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Vedlejší a ostat..." sheetId="2" r:id="rId2"/>
    <sheet name="SO 801 - Výsadba zeleně" sheetId="3" r:id="rId3"/>
    <sheet name="SO 801.1.1 - Následná péč..." sheetId="4" r:id="rId4"/>
    <sheet name="SO 801.1.2 - Následná péč..." sheetId="5" r:id="rId5"/>
    <sheet name="SO 801.1.3 - Následná péč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'SO 001 - Vedlejší a ostat...'!$C$82:$K$99</definedName>
    <definedName name="_xlnm.Print_Area" localSheetId="1">'SO 001 - Vedlejší a ostat...'!$C$4:$J$39,'SO 001 - Vedlejší a ostat...'!$C$45:$J$64,'SO 001 - Vedlejší a ostat...'!$C$70:$K$99</definedName>
    <definedName name="_xlnm._FilterDatabase" localSheetId="2" hidden="1">'SO 801 - Výsadba zeleně'!$C$84:$K$240</definedName>
    <definedName name="_xlnm.Print_Area" localSheetId="2">'SO 801 - Výsadba zeleně'!$C$4:$J$39,'SO 801 - Výsadba zeleně'!$C$45:$J$66,'SO 801 - Výsadba zeleně'!$C$72:$K$240</definedName>
    <definedName name="_xlnm._FilterDatabase" localSheetId="3" hidden="1">'SO 801.1.1 - Následná péč...'!$C$80:$K$113</definedName>
    <definedName name="_xlnm.Print_Area" localSheetId="3">'SO 801.1.1 - Následná péč...'!$C$4:$J$39,'SO 801.1.1 - Následná péč...'!$C$45:$J$62,'SO 801.1.1 - Následná péč...'!$C$68:$K$113</definedName>
    <definedName name="_xlnm._FilterDatabase" localSheetId="4" hidden="1">'SO 801.1.2 - Následná péč...'!$C$80:$K$100</definedName>
    <definedName name="_xlnm.Print_Area" localSheetId="4">'SO 801.1.2 - Následná péč...'!$C$4:$J$39,'SO 801.1.2 - Následná péč...'!$C$45:$J$62,'SO 801.1.2 - Následná péč...'!$C$68:$K$100</definedName>
    <definedName name="_xlnm._FilterDatabase" localSheetId="5" hidden="1">'SO 801.1.3 - Následná péč...'!$C$80:$K$100</definedName>
    <definedName name="_xlnm.Print_Area" localSheetId="5">'SO 801.1.3 - Následná péč...'!$C$4:$J$39,'SO 801.1.3 - Následná péč...'!$C$45:$J$62,'SO 801.1.3 - Následná péč...'!$C$68:$K$100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001 - Vedlejší a ostat...'!$82:$82</definedName>
    <definedName name="_xlnm.Print_Titles" localSheetId="2">'SO 801 - Výsadba zeleně'!$84:$84</definedName>
    <definedName name="_xlnm.Print_Titles" localSheetId="3">'SO 801.1.1 - Následná péč...'!$80:$80</definedName>
    <definedName name="_xlnm.Print_Titles" localSheetId="4">'SO 801.1.2 - Následná péč...'!$80:$80</definedName>
    <definedName name="_xlnm.Print_Titles" localSheetId="5">'SO 801.1.3 - Následná péč...'!$80:$80</definedName>
  </definedNames>
  <calcPr fullCalcOnLoad="1"/>
</workbook>
</file>

<file path=xl/sharedStrings.xml><?xml version="1.0" encoding="utf-8"?>
<sst xmlns="http://schemas.openxmlformats.org/spreadsheetml/2006/main" count="3038" uniqueCount="624">
  <si>
    <t>Export Komplet</t>
  </si>
  <si>
    <t>VZ</t>
  </si>
  <si>
    <t>2.0</t>
  </si>
  <si>
    <t>ZAMOK</t>
  </si>
  <si>
    <t>False</t>
  </si>
  <si>
    <t>{f41a0bba-ef52-47c6-962f-154c0131e861}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</si>
  <si>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</si>
  <si>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</si>
  <si>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</si>
  <si>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</si>
  <si>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</si>
  <si>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</si>
  <si>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</si>
  <si>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</si>
  <si>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2023/0529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</si>
  <si>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</si>
  <si>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</si>
  <si>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Polní cesta C2 v katastrálním území Osoblaha, SO 801 - Výsadba zeleně LBK 7</t>
  </si>
  <si>
    <t>KSO:</t>
  </si>
  <si>
    <t/>
  </si>
  <si>
    <t>CC-CZ:</t>
  </si>
  <si>
    <t>Místo:</t>
  </si>
  <si>
    <t>Osoblaha</t>
  </si>
  <si>
    <t>Datum:</t>
  </si>
  <si>
    <t>28. 6. 2023</t>
  </si>
  <si>
    <t>Zadavatel:</t>
  </si>
  <si>
    <t>IČ:</t>
  </si>
  <si>
    <t>01312774</t>
  </si>
  <si>
    <t>Státní pozemkový úřad</t>
  </si>
  <si>
    <t>DIČ:</t>
  </si>
  <si>
    <t>CZ01312774</t>
  </si>
  <si>
    <t>Uchazeč:</t>
  </si>
  <si>
    <t>Vyplň údaj</t>
  </si>
  <si>
    <t>Projektant:</t>
  </si>
  <si>
    <t>44961944</t>
  </si>
  <si>
    <t>HBH Projekt spol. s r.o.</t>
  </si>
  <si>
    <t>CZ44961944</t>
  </si>
  <si>
    <t>Zpracovatel:</t>
  </si>
  <si>
    <t xml:space="preserve">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</si>
  <si>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</si>
  <si>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</si>
  <si>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</si>
  <si>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</si>
  <si>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</si>
  <si>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</si>
  <si>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</si>
  <si>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</si>
  <si>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</si>
  <si>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</si>
  <si>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</si>
  <si>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</si>
  <si>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</si>
  <si>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</si>
  <si>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</si>
  <si>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</si>
  <si>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</si>
  <si>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</si>
  <si>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</si>
  <si>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</si>
  <si>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</si>
  <si>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</si>
  <si>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</si>
  <si>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</si>
  <si>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</si>
  <si>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</si>
  <si>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</si>
  <si>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</si>
  <si>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</si>
  <si>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</si>
  <si>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</si>
  <si>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</si>
  <si>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</si>
  <si>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</si>
  <si>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</si>
  <si>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</si>
  <si>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</si>
  <si>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</si>
  <si>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</si>
  <si>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</si>
  <si>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</si>
  <si>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</si>
  <si>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</si>
  <si>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Vedlejší a ostatní náklady</t>
  </si>
  <si>
    <t>VON</t>
  </si>
  <si>
    <t>1</t>
  </si>
  <si>
    <t>{6cce4bc5-c076-4d10-8099-0fc2f9427007}</t>
  </si>
  <si>
    <t>2</t>
  </si>
  <si>
    <t>SO 801</t>
  </si>
  <si>
    <t>Výsadba zeleně</t>
  </si>
  <si>
    <t>STA</t>
  </si>
  <si>
    <t>{9495e5ac-3a33-4cbc-86e6-e82a2990f25f}</t>
  </si>
  <si>
    <t>SO 801.1.1</t>
  </si>
  <si>
    <t>Následná péče 1.rok</t>
  </si>
  <si>
    <t>{8f829483-2522-465b-8f0e-e841b08857c2}</t>
  </si>
  <si>
    <t>SO 801.1.2</t>
  </si>
  <si>
    <t>Následná péče 2.rok</t>
  </si>
  <si>
    <t>{e8a7fb40-a098-492f-a32c-1af7b1fc147a}</t>
  </si>
  <si>
    <t>SO 801.1.3</t>
  </si>
  <si>
    <t>Následná péče 3.rok</t>
  </si>
  <si>
    <t>{4a0240e0-e586-469c-a7da-b397ca302fd1}</t>
  </si>
  <si>
    <t>KRYCÍ LIST SOUPISU PRACÍ</t>
  </si>
  <si>
    <t>Objekt:</t>
  </si>
  <si>
    <t>SO 001 -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</si>
  <si>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</si>
  <si>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</si>
  <si>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</si>
  <si>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</si>
  <si>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</si>
  <si>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</si>
  <si>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</si>
  <si>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</si>
  <si>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</si>
  <si>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</si>
  <si>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</si>
  <si>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</si>
  <si>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</si>
  <si>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</si>
  <si>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</si>
  <si>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</si>
  <si>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</si>
  <si>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</si>
  <si>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</si>
  <si>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</si>
  <si>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</si>
  <si>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</si>
  <si>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</si>
  <si>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</si>
  <si>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</si>
  <si>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</si>
  <si>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</si>
  <si>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</si>
  <si>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</si>
  <si>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</si>
  <si>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</si>
  <si>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…</t>
  </si>
  <si>
    <t>CS ÚRS 2023 02</t>
  </si>
  <si>
    <t>1024</t>
  </si>
  <si>
    <t>-210464460</t>
  </si>
  <si>
    <t>PP</t>
  </si>
  <si>
    <t>Online PSC</t>
  </si>
  <si>
    <t>https://podminky.urs.cz/item/CS_URS_2023_02/012103000</t>
  </si>
  <si>
    <t>P</t>
  </si>
  <si>
    <t>Poznámka k položce:
Vytyčení parcely, inženýrských sítí a lomových bodů oplocenek</t>
  </si>
  <si>
    <t>012303000</t>
  </si>
  <si>
    <t>Geodetické práce po výstavbě</t>
  </si>
  <si>
    <t>2048228872</t>
  </si>
  <si>
    <t>https://podminky.urs.cz/item/CS_URS_2023_02/012303000</t>
  </si>
  <si>
    <t>VRN3</t>
  </si>
  <si>
    <t>Zařízení staveniště</t>
  </si>
  <si>
    <t>3</t>
  </si>
  <si>
    <t>030001000</t>
  </si>
  <si>
    <t>-161483677</t>
  </si>
  <si>
    <t>https://podminky.urs.cz/item/CS_URS_2023_02/030001000</t>
  </si>
  <si>
    <t>Poznámka k položce:
všechny náklady spojené s vybudováním, provozem a odstraněním zařízení staveniště</t>
  </si>
  <si>
    <t>VRN9</t>
  </si>
  <si>
    <t>Ostatní náklady</t>
  </si>
  <si>
    <t>4</t>
  </si>
  <si>
    <t>091504000</t>
  </si>
  <si>
    <t>Náklady související s publikační činností</t>
  </si>
  <si>
    <t>1262864808</t>
  </si>
  <si>
    <t>https://podminky.urs.cz/item/CS_URS_2023_02/091504000</t>
  </si>
  <si>
    <t>Poznámka k položce:
Zhotovení informační desky z trvanlivého, voděodolného materiálu minimálně o velikosti A3 a její instalace v místě realizace výsadby. Umístění v průběhu výsadby zeleně i po ukončení výsadby po dobu trvání záruky za dílo.</t>
  </si>
  <si>
    <t>SO 801 - Výsadba zeleně</t>
  </si>
  <si>
    <t>HSV - Práce a dodávky HSV</t>
  </si>
  <si>
    <t xml:space="preserve">    1 - Zemní práce</t>
  </si>
  <si>
    <t xml:space="preserve">    3 - Svislé a kompletní konstrukce</t>
  </si>
  <si>
    <t xml:space="preserve">    998 - Přesun hmot</t>
  </si>
  <si>
    <t>PSV - Práce a dodávky PSV</t>
  </si>
  <si>
    <t xml:space="preserve">    762 - Konstrukce tesařské</t>
  </si>
  <si>
    <t>HSV</t>
  </si>
  <si>
    <t>Práce a dodávky HSV</t>
  </si>
  <si>
    <t>Zemní práce</t>
  </si>
  <si>
    <t>181451121</t>
  </si>
  <si>
    <t>Založení lučního trávníku výsevem pl přes 1000 m2 v rovině a ve svahu do 1:5</t>
  </si>
  <si>
    <t>m2</t>
  </si>
  <si>
    <t>-1879950139</t>
  </si>
  <si>
    <t>Založení trávníku na půdě předem připravené plochy přes 1000 m2 výsevem včetně utažení lučního v rovině nebo na svahu do 1:5</t>
  </si>
  <si>
    <t>https://podminky.urs.cz/item/CS_URS_2023_02/181451121</t>
  </si>
  <si>
    <t>Poznámka k položce:
Dle technické zprávy (kapitola 3.1), Situace č.1 a Situace č.2</t>
  </si>
  <si>
    <t>M</t>
  </si>
  <si>
    <t>00572472</t>
  </si>
  <si>
    <t>osivo směs travní krajinná-rovinná</t>
  </si>
  <si>
    <t>kg</t>
  </si>
  <si>
    <t>8</t>
  </si>
  <si>
    <t>-2122684003</t>
  </si>
  <si>
    <t>VV</t>
  </si>
  <si>
    <t>39867*0,015</t>
  </si>
  <si>
    <t>183101113</t>
  </si>
  <si>
    <t>Hloubení jamek bez výměny půdy zeminy skupiny 1 až 4 obj přes 0,02 do 0,05 m3 v rovině a svahu do 1:5</t>
  </si>
  <si>
    <t>kus</t>
  </si>
  <si>
    <t>256492067</t>
  </si>
  <si>
    <t>Hloubení jamek pro vysazování rostlin v zemině skupiny 1 až 4 bez výměny půdy v rovině nebo na svahu do 1:5, objemu přes 0,02 do 0,05 m3</t>
  </si>
  <si>
    <t>https://podminky.urs.cz/item/CS_URS_2023_02/183101113</t>
  </si>
  <si>
    <t>Poznámka k položce:
Dle technické zprávy (kapitola 4), Situace č.1 a Situace č.2</t>
  </si>
  <si>
    <t>183111113</t>
  </si>
  <si>
    <t>Hloubení jamek bez výměny půdy zeminy skupiny 1 až 4 obj přes 0,005 do 0,01 m3 v rovině a svahu do 1:5</t>
  </si>
  <si>
    <t>636767662</t>
  </si>
  <si>
    <t>Hloubení jamek pro vysazování rostlin v zemině skupiny 1 až 4 bez výměny půdy v rovině nebo na svahu do 1:5, objemu přes 0,005 do 0,01 m3</t>
  </si>
  <si>
    <t>https://podminky.urs.cz/item/CS_URS_2023_02/183111113</t>
  </si>
  <si>
    <t>183403113</t>
  </si>
  <si>
    <t>Obdělání půdy frézováním v rovině a svahu do 1:5</t>
  </si>
  <si>
    <t>452699529</t>
  </si>
  <si>
    <t>https://podminky.urs.cz/item/CS_URS_2023_02/183403113</t>
  </si>
  <si>
    <t>Poznámka k položce:
Dle technické zprávy (kapitola 3.1), Situace č.1 a Situace č.2
frézování 2x</t>
  </si>
  <si>
    <t>2*39867</t>
  </si>
  <si>
    <t>6</t>
  </si>
  <si>
    <t>183403151</t>
  </si>
  <si>
    <t>Obdělání půdy smykováním v rovině a svahu do 1:5</t>
  </si>
  <si>
    <t>391890432</t>
  </si>
  <si>
    <t>https://podminky.urs.cz/item/CS_URS_2023_02/183403151</t>
  </si>
  <si>
    <t>7</t>
  </si>
  <si>
    <t>183403152</t>
  </si>
  <si>
    <t>Obdělání půdy vláčením v rovině a svahu do 1:5</t>
  </si>
  <si>
    <t>-1088884274</t>
  </si>
  <si>
    <t>https://podminky.urs.cz/item/CS_URS_2023_02/183403152</t>
  </si>
  <si>
    <t>184102111</t>
  </si>
  <si>
    <t>Výsadba dřeviny s balem D přes 0,1 do 0,2 m do jamky se zalitím v rovině a svahu do 1:5</t>
  </si>
  <si>
    <t>1539645900</t>
  </si>
  <si>
    <t>Výsadba dřeviny s balem do předem vyhloubené jamky se zalitím v rovině nebo na svahu do 1:5, při průměru balu přes 100 do 200 mm</t>
  </si>
  <si>
    <t>https://podminky.urs.cz/item/CS_URS_2023_02/184102111</t>
  </si>
  <si>
    <t>9</t>
  </si>
  <si>
    <t>RMAT0001</t>
  </si>
  <si>
    <t>Corylus avellana</t>
  </si>
  <si>
    <t>1850420418</t>
  </si>
  <si>
    <t>Poznámka k položce:
keř standardní vel. 20 – 40 cm, v kontejnerech o obj. 1,0 l, nejméně 3 výhony</t>
  </si>
  <si>
    <t>10</t>
  </si>
  <si>
    <t>RMAT0002</t>
  </si>
  <si>
    <t>Crataegus monogyna</t>
  </si>
  <si>
    <t>-206154111</t>
  </si>
  <si>
    <t>11</t>
  </si>
  <si>
    <t>RMAT0003</t>
  </si>
  <si>
    <t>Lonicera nigra</t>
  </si>
  <si>
    <t>1075527795</t>
  </si>
  <si>
    <t>12</t>
  </si>
  <si>
    <t>RMAT0004</t>
  </si>
  <si>
    <t>Rosa canina</t>
  </si>
  <si>
    <t>-104453103</t>
  </si>
  <si>
    <t>13</t>
  </si>
  <si>
    <t>RMAT0005</t>
  </si>
  <si>
    <t>Sambucus racemosa</t>
  </si>
  <si>
    <t>2023527475</t>
  </si>
  <si>
    <t>14</t>
  </si>
  <si>
    <t>RMAT0006</t>
  </si>
  <si>
    <t>Sambucus nigra</t>
  </si>
  <si>
    <t>-387714539</t>
  </si>
  <si>
    <t>RMAT0007</t>
  </si>
  <si>
    <t>Viburnum opulus</t>
  </si>
  <si>
    <t>945315921</t>
  </si>
  <si>
    <t>16</t>
  </si>
  <si>
    <t>184102211</t>
  </si>
  <si>
    <t>Výsadba keře bez balu v do 1 m do jamky se zalitím v rovině a svahu do 1:5</t>
  </si>
  <si>
    <t>2050456883</t>
  </si>
  <si>
    <t>Výsadba keře bez balu do předem vyhloubené jamky se zalitím v rovině nebo na svahu do 1:5 výšky do 1 m v terénu</t>
  </si>
  <si>
    <t>https://podminky.urs.cz/item/CS_URS_2023_02/184102211</t>
  </si>
  <si>
    <t>17</t>
  </si>
  <si>
    <t>RMAT0008</t>
  </si>
  <si>
    <t>Acer pseudoplatanus - lesnická sazenice</t>
  </si>
  <si>
    <t>-1448399393</t>
  </si>
  <si>
    <t>Poznámka k položce:
prostokořenné lesnické sazenice min. 3 leté, 1x školkované, výškové rozpětí nadzemní části 30 – 50 cm</t>
  </si>
  <si>
    <t>18</t>
  </si>
  <si>
    <t>RMAT0009</t>
  </si>
  <si>
    <t>Carpinus betulus - lesnická sazenice</t>
  </si>
  <si>
    <t>-535073510</t>
  </si>
  <si>
    <t>19</t>
  </si>
  <si>
    <t>RMAT0010</t>
  </si>
  <si>
    <t>Fraxinus excelsior - lesnická sazenice</t>
  </si>
  <si>
    <t>1575553000</t>
  </si>
  <si>
    <t>20</t>
  </si>
  <si>
    <t>RMAT0011</t>
  </si>
  <si>
    <t>Prunus padus - lesnická sazenice</t>
  </si>
  <si>
    <t>-434766595</t>
  </si>
  <si>
    <t>RMAT0012</t>
  </si>
  <si>
    <t>Quercus patraea - lesnická sazenice</t>
  </si>
  <si>
    <t>-643016890</t>
  </si>
  <si>
    <t>22</t>
  </si>
  <si>
    <t>RMAT0013</t>
  </si>
  <si>
    <t>Tilia platyphyllos - lesnická sazenice</t>
  </si>
  <si>
    <t>-907605403</t>
  </si>
  <si>
    <t>23</t>
  </si>
  <si>
    <t>184813133</t>
  </si>
  <si>
    <t>Ochrana listnatých dřevin do 70 cm před okusem chemickým nátěrem v rovině a svahu do 1:5</t>
  </si>
  <si>
    <t>100 kus</t>
  </si>
  <si>
    <t>1413122723</t>
  </si>
  <si>
    <t>https://podminky.urs.cz/item/CS_URS_2023_02/184813133</t>
  </si>
  <si>
    <t>Poznámka k položce:
Dle technické zprávy (kapitola 7), počet dřevin viz pol.č.8 a pol.č.16</t>
  </si>
  <si>
    <t>(2990 + 12760)/100</t>
  </si>
  <si>
    <t>24</t>
  </si>
  <si>
    <t>RMAT0017</t>
  </si>
  <si>
    <t>repelent proti okusu</t>
  </si>
  <si>
    <t>litr</t>
  </si>
  <si>
    <t>-894613375</t>
  </si>
  <si>
    <t>15,750*9</t>
  </si>
  <si>
    <t>25</t>
  </si>
  <si>
    <t>184911431</t>
  </si>
  <si>
    <t>Mulčování rostlin kůrou tl přes 0,1 do 0,15 m v rovině a svahu do 1:5</t>
  </si>
  <si>
    <t>-1258537112</t>
  </si>
  <si>
    <t>https://podminky.urs.cz/item/CS_URS_2023_02/184911431</t>
  </si>
  <si>
    <t>Poznámka k položce:
Dle technické zprávy (kapitola 7)
pásy keřů 1,0*0,5 / keř</t>
  </si>
  <si>
    <t>2990*1,0*0,5</t>
  </si>
  <si>
    <t>26</t>
  </si>
  <si>
    <t>10391100</t>
  </si>
  <si>
    <t>kůra mulčovací VL</t>
  </si>
  <si>
    <t>m3</t>
  </si>
  <si>
    <t>1121309089</t>
  </si>
  <si>
    <t>1495*0,125</t>
  </si>
  <si>
    <t>27</t>
  </si>
  <si>
    <t>185802112</t>
  </si>
  <si>
    <t>Hnojení půdy vitahumem, kompostem nebo chlévskou mrvou v rovině a svahu do 1:5</t>
  </si>
  <si>
    <t>t</t>
  </si>
  <si>
    <t>-888070488</t>
  </si>
  <si>
    <t>https://podminky.urs.cz/item/CS_URS_2023_02/185802112</t>
  </si>
  <si>
    <t>Poznámka k položce:
Dle technické zprávy (kapitola 7)
1kg kompostu / keř</t>
  </si>
  <si>
    <t>2990*0,001</t>
  </si>
  <si>
    <t>28</t>
  </si>
  <si>
    <t>RMAT0014</t>
  </si>
  <si>
    <t>kompost</t>
  </si>
  <si>
    <t>643752344</t>
  </si>
  <si>
    <t>29</t>
  </si>
  <si>
    <t>185802113</t>
  </si>
  <si>
    <t>Hnojení půdy umělým hnojivem na široko v rovině a svahu do 1:5</t>
  </si>
  <si>
    <t>667081174</t>
  </si>
  <si>
    <t>https://podminky.urs.cz/item/CS_URS_2023_02/185802113</t>
  </si>
  <si>
    <t>Poznámka k položce:
Dle technické zprávy (kapitola 3.1)
600 kg/ha</t>
  </si>
  <si>
    <t>39867*0,6*0,0001</t>
  </si>
  <si>
    <t>30</t>
  </si>
  <si>
    <t>RMAT0015</t>
  </si>
  <si>
    <t>Hnojivo minerální kombinované NPK s nízkým obsahem chloridů</t>
  </si>
  <si>
    <t>1703128102</t>
  </si>
  <si>
    <t>Poznámka k položce:
Složení: min. 8% dusíku (N), 10% fosforu (P2O5), 10% draslíku (K2O)</t>
  </si>
  <si>
    <t>39867*600*0,0001</t>
  </si>
  <si>
    <t>31</t>
  </si>
  <si>
    <t>185802114</t>
  </si>
  <si>
    <t>Hnojení půdy umělým hnojivem k jednotlivým rostlinám v rovině a svahu do 1:5</t>
  </si>
  <si>
    <t>-934026209</t>
  </si>
  <si>
    <t>https://podminky.urs.cz/item/CS_URS_2023_02/185802114</t>
  </si>
  <si>
    <t>Poznámka k položce:
Dle technické zprávy (kapitola 7)
1 tableta hnojiva /  keř</t>
  </si>
  <si>
    <t>2990*10*0,000001</t>
  </si>
  <si>
    <t>32</t>
  </si>
  <si>
    <t>RMAT0016</t>
  </si>
  <si>
    <t>Hnojivo v tabletách, minerální kombinované NPK, pomalu rozpustné</t>
  </si>
  <si>
    <t>1930091156</t>
  </si>
  <si>
    <t>Poznámka k položce:
Složení: min. 11% dusíku (N), 17% fosforu (P2O5), 8% draslíku (K2O), 7% hořčíku (MGO)
1 tableta =10g</t>
  </si>
  <si>
    <t>2990*10*0,001</t>
  </si>
  <si>
    <t>33</t>
  </si>
  <si>
    <t>185851121</t>
  </si>
  <si>
    <t>Dovoz vody pro zálivku rostlin za vzdálenost do 1000 m</t>
  </si>
  <si>
    <t>1883410437</t>
  </si>
  <si>
    <t>https://podminky.urs.cz/item/CS_URS_2023_02/185851121</t>
  </si>
  <si>
    <t>Poznámka k položce:
Dle technické zprávy (kapitola 7)
5 l/keř
5 l/lesnická sazenice</t>
  </si>
  <si>
    <t>2990*5*0,001</t>
  </si>
  <si>
    <t>12760*5*0,001</t>
  </si>
  <si>
    <t>Součet</t>
  </si>
  <si>
    <t>34</t>
  </si>
  <si>
    <t>185851129</t>
  </si>
  <si>
    <t>Příplatek k dovozu vody pro zálivku rostlin do 1000 m ZKD 1000 m</t>
  </si>
  <si>
    <t>-1059873588</t>
  </si>
  <si>
    <t>https://podminky.urs.cz/item/CS_URS_2023_02/185851129</t>
  </si>
  <si>
    <t>5*(2990*5*0,001)</t>
  </si>
  <si>
    <t>5*(12760*5*0,001)</t>
  </si>
  <si>
    <t>Svislé a kompletní konstrukce</t>
  </si>
  <si>
    <t>35</t>
  </si>
  <si>
    <t>348951256</t>
  </si>
  <si>
    <t>Osazení oplocení lesních kultur výšky přes 1,5 m s drátěným pletivem</t>
  </si>
  <si>
    <t>m</t>
  </si>
  <si>
    <t>608253650</t>
  </si>
  <si>
    <t>Osazení oplocení lesních kultur včetně dřevěných kůlů průměru do 120 mm, v osové vzdálenosti 3 m (dodávka řeziva ve specifikaci) v oplocení výšky přes 1,5 m s drátěným pletivem</t>
  </si>
  <si>
    <t>https://podminky.urs.cz/item/CS_URS_2023_02/348951256</t>
  </si>
  <si>
    <t xml:space="preserve">Poznámka k položce:
Dle technické zprávy (kapitola 7)
</t>
  </si>
  <si>
    <t>36</t>
  </si>
  <si>
    <t>RMAT0018</t>
  </si>
  <si>
    <t>dřevěné kůly, vzpěry, přelezky, kolíky k přichycení pletiva</t>
  </si>
  <si>
    <t>11064137</t>
  </si>
  <si>
    <t>dřevěné kůly, vzpěry, přelezky, kolíky k přichycení pletiva, vodící ráhno</t>
  </si>
  <si>
    <t>"kůly" 1105*2,05*3,14*0,055*0,055</t>
  </si>
  <si>
    <t>"vzpěry" 750*1,6*3,14*0,045*0,045</t>
  </si>
  <si>
    <t>"překezky, kolíky, a další materiál" 10</t>
  </si>
  <si>
    <t>"vodicí ráhno" 3305*0,075*0,015</t>
  </si>
  <si>
    <t>37</t>
  </si>
  <si>
    <t>31324842</t>
  </si>
  <si>
    <t>pletivo uzlové PZ v 1600mm</t>
  </si>
  <si>
    <t>1634999716</t>
  </si>
  <si>
    <t>pletivo uzlové pozink, výška 1 600 mm, šířka oka 150 mm, zmenšená výška ok ve spodní části (do výšky 80 cm)</t>
  </si>
  <si>
    <t>998</t>
  </si>
  <si>
    <t>Přesun hmot</t>
  </si>
  <si>
    <t>38</t>
  </si>
  <si>
    <t>998231311</t>
  </si>
  <si>
    <t>Přesun hmot pro sadovnické a krajinářské úpravy vodorovně do 5000 m</t>
  </si>
  <si>
    <t>-250656513</t>
  </si>
  <si>
    <t>https://podminky.urs.cz/item/CS_URS_2023_02/998231311</t>
  </si>
  <si>
    <t>PSV</t>
  </si>
  <si>
    <t>Práce a dodávky PSV</t>
  </si>
  <si>
    <t>762</t>
  </si>
  <si>
    <t>Konstrukce tesařské</t>
  </si>
  <si>
    <t>39</t>
  </si>
  <si>
    <t>762083122</t>
  </si>
  <si>
    <t>Impregnace řeziva proti dřevokaznému hmyzu, houbám a plísním máčením třída ohrožení 3 a 4</t>
  </si>
  <si>
    <t>-1423838614</t>
  </si>
  <si>
    <t>https://podminky.urs.cz/item/CS_URS_2023_02/762083122</t>
  </si>
  <si>
    <t>Poznámka k položce:
kůly pro oploceky impregnované biologicky odbouratelným olejem nebo opálením v dolní 1,3 výšky</t>
  </si>
  <si>
    <t>0,3* (1105*2,05*3,14*0,055*0,055)</t>
  </si>
  <si>
    <t>40</t>
  </si>
  <si>
    <t>998762101</t>
  </si>
  <si>
    <t>Přesun hmot tonážní pro kce tesařské v objektech v do 6 m</t>
  </si>
  <si>
    <t>-978917077</t>
  </si>
  <si>
    <t>https://podminky.urs.cz/item/CS_URS_2023_02/998762101</t>
  </si>
  <si>
    <t>SO 801.1.1 - Následná péče 1.rok</t>
  </si>
  <si>
    <t>111151331</t>
  </si>
  <si>
    <t>Pokosení trávníku lučního pl přes 10000 m2 s odvozem do 20 km v rovině a svahu do 1:5</t>
  </si>
  <si>
    <t>240296914</t>
  </si>
  <si>
    <t>https://podminky.urs.cz/item/CS_URS_2023_02/111151331</t>
  </si>
  <si>
    <t>3*(39867-1495)</t>
  </si>
  <si>
    <t>184801131</t>
  </si>
  <si>
    <t>Ošetřování vysazených dřevin ve skupinách v rovině a svahu do 1:5</t>
  </si>
  <si>
    <t>-285059497</t>
  </si>
  <si>
    <t>https://podminky.urs.cz/item/CS_URS_2023_02/184801131</t>
  </si>
  <si>
    <t>Poznámka k položce:
úprava mulče, odplevelení, odstranění suchých a poškozených částí rostlin</t>
  </si>
  <si>
    <t>2990*1,0*0,5 + 12760*0,5*0,5</t>
  </si>
  <si>
    <t>1492617014</t>
  </si>
  <si>
    <t>Poznámka k položce:
Dle technické zprávy (kapitola 7)
aplikace repelentu proti okusu 3x (1x zimní, 2x letní)</t>
  </si>
  <si>
    <t>3*(2990+12760)/100</t>
  </si>
  <si>
    <t>2098029990</t>
  </si>
  <si>
    <t>3*(2990+12760)*9/1000</t>
  </si>
  <si>
    <t>185804312</t>
  </si>
  <si>
    <t>Zalití rostlin vodou plocha přes 20 m2</t>
  </si>
  <si>
    <t>1348957527</t>
  </si>
  <si>
    <t>https://podminky.urs.cz/item/CS_URS_2023_02/185804312</t>
  </si>
  <si>
    <t>Poznámka k položce:
Dle technické zprávy (kapitola 7)
opakovaná zálivka v prvním roce po výsadbě 4x 5 l/keř</t>
  </si>
  <si>
    <t>4*2990*5*0,001</t>
  </si>
  <si>
    <t>-788332011</t>
  </si>
  <si>
    <t>910408833</t>
  </si>
  <si>
    <t>5*(4*2990*5*0,001)</t>
  </si>
  <si>
    <t>SO 801.1.2 - Následná péče 2.rok</t>
  </si>
  <si>
    <t>-1745269819</t>
  </si>
  <si>
    <t>1166171593</t>
  </si>
  <si>
    <t>1786723827</t>
  </si>
  <si>
    <t>-1365161126</t>
  </si>
  <si>
    <t>SO 801.1.3 - Následná péče 3.rok</t>
  </si>
  <si>
    <t>71562596</t>
  </si>
  <si>
    <t>432417300</t>
  </si>
  <si>
    <t>-1586883103</t>
  </si>
  <si>
    <t>-1056206111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</si>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</sst>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2103000" TargetMode="External" /><Relationship Id="rId2" Type="http://schemas.openxmlformats.org/officeDocument/2006/relationships/hyperlink" Target="https://podminky.urs.cz/item/CS_URS_2023_02/012303000" TargetMode="External" /><Relationship Id="rId3" Type="http://schemas.openxmlformats.org/officeDocument/2006/relationships/hyperlink" Target="https://podminky.urs.cz/item/CS_URS_2023_02/030001000" TargetMode="External" /><Relationship Id="rId4" Type="http://schemas.openxmlformats.org/officeDocument/2006/relationships/hyperlink" Target="https://podminky.urs.cz/item/CS_URS_2023_02/091504000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81451121" TargetMode="External" /><Relationship Id="rId2" Type="http://schemas.openxmlformats.org/officeDocument/2006/relationships/hyperlink" Target="https://podminky.urs.cz/item/CS_URS_2023_02/183101113" TargetMode="External" /><Relationship Id="rId3" Type="http://schemas.openxmlformats.org/officeDocument/2006/relationships/hyperlink" Target="https://podminky.urs.cz/item/CS_URS_2023_02/183111113" TargetMode="External" /><Relationship Id="rId4" Type="http://schemas.openxmlformats.org/officeDocument/2006/relationships/hyperlink" Target="https://podminky.urs.cz/item/CS_URS_2023_02/183403113" TargetMode="External" /><Relationship Id="rId5" Type="http://schemas.openxmlformats.org/officeDocument/2006/relationships/hyperlink" Target="https://podminky.urs.cz/item/CS_URS_2023_02/183403151" TargetMode="External" /><Relationship Id="rId6" Type="http://schemas.openxmlformats.org/officeDocument/2006/relationships/hyperlink" Target="https://podminky.urs.cz/item/CS_URS_2023_02/183403152" TargetMode="External" /><Relationship Id="rId7" Type="http://schemas.openxmlformats.org/officeDocument/2006/relationships/hyperlink" Target="https://podminky.urs.cz/item/CS_URS_2023_02/184102111" TargetMode="External" /><Relationship Id="rId8" Type="http://schemas.openxmlformats.org/officeDocument/2006/relationships/hyperlink" Target="https://podminky.urs.cz/item/CS_URS_2023_02/184102211" TargetMode="External" /><Relationship Id="rId9" Type="http://schemas.openxmlformats.org/officeDocument/2006/relationships/hyperlink" Target="https://podminky.urs.cz/item/CS_URS_2023_02/184813133" TargetMode="External" /><Relationship Id="rId10" Type="http://schemas.openxmlformats.org/officeDocument/2006/relationships/hyperlink" Target="https://podminky.urs.cz/item/CS_URS_2023_02/184911431" TargetMode="External" /><Relationship Id="rId11" Type="http://schemas.openxmlformats.org/officeDocument/2006/relationships/hyperlink" Target="https://podminky.urs.cz/item/CS_URS_2023_02/185802112" TargetMode="External" /><Relationship Id="rId12" Type="http://schemas.openxmlformats.org/officeDocument/2006/relationships/hyperlink" Target="https://podminky.urs.cz/item/CS_URS_2023_02/185802113" TargetMode="External" /><Relationship Id="rId13" Type="http://schemas.openxmlformats.org/officeDocument/2006/relationships/hyperlink" Target="https://podminky.urs.cz/item/CS_URS_2023_02/185802114" TargetMode="External" /><Relationship Id="rId14" Type="http://schemas.openxmlformats.org/officeDocument/2006/relationships/hyperlink" Target="https://podminky.urs.cz/item/CS_URS_2023_02/185851121" TargetMode="External" /><Relationship Id="rId15" Type="http://schemas.openxmlformats.org/officeDocument/2006/relationships/hyperlink" Target="https://podminky.urs.cz/item/CS_URS_2023_02/185851129" TargetMode="External" /><Relationship Id="rId16" Type="http://schemas.openxmlformats.org/officeDocument/2006/relationships/hyperlink" Target="https://podminky.urs.cz/item/CS_URS_2023_02/348951256" TargetMode="External" /><Relationship Id="rId17" Type="http://schemas.openxmlformats.org/officeDocument/2006/relationships/hyperlink" Target="https://podminky.urs.cz/item/CS_URS_2023_02/998231311" TargetMode="External" /><Relationship Id="rId18" Type="http://schemas.openxmlformats.org/officeDocument/2006/relationships/hyperlink" Target="https://podminky.urs.cz/item/CS_URS_2023_02/762083122" TargetMode="External" /><Relationship Id="rId19" Type="http://schemas.openxmlformats.org/officeDocument/2006/relationships/hyperlink" Target="https://podminky.urs.cz/item/CS_URS_2023_02/998762101" TargetMode="External" /><Relationship Id="rId2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51331" TargetMode="External" /><Relationship Id="rId2" Type="http://schemas.openxmlformats.org/officeDocument/2006/relationships/hyperlink" Target="https://podminky.urs.cz/item/CS_URS_2023_02/184801131" TargetMode="External" /><Relationship Id="rId3" Type="http://schemas.openxmlformats.org/officeDocument/2006/relationships/hyperlink" Target="https://podminky.urs.cz/item/CS_URS_2023_02/184813133" TargetMode="External" /><Relationship Id="rId4" Type="http://schemas.openxmlformats.org/officeDocument/2006/relationships/hyperlink" Target="https://podminky.urs.cz/item/CS_URS_2023_02/185804312" TargetMode="External" /><Relationship Id="rId5" Type="http://schemas.openxmlformats.org/officeDocument/2006/relationships/hyperlink" Target="https://podminky.urs.cz/item/CS_URS_2023_02/185851121" TargetMode="External" /><Relationship Id="rId6" Type="http://schemas.openxmlformats.org/officeDocument/2006/relationships/hyperlink" Target="https://podminky.urs.cz/item/CS_URS_2023_02/185851129" TargetMode="External" /><Relationship Id="rId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51331" TargetMode="External" /><Relationship Id="rId2" Type="http://schemas.openxmlformats.org/officeDocument/2006/relationships/hyperlink" Target="https://podminky.urs.cz/item/CS_URS_2023_02/184801131" TargetMode="External" /><Relationship Id="rId3" Type="http://schemas.openxmlformats.org/officeDocument/2006/relationships/hyperlink" Target="https://podminky.urs.cz/item/CS_URS_2023_02/184813133" TargetMode="Externa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51331" TargetMode="External" /><Relationship Id="rId2" Type="http://schemas.openxmlformats.org/officeDocument/2006/relationships/hyperlink" Target="https://podminky.urs.cz/item/CS_URS_2023_02/184801131" TargetMode="External" /><Relationship Id="rId3" Type="http://schemas.openxmlformats.org/officeDocument/2006/relationships/hyperlink" Target="https://podminky.urs.cz/item/CS_URS_2023_02/184813133" TargetMode="External" /><Relationship Id="rId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1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39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46</v>
      </c>
      <c r="E29" s="47"/>
      <c r="F29" s="32" t="s">
        <v>47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48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49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50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2023/0529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Polní cesta C2 v katastrálním území Osoblaha, SO 801 - Výsadba zeleně LBK 7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Osoblaha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28. 6. 2023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Státní pozemkový úřad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>HBH Projekt spol. s r.o.</v>
      </c>
      <c r="AN49" s="64"/>
      <c r="AO49" s="64"/>
      <c r="AP49" s="64"/>
      <c r="AQ49" s="40"/>
      <c r="AR49" s="44"/>
      <c r="AS49" s="74" t="s">
        <v>56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37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57</v>
      </c>
      <c r="D52" s="87"/>
      <c r="E52" s="87"/>
      <c r="F52" s="87"/>
      <c r="G52" s="87"/>
      <c r="H52" s="88"/>
      <c r="I52" s="89" t="s">
        <v>58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59</v>
      </c>
      <c r="AH52" s="87"/>
      <c r="AI52" s="87"/>
      <c r="AJ52" s="87"/>
      <c r="AK52" s="87"/>
      <c r="AL52" s="87"/>
      <c r="AM52" s="87"/>
      <c r="AN52" s="89" t="s">
        <v>60</v>
      </c>
      <c r="AO52" s="87"/>
      <c r="AP52" s="87"/>
      <c r="AQ52" s="91" t="s">
        <v>61</v>
      </c>
      <c r="AR52" s="44"/>
      <c r="AS52" s="92" t="s">
        <v>62</v>
      </c>
      <c r="AT52" s="93" t="s">
        <v>63</v>
      </c>
      <c r="AU52" s="93" t="s">
        <v>64</v>
      </c>
      <c r="AV52" s="93" t="s">
        <v>65</v>
      </c>
      <c r="AW52" s="93" t="s">
        <v>66</v>
      </c>
      <c r="AX52" s="93" t="s">
        <v>67</v>
      </c>
      <c r="AY52" s="93" t="s">
        <v>68</v>
      </c>
      <c r="AZ52" s="93" t="s">
        <v>69</v>
      </c>
      <c r="BA52" s="93" t="s">
        <v>70</v>
      </c>
      <c r="BB52" s="93" t="s">
        <v>71</v>
      </c>
      <c r="BC52" s="93" t="s">
        <v>72</v>
      </c>
      <c r="BD52" s="94" t="s">
        <v>73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ROUND(SUM(AG55:AG59),2)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ROUND(SUM(AS55:AS59),2)</f>
        <v>0</v>
      </c>
      <c r="AT54" s="106">
        <f>ROUND(SUM(AV54:AW54),2)</f>
        <v>0</v>
      </c>
      <c r="AU54" s="107">
        <f>ROUND(SUM(AU55:AU59),5)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ROUND(SUM(AZ55:AZ59),2)</f>
        <v>0</v>
      </c>
      <c r="BA54" s="106">
        <f>ROUND(SUM(BA55:BA59),2)</f>
        <v>0</v>
      </c>
      <c r="BB54" s="106">
        <f>ROUND(SUM(BB55:BB59),2)</f>
        <v>0</v>
      </c>
      <c r="BC54" s="106">
        <f>ROUND(SUM(BC55:BC59),2)</f>
        <v>0</v>
      </c>
      <c r="BD54" s="108">
        <f>ROUND(SUM(BD55:BD59),2)</f>
        <v>0</v>
      </c>
      <c r="BE54" s="6"/>
      <c r="BS54" s="109" t="s">
        <v>75</v>
      </c>
      <c r="BT54" s="109" t="s">
        <v>76</v>
      </c>
      <c r="BU54" s="110" t="s">
        <v>77</v>
      </c>
      <c r="BV54" s="109" t="s">
        <v>78</v>
      </c>
      <c r="BW54" s="109" t="s">
        <v>5</v>
      </c>
      <c r="BX54" s="109" t="s">
        <v>79</v>
      </c>
      <c r="CL54" s="109" t="s">
        <v>19</v>
      </c>
    </row>
    <row r="55" spans="1:91" s="7" customFormat="1" ht="16.5" customHeight="1">
      <c r="A55" s="111" t="s">
        <v>80</v>
      </c>
      <c r="B55" s="112"/>
      <c r="C55" s="113"/>
      <c r="D55" s="114" t="s">
        <v>81</v>
      </c>
      <c r="E55" s="114"/>
      <c r="F55" s="114"/>
      <c r="G55" s="114"/>
      <c r="H55" s="114"/>
      <c r="I55" s="115"/>
      <c r="J55" s="114" t="s">
        <v>82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001 - Vedlejší a ostat...'!J30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83</v>
      </c>
      <c r="AR55" s="118"/>
      <c r="AS55" s="119">
        <v>0</v>
      </c>
      <c r="AT55" s="120">
        <f>ROUND(SUM(AV55:AW55),2)</f>
        <v>0</v>
      </c>
      <c r="AU55" s="121">
        <f>'SO 001 - Vedlejší a ostat...'!P83</f>
        <v>0</v>
      </c>
      <c r="AV55" s="120">
        <f>'SO 001 - Vedlejší a ostat...'!J33</f>
        <v>0</v>
      </c>
      <c r="AW55" s="120">
        <f>'SO 001 - Vedlejší a ostat...'!J34</f>
        <v>0</v>
      </c>
      <c r="AX55" s="120">
        <f>'SO 001 - Vedlejší a ostat...'!J35</f>
        <v>0</v>
      </c>
      <c r="AY55" s="120">
        <f>'SO 001 - Vedlejší a ostat...'!J36</f>
        <v>0</v>
      </c>
      <c r="AZ55" s="120">
        <f>'SO 001 - Vedlejší a ostat...'!F33</f>
        <v>0</v>
      </c>
      <c r="BA55" s="120">
        <f>'SO 001 - Vedlejší a ostat...'!F34</f>
        <v>0</v>
      </c>
      <c r="BB55" s="120">
        <f>'SO 001 - Vedlejší a ostat...'!F35</f>
        <v>0</v>
      </c>
      <c r="BC55" s="120">
        <f>'SO 001 - Vedlejší a ostat...'!F36</f>
        <v>0</v>
      </c>
      <c r="BD55" s="122">
        <f>'SO 001 - Vedlejší a ostat...'!F37</f>
        <v>0</v>
      </c>
      <c r="BE55" s="7"/>
      <c r="BT55" s="123" t="s">
        <v>84</v>
      </c>
      <c r="BV55" s="123" t="s">
        <v>78</v>
      </c>
      <c r="BW55" s="123" t="s">
        <v>85</v>
      </c>
      <c r="BX55" s="123" t="s">
        <v>5</v>
      </c>
      <c r="CL55" s="123" t="s">
        <v>19</v>
      </c>
      <c r="CM55" s="123" t="s">
        <v>86</v>
      </c>
    </row>
    <row r="56" spans="1:91" s="7" customFormat="1" ht="16.5" customHeight="1">
      <c r="A56" s="111" t="s">
        <v>80</v>
      </c>
      <c r="B56" s="112"/>
      <c r="C56" s="113"/>
      <c r="D56" s="114" t="s">
        <v>87</v>
      </c>
      <c r="E56" s="114"/>
      <c r="F56" s="114"/>
      <c r="G56" s="114"/>
      <c r="H56" s="114"/>
      <c r="I56" s="115"/>
      <c r="J56" s="114" t="s">
        <v>88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801 - Výsadba zeleně'!J30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89</v>
      </c>
      <c r="AR56" s="118"/>
      <c r="AS56" s="119">
        <v>0</v>
      </c>
      <c r="AT56" s="120">
        <f>ROUND(SUM(AV56:AW56),2)</f>
        <v>0</v>
      </c>
      <c r="AU56" s="121">
        <f>'SO 801 - Výsadba zeleně'!P85</f>
        <v>0</v>
      </c>
      <c r="AV56" s="120">
        <f>'SO 801 - Výsadba zeleně'!J33</f>
        <v>0</v>
      </c>
      <c r="AW56" s="120">
        <f>'SO 801 - Výsadba zeleně'!J34</f>
        <v>0</v>
      </c>
      <c r="AX56" s="120">
        <f>'SO 801 - Výsadba zeleně'!J35</f>
        <v>0</v>
      </c>
      <c r="AY56" s="120">
        <f>'SO 801 - Výsadba zeleně'!J36</f>
        <v>0</v>
      </c>
      <c r="AZ56" s="120">
        <f>'SO 801 - Výsadba zeleně'!F33</f>
        <v>0</v>
      </c>
      <c r="BA56" s="120">
        <f>'SO 801 - Výsadba zeleně'!F34</f>
        <v>0</v>
      </c>
      <c r="BB56" s="120">
        <f>'SO 801 - Výsadba zeleně'!F35</f>
        <v>0</v>
      </c>
      <c r="BC56" s="120">
        <f>'SO 801 - Výsadba zeleně'!F36</f>
        <v>0</v>
      </c>
      <c r="BD56" s="122">
        <f>'SO 801 - Výsadba zeleně'!F37</f>
        <v>0</v>
      </c>
      <c r="BE56" s="7"/>
      <c r="BT56" s="123" t="s">
        <v>84</v>
      </c>
      <c r="BV56" s="123" t="s">
        <v>78</v>
      </c>
      <c r="BW56" s="123" t="s">
        <v>90</v>
      </c>
      <c r="BX56" s="123" t="s">
        <v>5</v>
      </c>
      <c r="CL56" s="123" t="s">
        <v>19</v>
      </c>
      <c r="CM56" s="123" t="s">
        <v>86</v>
      </c>
    </row>
    <row r="57" spans="1:91" s="7" customFormat="1" ht="24.75" customHeight="1">
      <c r="A57" s="111" t="s">
        <v>80</v>
      </c>
      <c r="B57" s="112"/>
      <c r="C57" s="113"/>
      <c r="D57" s="114" t="s">
        <v>91</v>
      </c>
      <c r="E57" s="114"/>
      <c r="F57" s="114"/>
      <c r="G57" s="114"/>
      <c r="H57" s="114"/>
      <c r="I57" s="115"/>
      <c r="J57" s="114" t="s">
        <v>92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801.1.1 - Následná péč...'!J30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89</v>
      </c>
      <c r="AR57" s="118"/>
      <c r="AS57" s="119">
        <v>0</v>
      </c>
      <c r="AT57" s="120">
        <f>ROUND(SUM(AV57:AW57),2)</f>
        <v>0</v>
      </c>
      <c r="AU57" s="121">
        <f>'SO 801.1.1 - Následná péč...'!P81</f>
        <v>0</v>
      </c>
      <c r="AV57" s="120">
        <f>'SO 801.1.1 - Následná péč...'!J33</f>
        <v>0</v>
      </c>
      <c r="AW57" s="120">
        <f>'SO 801.1.1 - Následná péč...'!J34</f>
        <v>0</v>
      </c>
      <c r="AX57" s="120">
        <f>'SO 801.1.1 - Následná péč...'!J35</f>
        <v>0</v>
      </c>
      <c r="AY57" s="120">
        <f>'SO 801.1.1 - Následná péč...'!J36</f>
        <v>0</v>
      </c>
      <c r="AZ57" s="120">
        <f>'SO 801.1.1 - Následná péč...'!F33</f>
        <v>0</v>
      </c>
      <c r="BA57" s="120">
        <f>'SO 801.1.1 - Následná péč...'!F34</f>
        <v>0</v>
      </c>
      <c r="BB57" s="120">
        <f>'SO 801.1.1 - Následná péč...'!F35</f>
        <v>0</v>
      </c>
      <c r="BC57" s="120">
        <f>'SO 801.1.1 - Následná péč...'!F36</f>
        <v>0</v>
      </c>
      <c r="BD57" s="122">
        <f>'SO 801.1.1 - Následná péč...'!F37</f>
        <v>0</v>
      </c>
      <c r="BE57" s="7"/>
      <c r="BT57" s="123" t="s">
        <v>84</v>
      </c>
      <c r="BV57" s="123" t="s">
        <v>78</v>
      </c>
      <c r="BW57" s="123" t="s">
        <v>93</v>
      </c>
      <c r="BX57" s="123" t="s">
        <v>5</v>
      </c>
      <c r="CL57" s="123" t="s">
        <v>19</v>
      </c>
      <c r="CM57" s="123" t="s">
        <v>86</v>
      </c>
    </row>
    <row r="58" spans="1:91" s="7" customFormat="1" ht="24.75" customHeight="1">
      <c r="A58" s="111" t="s">
        <v>80</v>
      </c>
      <c r="B58" s="112"/>
      <c r="C58" s="113"/>
      <c r="D58" s="114" t="s">
        <v>94</v>
      </c>
      <c r="E58" s="114"/>
      <c r="F58" s="114"/>
      <c r="G58" s="114"/>
      <c r="H58" s="114"/>
      <c r="I58" s="115"/>
      <c r="J58" s="114" t="s">
        <v>95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 801.1.2 - Následná péč...'!J30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89</v>
      </c>
      <c r="AR58" s="118"/>
      <c r="AS58" s="119">
        <v>0</v>
      </c>
      <c r="AT58" s="120">
        <f>ROUND(SUM(AV58:AW58),2)</f>
        <v>0</v>
      </c>
      <c r="AU58" s="121">
        <f>'SO 801.1.2 - Následná péč...'!P81</f>
        <v>0</v>
      </c>
      <c r="AV58" s="120">
        <f>'SO 801.1.2 - Následná péč...'!J33</f>
        <v>0</v>
      </c>
      <c r="AW58" s="120">
        <f>'SO 801.1.2 - Následná péč...'!J34</f>
        <v>0</v>
      </c>
      <c r="AX58" s="120">
        <f>'SO 801.1.2 - Následná péč...'!J35</f>
        <v>0</v>
      </c>
      <c r="AY58" s="120">
        <f>'SO 801.1.2 - Následná péč...'!J36</f>
        <v>0</v>
      </c>
      <c r="AZ58" s="120">
        <f>'SO 801.1.2 - Následná péč...'!F33</f>
        <v>0</v>
      </c>
      <c r="BA58" s="120">
        <f>'SO 801.1.2 - Následná péč...'!F34</f>
        <v>0</v>
      </c>
      <c r="BB58" s="120">
        <f>'SO 801.1.2 - Následná péč...'!F35</f>
        <v>0</v>
      </c>
      <c r="BC58" s="120">
        <f>'SO 801.1.2 - Následná péč...'!F36</f>
        <v>0</v>
      </c>
      <c r="BD58" s="122">
        <f>'SO 801.1.2 - Následná péč...'!F37</f>
        <v>0</v>
      </c>
      <c r="BE58" s="7"/>
      <c r="BT58" s="123" t="s">
        <v>84</v>
      </c>
      <c r="BV58" s="123" t="s">
        <v>78</v>
      </c>
      <c r="BW58" s="123" t="s">
        <v>96</v>
      </c>
      <c r="BX58" s="123" t="s">
        <v>5</v>
      </c>
      <c r="CL58" s="123" t="s">
        <v>19</v>
      </c>
      <c r="CM58" s="123" t="s">
        <v>86</v>
      </c>
    </row>
    <row r="59" spans="1:91" s="7" customFormat="1" ht="24.75" customHeight="1">
      <c r="A59" s="111" t="s">
        <v>80</v>
      </c>
      <c r="B59" s="112"/>
      <c r="C59" s="113"/>
      <c r="D59" s="114" t="s">
        <v>97</v>
      </c>
      <c r="E59" s="114"/>
      <c r="F59" s="114"/>
      <c r="G59" s="114"/>
      <c r="H59" s="114"/>
      <c r="I59" s="115"/>
      <c r="J59" s="114" t="s">
        <v>98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 801.1.3 - Následná péč...'!J30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89</v>
      </c>
      <c r="AR59" s="118"/>
      <c r="AS59" s="124">
        <v>0</v>
      </c>
      <c r="AT59" s="125">
        <f>ROUND(SUM(AV59:AW59),2)</f>
        <v>0</v>
      </c>
      <c r="AU59" s="126">
        <f>'SO 801.1.3 - Následná péč...'!P81</f>
        <v>0</v>
      </c>
      <c r="AV59" s="125">
        <f>'SO 801.1.3 - Následná péč...'!J33</f>
        <v>0</v>
      </c>
      <c r="AW59" s="125">
        <f>'SO 801.1.3 - Následná péč...'!J34</f>
        <v>0</v>
      </c>
      <c r="AX59" s="125">
        <f>'SO 801.1.3 - Následná péč...'!J35</f>
        <v>0</v>
      </c>
      <c r="AY59" s="125">
        <f>'SO 801.1.3 - Následná péč...'!J36</f>
        <v>0</v>
      </c>
      <c r="AZ59" s="125">
        <f>'SO 801.1.3 - Následná péč...'!F33</f>
        <v>0</v>
      </c>
      <c r="BA59" s="125">
        <f>'SO 801.1.3 - Následná péč...'!F34</f>
        <v>0</v>
      </c>
      <c r="BB59" s="125">
        <f>'SO 801.1.3 - Následná péč...'!F35</f>
        <v>0</v>
      </c>
      <c r="BC59" s="125">
        <f>'SO 801.1.3 - Následná péč...'!F36</f>
        <v>0</v>
      </c>
      <c r="BD59" s="127">
        <f>'SO 801.1.3 - Následná péč...'!F37</f>
        <v>0</v>
      </c>
      <c r="BE59" s="7"/>
      <c r="BT59" s="123" t="s">
        <v>84</v>
      </c>
      <c r="BV59" s="123" t="s">
        <v>78</v>
      </c>
      <c r="BW59" s="123" t="s">
        <v>99</v>
      </c>
      <c r="BX59" s="123" t="s">
        <v>5</v>
      </c>
      <c r="CL59" s="123" t="s">
        <v>19</v>
      </c>
      <c r="CM59" s="123" t="s">
        <v>86</v>
      </c>
    </row>
    <row r="60" spans="1:57" s="2" customFormat="1" ht="30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s="2" customFormat="1" ht="6.95" customHeight="1">
      <c r="A61" s="38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44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</sheetData>
  <sheetProtection password="CB78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01 - Vedlejší a ostat...'!C2" display="/"/>
    <hyperlink ref="A56" location="'SO 801 - Výsadba zeleně'!C2" display="/"/>
    <hyperlink ref="A57" location="'SO 801.1.1 - Následná péč...'!C2" display="/"/>
    <hyperlink ref="A58" location="'SO 801.1.2 - Následná péč...'!C2" display="/"/>
    <hyperlink ref="A59" location="'SO 801.1.3 - Následná pé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>
      <c r="B4" s="20"/>
      <c r="D4" s="130" t="s">
        <v>100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Polní cesta C2 v katastrálním území Osoblaha, SO 801 - Výsadba zeleně LBK 7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102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28. 6. 2023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37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ROUND((SUM(BE83:BE99)),2)</f>
        <v>0</v>
      </c>
      <c r="G33" s="38"/>
      <c r="H33" s="38"/>
      <c r="I33" s="148">
        <v>0.21</v>
      </c>
      <c r="J33" s="147">
        <f>ROUND(((SUM(BE83:BE99))*I33),2)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ROUND((SUM(BF83:BF99)),2)</f>
        <v>0</v>
      </c>
      <c r="G34" s="38"/>
      <c r="H34" s="38"/>
      <c r="I34" s="148">
        <v>0.15</v>
      </c>
      <c r="J34" s="147">
        <f>ROUND(((SUM(BF83:BF99))*I34),2)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ROUND((SUM(BG83:BG99)),2)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ROUND((SUM(BH83:BH99)),2)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ROUND((SUM(BI83:BI99)),2)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103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Polní cesta C2 v katastrálním území Osoblaha, SO 801 - Výsadba zeleně LBK 7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001 - Vedlejší a ostatní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Osoblaha</v>
      </c>
      <c r="G52" s="40"/>
      <c r="H52" s="40"/>
      <c r="I52" s="32" t="s">
        <v>23</v>
      </c>
      <c r="J52" s="72" t="str">
        <f>IF(J12="","",J12)</f>
        <v>28. 6. 2023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Státní pozemkový úřad</v>
      </c>
      <c r="G54" s="40"/>
      <c r="H54" s="40"/>
      <c r="I54" s="32" t="s">
        <v>33</v>
      </c>
      <c r="J54" s="36" t="str">
        <f>E21</f>
        <v>HBH Projekt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37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104</v>
      </c>
      <c r="D57" s="162"/>
      <c r="E57" s="162"/>
      <c r="F57" s="162"/>
      <c r="G57" s="162"/>
      <c r="H57" s="162"/>
      <c r="I57" s="162"/>
      <c r="J57" s="163" t="s">
        <v>105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106</v>
      </c>
    </row>
    <row r="60" spans="1:31" s="9" customFormat="1" ht="24.95" customHeight="1">
      <c r="A60" s="9"/>
      <c r="B60" s="165"/>
      <c r="C60" s="166"/>
      <c r="D60" s="167" t="s">
        <v>107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108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109</v>
      </c>
      <c r="E62" s="174"/>
      <c r="F62" s="174"/>
      <c r="G62" s="174"/>
      <c r="H62" s="174"/>
      <c r="I62" s="174"/>
      <c r="J62" s="175">
        <f>J92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110</v>
      </c>
      <c r="E63" s="174"/>
      <c r="F63" s="174"/>
      <c r="G63" s="174"/>
      <c r="H63" s="174"/>
      <c r="I63" s="174"/>
      <c r="J63" s="175">
        <f>J96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111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6.25" customHeight="1">
      <c r="A73" s="38"/>
      <c r="B73" s="39"/>
      <c r="C73" s="40"/>
      <c r="D73" s="40"/>
      <c r="E73" s="160" t="str">
        <f>E7</f>
        <v>Polní cesta C2 v katastrálním území Osoblaha, SO 801 - Výsadba zeleně LBK 7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101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 001 - Vedlejší a ostatní náklady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Osoblaha</v>
      </c>
      <c r="G77" s="40"/>
      <c r="H77" s="40"/>
      <c r="I77" s="32" t="s">
        <v>23</v>
      </c>
      <c r="J77" s="72" t="str">
        <f>IF(J12="","",J12)</f>
        <v>28. 6. 2023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25</v>
      </c>
      <c r="D79" s="40"/>
      <c r="E79" s="40"/>
      <c r="F79" s="27" t="str">
        <f>E15</f>
        <v>Státní pozemkový úřad</v>
      </c>
      <c r="G79" s="40"/>
      <c r="H79" s="40"/>
      <c r="I79" s="32" t="s">
        <v>33</v>
      </c>
      <c r="J79" s="36" t="str">
        <f>E21</f>
        <v>HBH Projekt spol. s r.o.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31</v>
      </c>
      <c r="D80" s="40"/>
      <c r="E80" s="40"/>
      <c r="F80" s="27" t="str">
        <f>IF(E18="","",E18)</f>
        <v>Vyplň údaj</v>
      </c>
      <c r="G80" s="40"/>
      <c r="H80" s="40"/>
      <c r="I80" s="32" t="s">
        <v>37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112</v>
      </c>
      <c r="D82" s="180" t="s">
        <v>61</v>
      </c>
      <c r="E82" s="180" t="s">
        <v>57</v>
      </c>
      <c r="F82" s="180" t="s">
        <v>58</v>
      </c>
      <c r="G82" s="180" t="s">
        <v>113</v>
      </c>
      <c r="H82" s="180" t="s">
        <v>114</v>
      </c>
      <c r="I82" s="180" t="s">
        <v>115</v>
      </c>
      <c r="J82" s="180" t="s">
        <v>105</v>
      </c>
      <c r="K82" s="181" t="s">
        <v>116</v>
      </c>
      <c r="L82" s="182"/>
      <c r="M82" s="92" t="s">
        <v>19</v>
      </c>
      <c r="N82" s="93" t="s">
        <v>46</v>
      </c>
      <c r="O82" s="93" t="s">
        <v>117</v>
      </c>
      <c r="P82" s="93" t="s">
        <v>118</v>
      </c>
      <c r="Q82" s="93" t="s">
        <v>119</v>
      </c>
      <c r="R82" s="93" t="s">
        <v>120</v>
      </c>
      <c r="S82" s="93" t="s">
        <v>121</v>
      </c>
      <c r="T82" s="93" t="s">
        <v>122</v>
      </c>
      <c r="U82" s="94" t="s">
        <v>123</v>
      </c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124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</f>
        <v>0</v>
      </c>
      <c r="Q83" s="96"/>
      <c r="R83" s="185">
        <f>R84</f>
        <v>0</v>
      </c>
      <c r="S83" s="96"/>
      <c r="T83" s="185">
        <f>T84</f>
        <v>0</v>
      </c>
      <c r="U83" s="97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75</v>
      </c>
      <c r="AU83" s="17" t="s">
        <v>106</v>
      </c>
      <c r="BK83" s="186">
        <f>BK84</f>
        <v>0</v>
      </c>
    </row>
    <row r="84" spans="1:63" s="12" customFormat="1" ht="25.9" customHeight="1">
      <c r="A84" s="12"/>
      <c r="B84" s="187"/>
      <c r="C84" s="188"/>
      <c r="D84" s="189" t="s">
        <v>75</v>
      </c>
      <c r="E84" s="190" t="s">
        <v>125</v>
      </c>
      <c r="F84" s="190" t="s">
        <v>126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P85+P92+P96</f>
        <v>0</v>
      </c>
      <c r="Q84" s="195"/>
      <c r="R84" s="196">
        <f>R85+R92+R96</f>
        <v>0</v>
      </c>
      <c r="S84" s="195"/>
      <c r="T84" s="196">
        <f>T85+T92+T96</f>
        <v>0</v>
      </c>
      <c r="U84" s="197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127</v>
      </c>
      <c r="AT84" s="199" t="s">
        <v>75</v>
      </c>
      <c r="AU84" s="199" t="s">
        <v>76</v>
      </c>
      <c r="AY84" s="198" t="s">
        <v>128</v>
      </c>
      <c r="BK84" s="200">
        <f>BK85+BK92+BK96</f>
        <v>0</v>
      </c>
    </row>
    <row r="85" spans="1:63" s="12" customFormat="1" ht="22.8" customHeight="1">
      <c r="A85" s="12"/>
      <c r="B85" s="187"/>
      <c r="C85" s="188"/>
      <c r="D85" s="189" t="s">
        <v>75</v>
      </c>
      <c r="E85" s="201" t="s">
        <v>129</v>
      </c>
      <c r="F85" s="201" t="s">
        <v>130</v>
      </c>
      <c r="G85" s="188"/>
      <c r="H85" s="188"/>
      <c r="I85" s="191"/>
      <c r="J85" s="202">
        <f>BK85</f>
        <v>0</v>
      </c>
      <c r="K85" s="188"/>
      <c r="L85" s="193"/>
      <c r="M85" s="194"/>
      <c r="N85" s="195"/>
      <c r="O85" s="195"/>
      <c r="P85" s="196">
        <f>SUM(P86:P91)</f>
        <v>0</v>
      </c>
      <c r="Q85" s="195"/>
      <c r="R85" s="196">
        <f>SUM(R86:R91)</f>
        <v>0</v>
      </c>
      <c r="S85" s="195"/>
      <c r="T85" s="196">
        <f>SUM(T86:T91)</f>
        <v>0</v>
      </c>
      <c r="U85" s="197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8" t="s">
        <v>127</v>
      </c>
      <c r="AT85" s="199" t="s">
        <v>75</v>
      </c>
      <c r="AU85" s="199" t="s">
        <v>84</v>
      </c>
      <c r="AY85" s="198" t="s">
        <v>128</v>
      </c>
      <c r="BK85" s="200">
        <f>SUM(BK86:BK91)</f>
        <v>0</v>
      </c>
    </row>
    <row r="86" spans="1:65" s="2" customFormat="1" ht="16.5" customHeight="1">
      <c r="A86" s="38"/>
      <c r="B86" s="39"/>
      <c r="C86" s="203" t="s">
        <v>84</v>
      </c>
      <c r="D86" s="203" t="s">
        <v>131</v>
      </c>
      <c r="E86" s="204" t="s">
        <v>132</v>
      </c>
      <c r="F86" s="205" t="s">
        <v>133</v>
      </c>
      <c r="G86" s="206" t="s">
        <v>134</v>
      </c>
      <c r="H86" s="207">
        <v>1</v>
      </c>
      <c r="I86" s="208"/>
      <c r="J86" s="209">
        <f>ROUND(I86*H86,2)</f>
        <v>0</v>
      </c>
      <c r="K86" s="205" t="s">
        <v>135</v>
      </c>
      <c r="L86" s="44"/>
      <c r="M86" s="210" t="s">
        <v>19</v>
      </c>
      <c r="N86" s="211" t="s">
        <v>47</v>
      </c>
      <c r="O86" s="84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2">
        <f>S86*H86</f>
        <v>0</v>
      </c>
      <c r="U86" s="213" t="s">
        <v>19</v>
      </c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4" t="s">
        <v>136</v>
      </c>
      <c r="AT86" s="214" t="s">
        <v>131</v>
      </c>
      <c r="AU86" s="214" t="s">
        <v>86</v>
      </c>
      <c r="AY86" s="17" t="s">
        <v>128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7" t="s">
        <v>84</v>
      </c>
      <c r="BK86" s="215">
        <f>ROUND(I86*H86,2)</f>
        <v>0</v>
      </c>
      <c r="BL86" s="17" t="s">
        <v>136</v>
      </c>
      <c r="BM86" s="214" t="s">
        <v>137</v>
      </c>
    </row>
    <row r="87" spans="1:47" s="2" customFormat="1" ht="12">
      <c r="A87" s="38"/>
      <c r="B87" s="39"/>
      <c r="C87" s="40"/>
      <c r="D87" s="216" t="s">
        <v>138</v>
      </c>
      <c r="E87" s="40"/>
      <c r="F87" s="217" t="s">
        <v>133</v>
      </c>
      <c r="G87" s="40"/>
      <c r="H87" s="40"/>
      <c r="I87" s="218"/>
      <c r="J87" s="40"/>
      <c r="K87" s="40"/>
      <c r="L87" s="44"/>
      <c r="M87" s="219"/>
      <c r="N87" s="220"/>
      <c r="O87" s="84"/>
      <c r="P87" s="84"/>
      <c r="Q87" s="84"/>
      <c r="R87" s="84"/>
      <c r="S87" s="84"/>
      <c r="T87" s="84"/>
      <c r="U87" s="85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138</v>
      </c>
      <c r="AU87" s="17" t="s">
        <v>86</v>
      </c>
    </row>
    <row r="88" spans="1:47" s="2" customFormat="1" ht="12">
      <c r="A88" s="38"/>
      <c r="B88" s="39"/>
      <c r="C88" s="40"/>
      <c r="D88" s="221" t="s">
        <v>139</v>
      </c>
      <c r="E88" s="40"/>
      <c r="F88" s="222" t="s">
        <v>140</v>
      </c>
      <c r="G88" s="40"/>
      <c r="H88" s="40"/>
      <c r="I88" s="218"/>
      <c r="J88" s="40"/>
      <c r="K88" s="40"/>
      <c r="L88" s="44"/>
      <c r="M88" s="219"/>
      <c r="N88" s="220"/>
      <c r="O88" s="84"/>
      <c r="P88" s="84"/>
      <c r="Q88" s="84"/>
      <c r="R88" s="84"/>
      <c r="S88" s="84"/>
      <c r="T88" s="84"/>
      <c r="U88" s="85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139</v>
      </c>
      <c r="AU88" s="17" t="s">
        <v>86</v>
      </c>
    </row>
    <row r="89" spans="1:47" s="2" customFormat="1" ht="12">
      <c r="A89" s="38"/>
      <c r="B89" s="39"/>
      <c r="C89" s="40"/>
      <c r="D89" s="216" t="s">
        <v>141</v>
      </c>
      <c r="E89" s="40"/>
      <c r="F89" s="223" t="s">
        <v>142</v>
      </c>
      <c r="G89" s="40"/>
      <c r="H89" s="40"/>
      <c r="I89" s="218"/>
      <c r="J89" s="40"/>
      <c r="K89" s="40"/>
      <c r="L89" s="44"/>
      <c r="M89" s="219"/>
      <c r="N89" s="220"/>
      <c r="O89" s="84"/>
      <c r="P89" s="84"/>
      <c r="Q89" s="84"/>
      <c r="R89" s="84"/>
      <c r="S89" s="84"/>
      <c r="T89" s="84"/>
      <c r="U89" s="85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141</v>
      </c>
      <c r="AU89" s="17" t="s">
        <v>86</v>
      </c>
    </row>
    <row r="90" spans="1:65" s="2" customFormat="1" ht="16.5" customHeight="1">
      <c r="A90" s="38"/>
      <c r="B90" s="39"/>
      <c r="C90" s="203" t="s">
        <v>86</v>
      </c>
      <c r="D90" s="203" t="s">
        <v>131</v>
      </c>
      <c r="E90" s="204" t="s">
        <v>143</v>
      </c>
      <c r="F90" s="205" t="s">
        <v>144</v>
      </c>
      <c r="G90" s="206" t="s">
        <v>134</v>
      </c>
      <c r="H90" s="207">
        <v>1</v>
      </c>
      <c r="I90" s="208"/>
      <c r="J90" s="209">
        <f>ROUND(I90*H90,2)</f>
        <v>0</v>
      </c>
      <c r="K90" s="205" t="s">
        <v>135</v>
      </c>
      <c r="L90" s="44"/>
      <c r="M90" s="210" t="s">
        <v>19</v>
      </c>
      <c r="N90" s="211" t="s">
        <v>47</v>
      </c>
      <c r="O90" s="84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2">
        <f>S90*H90</f>
        <v>0</v>
      </c>
      <c r="U90" s="213" t="s">
        <v>19</v>
      </c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4" t="s">
        <v>136</v>
      </c>
      <c r="AT90" s="214" t="s">
        <v>131</v>
      </c>
      <c r="AU90" s="214" t="s">
        <v>86</v>
      </c>
      <c r="AY90" s="17" t="s">
        <v>128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7" t="s">
        <v>84</v>
      </c>
      <c r="BK90" s="215">
        <f>ROUND(I90*H90,2)</f>
        <v>0</v>
      </c>
      <c r="BL90" s="17" t="s">
        <v>136</v>
      </c>
      <c r="BM90" s="214" t="s">
        <v>145</v>
      </c>
    </row>
    <row r="91" spans="1:47" s="2" customFormat="1" ht="12">
      <c r="A91" s="38"/>
      <c r="B91" s="39"/>
      <c r="C91" s="40"/>
      <c r="D91" s="221" t="s">
        <v>139</v>
      </c>
      <c r="E91" s="40"/>
      <c r="F91" s="222" t="s">
        <v>146</v>
      </c>
      <c r="G91" s="40"/>
      <c r="H91" s="40"/>
      <c r="I91" s="218"/>
      <c r="J91" s="40"/>
      <c r="K91" s="40"/>
      <c r="L91" s="44"/>
      <c r="M91" s="219"/>
      <c r="N91" s="220"/>
      <c r="O91" s="84"/>
      <c r="P91" s="84"/>
      <c r="Q91" s="84"/>
      <c r="R91" s="84"/>
      <c r="S91" s="84"/>
      <c r="T91" s="84"/>
      <c r="U91" s="85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139</v>
      </c>
      <c r="AU91" s="17" t="s">
        <v>86</v>
      </c>
    </row>
    <row r="92" spans="1:63" s="12" customFormat="1" ht="22.8" customHeight="1">
      <c r="A92" s="12"/>
      <c r="B92" s="187"/>
      <c r="C92" s="188"/>
      <c r="D92" s="189" t="s">
        <v>75</v>
      </c>
      <c r="E92" s="201" t="s">
        <v>147</v>
      </c>
      <c r="F92" s="201" t="s">
        <v>148</v>
      </c>
      <c r="G92" s="188"/>
      <c r="H92" s="188"/>
      <c r="I92" s="191"/>
      <c r="J92" s="202">
        <f>BK92</f>
        <v>0</v>
      </c>
      <c r="K92" s="188"/>
      <c r="L92" s="193"/>
      <c r="M92" s="194"/>
      <c r="N92" s="195"/>
      <c r="O92" s="195"/>
      <c r="P92" s="196">
        <f>SUM(P93:P95)</f>
        <v>0</v>
      </c>
      <c r="Q92" s="195"/>
      <c r="R92" s="196">
        <f>SUM(R93:R95)</f>
        <v>0</v>
      </c>
      <c r="S92" s="195"/>
      <c r="T92" s="196">
        <f>SUM(T93:T95)</f>
        <v>0</v>
      </c>
      <c r="U92" s="197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8" t="s">
        <v>127</v>
      </c>
      <c r="AT92" s="199" t="s">
        <v>75</v>
      </c>
      <c r="AU92" s="199" t="s">
        <v>84</v>
      </c>
      <c r="AY92" s="198" t="s">
        <v>128</v>
      </c>
      <c r="BK92" s="200">
        <f>SUM(BK93:BK95)</f>
        <v>0</v>
      </c>
    </row>
    <row r="93" spans="1:65" s="2" customFormat="1" ht="16.5" customHeight="1">
      <c r="A93" s="38"/>
      <c r="B93" s="39"/>
      <c r="C93" s="203" t="s">
        <v>149</v>
      </c>
      <c r="D93" s="203" t="s">
        <v>131</v>
      </c>
      <c r="E93" s="204" t="s">
        <v>150</v>
      </c>
      <c r="F93" s="205" t="s">
        <v>148</v>
      </c>
      <c r="G93" s="206" t="s">
        <v>134</v>
      </c>
      <c r="H93" s="207">
        <v>1</v>
      </c>
      <c r="I93" s="208"/>
      <c r="J93" s="209">
        <f>ROUND(I93*H93,2)</f>
        <v>0</v>
      </c>
      <c r="K93" s="205" t="s">
        <v>135</v>
      </c>
      <c r="L93" s="44"/>
      <c r="M93" s="210" t="s">
        <v>19</v>
      </c>
      <c r="N93" s="211" t="s">
        <v>47</v>
      </c>
      <c r="O93" s="84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2">
        <f>S93*H93</f>
        <v>0</v>
      </c>
      <c r="U93" s="213" t="s">
        <v>19</v>
      </c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4" t="s">
        <v>136</v>
      </c>
      <c r="AT93" s="214" t="s">
        <v>131</v>
      </c>
      <c r="AU93" s="214" t="s">
        <v>86</v>
      </c>
      <c r="AY93" s="17" t="s">
        <v>128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7" t="s">
        <v>84</v>
      </c>
      <c r="BK93" s="215">
        <f>ROUND(I93*H93,2)</f>
        <v>0</v>
      </c>
      <c r="BL93" s="17" t="s">
        <v>136</v>
      </c>
      <c r="BM93" s="214" t="s">
        <v>151</v>
      </c>
    </row>
    <row r="94" spans="1:47" s="2" customFormat="1" ht="12">
      <c r="A94" s="38"/>
      <c r="B94" s="39"/>
      <c r="C94" s="40"/>
      <c r="D94" s="221" t="s">
        <v>139</v>
      </c>
      <c r="E94" s="40"/>
      <c r="F94" s="222" t="s">
        <v>152</v>
      </c>
      <c r="G94" s="40"/>
      <c r="H94" s="40"/>
      <c r="I94" s="218"/>
      <c r="J94" s="40"/>
      <c r="K94" s="40"/>
      <c r="L94" s="44"/>
      <c r="M94" s="219"/>
      <c r="N94" s="220"/>
      <c r="O94" s="84"/>
      <c r="P94" s="84"/>
      <c r="Q94" s="84"/>
      <c r="R94" s="84"/>
      <c r="S94" s="84"/>
      <c r="T94" s="84"/>
      <c r="U94" s="85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139</v>
      </c>
      <c r="AU94" s="17" t="s">
        <v>86</v>
      </c>
    </row>
    <row r="95" spans="1:47" s="2" customFormat="1" ht="12">
      <c r="A95" s="38"/>
      <c r="B95" s="39"/>
      <c r="C95" s="40"/>
      <c r="D95" s="216" t="s">
        <v>141</v>
      </c>
      <c r="E95" s="40"/>
      <c r="F95" s="223" t="s">
        <v>153</v>
      </c>
      <c r="G95" s="40"/>
      <c r="H95" s="40"/>
      <c r="I95" s="218"/>
      <c r="J95" s="40"/>
      <c r="K95" s="40"/>
      <c r="L95" s="44"/>
      <c r="M95" s="219"/>
      <c r="N95" s="220"/>
      <c r="O95" s="84"/>
      <c r="P95" s="84"/>
      <c r="Q95" s="84"/>
      <c r="R95" s="84"/>
      <c r="S95" s="84"/>
      <c r="T95" s="84"/>
      <c r="U95" s="85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141</v>
      </c>
      <c r="AU95" s="17" t="s">
        <v>86</v>
      </c>
    </row>
    <row r="96" spans="1:63" s="12" customFormat="1" ht="22.8" customHeight="1">
      <c r="A96" s="12"/>
      <c r="B96" s="187"/>
      <c r="C96" s="188"/>
      <c r="D96" s="189" t="s">
        <v>75</v>
      </c>
      <c r="E96" s="201" t="s">
        <v>154</v>
      </c>
      <c r="F96" s="201" t="s">
        <v>155</v>
      </c>
      <c r="G96" s="188"/>
      <c r="H96" s="188"/>
      <c r="I96" s="191"/>
      <c r="J96" s="202">
        <f>BK96</f>
        <v>0</v>
      </c>
      <c r="K96" s="188"/>
      <c r="L96" s="193"/>
      <c r="M96" s="194"/>
      <c r="N96" s="195"/>
      <c r="O96" s="195"/>
      <c r="P96" s="196">
        <f>SUM(P97:P99)</f>
        <v>0</v>
      </c>
      <c r="Q96" s="195"/>
      <c r="R96" s="196">
        <f>SUM(R97:R99)</f>
        <v>0</v>
      </c>
      <c r="S96" s="195"/>
      <c r="T96" s="196">
        <f>SUM(T97:T99)</f>
        <v>0</v>
      </c>
      <c r="U96" s="197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8" t="s">
        <v>127</v>
      </c>
      <c r="AT96" s="199" t="s">
        <v>75</v>
      </c>
      <c r="AU96" s="199" t="s">
        <v>84</v>
      </c>
      <c r="AY96" s="198" t="s">
        <v>128</v>
      </c>
      <c r="BK96" s="200">
        <f>SUM(BK97:BK99)</f>
        <v>0</v>
      </c>
    </row>
    <row r="97" spans="1:65" s="2" customFormat="1" ht="16.5" customHeight="1">
      <c r="A97" s="38"/>
      <c r="B97" s="39"/>
      <c r="C97" s="203" t="s">
        <v>156</v>
      </c>
      <c r="D97" s="203" t="s">
        <v>131</v>
      </c>
      <c r="E97" s="204" t="s">
        <v>157</v>
      </c>
      <c r="F97" s="205" t="s">
        <v>158</v>
      </c>
      <c r="G97" s="206" t="s">
        <v>134</v>
      </c>
      <c r="H97" s="207">
        <v>1</v>
      </c>
      <c r="I97" s="208"/>
      <c r="J97" s="209">
        <f>ROUND(I97*H97,2)</f>
        <v>0</v>
      </c>
      <c r="K97" s="205" t="s">
        <v>135</v>
      </c>
      <c r="L97" s="44"/>
      <c r="M97" s="210" t="s">
        <v>19</v>
      </c>
      <c r="N97" s="211" t="s">
        <v>47</v>
      </c>
      <c r="O97" s="84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2">
        <f>S97*H97</f>
        <v>0</v>
      </c>
      <c r="U97" s="213" t="s">
        <v>19</v>
      </c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4" t="s">
        <v>136</v>
      </c>
      <c r="AT97" s="214" t="s">
        <v>131</v>
      </c>
      <c r="AU97" s="214" t="s">
        <v>86</v>
      </c>
      <c r="AY97" s="17" t="s">
        <v>128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7" t="s">
        <v>84</v>
      </c>
      <c r="BK97" s="215">
        <f>ROUND(I97*H97,2)</f>
        <v>0</v>
      </c>
      <c r="BL97" s="17" t="s">
        <v>136</v>
      </c>
      <c r="BM97" s="214" t="s">
        <v>159</v>
      </c>
    </row>
    <row r="98" spans="1:47" s="2" customFormat="1" ht="12">
      <c r="A98" s="38"/>
      <c r="B98" s="39"/>
      <c r="C98" s="40"/>
      <c r="D98" s="221" t="s">
        <v>139</v>
      </c>
      <c r="E98" s="40"/>
      <c r="F98" s="222" t="s">
        <v>160</v>
      </c>
      <c r="G98" s="40"/>
      <c r="H98" s="40"/>
      <c r="I98" s="218"/>
      <c r="J98" s="40"/>
      <c r="K98" s="40"/>
      <c r="L98" s="44"/>
      <c r="M98" s="219"/>
      <c r="N98" s="220"/>
      <c r="O98" s="84"/>
      <c r="P98" s="84"/>
      <c r="Q98" s="84"/>
      <c r="R98" s="84"/>
      <c r="S98" s="84"/>
      <c r="T98" s="84"/>
      <c r="U98" s="85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139</v>
      </c>
      <c r="AU98" s="17" t="s">
        <v>86</v>
      </c>
    </row>
    <row r="99" spans="1:47" s="2" customFormat="1" ht="12">
      <c r="A99" s="38"/>
      <c r="B99" s="39"/>
      <c r="C99" s="40"/>
      <c r="D99" s="216" t="s">
        <v>141</v>
      </c>
      <c r="E99" s="40"/>
      <c r="F99" s="223" t="s">
        <v>161</v>
      </c>
      <c r="G99" s="40"/>
      <c r="H99" s="40"/>
      <c r="I99" s="218"/>
      <c r="J99" s="40"/>
      <c r="K99" s="40"/>
      <c r="L99" s="44"/>
      <c r="M99" s="224"/>
      <c r="N99" s="225"/>
      <c r="O99" s="226"/>
      <c r="P99" s="226"/>
      <c r="Q99" s="226"/>
      <c r="R99" s="226"/>
      <c r="S99" s="226"/>
      <c r="T99" s="226"/>
      <c r="U99" s="227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141</v>
      </c>
      <c r="AU99" s="17" t="s">
        <v>86</v>
      </c>
    </row>
    <row r="100" spans="1:31" s="2" customFormat="1" ht="6.95" customHeight="1">
      <c r="A100" s="38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44"/>
      <c r="M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</sheetData>
  <sheetProtection password="CB78" sheet="1" objects="1" scenarios="1" formatColumns="0" formatRows="0" autoFilter="0"/>
  <autoFilter ref="C82:K9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2/012103000"/>
    <hyperlink ref="F91" r:id="rId2" display="https://podminky.urs.cz/item/CS_URS_2023_02/012303000"/>
    <hyperlink ref="F94" r:id="rId3" display="https://podminky.urs.cz/item/CS_URS_2023_02/030001000"/>
    <hyperlink ref="F98" r:id="rId4" display="https://podminky.urs.cz/item/CS_URS_2023_02/0915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>
      <c r="B4" s="20"/>
      <c r="D4" s="130" t="s">
        <v>100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Polní cesta C2 v katastrálním území Osoblaha, SO 801 - Výsadba zeleně LBK 7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162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28. 6. 2023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37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ROUND((SUM(BE85:BE240)),2)</f>
        <v>0</v>
      </c>
      <c r="G33" s="38"/>
      <c r="H33" s="38"/>
      <c r="I33" s="148">
        <v>0.21</v>
      </c>
      <c r="J33" s="147">
        <f>ROUND(((SUM(BE85:BE240))*I33),2)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ROUND((SUM(BF85:BF240)),2)</f>
        <v>0</v>
      </c>
      <c r="G34" s="38"/>
      <c r="H34" s="38"/>
      <c r="I34" s="148">
        <v>0.15</v>
      </c>
      <c r="J34" s="147">
        <f>ROUND(((SUM(BF85:BF240))*I34),2)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ROUND((SUM(BG85:BG240)),2)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ROUND((SUM(BH85:BH240)),2)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ROUND((SUM(BI85:BI240)),2)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103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Polní cesta C2 v katastrálním území Osoblaha, SO 801 - Výsadba zeleně LBK 7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801 - Výsadba zeleně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Osoblaha</v>
      </c>
      <c r="G52" s="40"/>
      <c r="H52" s="40"/>
      <c r="I52" s="32" t="s">
        <v>23</v>
      </c>
      <c r="J52" s="72" t="str">
        <f>IF(J12="","",J12)</f>
        <v>28. 6. 2023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Státní pozemkový úřad</v>
      </c>
      <c r="G54" s="40"/>
      <c r="H54" s="40"/>
      <c r="I54" s="32" t="s">
        <v>33</v>
      </c>
      <c r="J54" s="36" t="str">
        <f>E21</f>
        <v>HBH Projekt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37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104</v>
      </c>
      <c r="D57" s="162"/>
      <c r="E57" s="162"/>
      <c r="F57" s="162"/>
      <c r="G57" s="162"/>
      <c r="H57" s="162"/>
      <c r="I57" s="162"/>
      <c r="J57" s="163" t="s">
        <v>105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106</v>
      </c>
    </row>
    <row r="60" spans="1:31" s="9" customFormat="1" ht="24.95" customHeight="1">
      <c r="A60" s="9"/>
      <c r="B60" s="165"/>
      <c r="C60" s="166"/>
      <c r="D60" s="167" t="s">
        <v>163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164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165</v>
      </c>
      <c r="E62" s="174"/>
      <c r="F62" s="174"/>
      <c r="G62" s="174"/>
      <c r="H62" s="174"/>
      <c r="I62" s="174"/>
      <c r="J62" s="175">
        <f>J215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166</v>
      </c>
      <c r="E63" s="174"/>
      <c r="F63" s="174"/>
      <c r="G63" s="174"/>
      <c r="H63" s="174"/>
      <c r="I63" s="174"/>
      <c r="J63" s="175">
        <f>J229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167</v>
      </c>
      <c r="E64" s="168"/>
      <c r="F64" s="168"/>
      <c r="G64" s="168"/>
      <c r="H64" s="168"/>
      <c r="I64" s="168"/>
      <c r="J64" s="169">
        <f>J232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1"/>
      <c r="C65" s="172"/>
      <c r="D65" s="173" t="s">
        <v>168</v>
      </c>
      <c r="E65" s="174"/>
      <c r="F65" s="174"/>
      <c r="G65" s="174"/>
      <c r="H65" s="174"/>
      <c r="I65" s="174"/>
      <c r="J65" s="175">
        <f>J233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111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6.25" customHeight="1">
      <c r="A75" s="38"/>
      <c r="B75" s="39"/>
      <c r="C75" s="40"/>
      <c r="D75" s="40"/>
      <c r="E75" s="160" t="str">
        <f>E7</f>
        <v>Polní cesta C2 v katastrálním území Osoblaha, SO 801 - Výsadba zeleně LBK 7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101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SO 801 - Výsadba zeleně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>Osoblaha</v>
      </c>
      <c r="G79" s="40"/>
      <c r="H79" s="40"/>
      <c r="I79" s="32" t="s">
        <v>23</v>
      </c>
      <c r="J79" s="72" t="str">
        <f>IF(J12="","",J12)</f>
        <v>28. 6. 2023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5.65" customHeight="1">
      <c r="A81" s="38"/>
      <c r="B81" s="39"/>
      <c r="C81" s="32" t="s">
        <v>25</v>
      </c>
      <c r="D81" s="40"/>
      <c r="E81" s="40"/>
      <c r="F81" s="27" t="str">
        <f>E15</f>
        <v>Státní pozemkový úřad</v>
      </c>
      <c r="G81" s="40"/>
      <c r="H81" s="40"/>
      <c r="I81" s="32" t="s">
        <v>33</v>
      </c>
      <c r="J81" s="36" t="str">
        <f>E21</f>
        <v>HBH Projekt spol. s r.o.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31</v>
      </c>
      <c r="D82" s="40"/>
      <c r="E82" s="40"/>
      <c r="F82" s="27" t="str">
        <f>IF(E18="","",E18)</f>
        <v>Vyplň údaj</v>
      </c>
      <c r="G82" s="40"/>
      <c r="H82" s="40"/>
      <c r="I82" s="32" t="s">
        <v>37</v>
      </c>
      <c r="J82" s="36" t="str">
        <f>E24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112</v>
      </c>
      <c r="D84" s="180" t="s">
        <v>61</v>
      </c>
      <c r="E84" s="180" t="s">
        <v>57</v>
      </c>
      <c r="F84" s="180" t="s">
        <v>58</v>
      </c>
      <c r="G84" s="180" t="s">
        <v>113</v>
      </c>
      <c r="H84" s="180" t="s">
        <v>114</v>
      </c>
      <c r="I84" s="180" t="s">
        <v>115</v>
      </c>
      <c r="J84" s="180" t="s">
        <v>105</v>
      </c>
      <c r="K84" s="181" t="s">
        <v>116</v>
      </c>
      <c r="L84" s="182"/>
      <c r="M84" s="92" t="s">
        <v>19</v>
      </c>
      <c r="N84" s="93" t="s">
        <v>46</v>
      </c>
      <c r="O84" s="93" t="s">
        <v>117</v>
      </c>
      <c r="P84" s="93" t="s">
        <v>118</v>
      </c>
      <c r="Q84" s="93" t="s">
        <v>119</v>
      </c>
      <c r="R84" s="93" t="s">
        <v>120</v>
      </c>
      <c r="S84" s="93" t="s">
        <v>121</v>
      </c>
      <c r="T84" s="93" t="s">
        <v>122</v>
      </c>
      <c r="U84" s="94" t="s">
        <v>123</v>
      </c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124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P86+P232</f>
        <v>0</v>
      </c>
      <c r="Q85" s="96"/>
      <c r="R85" s="185">
        <f>R86+R232</f>
        <v>98.81572495</v>
      </c>
      <c r="S85" s="96"/>
      <c r="T85" s="185">
        <f>T86+T232</f>
        <v>0</v>
      </c>
      <c r="U85" s="97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75</v>
      </c>
      <c r="AU85" s="17" t="s">
        <v>106</v>
      </c>
      <c r="BK85" s="186">
        <f>BK86+BK232</f>
        <v>0</v>
      </c>
    </row>
    <row r="86" spans="1:63" s="12" customFormat="1" ht="25.9" customHeight="1">
      <c r="A86" s="12"/>
      <c r="B86" s="187"/>
      <c r="C86" s="188"/>
      <c r="D86" s="189" t="s">
        <v>75</v>
      </c>
      <c r="E86" s="190" t="s">
        <v>169</v>
      </c>
      <c r="F86" s="190" t="s">
        <v>170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P87+P215+P229</f>
        <v>0</v>
      </c>
      <c r="Q86" s="195"/>
      <c r="R86" s="196">
        <f>R87+R215+R229</f>
        <v>98.80352500000001</v>
      </c>
      <c r="S86" s="195"/>
      <c r="T86" s="196">
        <f>T87+T215+T229</f>
        <v>0</v>
      </c>
      <c r="U86" s="197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8" t="s">
        <v>84</v>
      </c>
      <c r="AT86" s="199" t="s">
        <v>75</v>
      </c>
      <c r="AU86" s="199" t="s">
        <v>76</v>
      </c>
      <c r="AY86" s="198" t="s">
        <v>128</v>
      </c>
      <c r="BK86" s="200">
        <f>BK87+BK215+BK229</f>
        <v>0</v>
      </c>
    </row>
    <row r="87" spans="1:63" s="12" customFormat="1" ht="22.8" customHeight="1">
      <c r="A87" s="12"/>
      <c r="B87" s="187"/>
      <c r="C87" s="188"/>
      <c r="D87" s="189" t="s">
        <v>75</v>
      </c>
      <c r="E87" s="201" t="s">
        <v>84</v>
      </c>
      <c r="F87" s="201" t="s">
        <v>171</v>
      </c>
      <c r="G87" s="188"/>
      <c r="H87" s="188"/>
      <c r="I87" s="191"/>
      <c r="J87" s="202">
        <f>BK87</f>
        <v>0</v>
      </c>
      <c r="K87" s="188"/>
      <c r="L87" s="193"/>
      <c r="M87" s="194"/>
      <c r="N87" s="195"/>
      <c r="O87" s="195"/>
      <c r="P87" s="196">
        <f>SUM(P88:P214)</f>
        <v>0</v>
      </c>
      <c r="Q87" s="195"/>
      <c r="R87" s="196">
        <f>SUM(R88:R214)</f>
        <v>65.256675</v>
      </c>
      <c r="S87" s="195"/>
      <c r="T87" s="196">
        <f>SUM(T88:T214)</f>
        <v>0</v>
      </c>
      <c r="U87" s="197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8" t="s">
        <v>84</v>
      </c>
      <c r="AT87" s="199" t="s">
        <v>75</v>
      </c>
      <c r="AU87" s="199" t="s">
        <v>84</v>
      </c>
      <c r="AY87" s="198" t="s">
        <v>128</v>
      </c>
      <c r="BK87" s="200">
        <f>SUM(BK88:BK214)</f>
        <v>0</v>
      </c>
    </row>
    <row r="88" spans="1:65" s="2" customFormat="1" ht="24.15" customHeight="1">
      <c r="A88" s="38"/>
      <c r="B88" s="39"/>
      <c r="C88" s="203" t="s">
        <v>84</v>
      </c>
      <c r="D88" s="203" t="s">
        <v>131</v>
      </c>
      <c r="E88" s="204" t="s">
        <v>172</v>
      </c>
      <c r="F88" s="205" t="s">
        <v>173</v>
      </c>
      <c r="G88" s="206" t="s">
        <v>174</v>
      </c>
      <c r="H88" s="207">
        <v>39867</v>
      </c>
      <c r="I88" s="208"/>
      <c r="J88" s="209">
        <f>ROUND(I88*H88,2)</f>
        <v>0</v>
      </c>
      <c r="K88" s="205" t="s">
        <v>135</v>
      </c>
      <c r="L88" s="44"/>
      <c r="M88" s="210" t="s">
        <v>19</v>
      </c>
      <c r="N88" s="211" t="s">
        <v>47</v>
      </c>
      <c r="O88" s="84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2">
        <f>S88*H88</f>
        <v>0</v>
      </c>
      <c r="U88" s="213" t="s">
        <v>19</v>
      </c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4" t="s">
        <v>156</v>
      </c>
      <c r="AT88" s="214" t="s">
        <v>131</v>
      </c>
      <c r="AU88" s="214" t="s">
        <v>86</v>
      </c>
      <c r="AY88" s="17" t="s">
        <v>128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7" t="s">
        <v>84</v>
      </c>
      <c r="BK88" s="215">
        <f>ROUND(I88*H88,2)</f>
        <v>0</v>
      </c>
      <c r="BL88" s="17" t="s">
        <v>156</v>
      </c>
      <c r="BM88" s="214" t="s">
        <v>175</v>
      </c>
    </row>
    <row r="89" spans="1:47" s="2" customFormat="1" ht="12">
      <c r="A89" s="38"/>
      <c r="B89" s="39"/>
      <c r="C89" s="40"/>
      <c r="D89" s="216" t="s">
        <v>138</v>
      </c>
      <c r="E89" s="40"/>
      <c r="F89" s="217" t="s">
        <v>176</v>
      </c>
      <c r="G89" s="40"/>
      <c r="H89" s="40"/>
      <c r="I89" s="218"/>
      <c r="J89" s="40"/>
      <c r="K89" s="40"/>
      <c r="L89" s="44"/>
      <c r="M89" s="219"/>
      <c r="N89" s="220"/>
      <c r="O89" s="84"/>
      <c r="P89" s="84"/>
      <c r="Q89" s="84"/>
      <c r="R89" s="84"/>
      <c r="S89" s="84"/>
      <c r="T89" s="84"/>
      <c r="U89" s="85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138</v>
      </c>
      <c r="AU89" s="17" t="s">
        <v>86</v>
      </c>
    </row>
    <row r="90" spans="1:47" s="2" customFormat="1" ht="12">
      <c r="A90" s="38"/>
      <c r="B90" s="39"/>
      <c r="C90" s="40"/>
      <c r="D90" s="221" t="s">
        <v>139</v>
      </c>
      <c r="E90" s="40"/>
      <c r="F90" s="222" t="s">
        <v>177</v>
      </c>
      <c r="G90" s="40"/>
      <c r="H90" s="40"/>
      <c r="I90" s="218"/>
      <c r="J90" s="40"/>
      <c r="K90" s="40"/>
      <c r="L90" s="44"/>
      <c r="M90" s="219"/>
      <c r="N90" s="220"/>
      <c r="O90" s="84"/>
      <c r="P90" s="84"/>
      <c r="Q90" s="84"/>
      <c r="R90" s="84"/>
      <c r="S90" s="84"/>
      <c r="T90" s="84"/>
      <c r="U90" s="85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139</v>
      </c>
      <c r="AU90" s="17" t="s">
        <v>86</v>
      </c>
    </row>
    <row r="91" spans="1:47" s="2" customFormat="1" ht="12">
      <c r="A91" s="38"/>
      <c r="B91" s="39"/>
      <c r="C91" s="40"/>
      <c r="D91" s="216" t="s">
        <v>141</v>
      </c>
      <c r="E91" s="40"/>
      <c r="F91" s="223" t="s">
        <v>178</v>
      </c>
      <c r="G91" s="40"/>
      <c r="H91" s="40"/>
      <c r="I91" s="218"/>
      <c r="J91" s="40"/>
      <c r="K91" s="40"/>
      <c r="L91" s="44"/>
      <c r="M91" s="219"/>
      <c r="N91" s="220"/>
      <c r="O91" s="84"/>
      <c r="P91" s="84"/>
      <c r="Q91" s="84"/>
      <c r="R91" s="84"/>
      <c r="S91" s="84"/>
      <c r="T91" s="84"/>
      <c r="U91" s="85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141</v>
      </c>
      <c r="AU91" s="17" t="s">
        <v>86</v>
      </c>
    </row>
    <row r="92" spans="1:65" s="2" customFormat="1" ht="16.5" customHeight="1">
      <c r="A92" s="38"/>
      <c r="B92" s="39"/>
      <c r="C92" s="228" t="s">
        <v>86</v>
      </c>
      <c r="D92" s="228" t="s">
        <v>179</v>
      </c>
      <c r="E92" s="229" t="s">
        <v>180</v>
      </c>
      <c r="F92" s="230" t="s">
        <v>181</v>
      </c>
      <c r="G92" s="231" t="s">
        <v>182</v>
      </c>
      <c r="H92" s="232">
        <v>598.005</v>
      </c>
      <c r="I92" s="233"/>
      <c r="J92" s="234">
        <f>ROUND(I92*H92,2)</f>
        <v>0</v>
      </c>
      <c r="K92" s="230" t="s">
        <v>135</v>
      </c>
      <c r="L92" s="235"/>
      <c r="M92" s="236" t="s">
        <v>19</v>
      </c>
      <c r="N92" s="237" t="s">
        <v>47</v>
      </c>
      <c r="O92" s="84"/>
      <c r="P92" s="212">
        <f>O92*H92</f>
        <v>0</v>
      </c>
      <c r="Q92" s="212">
        <v>0.001</v>
      </c>
      <c r="R92" s="212">
        <f>Q92*H92</f>
        <v>0.598005</v>
      </c>
      <c r="S92" s="212">
        <v>0</v>
      </c>
      <c r="T92" s="212">
        <f>S92*H92</f>
        <v>0</v>
      </c>
      <c r="U92" s="213" t="s">
        <v>19</v>
      </c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4" t="s">
        <v>183</v>
      </c>
      <c r="AT92" s="214" t="s">
        <v>179</v>
      </c>
      <c r="AU92" s="214" t="s">
        <v>86</v>
      </c>
      <c r="AY92" s="17" t="s">
        <v>128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7" t="s">
        <v>84</v>
      </c>
      <c r="BK92" s="215">
        <f>ROUND(I92*H92,2)</f>
        <v>0</v>
      </c>
      <c r="BL92" s="17" t="s">
        <v>156</v>
      </c>
      <c r="BM92" s="214" t="s">
        <v>184</v>
      </c>
    </row>
    <row r="93" spans="1:47" s="2" customFormat="1" ht="12">
      <c r="A93" s="38"/>
      <c r="B93" s="39"/>
      <c r="C93" s="40"/>
      <c r="D93" s="216" t="s">
        <v>138</v>
      </c>
      <c r="E93" s="40"/>
      <c r="F93" s="217" t="s">
        <v>181</v>
      </c>
      <c r="G93" s="40"/>
      <c r="H93" s="40"/>
      <c r="I93" s="218"/>
      <c r="J93" s="40"/>
      <c r="K93" s="40"/>
      <c r="L93" s="44"/>
      <c r="M93" s="219"/>
      <c r="N93" s="220"/>
      <c r="O93" s="84"/>
      <c r="P93" s="84"/>
      <c r="Q93" s="84"/>
      <c r="R93" s="84"/>
      <c r="S93" s="84"/>
      <c r="T93" s="84"/>
      <c r="U93" s="85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138</v>
      </c>
      <c r="AU93" s="17" t="s">
        <v>86</v>
      </c>
    </row>
    <row r="94" spans="1:51" s="13" customFormat="1" ht="12">
      <c r="A94" s="13"/>
      <c r="B94" s="238"/>
      <c r="C94" s="239"/>
      <c r="D94" s="216" t="s">
        <v>185</v>
      </c>
      <c r="E94" s="240" t="s">
        <v>19</v>
      </c>
      <c r="F94" s="241" t="s">
        <v>186</v>
      </c>
      <c r="G94" s="239"/>
      <c r="H94" s="242">
        <v>598.005</v>
      </c>
      <c r="I94" s="243"/>
      <c r="J94" s="239"/>
      <c r="K94" s="239"/>
      <c r="L94" s="244"/>
      <c r="M94" s="245"/>
      <c r="N94" s="246"/>
      <c r="O94" s="246"/>
      <c r="P94" s="246"/>
      <c r="Q94" s="246"/>
      <c r="R94" s="246"/>
      <c r="S94" s="246"/>
      <c r="T94" s="246"/>
      <c r="U94" s="247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8" t="s">
        <v>185</v>
      </c>
      <c r="AU94" s="248" t="s">
        <v>86</v>
      </c>
      <c r="AV94" s="13" t="s">
        <v>86</v>
      </c>
      <c r="AW94" s="13" t="s">
        <v>39</v>
      </c>
      <c r="AX94" s="13" t="s">
        <v>84</v>
      </c>
      <c r="AY94" s="248" t="s">
        <v>128</v>
      </c>
    </row>
    <row r="95" spans="1:65" s="2" customFormat="1" ht="33" customHeight="1">
      <c r="A95" s="38"/>
      <c r="B95" s="39"/>
      <c r="C95" s="203" t="s">
        <v>149</v>
      </c>
      <c r="D95" s="203" t="s">
        <v>131</v>
      </c>
      <c r="E95" s="204" t="s">
        <v>187</v>
      </c>
      <c r="F95" s="205" t="s">
        <v>188</v>
      </c>
      <c r="G95" s="206" t="s">
        <v>189</v>
      </c>
      <c r="H95" s="207">
        <v>2990</v>
      </c>
      <c r="I95" s="208"/>
      <c r="J95" s="209">
        <f>ROUND(I95*H95,2)</f>
        <v>0</v>
      </c>
      <c r="K95" s="205" t="s">
        <v>135</v>
      </c>
      <c r="L95" s="44"/>
      <c r="M95" s="210" t="s">
        <v>19</v>
      </c>
      <c r="N95" s="211" t="s">
        <v>47</v>
      </c>
      <c r="O95" s="84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2">
        <f>S95*H95</f>
        <v>0</v>
      </c>
      <c r="U95" s="213" t="s">
        <v>19</v>
      </c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4" t="s">
        <v>156</v>
      </c>
      <c r="AT95" s="214" t="s">
        <v>131</v>
      </c>
      <c r="AU95" s="214" t="s">
        <v>86</v>
      </c>
      <c r="AY95" s="17" t="s">
        <v>128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7" t="s">
        <v>84</v>
      </c>
      <c r="BK95" s="215">
        <f>ROUND(I95*H95,2)</f>
        <v>0</v>
      </c>
      <c r="BL95" s="17" t="s">
        <v>156</v>
      </c>
      <c r="BM95" s="214" t="s">
        <v>190</v>
      </c>
    </row>
    <row r="96" spans="1:47" s="2" customFormat="1" ht="12">
      <c r="A96" s="38"/>
      <c r="B96" s="39"/>
      <c r="C96" s="40"/>
      <c r="D96" s="216" t="s">
        <v>138</v>
      </c>
      <c r="E96" s="40"/>
      <c r="F96" s="217" t="s">
        <v>191</v>
      </c>
      <c r="G96" s="40"/>
      <c r="H96" s="40"/>
      <c r="I96" s="218"/>
      <c r="J96" s="40"/>
      <c r="K96" s="40"/>
      <c r="L96" s="44"/>
      <c r="M96" s="219"/>
      <c r="N96" s="220"/>
      <c r="O96" s="84"/>
      <c r="P96" s="84"/>
      <c r="Q96" s="84"/>
      <c r="R96" s="84"/>
      <c r="S96" s="84"/>
      <c r="T96" s="84"/>
      <c r="U96" s="85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138</v>
      </c>
      <c r="AU96" s="17" t="s">
        <v>86</v>
      </c>
    </row>
    <row r="97" spans="1:47" s="2" customFormat="1" ht="12">
      <c r="A97" s="38"/>
      <c r="B97" s="39"/>
      <c r="C97" s="40"/>
      <c r="D97" s="221" t="s">
        <v>139</v>
      </c>
      <c r="E97" s="40"/>
      <c r="F97" s="222" t="s">
        <v>192</v>
      </c>
      <c r="G97" s="40"/>
      <c r="H97" s="40"/>
      <c r="I97" s="218"/>
      <c r="J97" s="40"/>
      <c r="K97" s="40"/>
      <c r="L97" s="44"/>
      <c r="M97" s="219"/>
      <c r="N97" s="220"/>
      <c r="O97" s="84"/>
      <c r="P97" s="84"/>
      <c r="Q97" s="84"/>
      <c r="R97" s="84"/>
      <c r="S97" s="84"/>
      <c r="T97" s="84"/>
      <c r="U97" s="85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139</v>
      </c>
      <c r="AU97" s="17" t="s">
        <v>86</v>
      </c>
    </row>
    <row r="98" spans="1:47" s="2" customFormat="1" ht="12">
      <c r="A98" s="38"/>
      <c r="B98" s="39"/>
      <c r="C98" s="40"/>
      <c r="D98" s="216" t="s">
        <v>141</v>
      </c>
      <c r="E98" s="40"/>
      <c r="F98" s="223" t="s">
        <v>193</v>
      </c>
      <c r="G98" s="40"/>
      <c r="H98" s="40"/>
      <c r="I98" s="218"/>
      <c r="J98" s="40"/>
      <c r="K98" s="40"/>
      <c r="L98" s="44"/>
      <c r="M98" s="219"/>
      <c r="N98" s="220"/>
      <c r="O98" s="84"/>
      <c r="P98" s="84"/>
      <c r="Q98" s="84"/>
      <c r="R98" s="84"/>
      <c r="S98" s="84"/>
      <c r="T98" s="84"/>
      <c r="U98" s="85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141</v>
      </c>
      <c r="AU98" s="17" t="s">
        <v>86</v>
      </c>
    </row>
    <row r="99" spans="1:65" s="2" customFormat="1" ht="33" customHeight="1">
      <c r="A99" s="38"/>
      <c r="B99" s="39"/>
      <c r="C99" s="203" t="s">
        <v>156</v>
      </c>
      <c r="D99" s="203" t="s">
        <v>131</v>
      </c>
      <c r="E99" s="204" t="s">
        <v>194</v>
      </c>
      <c r="F99" s="205" t="s">
        <v>195</v>
      </c>
      <c r="G99" s="206" t="s">
        <v>189</v>
      </c>
      <c r="H99" s="207">
        <v>12760</v>
      </c>
      <c r="I99" s="208"/>
      <c r="J99" s="209">
        <f>ROUND(I99*H99,2)</f>
        <v>0</v>
      </c>
      <c r="K99" s="205" t="s">
        <v>135</v>
      </c>
      <c r="L99" s="44"/>
      <c r="M99" s="210" t="s">
        <v>19</v>
      </c>
      <c r="N99" s="211" t="s">
        <v>47</v>
      </c>
      <c r="O99" s="84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2">
        <f>S99*H99</f>
        <v>0</v>
      </c>
      <c r="U99" s="213" t="s">
        <v>19</v>
      </c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4" t="s">
        <v>156</v>
      </c>
      <c r="AT99" s="214" t="s">
        <v>131</v>
      </c>
      <c r="AU99" s="214" t="s">
        <v>86</v>
      </c>
      <c r="AY99" s="17" t="s">
        <v>128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7" t="s">
        <v>84</v>
      </c>
      <c r="BK99" s="215">
        <f>ROUND(I99*H99,2)</f>
        <v>0</v>
      </c>
      <c r="BL99" s="17" t="s">
        <v>156</v>
      </c>
      <c r="BM99" s="214" t="s">
        <v>196</v>
      </c>
    </row>
    <row r="100" spans="1:47" s="2" customFormat="1" ht="12">
      <c r="A100" s="38"/>
      <c r="B100" s="39"/>
      <c r="C100" s="40"/>
      <c r="D100" s="216" t="s">
        <v>138</v>
      </c>
      <c r="E100" s="40"/>
      <c r="F100" s="217" t="s">
        <v>197</v>
      </c>
      <c r="G100" s="40"/>
      <c r="H100" s="40"/>
      <c r="I100" s="218"/>
      <c r="J100" s="40"/>
      <c r="K100" s="40"/>
      <c r="L100" s="44"/>
      <c r="M100" s="219"/>
      <c r="N100" s="220"/>
      <c r="O100" s="84"/>
      <c r="P100" s="84"/>
      <c r="Q100" s="84"/>
      <c r="R100" s="84"/>
      <c r="S100" s="84"/>
      <c r="T100" s="84"/>
      <c r="U100" s="85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138</v>
      </c>
      <c r="AU100" s="17" t="s">
        <v>86</v>
      </c>
    </row>
    <row r="101" spans="1:47" s="2" customFormat="1" ht="12">
      <c r="A101" s="38"/>
      <c r="B101" s="39"/>
      <c r="C101" s="40"/>
      <c r="D101" s="221" t="s">
        <v>139</v>
      </c>
      <c r="E101" s="40"/>
      <c r="F101" s="222" t="s">
        <v>198</v>
      </c>
      <c r="G101" s="40"/>
      <c r="H101" s="40"/>
      <c r="I101" s="218"/>
      <c r="J101" s="40"/>
      <c r="K101" s="40"/>
      <c r="L101" s="44"/>
      <c r="M101" s="219"/>
      <c r="N101" s="220"/>
      <c r="O101" s="84"/>
      <c r="P101" s="84"/>
      <c r="Q101" s="84"/>
      <c r="R101" s="84"/>
      <c r="S101" s="84"/>
      <c r="T101" s="84"/>
      <c r="U101" s="85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139</v>
      </c>
      <c r="AU101" s="17" t="s">
        <v>86</v>
      </c>
    </row>
    <row r="102" spans="1:47" s="2" customFormat="1" ht="12">
      <c r="A102" s="38"/>
      <c r="B102" s="39"/>
      <c r="C102" s="40"/>
      <c r="D102" s="216" t="s">
        <v>141</v>
      </c>
      <c r="E102" s="40"/>
      <c r="F102" s="223" t="s">
        <v>193</v>
      </c>
      <c r="G102" s="40"/>
      <c r="H102" s="40"/>
      <c r="I102" s="218"/>
      <c r="J102" s="40"/>
      <c r="K102" s="40"/>
      <c r="L102" s="44"/>
      <c r="M102" s="219"/>
      <c r="N102" s="220"/>
      <c r="O102" s="84"/>
      <c r="P102" s="84"/>
      <c r="Q102" s="84"/>
      <c r="R102" s="84"/>
      <c r="S102" s="84"/>
      <c r="T102" s="84"/>
      <c r="U102" s="85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141</v>
      </c>
      <c r="AU102" s="17" t="s">
        <v>86</v>
      </c>
    </row>
    <row r="103" spans="1:65" s="2" customFormat="1" ht="21.75" customHeight="1">
      <c r="A103" s="38"/>
      <c r="B103" s="39"/>
      <c r="C103" s="203" t="s">
        <v>127</v>
      </c>
      <c r="D103" s="203" t="s">
        <v>131</v>
      </c>
      <c r="E103" s="204" t="s">
        <v>199</v>
      </c>
      <c r="F103" s="205" t="s">
        <v>200</v>
      </c>
      <c r="G103" s="206" t="s">
        <v>174</v>
      </c>
      <c r="H103" s="207">
        <v>79734</v>
      </c>
      <c r="I103" s="208"/>
      <c r="J103" s="209">
        <f>ROUND(I103*H103,2)</f>
        <v>0</v>
      </c>
      <c r="K103" s="205" t="s">
        <v>135</v>
      </c>
      <c r="L103" s="44"/>
      <c r="M103" s="210" t="s">
        <v>19</v>
      </c>
      <c r="N103" s="211" t="s">
        <v>47</v>
      </c>
      <c r="O103" s="84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2">
        <f>S103*H103</f>
        <v>0</v>
      </c>
      <c r="U103" s="213" t="s">
        <v>19</v>
      </c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4" t="s">
        <v>156</v>
      </c>
      <c r="AT103" s="214" t="s">
        <v>131</v>
      </c>
      <c r="AU103" s="214" t="s">
        <v>86</v>
      </c>
      <c r="AY103" s="17" t="s">
        <v>128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7" t="s">
        <v>84</v>
      </c>
      <c r="BK103" s="215">
        <f>ROUND(I103*H103,2)</f>
        <v>0</v>
      </c>
      <c r="BL103" s="17" t="s">
        <v>156</v>
      </c>
      <c r="BM103" s="214" t="s">
        <v>201</v>
      </c>
    </row>
    <row r="104" spans="1:47" s="2" customFormat="1" ht="12">
      <c r="A104" s="38"/>
      <c r="B104" s="39"/>
      <c r="C104" s="40"/>
      <c r="D104" s="216" t="s">
        <v>138</v>
      </c>
      <c r="E104" s="40"/>
      <c r="F104" s="217" t="s">
        <v>200</v>
      </c>
      <c r="G104" s="40"/>
      <c r="H104" s="40"/>
      <c r="I104" s="218"/>
      <c r="J104" s="40"/>
      <c r="K104" s="40"/>
      <c r="L104" s="44"/>
      <c r="M104" s="219"/>
      <c r="N104" s="220"/>
      <c r="O104" s="84"/>
      <c r="P104" s="84"/>
      <c r="Q104" s="84"/>
      <c r="R104" s="84"/>
      <c r="S104" s="84"/>
      <c r="T104" s="84"/>
      <c r="U104" s="85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138</v>
      </c>
      <c r="AU104" s="17" t="s">
        <v>86</v>
      </c>
    </row>
    <row r="105" spans="1:47" s="2" customFormat="1" ht="12">
      <c r="A105" s="38"/>
      <c r="B105" s="39"/>
      <c r="C105" s="40"/>
      <c r="D105" s="221" t="s">
        <v>139</v>
      </c>
      <c r="E105" s="40"/>
      <c r="F105" s="222" t="s">
        <v>202</v>
      </c>
      <c r="G105" s="40"/>
      <c r="H105" s="40"/>
      <c r="I105" s="218"/>
      <c r="J105" s="40"/>
      <c r="K105" s="40"/>
      <c r="L105" s="44"/>
      <c r="M105" s="219"/>
      <c r="N105" s="220"/>
      <c r="O105" s="84"/>
      <c r="P105" s="84"/>
      <c r="Q105" s="84"/>
      <c r="R105" s="84"/>
      <c r="S105" s="84"/>
      <c r="T105" s="84"/>
      <c r="U105" s="85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139</v>
      </c>
      <c r="AU105" s="17" t="s">
        <v>86</v>
      </c>
    </row>
    <row r="106" spans="1:47" s="2" customFormat="1" ht="12">
      <c r="A106" s="38"/>
      <c r="B106" s="39"/>
      <c r="C106" s="40"/>
      <c r="D106" s="216" t="s">
        <v>141</v>
      </c>
      <c r="E106" s="40"/>
      <c r="F106" s="223" t="s">
        <v>203</v>
      </c>
      <c r="G106" s="40"/>
      <c r="H106" s="40"/>
      <c r="I106" s="218"/>
      <c r="J106" s="40"/>
      <c r="K106" s="40"/>
      <c r="L106" s="44"/>
      <c r="M106" s="219"/>
      <c r="N106" s="220"/>
      <c r="O106" s="84"/>
      <c r="P106" s="84"/>
      <c r="Q106" s="84"/>
      <c r="R106" s="84"/>
      <c r="S106" s="84"/>
      <c r="T106" s="84"/>
      <c r="U106" s="85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141</v>
      </c>
      <c r="AU106" s="17" t="s">
        <v>86</v>
      </c>
    </row>
    <row r="107" spans="1:51" s="13" customFormat="1" ht="12">
      <c r="A107" s="13"/>
      <c r="B107" s="238"/>
      <c r="C107" s="239"/>
      <c r="D107" s="216" t="s">
        <v>185</v>
      </c>
      <c r="E107" s="240" t="s">
        <v>19</v>
      </c>
      <c r="F107" s="241" t="s">
        <v>204</v>
      </c>
      <c r="G107" s="239"/>
      <c r="H107" s="242">
        <v>79734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6"/>
      <c r="U107" s="247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8" t="s">
        <v>185</v>
      </c>
      <c r="AU107" s="248" t="s">
        <v>86</v>
      </c>
      <c r="AV107" s="13" t="s">
        <v>86</v>
      </c>
      <c r="AW107" s="13" t="s">
        <v>39</v>
      </c>
      <c r="AX107" s="13" t="s">
        <v>84</v>
      </c>
      <c r="AY107" s="248" t="s">
        <v>128</v>
      </c>
    </row>
    <row r="108" spans="1:65" s="2" customFormat="1" ht="21.75" customHeight="1">
      <c r="A108" s="38"/>
      <c r="B108" s="39"/>
      <c r="C108" s="203" t="s">
        <v>205</v>
      </c>
      <c r="D108" s="203" t="s">
        <v>131</v>
      </c>
      <c r="E108" s="204" t="s">
        <v>206</v>
      </c>
      <c r="F108" s="205" t="s">
        <v>207</v>
      </c>
      <c r="G108" s="206" t="s">
        <v>174</v>
      </c>
      <c r="H108" s="207">
        <v>39867</v>
      </c>
      <c r="I108" s="208"/>
      <c r="J108" s="209">
        <f>ROUND(I108*H108,2)</f>
        <v>0</v>
      </c>
      <c r="K108" s="205" t="s">
        <v>135</v>
      </c>
      <c r="L108" s="44"/>
      <c r="M108" s="210" t="s">
        <v>19</v>
      </c>
      <c r="N108" s="211" t="s">
        <v>47</v>
      </c>
      <c r="O108" s="84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2">
        <f>S108*H108</f>
        <v>0</v>
      </c>
      <c r="U108" s="213" t="s">
        <v>19</v>
      </c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4" t="s">
        <v>156</v>
      </c>
      <c r="AT108" s="214" t="s">
        <v>131</v>
      </c>
      <c r="AU108" s="214" t="s">
        <v>86</v>
      </c>
      <c r="AY108" s="17" t="s">
        <v>128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7" t="s">
        <v>84</v>
      </c>
      <c r="BK108" s="215">
        <f>ROUND(I108*H108,2)</f>
        <v>0</v>
      </c>
      <c r="BL108" s="17" t="s">
        <v>156</v>
      </c>
      <c r="BM108" s="214" t="s">
        <v>208</v>
      </c>
    </row>
    <row r="109" spans="1:47" s="2" customFormat="1" ht="12">
      <c r="A109" s="38"/>
      <c r="B109" s="39"/>
      <c r="C109" s="40"/>
      <c r="D109" s="221" t="s">
        <v>139</v>
      </c>
      <c r="E109" s="40"/>
      <c r="F109" s="222" t="s">
        <v>209</v>
      </c>
      <c r="G109" s="40"/>
      <c r="H109" s="40"/>
      <c r="I109" s="218"/>
      <c r="J109" s="40"/>
      <c r="K109" s="40"/>
      <c r="L109" s="44"/>
      <c r="M109" s="219"/>
      <c r="N109" s="220"/>
      <c r="O109" s="84"/>
      <c r="P109" s="84"/>
      <c r="Q109" s="84"/>
      <c r="R109" s="84"/>
      <c r="S109" s="84"/>
      <c r="T109" s="84"/>
      <c r="U109" s="85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139</v>
      </c>
      <c r="AU109" s="17" t="s">
        <v>86</v>
      </c>
    </row>
    <row r="110" spans="1:47" s="2" customFormat="1" ht="12">
      <c r="A110" s="38"/>
      <c r="B110" s="39"/>
      <c r="C110" s="40"/>
      <c r="D110" s="216" t="s">
        <v>141</v>
      </c>
      <c r="E110" s="40"/>
      <c r="F110" s="223" t="s">
        <v>178</v>
      </c>
      <c r="G110" s="40"/>
      <c r="H110" s="40"/>
      <c r="I110" s="218"/>
      <c r="J110" s="40"/>
      <c r="K110" s="40"/>
      <c r="L110" s="44"/>
      <c r="M110" s="219"/>
      <c r="N110" s="220"/>
      <c r="O110" s="84"/>
      <c r="P110" s="84"/>
      <c r="Q110" s="84"/>
      <c r="R110" s="84"/>
      <c r="S110" s="84"/>
      <c r="T110" s="84"/>
      <c r="U110" s="85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141</v>
      </c>
      <c r="AU110" s="17" t="s">
        <v>86</v>
      </c>
    </row>
    <row r="111" spans="1:65" s="2" customFormat="1" ht="21.75" customHeight="1">
      <c r="A111" s="38"/>
      <c r="B111" s="39"/>
      <c r="C111" s="203" t="s">
        <v>210</v>
      </c>
      <c r="D111" s="203" t="s">
        <v>131</v>
      </c>
      <c r="E111" s="204" t="s">
        <v>211</v>
      </c>
      <c r="F111" s="205" t="s">
        <v>212</v>
      </c>
      <c r="G111" s="206" t="s">
        <v>174</v>
      </c>
      <c r="H111" s="207">
        <v>39867</v>
      </c>
      <c r="I111" s="208"/>
      <c r="J111" s="209">
        <f>ROUND(I111*H111,2)</f>
        <v>0</v>
      </c>
      <c r="K111" s="205" t="s">
        <v>135</v>
      </c>
      <c r="L111" s="44"/>
      <c r="M111" s="210" t="s">
        <v>19</v>
      </c>
      <c r="N111" s="211" t="s">
        <v>47</v>
      </c>
      <c r="O111" s="84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2">
        <f>S111*H111</f>
        <v>0</v>
      </c>
      <c r="U111" s="213" t="s">
        <v>19</v>
      </c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4" t="s">
        <v>156</v>
      </c>
      <c r="AT111" s="214" t="s">
        <v>131</v>
      </c>
      <c r="AU111" s="214" t="s">
        <v>86</v>
      </c>
      <c r="AY111" s="17" t="s">
        <v>128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7" t="s">
        <v>84</v>
      </c>
      <c r="BK111" s="215">
        <f>ROUND(I111*H111,2)</f>
        <v>0</v>
      </c>
      <c r="BL111" s="17" t="s">
        <v>156</v>
      </c>
      <c r="BM111" s="214" t="s">
        <v>213</v>
      </c>
    </row>
    <row r="112" spans="1:47" s="2" customFormat="1" ht="12">
      <c r="A112" s="38"/>
      <c r="B112" s="39"/>
      <c r="C112" s="40"/>
      <c r="D112" s="221" t="s">
        <v>139</v>
      </c>
      <c r="E112" s="40"/>
      <c r="F112" s="222" t="s">
        <v>214</v>
      </c>
      <c r="G112" s="40"/>
      <c r="H112" s="40"/>
      <c r="I112" s="218"/>
      <c r="J112" s="40"/>
      <c r="K112" s="40"/>
      <c r="L112" s="44"/>
      <c r="M112" s="219"/>
      <c r="N112" s="220"/>
      <c r="O112" s="84"/>
      <c r="P112" s="84"/>
      <c r="Q112" s="84"/>
      <c r="R112" s="84"/>
      <c r="S112" s="84"/>
      <c r="T112" s="84"/>
      <c r="U112" s="85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139</v>
      </c>
      <c r="AU112" s="17" t="s">
        <v>86</v>
      </c>
    </row>
    <row r="113" spans="1:47" s="2" customFormat="1" ht="12">
      <c r="A113" s="38"/>
      <c r="B113" s="39"/>
      <c r="C113" s="40"/>
      <c r="D113" s="216" t="s">
        <v>141</v>
      </c>
      <c r="E113" s="40"/>
      <c r="F113" s="223" t="s">
        <v>178</v>
      </c>
      <c r="G113" s="40"/>
      <c r="H113" s="40"/>
      <c r="I113" s="218"/>
      <c r="J113" s="40"/>
      <c r="K113" s="40"/>
      <c r="L113" s="44"/>
      <c r="M113" s="219"/>
      <c r="N113" s="220"/>
      <c r="O113" s="84"/>
      <c r="P113" s="84"/>
      <c r="Q113" s="84"/>
      <c r="R113" s="84"/>
      <c r="S113" s="84"/>
      <c r="T113" s="84"/>
      <c r="U113" s="85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141</v>
      </c>
      <c r="AU113" s="17" t="s">
        <v>86</v>
      </c>
    </row>
    <row r="114" spans="1:65" s="2" customFormat="1" ht="24.15" customHeight="1">
      <c r="A114" s="38"/>
      <c r="B114" s="39"/>
      <c r="C114" s="203" t="s">
        <v>183</v>
      </c>
      <c r="D114" s="203" t="s">
        <v>131</v>
      </c>
      <c r="E114" s="204" t="s">
        <v>215</v>
      </c>
      <c r="F114" s="205" t="s">
        <v>216</v>
      </c>
      <c r="G114" s="206" t="s">
        <v>189</v>
      </c>
      <c r="H114" s="207">
        <v>2990</v>
      </c>
      <c r="I114" s="208"/>
      <c r="J114" s="209">
        <f>ROUND(I114*H114,2)</f>
        <v>0</v>
      </c>
      <c r="K114" s="205" t="s">
        <v>135</v>
      </c>
      <c r="L114" s="44"/>
      <c r="M114" s="210" t="s">
        <v>19</v>
      </c>
      <c r="N114" s="211" t="s">
        <v>47</v>
      </c>
      <c r="O114" s="84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2">
        <f>S114*H114</f>
        <v>0</v>
      </c>
      <c r="U114" s="213" t="s">
        <v>19</v>
      </c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4" t="s">
        <v>156</v>
      </c>
      <c r="AT114" s="214" t="s">
        <v>131</v>
      </c>
      <c r="AU114" s="214" t="s">
        <v>86</v>
      </c>
      <c r="AY114" s="17" t="s">
        <v>128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7" t="s">
        <v>84</v>
      </c>
      <c r="BK114" s="215">
        <f>ROUND(I114*H114,2)</f>
        <v>0</v>
      </c>
      <c r="BL114" s="17" t="s">
        <v>156</v>
      </c>
      <c r="BM114" s="214" t="s">
        <v>217</v>
      </c>
    </row>
    <row r="115" spans="1:47" s="2" customFormat="1" ht="12">
      <c r="A115" s="38"/>
      <c r="B115" s="39"/>
      <c r="C115" s="40"/>
      <c r="D115" s="216" t="s">
        <v>138</v>
      </c>
      <c r="E115" s="40"/>
      <c r="F115" s="217" t="s">
        <v>218</v>
      </c>
      <c r="G115" s="40"/>
      <c r="H115" s="40"/>
      <c r="I115" s="218"/>
      <c r="J115" s="40"/>
      <c r="K115" s="40"/>
      <c r="L115" s="44"/>
      <c r="M115" s="219"/>
      <c r="N115" s="220"/>
      <c r="O115" s="84"/>
      <c r="P115" s="84"/>
      <c r="Q115" s="84"/>
      <c r="R115" s="84"/>
      <c r="S115" s="84"/>
      <c r="T115" s="84"/>
      <c r="U115" s="85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138</v>
      </c>
      <c r="AU115" s="17" t="s">
        <v>86</v>
      </c>
    </row>
    <row r="116" spans="1:47" s="2" customFormat="1" ht="12">
      <c r="A116" s="38"/>
      <c r="B116" s="39"/>
      <c r="C116" s="40"/>
      <c r="D116" s="221" t="s">
        <v>139</v>
      </c>
      <c r="E116" s="40"/>
      <c r="F116" s="222" t="s">
        <v>219</v>
      </c>
      <c r="G116" s="40"/>
      <c r="H116" s="40"/>
      <c r="I116" s="218"/>
      <c r="J116" s="40"/>
      <c r="K116" s="40"/>
      <c r="L116" s="44"/>
      <c r="M116" s="219"/>
      <c r="N116" s="220"/>
      <c r="O116" s="84"/>
      <c r="P116" s="84"/>
      <c r="Q116" s="84"/>
      <c r="R116" s="84"/>
      <c r="S116" s="84"/>
      <c r="T116" s="84"/>
      <c r="U116" s="85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139</v>
      </c>
      <c r="AU116" s="17" t="s">
        <v>86</v>
      </c>
    </row>
    <row r="117" spans="1:47" s="2" customFormat="1" ht="12">
      <c r="A117" s="38"/>
      <c r="B117" s="39"/>
      <c r="C117" s="40"/>
      <c r="D117" s="216" t="s">
        <v>141</v>
      </c>
      <c r="E117" s="40"/>
      <c r="F117" s="223" t="s">
        <v>193</v>
      </c>
      <c r="G117" s="40"/>
      <c r="H117" s="40"/>
      <c r="I117" s="218"/>
      <c r="J117" s="40"/>
      <c r="K117" s="40"/>
      <c r="L117" s="44"/>
      <c r="M117" s="219"/>
      <c r="N117" s="220"/>
      <c r="O117" s="84"/>
      <c r="P117" s="84"/>
      <c r="Q117" s="84"/>
      <c r="R117" s="84"/>
      <c r="S117" s="84"/>
      <c r="T117" s="84"/>
      <c r="U117" s="85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141</v>
      </c>
      <c r="AU117" s="17" t="s">
        <v>86</v>
      </c>
    </row>
    <row r="118" spans="1:65" s="2" customFormat="1" ht="16.5" customHeight="1">
      <c r="A118" s="38"/>
      <c r="B118" s="39"/>
      <c r="C118" s="228" t="s">
        <v>220</v>
      </c>
      <c r="D118" s="228" t="s">
        <v>179</v>
      </c>
      <c r="E118" s="229" t="s">
        <v>221</v>
      </c>
      <c r="F118" s="230" t="s">
        <v>222</v>
      </c>
      <c r="G118" s="231" t="s">
        <v>189</v>
      </c>
      <c r="H118" s="232">
        <v>365</v>
      </c>
      <c r="I118" s="233"/>
      <c r="J118" s="234">
        <f>ROUND(I118*H118,2)</f>
        <v>0</v>
      </c>
      <c r="K118" s="230" t="s">
        <v>19</v>
      </c>
      <c r="L118" s="235"/>
      <c r="M118" s="236" t="s">
        <v>19</v>
      </c>
      <c r="N118" s="237" t="s">
        <v>47</v>
      </c>
      <c r="O118" s="84"/>
      <c r="P118" s="212">
        <f>O118*H118</f>
        <v>0</v>
      </c>
      <c r="Q118" s="212">
        <v>0.003</v>
      </c>
      <c r="R118" s="212">
        <f>Q118*H118</f>
        <v>1.095</v>
      </c>
      <c r="S118" s="212">
        <v>0</v>
      </c>
      <c r="T118" s="212">
        <f>S118*H118</f>
        <v>0</v>
      </c>
      <c r="U118" s="213" t="s">
        <v>19</v>
      </c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4" t="s">
        <v>183</v>
      </c>
      <c r="AT118" s="214" t="s">
        <v>179</v>
      </c>
      <c r="AU118" s="214" t="s">
        <v>86</v>
      </c>
      <c r="AY118" s="17" t="s">
        <v>128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7" t="s">
        <v>84</v>
      </c>
      <c r="BK118" s="215">
        <f>ROUND(I118*H118,2)</f>
        <v>0</v>
      </c>
      <c r="BL118" s="17" t="s">
        <v>156</v>
      </c>
      <c r="BM118" s="214" t="s">
        <v>223</v>
      </c>
    </row>
    <row r="119" spans="1:47" s="2" customFormat="1" ht="12">
      <c r="A119" s="38"/>
      <c r="B119" s="39"/>
      <c r="C119" s="40"/>
      <c r="D119" s="216" t="s">
        <v>138</v>
      </c>
      <c r="E119" s="40"/>
      <c r="F119" s="217" t="s">
        <v>222</v>
      </c>
      <c r="G119" s="40"/>
      <c r="H119" s="40"/>
      <c r="I119" s="218"/>
      <c r="J119" s="40"/>
      <c r="K119" s="40"/>
      <c r="L119" s="44"/>
      <c r="M119" s="219"/>
      <c r="N119" s="220"/>
      <c r="O119" s="84"/>
      <c r="P119" s="84"/>
      <c r="Q119" s="84"/>
      <c r="R119" s="84"/>
      <c r="S119" s="84"/>
      <c r="T119" s="84"/>
      <c r="U119" s="85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138</v>
      </c>
      <c r="AU119" s="17" t="s">
        <v>86</v>
      </c>
    </row>
    <row r="120" spans="1:47" s="2" customFormat="1" ht="12">
      <c r="A120" s="38"/>
      <c r="B120" s="39"/>
      <c r="C120" s="40"/>
      <c r="D120" s="216" t="s">
        <v>141</v>
      </c>
      <c r="E120" s="40"/>
      <c r="F120" s="223" t="s">
        <v>224</v>
      </c>
      <c r="G120" s="40"/>
      <c r="H120" s="40"/>
      <c r="I120" s="218"/>
      <c r="J120" s="40"/>
      <c r="K120" s="40"/>
      <c r="L120" s="44"/>
      <c r="M120" s="219"/>
      <c r="N120" s="220"/>
      <c r="O120" s="84"/>
      <c r="P120" s="84"/>
      <c r="Q120" s="84"/>
      <c r="R120" s="84"/>
      <c r="S120" s="84"/>
      <c r="T120" s="84"/>
      <c r="U120" s="85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141</v>
      </c>
      <c r="AU120" s="17" t="s">
        <v>86</v>
      </c>
    </row>
    <row r="121" spans="1:65" s="2" customFormat="1" ht="16.5" customHeight="1">
      <c r="A121" s="38"/>
      <c r="B121" s="39"/>
      <c r="C121" s="228" t="s">
        <v>225</v>
      </c>
      <c r="D121" s="228" t="s">
        <v>179</v>
      </c>
      <c r="E121" s="229" t="s">
        <v>226</v>
      </c>
      <c r="F121" s="230" t="s">
        <v>227</v>
      </c>
      <c r="G121" s="231" t="s">
        <v>189</v>
      </c>
      <c r="H121" s="232">
        <v>515</v>
      </c>
      <c r="I121" s="233"/>
      <c r="J121" s="234">
        <f>ROUND(I121*H121,2)</f>
        <v>0</v>
      </c>
      <c r="K121" s="230" t="s">
        <v>19</v>
      </c>
      <c r="L121" s="235"/>
      <c r="M121" s="236" t="s">
        <v>19</v>
      </c>
      <c r="N121" s="237" t="s">
        <v>47</v>
      </c>
      <c r="O121" s="84"/>
      <c r="P121" s="212">
        <f>O121*H121</f>
        <v>0</v>
      </c>
      <c r="Q121" s="212">
        <v>0.003</v>
      </c>
      <c r="R121" s="212">
        <f>Q121*H121</f>
        <v>1.545</v>
      </c>
      <c r="S121" s="212">
        <v>0</v>
      </c>
      <c r="T121" s="212">
        <f>S121*H121</f>
        <v>0</v>
      </c>
      <c r="U121" s="213" t="s">
        <v>19</v>
      </c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4" t="s">
        <v>183</v>
      </c>
      <c r="AT121" s="214" t="s">
        <v>179</v>
      </c>
      <c r="AU121" s="214" t="s">
        <v>86</v>
      </c>
      <c r="AY121" s="17" t="s">
        <v>128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7" t="s">
        <v>84</v>
      </c>
      <c r="BK121" s="215">
        <f>ROUND(I121*H121,2)</f>
        <v>0</v>
      </c>
      <c r="BL121" s="17" t="s">
        <v>156</v>
      </c>
      <c r="BM121" s="214" t="s">
        <v>228</v>
      </c>
    </row>
    <row r="122" spans="1:47" s="2" customFormat="1" ht="12">
      <c r="A122" s="38"/>
      <c r="B122" s="39"/>
      <c r="C122" s="40"/>
      <c r="D122" s="216" t="s">
        <v>138</v>
      </c>
      <c r="E122" s="40"/>
      <c r="F122" s="217" t="s">
        <v>227</v>
      </c>
      <c r="G122" s="40"/>
      <c r="H122" s="40"/>
      <c r="I122" s="218"/>
      <c r="J122" s="40"/>
      <c r="K122" s="40"/>
      <c r="L122" s="44"/>
      <c r="M122" s="219"/>
      <c r="N122" s="220"/>
      <c r="O122" s="84"/>
      <c r="P122" s="84"/>
      <c r="Q122" s="84"/>
      <c r="R122" s="84"/>
      <c r="S122" s="84"/>
      <c r="T122" s="84"/>
      <c r="U122" s="85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138</v>
      </c>
      <c r="AU122" s="17" t="s">
        <v>86</v>
      </c>
    </row>
    <row r="123" spans="1:47" s="2" customFormat="1" ht="12">
      <c r="A123" s="38"/>
      <c r="B123" s="39"/>
      <c r="C123" s="40"/>
      <c r="D123" s="216" t="s">
        <v>141</v>
      </c>
      <c r="E123" s="40"/>
      <c r="F123" s="223" t="s">
        <v>224</v>
      </c>
      <c r="G123" s="40"/>
      <c r="H123" s="40"/>
      <c r="I123" s="218"/>
      <c r="J123" s="40"/>
      <c r="K123" s="40"/>
      <c r="L123" s="44"/>
      <c r="M123" s="219"/>
      <c r="N123" s="220"/>
      <c r="O123" s="84"/>
      <c r="P123" s="84"/>
      <c r="Q123" s="84"/>
      <c r="R123" s="84"/>
      <c r="S123" s="84"/>
      <c r="T123" s="84"/>
      <c r="U123" s="85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141</v>
      </c>
      <c r="AU123" s="17" t="s">
        <v>86</v>
      </c>
    </row>
    <row r="124" spans="1:65" s="2" customFormat="1" ht="16.5" customHeight="1">
      <c r="A124" s="38"/>
      <c r="B124" s="39"/>
      <c r="C124" s="228" t="s">
        <v>229</v>
      </c>
      <c r="D124" s="228" t="s">
        <v>179</v>
      </c>
      <c r="E124" s="229" t="s">
        <v>230</v>
      </c>
      <c r="F124" s="230" t="s">
        <v>231</v>
      </c>
      <c r="G124" s="231" t="s">
        <v>189</v>
      </c>
      <c r="H124" s="232">
        <v>475</v>
      </c>
      <c r="I124" s="233"/>
      <c r="J124" s="234">
        <f>ROUND(I124*H124,2)</f>
        <v>0</v>
      </c>
      <c r="K124" s="230" t="s">
        <v>19</v>
      </c>
      <c r="L124" s="235"/>
      <c r="M124" s="236" t="s">
        <v>19</v>
      </c>
      <c r="N124" s="237" t="s">
        <v>47</v>
      </c>
      <c r="O124" s="84"/>
      <c r="P124" s="212">
        <f>O124*H124</f>
        <v>0</v>
      </c>
      <c r="Q124" s="212">
        <v>0.003</v>
      </c>
      <c r="R124" s="212">
        <f>Q124*H124</f>
        <v>1.425</v>
      </c>
      <c r="S124" s="212">
        <v>0</v>
      </c>
      <c r="T124" s="212">
        <f>S124*H124</f>
        <v>0</v>
      </c>
      <c r="U124" s="213" t="s">
        <v>19</v>
      </c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4" t="s">
        <v>183</v>
      </c>
      <c r="AT124" s="214" t="s">
        <v>179</v>
      </c>
      <c r="AU124" s="214" t="s">
        <v>86</v>
      </c>
      <c r="AY124" s="17" t="s">
        <v>128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7" t="s">
        <v>84</v>
      </c>
      <c r="BK124" s="215">
        <f>ROUND(I124*H124,2)</f>
        <v>0</v>
      </c>
      <c r="BL124" s="17" t="s">
        <v>156</v>
      </c>
      <c r="BM124" s="214" t="s">
        <v>232</v>
      </c>
    </row>
    <row r="125" spans="1:47" s="2" customFormat="1" ht="12">
      <c r="A125" s="38"/>
      <c r="B125" s="39"/>
      <c r="C125" s="40"/>
      <c r="D125" s="216" t="s">
        <v>138</v>
      </c>
      <c r="E125" s="40"/>
      <c r="F125" s="217" t="s">
        <v>231</v>
      </c>
      <c r="G125" s="40"/>
      <c r="H125" s="40"/>
      <c r="I125" s="218"/>
      <c r="J125" s="40"/>
      <c r="K125" s="40"/>
      <c r="L125" s="44"/>
      <c r="M125" s="219"/>
      <c r="N125" s="220"/>
      <c r="O125" s="84"/>
      <c r="P125" s="84"/>
      <c r="Q125" s="84"/>
      <c r="R125" s="84"/>
      <c r="S125" s="84"/>
      <c r="T125" s="84"/>
      <c r="U125" s="85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138</v>
      </c>
      <c r="AU125" s="17" t="s">
        <v>86</v>
      </c>
    </row>
    <row r="126" spans="1:47" s="2" customFormat="1" ht="12">
      <c r="A126" s="38"/>
      <c r="B126" s="39"/>
      <c r="C126" s="40"/>
      <c r="D126" s="216" t="s">
        <v>141</v>
      </c>
      <c r="E126" s="40"/>
      <c r="F126" s="223" t="s">
        <v>224</v>
      </c>
      <c r="G126" s="40"/>
      <c r="H126" s="40"/>
      <c r="I126" s="218"/>
      <c r="J126" s="40"/>
      <c r="K126" s="40"/>
      <c r="L126" s="44"/>
      <c r="M126" s="219"/>
      <c r="N126" s="220"/>
      <c r="O126" s="84"/>
      <c r="P126" s="84"/>
      <c r="Q126" s="84"/>
      <c r="R126" s="84"/>
      <c r="S126" s="84"/>
      <c r="T126" s="84"/>
      <c r="U126" s="85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141</v>
      </c>
      <c r="AU126" s="17" t="s">
        <v>86</v>
      </c>
    </row>
    <row r="127" spans="1:65" s="2" customFormat="1" ht="16.5" customHeight="1">
      <c r="A127" s="38"/>
      <c r="B127" s="39"/>
      <c r="C127" s="228" t="s">
        <v>233</v>
      </c>
      <c r="D127" s="228" t="s">
        <v>179</v>
      </c>
      <c r="E127" s="229" t="s">
        <v>234</v>
      </c>
      <c r="F127" s="230" t="s">
        <v>235</v>
      </c>
      <c r="G127" s="231" t="s">
        <v>189</v>
      </c>
      <c r="H127" s="232">
        <v>560</v>
      </c>
      <c r="I127" s="233"/>
      <c r="J127" s="234">
        <f>ROUND(I127*H127,2)</f>
        <v>0</v>
      </c>
      <c r="K127" s="230" t="s">
        <v>19</v>
      </c>
      <c r="L127" s="235"/>
      <c r="M127" s="236" t="s">
        <v>19</v>
      </c>
      <c r="N127" s="237" t="s">
        <v>47</v>
      </c>
      <c r="O127" s="84"/>
      <c r="P127" s="212">
        <f>O127*H127</f>
        <v>0</v>
      </c>
      <c r="Q127" s="212">
        <v>0.003</v>
      </c>
      <c r="R127" s="212">
        <f>Q127*H127</f>
        <v>1.68</v>
      </c>
      <c r="S127" s="212">
        <v>0</v>
      </c>
      <c r="T127" s="212">
        <f>S127*H127</f>
        <v>0</v>
      </c>
      <c r="U127" s="213" t="s">
        <v>19</v>
      </c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4" t="s">
        <v>183</v>
      </c>
      <c r="AT127" s="214" t="s">
        <v>179</v>
      </c>
      <c r="AU127" s="214" t="s">
        <v>86</v>
      </c>
      <c r="AY127" s="17" t="s">
        <v>128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7" t="s">
        <v>84</v>
      </c>
      <c r="BK127" s="215">
        <f>ROUND(I127*H127,2)</f>
        <v>0</v>
      </c>
      <c r="BL127" s="17" t="s">
        <v>156</v>
      </c>
      <c r="BM127" s="214" t="s">
        <v>236</v>
      </c>
    </row>
    <row r="128" spans="1:47" s="2" customFormat="1" ht="12">
      <c r="A128" s="38"/>
      <c r="B128" s="39"/>
      <c r="C128" s="40"/>
      <c r="D128" s="216" t="s">
        <v>138</v>
      </c>
      <c r="E128" s="40"/>
      <c r="F128" s="217" t="s">
        <v>235</v>
      </c>
      <c r="G128" s="40"/>
      <c r="H128" s="40"/>
      <c r="I128" s="218"/>
      <c r="J128" s="40"/>
      <c r="K128" s="40"/>
      <c r="L128" s="44"/>
      <c r="M128" s="219"/>
      <c r="N128" s="220"/>
      <c r="O128" s="84"/>
      <c r="P128" s="84"/>
      <c r="Q128" s="84"/>
      <c r="R128" s="84"/>
      <c r="S128" s="84"/>
      <c r="T128" s="84"/>
      <c r="U128" s="85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138</v>
      </c>
      <c r="AU128" s="17" t="s">
        <v>86</v>
      </c>
    </row>
    <row r="129" spans="1:47" s="2" customFormat="1" ht="12">
      <c r="A129" s="38"/>
      <c r="B129" s="39"/>
      <c r="C129" s="40"/>
      <c r="D129" s="216" t="s">
        <v>141</v>
      </c>
      <c r="E129" s="40"/>
      <c r="F129" s="223" t="s">
        <v>224</v>
      </c>
      <c r="G129" s="40"/>
      <c r="H129" s="40"/>
      <c r="I129" s="218"/>
      <c r="J129" s="40"/>
      <c r="K129" s="40"/>
      <c r="L129" s="44"/>
      <c r="M129" s="219"/>
      <c r="N129" s="220"/>
      <c r="O129" s="84"/>
      <c r="P129" s="84"/>
      <c r="Q129" s="84"/>
      <c r="R129" s="84"/>
      <c r="S129" s="84"/>
      <c r="T129" s="84"/>
      <c r="U129" s="85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141</v>
      </c>
      <c r="AU129" s="17" t="s">
        <v>86</v>
      </c>
    </row>
    <row r="130" spans="1:65" s="2" customFormat="1" ht="16.5" customHeight="1">
      <c r="A130" s="38"/>
      <c r="B130" s="39"/>
      <c r="C130" s="228" t="s">
        <v>237</v>
      </c>
      <c r="D130" s="228" t="s">
        <v>179</v>
      </c>
      <c r="E130" s="229" t="s">
        <v>238</v>
      </c>
      <c r="F130" s="230" t="s">
        <v>239</v>
      </c>
      <c r="G130" s="231" t="s">
        <v>189</v>
      </c>
      <c r="H130" s="232">
        <v>185</v>
      </c>
      <c r="I130" s="233"/>
      <c r="J130" s="234">
        <f>ROUND(I130*H130,2)</f>
        <v>0</v>
      </c>
      <c r="K130" s="230" t="s">
        <v>19</v>
      </c>
      <c r="L130" s="235"/>
      <c r="M130" s="236" t="s">
        <v>19</v>
      </c>
      <c r="N130" s="237" t="s">
        <v>47</v>
      </c>
      <c r="O130" s="84"/>
      <c r="P130" s="212">
        <f>O130*H130</f>
        <v>0</v>
      </c>
      <c r="Q130" s="212">
        <v>0.003</v>
      </c>
      <c r="R130" s="212">
        <f>Q130*H130</f>
        <v>0.555</v>
      </c>
      <c r="S130" s="212">
        <v>0</v>
      </c>
      <c r="T130" s="212">
        <f>S130*H130</f>
        <v>0</v>
      </c>
      <c r="U130" s="213" t="s">
        <v>19</v>
      </c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4" t="s">
        <v>183</v>
      </c>
      <c r="AT130" s="214" t="s">
        <v>179</v>
      </c>
      <c r="AU130" s="214" t="s">
        <v>86</v>
      </c>
      <c r="AY130" s="17" t="s">
        <v>128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7" t="s">
        <v>84</v>
      </c>
      <c r="BK130" s="215">
        <f>ROUND(I130*H130,2)</f>
        <v>0</v>
      </c>
      <c r="BL130" s="17" t="s">
        <v>156</v>
      </c>
      <c r="BM130" s="214" t="s">
        <v>240</v>
      </c>
    </row>
    <row r="131" spans="1:47" s="2" customFormat="1" ht="12">
      <c r="A131" s="38"/>
      <c r="B131" s="39"/>
      <c r="C131" s="40"/>
      <c r="D131" s="216" t="s">
        <v>138</v>
      </c>
      <c r="E131" s="40"/>
      <c r="F131" s="217" t="s">
        <v>239</v>
      </c>
      <c r="G131" s="40"/>
      <c r="H131" s="40"/>
      <c r="I131" s="218"/>
      <c r="J131" s="40"/>
      <c r="K131" s="40"/>
      <c r="L131" s="44"/>
      <c r="M131" s="219"/>
      <c r="N131" s="220"/>
      <c r="O131" s="84"/>
      <c r="P131" s="84"/>
      <c r="Q131" s="84"/>
      <c r="R131" s="84"/>
      <c r="S131" s="84"/>
      <c r="T131" s="84"/>
      <c r="U131" s="85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138</v>
      </c>
      <c r="AU131" s="17" t="s">
        <v>86</v>
      </c>
    </row>
    <row r="132" spans="1:47" s="2" customFormat="1" ht="12">
      <c r="A132" s="38"/>
      <c r="B132" s="39"/>
      <c r="C132" s="40"/>
      <c r="D132" s="216" t="s">
        <v>141</v>
      </c>
      <c r="E132" s="40"/>
      <c r="F132" s="223" t="s">
        <v>224</v>
      </c>
      <c r="G132" s="40"/>
      <c r="H132" s="40"/>
      <c r="I132" s="218"/>
      <c r="J132" s="40"/>
      <c r="K132" s="40"/>
      <c r="L132" s="44"/>
      <c r="M132" s="219"/>
      <c r="N132" s="220"/>
      <c r="O132" s="84"/>
      <c r="P132" s="84"/>
      <c r="Q132" s="84"/>
      <c r="R132" s="84"/>
      <c r="S132" s="84"/>
      <c r="T132" s="84"/>
      <c r="U132" s="85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141</v>
      </c>
      <c r="AU132" s="17" t="s">
        <v>86</v>
      </c>
    </row>
    <row r="133" spans="1:65" s="2" customFormat="1" ht="16.5" customHeight="1">
      <c r="A133" s="38"/>
      <c r="B133" s="39"/>
      <c r="C133" s="228" t="s">
        <v>241</v>
      </c>
      <c r="D133" s="228" t="s">
        <v>179</v>
      </c>
      <c r="E133" s="229" t="s">
        <v>242</v>
      </c>
      <c r="F133" s="230" t="s">
        <v>243</v>
      </c>
      <c r="G133" s="231" t="s">
        <v>189</v>
      </c>
      <c r="H133" s="232">
        <v>275</v>
      </c>
      <c r="I133" s="233"/>
      <c r="J133" s="234">
        <f>ROUND(I133*H133,2)</f>
        <v>0</v>
      </c>
      <c r="K133" s="230" t="s">
        <v>19</v>
      </c>
      <c r="L133" s="235"/>
      <c r="M133" s="236" t="s">
        <v>19</v>
      </c>
      <c r="N133" s="237" t="s">
        <v>47</v>
      </c>
      <c r="O133" s="84"/>
      <c r="P133" s="212">
        <f>O133*H133</f>
        <v>0</v>
      </c>
      <c r="Q133" s="212">
        <v>0.003</v>
      </c>
      <c r="R133" s="212">
        <f>Q133*H133</f>
        <v>0.8250000000000001</v>
      </c>
      <c r="S133" s="212">
        <v>0</v>
      </c>
      <c r="T133" s="212">
        <f>S133*H133</f>
        <v>0</v>
      </c>
      <c r="U133" s="213" t="s">
        <v>19</v>
      </c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4" t="s">
        <v>183</v>
      </c>
      <c r="AT133" s="214" t="s">
        <v>179</v>
      </c>
      <c r="AU133" s="214" t="s">
        <v>86</v>
      </c>
      <c r="AY133" s="17" t="s">
        <v>128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7" t="s">
        <v>84</v>
      </c>
      <c r="BK133" s="215">
        <f>ROUND(I133*H133,2)</f>
        <v>0</v>
      </c>
      <c r="BL133" s="17" t="s">
        <v>156</v>
      </c>
      <c r="BM133" s="214" t="s">
        <v>244</v>
      </c>
    </row>
    <row r="134" spans="1:47" s="2" customFormat="1" ht="12">
      <c r="A134" s="38"/>
      <c r="B134" s="39"/>
      <c r="C134" s="40"/>
      <c r="D134" s="216" t="s">
        <v>138</v>
      </c>
      <c r="E134" s="40"/>
      <c r="F134" s="217" t="s">
        <v>243</v>
      </c>
      <c r="G134" s="40"/>
      <c r="H134" s="40"/>
      <c r="I134" s="218"/>
      <c r="J134" s="40"/>
      <c r="K134" s="40"/>
      <c r="L134" s="44"/>
      <c r="M134" s="219"/>
      <c r="N134" s="220"/>
      <c r="O134" s="84"/>
      <c r="P134" s="84"/>
      <c r="Q134" s="84"/>
      <c r="R134" s="84"/>
      <c r="S134" s="84"/>
      <c r="T134" s="84"/>
      <c r="U134" s="85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138</v>
      </c>
      <c r="AU134" s="17" t="s">
        <v>86</v>
      </c>
    </row>
    <row r="135" spans="1:47" s="2" customFormat="1" ht="12">
      <c r="A135" s="38"/>
      <c r="B135" s="39"/>
      <c r="C135" s="40"/>
      <c r="D135" s="216" t="s">
        <v>141</v>
      </c>
      <c r="E135" s="40"/>
      <c r="F135" s="223" t="s">
        <v>224</v>
      </c>
      <c r="G135" s="40"/>
      <c r="H135" s="40"/>
      <c r="I135" s="218"/>
      <c r="J135" s="40"/>
      <c r="K135" s="40"/>
      <c r="L135" s="44"/>
      <c r="M135" s="219"/>
      <c r="N135" s="220"/>
      <c r="O135" s="84"/>
      <c r="P135" s="84"/>
      <c r="Q135" s="84"/>
      <c r="R135" s="84"/>
      <c r="S135" s="84"/>
      <c r="T135" s="84"/>
      <c r="U135" s="85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141</v>
      </c>
      <c r="AU135" s="17" t="s">
        <v>86</v>
      </c>
    </row>
    <row r="136" spans="1:65" s="2" customFormat="1" ht="16.5" customHeight="1">
      <c r="A136" s="38"/>
      <c r="B136" s="39"/>
      <c r="C136" s="228" t="s">
        <v>8</v>
      </c>
      <c r="D136" s="228" t="s">
        <v>179</v>
      </c>
      <c r="E136" s="229" t="s">
        <v>245</v>
      </c>
      <c r="F136" s="230" t="s">
        <v>246</v>
      </c>
      <c r="G136" s="231" t="s">
        <v>189</v>
      </c>
      <c r="H136" s="232">
        <v>615</v>
      </c>
      <c r="I136" s="233"/>
      <c r="J136" s="234">
        <f>ROUND(I136*H136,2)</f>
        <v>0</v>
      </c>
      <c r="K136" s="230" t="s">
        <v>19</v>
      </c>
      <c r="L136" s="235"/>
      <c r="M136" s="236" t="s">
        <v>19</v>
      </c>
      <c r="N136" s="237" t="s">
        <v>47</v>
      </c>
      <c r="O136" s="84"/>
      <c r="P136" s="212">
        <f>O136*H136</f>
        <v>0</v>
      </c>
      <c r="Q136" s="212">
        <v>0.003</v>
      </c>
      <c r="R136" s="212">
        <f>Q136*H136</f>
        <v>1.845</v>
      </c>
      <c r="S136" s="212">
        <v>0</v>
      </c>
      <c r="T136" s="212">
        <f>S136*H136</f>
        <v>0</v>
      </c>
      <c r="U136" s="213" t="s">
        <v>19</v>
      </c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4" t="s">
        <v>183</v>
      </c>
      <c r="AT136" s="214" t="s">
        <v>179</v>
      </c>
      <c r="AU136" s="214" t="s">
        <v>86</v>
      </c>
      <c r="AY136" s="17" t="s">
        <v>128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7" t="s">
        <v>84</v>
      </c>
      <c r="BK136" s="215">
        <f>ROUND(I136*H136,2)</f>
        <v>0</v>
      </c>
      <c r="BL136" s="17" t="s">
        <v>156</v>
      </c>
      <c r="BM136" s="214" t="s">
        <v>247</v>
      </c>
    </row>
    <row r="137" spans="1:47" s="2" customFormat="1" ht="12">
      <c r="A137" s="38"/>
      <c r="B137" s="39"/>
      <c r="C137" s="40"/>
      <c r="D137" s="216" t="s">
        <v>138</v>
      </c>
      <c r="E137" s="40"/>
      <c r="F137" s="217" t="s">
        <v>246</v>
      </c>
      <c r="G137" s="40"/>
      <c r="H137" s="40"/>
      <c r="I137" s="218"/>
      <c r="J137" s="40"/>
      <c r="K137" s="40"/>
      <c r="L137" s="44"/>
      <c r="M137" s="219"/>
      <c r="N137" s="220"/>
      <c r="O137" s="84"/>
      <c r="P137" s="84"/>
      <c r="Q137" s="84"/>
      <c r="R137" s="84"/>
      <c r="S137" s="84"/>
      <c r="T137" s="84"/>
      <c r="U137" s="85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138</v>
      </c>
      <c r="AU137" s="17" t="s">
        <v>86</v>
      </c>
    </row>
    <row r="138" spans="1:47" s="2" customFormat="1" ht="12">
      <c r="A138" s="38"/>
      <c r="B138" s="39"/>
      <c r="C138" s="40"/>
      <c r="D138" s="216" t="s">
        <v>141</v>
      </c>
      <c r="E138" s="40"/>
      <c r="F138" s="223" t="s">
        <v>224</v>
      </c>
      <c r="G138" s="40"/>
      <c r="H138" s="40"/>
      <c r="I138" s="218"/>
      <c r="J138" s="40"/>
      <c r="K138" s="40"/>
      <c r="L138" s="44"/>
      <c r="M138" s="219"/>
      <c r="N138" s="220"/>
      <c r="O138" s="84"/>
      <c r="P138" s="84"/>
      <c r="Q138" s="84"/>
      <c r="R138" s="84"/>
      <c r="S138" s="84"/>
      <c r="T138" s="84"/>
      <c r="U138" s="85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141</v>
      </c>
      <c r="AU138" s="17" t="s">
        <v>86</v>
      </c>
    </row>
    <row r="139" spans="1:65" s="2" customFormat="1" ht="24.15" customHeight="1">
      <c r="A139" s="38"/>
      <c r="B139" s="39"/>
      <c r="C139" s="203" t="s">
        <v>248</v>
      </c>
      <c r="D139" s="203" t="s">
        <v>131</v>
      </c>
      <c r="E139" s="204" t="s">
        <v>249</v>
      </c>
      <c r="F139" s="205" t="s">
        <v>250</v>
      </c>
      <c r="G139" s="206" t="s">
        <v>189</v>
      </c>
      <c r="H139" s="207">
        <v>12760</v>
      </c>
      <c r="I139" s="208"/>
      <c r="J139" s="209">
        <f>ROUND(I139*H139,2)</f>
        <v>0</v>
      </c>
      <c r="K139" s="205" t="s">
        <v>135</v>
      </c>
      <c r="L139" s="44"/>
      <c r="M139" s="210" t="s">
        <v>19</v>
      </c>
      <c r="N139" s="211" t="s">
        <v>47</v>
      </c>
      <c r="O139" s="84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2">
        <f>S139*H139</f>
        <v>0</v>
      </c>
      <c r="U139" s="213" t="s">
        <v>19</v>
      </c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4" t="s">
        <v>156</v>
      </c>
      <c r="AT139" s="214" t="s">
        <v>131</v>
      </c>
      <c r="AU139" s="214" t="s">
        <v>86</v>
      </c>
      <c r="AY139" s="17" t="s">
        <v>128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7" t="s">
        <v>84</v>
      </c>
      <c r="BK139" s="215">
        <f>ROUND(I139*H139,2)</f>
        <v>0</v>
      </c>
      <c r="BL139" s="17" t="s">
        <v>156</v>
      </c>
      <c r="BM139" s="214" t="s">
        <v>251</v>
      </c>
    </row>
    <row r="140" spans="1:47" s="2" customFormat="1" ht="12">
      <c r="A140" s="38"/>
      <c r="B140" s="39"/>
      <c r="C140" s="40"/>
      <c r="D140" s="216" t="s">
        <v>138</v>
      </c>
      <c r="E140" s="40"/>
      <c r="F140" s="217" t="s">
        <v>252</v>
      </c>
      <c r="G140" s="40"/>
      <c r="H140" s="40"/>
      <c r="I140" s="218"/>
      <c r="J140" s="40"/>
      <c r="K140" s="40"/>
      <c r="L140" s="44"/>
      <c r="M140" s="219"/>
      <c r="N140" s="220"/>
      <c r="O140" s="84"/>
      <c r="P140" s="84"/>
      <c r="Q140" s="84"/>
      <c r="R140" s="84"/>
      <c r="S140" s="84"/>
      <c r="T140" s="84"/>
      <c r="U140" s="85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138</v>
      </c>
      <c r="AU140" s="17" t="s">
        <v>86</v>
      </c>
    </row>
    <row r="141" spans="1:47" s="2" customFormat="1" ht="12">
      <c r="A141" s="38"/>
      <c r="B141" s="39"/>
      <c r="C141" s="40"/>
      <c r="D141" s="221" t="s">
        <v>139</v>
      </c>
      <c r="E141" s="40"/>
      <c r="F141" s="222" t="s">
        <v>253</v>
      </c>
      <c r="G141" s="40"/>
      <c r="H141" s="40"/>
      <c r="I141" s="218"/>
      <c r="J141" s="40"/>
      <c r="K141" s="40"/>
      <c r="L141" s="44"/>
      <c r="M141" s="219"/>
      <c r="N141" s="220"/>
      <c r="O141" s="84"/>
      <c r="P141" s="84"/>
      <c r="Q141" s="84"/>
      <c r="R141" s="84"/>
      <c r="S141" s="84"/>
      <c r="T141" s="84"/>
      <c r="U141" s="85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139</v>
      </c>
      <c r="AU141" s="17" t="s">
        <v>86</v>
      </c>
    </row>
    <row r="142" spans="1:47" s="2" customFormat="1" ht="12">
      <c r="A142" s="38"/>
      <c r="B142" s="39"/>
      <c r="C142" s="40"/>
      <c r="D142" s="216" t="s">
        <v>141</v>
      </c>
      <c r="E142" s="40"/>
      <c r="F142" s="223" t="s">
        <v>193</v>
      </c>
      <c r="G142" s="40"/>
      <c r="H142" s="40"/>
      <c r="I142" s="218"/>
      <c r="J142" s="40"/>
      <c r="K142" s="40"/>
      <c r="L142" s="44"/>
      <c r="M142" s="219"/>
      <c r="N142" s="220"/>
      <c r="O142" s="84"/>
      <c r="P142" s="84"/>
      <c r="Q142" s="84"/>
      <c r="R142" s="84"/>
      <c r="S142" s="84"/>
      <c r="T142" s="84"/>
      <c r="U142" s="85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141</v>
      </c>
      <c r="AU142" s="17" t="s">
        <v>86</v>
      </c>
    </row>
    <row r="143" spans="1:65" s="2" customFormat="1" ht="16.5" customHeight="1">
      <c r="A143" s="38"/>
      <c r="B143" s="39"/>
      <c r="C143" s="228" t="s">
        <v>254</v>
      </c>
      <c r="D143" s="228" t="s">
        <v>179</v>
      </c>
      <c r="E143" s="229" t="s">
        <v>255</v>
      </c>
      <c r="F143" s="230" t="s">
        <v>256</v>
      </c>
      <c r="G143" s="231" t="s">
        <v>189</v>
      </c>
      <c r="H143" s="232">
        <v>1475</v>
      </c>
      <c r="I143" s="233"/>
      <c r="J143" s="234">
        <f>ROUND(I143*H143,2)</f>
        <v>0</v>
      </c>
      <c r="K143" s="230" t="s">
        <v>19</v>
      </c>
      <c r="L143" s="235"/>
      <c r="M143" s="236" t="s">
        <v>19</v>
      </c>
      <c r="N143" s="237" t="s">
        <v>47</v>
      </c>
      <c r="O143" s="84"/>
      <c r="P143" s="212">
        <f>O143*H143</f>
        <v>0</v>
      </c>
      <c r="Q143" s="212">
        <v>0.001</v>
      </c>
      <c r="R143" s="212">
        <f>Q143*H143</f>
        <v>1.475</v>
      </c>
      <c r="S143" s="212">
        <v>0</v>
      </c>
      <c r="T143" s="212">
        <f>S143*H143</f>
        <v>0</v>
      </c>
      <c r="U143" s="213" t="s">
        <v>19</v>
      </c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4" t="s">
        <v>183</v>
      </c>
      <c r="AT143" s="214" t="s">
        <v>179</v>
      </c>
      <c r="AU143" s="214" t="s">
        <v>86</v>
      </c>
      <c r="AY143" s="17" t="s">
        <v>128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7" t="s">
        <v>84</v>
      </c>
      <c r="BK143" s="215">
        <f>ROUND(I143*H143,2)</f>
        <v>0</v>
      </c>
      <c r="BL143" s="17" t="s">
        <v>156</v>
      </c>
      <c r="BM143" s="214" t="s">
        <v>257</v>
      </c>
    </row>
    <row r="144" spans="1:47" s="2" customFormat="1" ht="12">
      <c r="A144" s="38"/>
      <c r="B144" s="39"/>
      <c r="C144" s="40"/>
      <c r="D144" s="216" t="s">
        <v>138</v>
      </c>
      <c r="E144" s="40"/>
      <c r="F144" s="217" t="s">
        <v>256</v>
      </c>
      <c r="G144" s="40"/>
      <c r="H144" s="40"/>
      <c r="I144" s="218"/>
      <c r="J144" s="40"/>
      <c r="K144" s="40"/>
      <c r="L144" s="44"/>
      <c r="M144" s="219"/>
      <c r="N144" s="220"/>
      <c r="O144" s="84"/>
      <c r="P144" s="84"/>
      <c r="Q144" s="84"/>
      <c r="R144" s="84"/>
      <c r="S144" s="84"/>
      <c r="T144" s="84"/>
      <c r="U144" s="85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138</v>
      </c>
      <c r="AU144" s="17" t="s">
        <v>86</v>
      </c>
    </row>
    <row r="145" spans="1:47" s="2" customFormat="1" ht="12">
      <c r="A145" s="38"/>
      <c r="B145" s="39"/>
      <c r="C145" s="40"/>
      <c r="D145" s="216" t="s">
        <v>141</v>
      </c>
      <c r="E145" s="40"/>
      <c r="F145" s="223" t="s">
        <v>258</v>
      </c>
      <c r="G145" s="40"/>
      <c r="H145" s="40"/>
      <c r="I145" s="218"/>
      <c r="J145" s="40"/>
      <c r="K145" s="40"/>
      <c r="L145" s="44"/>
      <c r="M145" s="219"/>
      <c r="N145" s="220"/>
      <c r="O145" s="84"/>
      <c r="P145" s="84"/>
      <c r="Q145" s="84"/>
      <c r="R145" s="84"/>
      <c r="S145" s="84"/>
      <c r="T145" s="84"/>
      <c r="U145" s="85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141</v>
      </c>
      <c r="AU145" s="17" t="s">
        <v>86</v>
      </c>
    </row>
    <row r="146" spans="1:65" s="2" customFormat="1" ht="16.5" customHeight="1">
      <c r="A146" s="38"/>
      <c r="B146" s="39"/>
      <c r="C146" s="228" t="s">
        <v>259</v>
      </c>
      <c r="D146" s="228" t="s">
        <v>179</v>
      </c>
      <c r="E146" s="229" t="s">
        <v>260</v>
      </c>
      <c r="F146" s="230" t="s">
        <v>261</v>
      </c>
      <c r="G146" s="231" t="s">
        <v>189</v>
      </c>
      <c r="H146" s="232">
        <v>490</v>
      </c>
      <c r="I146" s="233"/>
      <c r="J146" s="234">
        <f>ROUND(I146*H146,2)</f>
        <v>0</v>
      </c>
      <c r="K146" s="230" t="s">
        <v>19</v>
      </c>
      <c r="L146" s="235"/>
      <c r="M146" s="236" t="s">
        <v>19</v>
      </c>
      <c r="N146" s="237" t="s">
        <v>47</v>
      </c>
      <c r="O146" s="84"/>
      <c r="P146" s="212">
        <f>O146*H146</f>
        <v>0</v>
      </c>
      <c r="Q146" s="212">
        <v>0.001</v>
      </c>
      <c r="R146" s="212">
        <f>Q146*H146</f>
        <v>0.49</v>
      </c>
      <c r="S146" s="212">
        <v>0</v>
      </c>
      <c r="T146" s="212">
        <f>S146*H146</f>
        <v>0</v>
      </c>
      <c r="U146" s="213" t="s">
        <v>19</v>
      </c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4" t="s">
        <v>183</v>
      </c>
      <c r="AT146" s="214" t="s">
        <v>179</v>
      </c>
      <c r="AU146" s="214" t="s">
        <v>86</v>
      </c>
      <c r="AY146" s="17" t="s">
        <v>128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7" t="s">
        <v>84</v>
      </c>
      <c r="BK146" s="215">
        <f>ROUND(I146*H146,2)</f>
        <v>0</v>
      </c>
      <c r="BL146" s="17" t="s">
        <v>156</v>
      </c>
      <c r="BM146" s="214" t="s">
        <v>262</v>
      </c>
    </row>
    <row r="147" spans="1:47" s="2" customFormat="1" ht="12">
      <c r="A147" s="38"/>
      <c r="B147" s="39"/>
      <c r="C147" s="40"/>
      <c r="D147" s="216" t="s">
        <v>138</v>
      </c>
      <c r="E147" s="40"/>
      <c r="F147" s="217" t="s">
        <v>261</v>
      </c>
      <c r="G147" s="40"/>
      <c r="H147" s="40"/>
      <c r="I147" s="218"/>
      <c r="J147" s="40"/>
      <c r="K147" s="40"/>
      <c r="L147" s="44"/>
      <c r="M147" s="219"/>
      <c r="N147" s="220"/>
      <c r="O147" s="84"/>
      <c r="P147" s="84"/>
      <c r="Q147" s="84"/>
      <c r="R147" s="84"/>
      <c r="S147" s="84"/>
      <c r="T147" s="84"/>
      <c r="U147" s="85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138</v>
      </c>
      <c r="AU147" s="17" t="s">
        <v>86</v>
      </c>
    </row>
    <row r="148" spans="1:47" s="2" customFormat="1" ht="12">
      <c r="A148" s="38"/>
      <c r="B148" s="39"/>
      <c r="C148" s="40"/>
      <c r="D148" s="216" t="s">
        <v>141</v>
      </c>
      <c r="E148" s="40"/>
      <c r="F148" s="223" t="s">
        <v>258</v>
      </c>
      <c r="G148" s="40"/>
      <c r="H148" s="40"/>
      <c r="I148" s="218"/>
      <c r="J148" s="40"/>
      <c r="K148" s="40"/>
      <c r="L148" s="44"/>
      <c r="M148" s="219"/>
      <c r="N148" s="220"/>
      <c r="O148" s="84"/>
      <c r="P148" s="84"/>
      <c r="Q148" s="84"/>
      <c r="R148" s="84"/>
      <c r="S148" s="84"/>
      <c r="T148" s="84"/>
      <c r="U148" s="85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141</v>
      </c>
      <c r="AU148" s="17" t="s">
        <v>86</v>
      </c>
    </row>
    <row r="149" spans="1:65" s="2" customFormat="1" ht="16.5" customHeight="1">
      <c r="A149" s="38"/>
      <c r="B149" s="39"/>
      <c r="C149" s="228" t="s">
        <v>263</v>
      </c>
      <c r="D149" s="228" t="s">
        <v>179</v>
      </c>
      <c r="E149" s="229" t="s">
        <v>264</v>
      </c>
      <c r="F149" s="230" t="s">
        <v>265</v>
      </c>
      <c r="G149" s="231" t="s">
        <v>189</v>
      </c>
      <c r="H149" s="232">
        <v>4415</v>
      </c>
      <c r="I149" s="233"/>
      <c r="J149" s="234">
        <f>ROUND(I149*H149,2)</f>
        <v>0</v>
      </c>
      <c r="K149" s="230" t="s">
        <v>19</v>
      </c>
      <c r="L149" s="235"/>
      <c r="M149" s="236" t="s">
        <v>19</v>
      </c>
      <c r="N149" s="237" t="s">
        <v>47</v>
      </c>
      <c r="O149" s="84"/>
      <c r="P149" s="212">
        <f>O149*H149</f>
        <v>0</v>
      </c>
      <c r="Q149" s="212">
        <v>0.001</v>
      </c>
      <c r="R149" s="212">
        <f>Q149*H149</f>
        <v>4.415</v>
      </c>
      <c r="S149" s="212">
        <v>0</v>
      </c>
      <c r="T149" s="212">
        <f>S149*H149</f>
        <v>0</v>
      </c>
      <c r="U149" s="213" t="s">
        <v>19</v>
      </c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4" t="s">
        <v>183</v>
      </c>
      <c r="AT149" s="214" t="s">
        <v>179</v>
      </c>
      <c r="AU149" s="214" t="s">
        <v>86</v>
      </c>
      <c r="AY149" s="17" t="s">
        <v>128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7" t="s">
        <v>84</v>
      </c>
      <c r="BK149" s="215">
        <f>ROUND(I149*H149,2)</f>
        <v>0</v>
      </c>
      <c r="BL149" s="17" t="s">
        <v>156</v>
      </c>
      <c r="BM149" s="214" t="s">
        <v>266</v>
      </c>
    </row>
    <row r="150" spans="1:47" s="2" customFormat="1" ht="12">
      <c r="A150" s="38"/>
      <c r="B150" s="39"/>
      <c r="C150" s="40"/>
      <c r="D150" s="216" t="s">
        <v>138</v>
      </c>
      <c r="E150" s="40"/>
      <c r="F150" s="217" t="s">
        <v>265</v>
      </c>
      <c r="G150" s="40"/>
      <c r="H150" s="40"/>
      <c r="I150" s="218"/>
      <c r="J150" s="40"/>
      <c r="K150" s="40"/>
      <c r="L150" s="44"/>
      <c r="M150" s="219"/>
      <c r="N150" s="220"/>
      <c r="O150" s="84"/>
      <c r="P150" s="84"/>
      <c r="Q150" s="84"/>
      <c r="R150" s="84"/>
      <c r="S150" s="84"/>
      <c r="T150" s="84"/>
      <c r="U150" s="85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138</v>
      </c>
      <c r="AU150" s="17" t="s">
        <v>86</v>
      </c>
    </row>
    <row r="151" spans="1:47" s="2" customFormat="1" ht="12">
      <c r="A151" s="38"/>
      <c r="B151" s="39"/>
      <c r="C151" s="40"/>
      <c r="D151" s="216" t="s">
        <v>141</v>
      </c>
      <c r="E151" s="40"/>
      <c r="F151" s="223" t="s">
        <v>258</v>
      </c>
      <c r="G151" s="40"/>
      <c r="H151" s="40"/>
      <c r="I151" s="218"/>
      <c r="J151" s="40"/>
      <c r="K151" s="40"/>
      <c r="L151" s="44"/>
      <c r="M151" s="219"/>
      <c r="N151" s="220"/>
      <c r="O151" s="84"/>
      <c r="P151" s="84"/>
      <c r="Q151" s="84"/>
      <c r="R151" s="84"/>
      <c r="S151" s="84"/>
      <c r="T151" s="84"/>
      <c r="U151" s="85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141</v>
      </c>
      <c r="AU151" s="17" t="s">
        <v>86</v>
      </c>
    </row>
    <row r="152" spans="1:65" s="2" customFormat="1" ht="16.5" customHeight="1">
      <c r="A152" s="38"/>
      <c r="B152" s="39"/>
      <c r="C152" s="228" t="s">
        <v>267</v>
      </c>
      <c r="D152" s="228" t="s">
        <v>179</v>
      </c>
      <c r="E152" s="229" t="s">
        <v>268</v>
      </c>
      <c r="F152" s="230" t="s">
        <v>269</v>
      </c>
      <c r="G152" s="231" t="s">
        <v>189</v>
      </c>
      <c r="H152" s="232">
        <v>490</v>
      </c>
      <c r="I152" s="233"/>
      <c r="J152" s="234">
        <f>ROUND(I152*H152,2)</f>
        <v>0</v>
      </c>
      <c r="K152" s="230" t="s">
        <v>19</v>
      </c>
      <c r="L152" s="235"/>
      <c r="M152" s="236" t="s">
        <v>19</v>
      </c>
      <c r="N152" s="237" t="s">
        <v>47</v>
      </c>
      <c r="O152" s="84"/>
      <c r="P152" s="212">
        <f>O152*H152</f>
        <v>0</v>
      </c>
      <c r="Q152" s="212">
        <v>0.001</v>
      </c>
      <c r="R152" s="212">
        <f>Q152*H152</f>
        <v>0.49</v>
      </c>
      <c r="S152" s="212">
        <v>0</v>
      </c>
      <c r="T152" s="212">
        <f>S152*H152</f>
        <v>0</v>
      </c>
      <c r="U152" s="213" t="s">
        <v>19</v>
      </c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4" t="s">
        <v>183</v>
      </c>
      <c r="AT152" s="214" t="s">
        <v>179</v>
      </c>
      <c r="AU152" s="214" t="s">
        <v>86</v>
      </c>
      <c r="AY152" s="17" t="s">
        <v>128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7" t="s">
        <v>84</v>
      </c>
      <c r="BK152" s="215">
        <f>ROUND(I152*H152,2)</f>
        <v>0</v>
      </c>
      <c r="BL152" s="17" t="s">
        <v>156</v>
      </c>
      <c r="BM152" s="214" t="s">
        <v>270</v>
      </c>
    </row>
    <row r="153" spans="1:47" s="2" customFormat="1" ht="12">
      <c r="A153" s="38"/>
      <c r="B153" s="39"/>
      <c r="C153" s="40"/>
      <c r="D153" s="216" t="s">
        <v>138</v>
      </c>
      <c r="E153" s="40"/>
      <c r="F153" s="217" t="s">
        <v>269</v>
      </c>
      <c r="G153" s="40"/>
      <c r="H153" s="40"/>
      <c r="I153" s="218"/>
      <c r="J153" s="40"/>
      <c r="K153" s="40"/>
      <c r="L153" s="44"/>
      <c r="M153" s="219"/>
      <c r="N153" s="220"/>
      <c r="O153" s="84"/>
      <c r="P153" s="84"/>
      <c r="Q153" s="84"/>
      <c r="R153" s="84"/>
      <c r="S153" s="84"/>
      <c r="T153" s="84"/>
      <c r="U153" s="85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138</v>
      </c>
      <c r="AU153" s="17" t="s">
        <v>86</v>
      </c>
    </row>
    <row r="154" spans="1:47" s="2" customFormat="1" ht="12">
      <c r="A154" s="38"/>
      <c r="B154" s="39"/>
      <c r="C154" s="40"/>
      <c r="D154" s="216" t="s">
        <v>141</v>
      </c>
      <c r="E154" s="40"/>
      <c r="F154" s="223" t="s">
        <v>258</v>
      </c>
      <c r="G154" s="40"/>
      <c r="H154" s="40"/>
      <c r="I154" s="218"/>
      <c r="J154" s="40"/>
      <c r="K154" s="40"/>
      <c r="L154" s="44"/>
      <c r="M154" s="219"/>
      <c r="N154" s="220"/>
      <c r="O154" s="84"/>
      <c r="P154" s="84"/>
      <c r="Q154" s="84"/>
      <c r="R154" s="84"/>
      <c r="S154" s="84"/>
      <c r="T154" s="84"/>
      <c r="U154" s="85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141</v>
      </c>
      <c r="AU154" s="17" t="s">
        <v>86</v>
      </c>
    </row>
    <row r="155" spans="1:65" s="2" customFormat="1" ht="16.5" customHeight="1">
      <c r="A155" s="38"/>
      <c r="B155" s="39"/>
      <c r="C155" s="228" t="s">
        <v>7</v>
      </c>
      <c r="D155" s="228" t="s">
        <v>179</v>
      </c>
      <c r="E155" s="229" t="s">
        <v>271</v>
      </c>
      <c r="F155" s="230" t="s">
        <v>272</v>
      </c>
      <c r="G155" s="231" t="s">
        <v>189</v>
      </c>
      <c r="H155" s="232">
        <v>4415</v>
      </c>
      <c r="I155" s="233"/>
      <c r="J155" s="234">
        <f>ROUND(I155*H155,2)</f>
        <v>0</v>
      </c>
      <c r="K155" s="230" t="s">
        <v>19</v>
      </c>
      <c r="L155" s="235"/>
      <c r="M155" s="236" t="s">
        <v>19</v>
      </c>
      <c r="N155" s="237" t="s">
        <v>47</v>
      </c>
      <c r="O155" s="84"/>
      <c r="P155" s="212">
        <f>O155*H155</f>
        <v>0</v>
      </c>
      <c r="Q155" s="212">
        <v>0.001</v>
      </c>
      <c r="R155" s="212">
        <f>Q155*H155</f>
        <v>4.415</v>
      </c>
      <c r="S155" s="212">
        <v>0</v>
      </c>
      <c r="T155" s="212">
        <f>S155*H155</f>
        <v>0</v>
      </c>
      <c r="U155" s="213" t="s">
        <v>19</v>
      </c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4" t="s">
        <v>183</v>
      </c>
      <c r="AT155" s="214" t="s">
        <v>179</v>
      </c>
      <c r="AU155" s="214" t="s">
        <v>86</v>
      </c>
      <c r="AY155" s="17" t="s">
        <v>128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7" t="s">
        <v>84</v>
      </c>
      <c r="BK155" s="215">
        <f>ROUND(I155*H155,2)</f>
        <v>0</v>
      </c>
      <c r="BL155" s="17" t="s">
        <v>156</v>
      </c>
      <c r="BM155" s="214" t="s">
        <v>273</v>
      </c>
    </row>
    <row r="156" spans="1:47" s="2" customFormat="1" ht="12">
      <c r="A156" s="38"/>
      <c r="B156" s="39"/>
      <c r="C156" s="40"/>
      <c r="D156" s="216" t="s">
        <v>138</v>
      </c>
      <c r="E156" s="40"/>
      <c r="F156" s="217" t="s">
        <v>272</v>
      </c>
      <c r="G156" s="40"/>
      <c r="H156" s="40"/>
      <c r="I156" s="218"/>
      <c r="J156" s="40"/>
      <c r="K156" s="40"/>
      <c r="L156" s="44"/>
      <c r="M156" s="219"/>
      <c r="N156" s="220"/>
      <c r="O156" s="84"/>
      <c r="P156" s="84"/>
      <c r="Q156" s="84"/>
      <c r="R156" s="84"/>
      <c r="S156" s="84"/>
      <c r="T156" s="84"/>
      <c r="U156" s="85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138</v>
      </c>
      <c r="AU156" s="17" t="s">
        <v>86</v>
      </c>
    </row>
    <row r="157" spans="1:47" s="2" customFormat="1" ht="12">
      <c r="A157" s="38"/>
      <c r="B157" s="39"/>
      <c r="C157" s="40"/>
      <c r="D157" s="216" t="s">
        <v>141</v>
      </c>
      <c r="E157" s="40"/>
      <c r="F157" s="223" t="s">
        <v>258</v>
      </c>
      <c r="G157" s="40"/>
      <c r="H157" s="40"/>
      <c r="I157" s="218"/>
      <c r="J157" s="40"/>
      <c r="K157" s="40"/>
      <c r="L157" s="44"/>
      <c r="M157" s="219"/>
      <c r="N157" s="220"/>
      <c r="O157" s="84"/>
      <c r="P157" s="84"/>
      <c r="Q157" s="84"/>
      <c r="R157" s="84"/>
      <c r="S157" s="84"/>
      <c r="T157" s="84"/>
      <c r="U157" s="85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141</v>
      </c>
      <c r="AU157" s="17" t="s">
        <v>86</v>
      </c>
    </row>
    <row r="158" spans="1:65" s="2" customFormat="1" ht="16.5" customHeight="1">
      <c r="A158" s="38"/>
      <c r="B158" s="39"/>
      <c r="C158" s="228" t="s">
        <v>274</v>
      </c>
      <c r="D158" s="228" t="s">
        <v>179</v>
      </c>
      <c r="E158" s="229" t="s">
        <v>275</v>
      </c>
      <c r="F158" s="230" t="s">
        <v>276</v>
      </c>
      <c r="G158" s="231" t="s">
        <v>189</v>
      </c>
      <c r="H158" s="232">
        <v>1475</v>
      </c>
      <c r="I158" s="233"/>
      <c r="J158" s="234">
        <f>ROUND(I158*H158,2)</f>
        <v>0</v>
      </c>
      <c r="K158" s="230" t="s">
        <v>19</v>
      </c>
      <c r="L158" s="235"/>
      <c r="M158" s="236" t="s">
        <v>19</v>
      </c>
      <c r="N158" s="237" t="s">
        <v>47</v>
      </c>
      <c r="O158" s="84"/>
      <c r="P158" s="212">
        <f>O158*H158</f>
        <v>0</v>
      </c>
      <c r="Q158" s="212">
        <v>0.001</v>
      </c>
      <c r="R158" s="212">
        <f>Q158*H158</f>
        <v>1.475</v>
      </c>
      <c r="S158" s="212">
        <v>0</v>
      </c>
      <c r="T158" s="212">
        <f>S158*H158</f>
        <v>0</v>
      </c>
      <c r="U158" s="213" t="s">
        <v>19</v>
      </c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4" t="s">
        <v>183</v>
      </c>
      <c r="AT158" s="214" t="s">
        <v>179</v>
      </c>
      <c r="AU158" s="214" t="s">
        <v>86</v>
      </c>
      <c r="AY158" s="17" t="s">
        <v>128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7" t="s">
        <v>84</v>
      </c>
      <c r="BK158" s="215">
        <f>ROUND(I158*H158,2)</f>
        <v>0</v>
      </c>
      <c r="BL158" s="17" t="s">
        <v>156</v>
      </c>
      <c r="BM158" s="214" t="s">
        <v>277</v>
      </c>
    </row>
    <row r="159" spans="1:47" s="2" customFormat="1" ht="12">
      <c r="A159" s="38"/>
      <c r="B159" s="39"/>
      <c r="C159" s="40"/>
      <c r="D159" s="216" t="s">
        <v>138</v>
      </c>
      <c r="E159" s="40"/>
      <c r="F159" s="217" t="s">
        <v>276</v>
      </c>
      <c r="G159" s="40"/>
      <c r="H159" s="40"/>
      <c r="I159" s="218"/>
      <c r="J159" s="40"/>
      <c r="K159" s="40"/>
      <c r="L159" s="44"/>
      <c r="M159" s="219"/>
      <c r="N159" s="220"/>
      <c r="O159" s="84"/>
      <c r="P159" s="84"/>
      <c r="Q159" s="84"/>
      <c r="R159" s="84"/>
      <c r="S159" s="84"/>
      <c r="T159" s="84"/>
      <c r="U159" s="85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138</v>
      </c>
      <c r="AU159" s="17" t="s">
        <v>86</v>
      </c>
    </row>
    <row r="160" spans="1:47" s="2" customFormat="1" ht="12">
      <c r="A160" s="38"/>
      <c r="B160" s="39"/>
      <c r="C160" s="40"/>
      <c r="D160" s="216" t="s">
        <v>141</v>
      </c>
      <c r="E160" s="40"/>
      <c r="F160" s="223" t="s">
        <v>258</v>
      </c>
      <c r="G160" s="40"/>
      <c r="H160" s="40"/>
      <c r="I160" s="218"/>
      <c r="J160" s="40"/>
      <c r="K160" s="40"/>
      <c r="L160" s="44"/>
      <c r="M160" s="219"/>
      <c r="N160" s="220"/>
      <c r="O160" s="84"/>
      <c r="P160" s="84"/>
      <c r="Q160" s="84"/>
      <c r="R160" s="84"/>
      <c r="S160" s="84"/>
      <c r="T160" s="84"/>
      <c r="U160" s="85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141</v>
      </c>
      <c r="AU160" s="17" t="s">
        <v>86</v>
      </c>
    </row>
    <row r="161" spans="1:65" s="2" customFormat="1" ht="33" customHeight="1">
      <c r="A161" s="38"/>
      <c r="B161" s="39"/>
      <c r="C161" s="203" t="s">
        <v>278</v>
      </c>
      <c r="D161" s="203" t="s">
        <v>131</v>
      </c>
      <c r="E161" s="204" t="s">
        <v>279</v>
      </c>
      <c r="F161" s="205" t="s">
        <v>280</v>
      </c>
      <c r="G161" s="206" t="s">
        <v>281</v>
      </c>
      <c r="H161" s="207">
        <v>157.5</v>
      </c>
      <c r="I161" s="208"/>
      <c r="J161" s="209">
        <f>ROUND(I161*H161,2)</f>
        <v>0</v>
      </c>
      <c r="K161" s="205" t="s">
        <v>135</v>
      </c>
      <c r="L161" s="44"/>
      <c r="M161" s="210" t="s">
        <v>19</v>
      </c>
      <c r="N161" s="211" t="s">
        <v>47</v>
      </c>
      <c r="O161" s="84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2">
        <f>S161*H161</f>
        <v>0</v>
      </c>
      <c r="U161" s="213" t="s">
        <v>19</v>
      </c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4" t="s">
        <v>156</v>
      </c>
      <c r="AT161" s="214" t="s">
        <v>131</v>
      </c>
      <c r="AU161" s="214" t="s">
        <v>86</v>
      </c>
      <c r="AY161" s="17" t="s">
        <v>128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7" t="s">
        <v>84</v>
      </c>
      <c r="BK161" s="215">
        <f>ROUND(I161*H161,2)</f>
        <v>0</v>
      </c>
      <c r="BL161" s="17" t="s">
        <v>156</v>
      </c>
      <c r="BM161" s="214" t="s">
        <v>282</v>
      </c>
    </row>
    <row r="162" spans="1:47" s="2" customFormat="1" ht="12">
      <c r="A162" s="38"/>
      <c r="B162" s="39"/>
      <c r="C162" s="40"/>
      <c r="D162" s="216" t="s">
        <v>138</v>
      </c>
      <c r="E162" s="40"/>
      <c r="F162" s="217" t="s">
        <v>280</v>
      </c>
      <c r="G162" s="40"/>
      <c r="H162" s="40"/>
      <c r="I162" s="218"/>
      <c r="J162" s="40"/>
      <c r="K162" s="40"/>
      <c r="L162" s="44"/>
      <c r="M162" s="219"/>
      <c r="N162" s="220"/>
      <c r="O162" s="84"/>
      <c r="P162" s="84"/>
      <c r="Q162" s="84"/>
      <c r="R162" s="84"/>
      <c r="S162" s="84"/>
      <c r="T162" s="84"/>
      <c r="U162" s="85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138</v>
      </c>
      <c r="AU162" s="17" t="s">
        <v>86</v>
      </c>
    </row>
    <row r="163" spans="1:47" s="2" customFormat="1" ht="12">
      <c r="A163" s="38"/>
      <c r="B163" s="39"/>
      <c r="C163" s="40"/>
      <c r="D163" s="221" t="s">
        <v>139</v>
      </c>
      <c r="E163" s="40"/>
      <c r="F163" s="222" t="s">
        <v>283</v>
      </c>
      <c r="G163" s="40"/>
      <c r="H163" s="40"/>
      <c r="I163" s="218"/>
      <c r="J163" s="40"/>
      <c r="K163" s="40"/>
      <c r="L163" s="44"/>
      <c r="M163" s="219"/>
      <c r="N163" s="220"/>
      <c r="O163" s="84"/>
      <c r="P163" s="84"/>
      <c r="Q163" s="84"/>
      <c r="R163" s="84"/>
      <c r="S163" s="84"/>
      <c r="T163" s="84"/>
      <c r="U163" s="85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139</v>
      </c>
      <c r="AU163" s="17" t="s">
        <v>86</v>
      </c>
    </row>
    <row r="164" spans="1:47" s="2" customFormat="1" ht="12">
      <c r="A164" s="38"/>
      <c r="B164" s="39"/>
      <c r="C164" s="40"/>
      <c r="D164" s="216" t="s">
        <v>141</v>
      </c>
      <c r="E164" s="40"/>
      <c r="F164" s="223" t="s">
        <v>284</v>
      </c>
      <c r="G164" s="40"/>
      <c r="H164" s="40"/>
      <c r="I164" s="218"/>
      <c r="J164" s="40"/>
      <c r="K164" s="40"/>
      <c r="L164" s="44"/>
      <c r="M164" s="219"/>
      <c r="N164" s="220"/>
      <c r="O164" s="84"/>
      <c r="P164" s="84"/>
      <c r="Q164" s="84"/>
      <c r="R164" s="84"/>
      <c r="S164" s="84"/>
      <c r="T164" s="84"/>
      <c r="U164" s="85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141</v>
      </c>
      <c r="AU164" s="17" t="s">
        <v>86</v>
      </c>
    </row>
    <row r="165" spans="1:51" s="13" customFormat="1" ht="12">
      <c r="A165" s="13"/>
      <c r="B165" s="238"/>
      <c r="C165" s="239"/>
      <c r="D165" s="216" t="s">
        <v>185</v>
      </c>
      <c r="E165" s="240" t="s">
        <v>19</v>
      </c>
      <c r="F165" s="241" t="s">
        <v>285</v>
      </c>
      <c r="G165" s="239"/>
      <c r="H165" s="242">
        <v>157.5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6"/>
      <c r="U165" s="247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185</v>
      </c>
      <c r="AU165" s="248" t="s">
        <v>86</v>
      </c>
      <c r="AV165" s="13" t="s">
        <v>86</v>
      </c>
      <c r="AW165" s="13" t="s">
        <v>39</v>
      </c>
      <c r="AX165" s="13" t="s">
        <v>84</v>
      </c>
      <c r="AY165" s="248" t="s">
        <v>128</v>
      </c>
    </row>
    <row r="166" spans="1:65" s="2" customFormat="1" ht="16.5" customHeight="1">
      <c r="A166" s="38"/>
      <c r="B166" s="39"/>
      <c r="C166" s="228" t="s">
        <v>286</v>
      </c>
      <c r="D166" s="228" t="s">
        <v>179</v>
      </c>
      <c r="E166" s="229" t="s">
        <v>287</v>
      </c>
      <c r="F166" s="230" t="s">
        <v>288</v>
      </c>
      <c r="G166" s="231" t="s">
        <v>289</v>
      </c>
      <c r="H166" s="232">
        <v>141.75</v>
      </c>
      <c r="I166" s="233"/>
      <c r="J166" s="234">
        <f>ROUND(I166*H166,2)</f>
        <v>0</v>
      </c>
      <c r="K166" s="230" t="s">
        <v>19</v>
      </c>
      <c r="L166" s="235"/>
      <c r="M166" s="236" t="s">
        <v>19</v>
      </c>
      <c r="N166" s="237" t="s">
        <v>47</v>
      </c>
      <c r="O166" s="84"/>
      <c r="P166" s="212">
        <f>O166*H166</f>
        <v>0</v>
      </c>
      <c r="Q166" s="212">
        <v>0.001</v>
      </c>
      <c r="R166" s="212">
        <f>Q166*H166</f>
        <v>0.14175000000000001</v>
      </c>
      <c r="S166" s="212">
        <v>0</v>
      </c>
      <c r="T166" s="212">
        <f>S166*H166</f>
        <v>0</v>
      </c>
      <c r="U166" s="213" t="s">
        <v>19</v>
      </c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4" t="s">
        <v>183</v>
      </c>
      <c r="AT166" s="214" t="s">
        <v>179</v>
      </c>
      <c r="AU166" s="214" t="s">
        <v>86</v>
      </c>
      <c r="AY166" s="17" t="s">
        <v>128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7" t="s">
        <v>84</v>
      </c>
      <c r="BK166" s="215">
        <f>ROUND(I166*H166,2)</f>
        <v>0</v>
      </c>
      <c r="BL166" s="17" t="s">
        <v>156</v>
      </c>
      <c r="BM166" s="214" t="s">
        <v>290</v>
      </c>
    </row>
    <row r="167" spans="1:47" s="2" customFormat="1" ht="12">
      <c r="A167" s="38"/>
      <c r="B167" s="39"/>
      <c r="C167" s="40"/>
      <c r="D167" s="216" t="s">
        <v>138</v>
      </c>
      <c r="E167" s="40"/>
      <c r="F167" s="217" t="s">
        <v>288</v>
      </c>
      <c r="G167" s="40"/>
      <c r="H167" s="40"/>
      <c r="I167" s="218"/>
      <c r="J167" s="40"/>
      <c r="K167" s="40"/>
      <c r="L167" s="44"/>
      <c r="M167" s="219"/>
      <c r="N167" s="220"/>
      <c r="O167" s="84"/>
      <c r="P167" s="84"/>
      <c r="Q167" s="84"/>
      <c r="R167" s="84"/>
      <c r="S167" s="84"/>
      <c r="T167" s="84"/>
      <c r="U167" s="85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138</v>
      </c>
      <c r="AU167" s="17" t="s">
        <v>86</v>
      </c>
    </row>
    <row r="168" spans="1:51" s="13" customFormat="1" ht="12">
      <c r="A168" s="13"/>
      <c r="B168" s="238"/>
      <c r="C168" s="239"/>
      <c r="D168" s="216" t="s">
        <v>185</v>
      </c>
      <c r="E168" s="240" t="s">
        <v>19</v>
      </c>
      <c r="F168" s="241" t="s">
        <v>291</v>
      </c>
      <c r="G168" s="239"/>
      <c r="H168" s="242">
        <v>141.75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6"/>
      <c r="U168" s="247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185</v>
      </c>
      <c r="AU168" s="248" t="s">
        <v>86</v>
      </c>
      <c r="AV168" s="13" t="s">
        <v>86</v>
      </c>
      <c r="AW168" s="13" t="s">
        <v>39</v>
      </c>
      <c r="AX168" s="13" t="s">
        <v>84</v>
      </c>
      <c r="AY168" s="248" t="s">
        <v>128</v>
      </c>
    </row>
    <row r="169" spans="1:65" s="2" customFormat="1" ht="24.15" customHeight="1">
      <c r="A169" s="38"/>
      <c r="B169" s="39"/>
      <c r="C169" s="203" t="s">
        <v>292</v>
      </c>
      <c r="D169" s="203" t="s">
        <v>131</v>
      </c>
      <c r="E169" s="204" t="s">
        <v>293</v>
      </c>
      <c r="F169" s="205" t="s">
        <v>294</v>
      </c>
      <c r="G169" s="206" t="s">
        <v>174</v>
      </c>
      <c r="H169" s="207">
        <v>1495</v>
      </c>
      <c r="I169" s="208"/>
      <c r="J169" s="209">
        <f>ROUND(I169*H169,2)</f>
        <v>0</v>
      </c>
      <c r="K169" s="205" t="s">
        <v>135</v>
      </c>
      <c r="L169" s="44"/>
      <c r="M169" s="210" t="s">
        <v>19</v>
      </c>
      <c r="N169" s="211" t="s">
        <v>47</v>
      </c>
      <c r="O169" s="84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2">
        <f>S169*H169</f>
        <v>0</v>
      </c>
      <c r="U169" s="213" t="s">
        <v>19</v>
      </c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4" t="s">
        <v>156</v>
      </c>
      <c r="AT169" s="214" t="s">
        <v>131</v>
      </c>
      <c r="AU169" s="214" t="s">
        <v>86</v>
      </c>
      <c r="AY169" s="17" t="s">
        <v>128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7" t="s">
        <v>84</v>
      </c>
      <c r="BK169" s="215">
        <f>ROUND(I169*H169,2)</f>
        <v>0</v>
      </c>
      <c r="BL169" s="17" t="s">
        <v>156</v>
      </c>
      <c r="BM169" s="214" t="s">
        <v>295</v>
      </c>
    </row>
    <row r="170" spans="1:47" s="2" customFormat="1" ht="12">
      <c r="A170" s="38"/>
      <c r="B170" s="39"/>
      <c r="C170" s="40"/>
      <c r="D170" s="216" t="s">
        <v>138</v>
      </c>
      <c r="E170" s="40"/>
      <c r="F170" s="217" t="s">
        <v>294</v>
      </c>
      <c r="G170" s="40"/>
      <c r="H170" s="40"/>
      <c r="I170" s="218"/>
      <c r="J170" s="40"/>
      <c r="K170" s="40"/>
      <c r="L170" s="44"/>
      <c r="M170" s="219"/>
      <c r="N170" s="220"/>
      <c r="O170" s="84"/>
      <c r="P170" s="84"/>
      <c r="Q170" s="84"/>
      <c r="R170" s="84"/>
      <c r="S170" s="84"/>
      <c r="T170" s="84"/>
      <c r="U170" s="85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138</v>
      </c>
      <c r="AU170" s="17" t="s">
        <v>86</v>
      </c>
    </row>
    <row r="171" spans="1:47" s="2" customFormat="1" ht="12">
      <c r="A171" s="38"/>
      <c r="B171" s="39"/>
      <c r="C171" s="40"/>
      <c r="D171" s="221" t="s">
        <v>139</v>
      </c>
      <c r="E171" s="40"/>
      <c r="F171" s="222" t="s">
        <v>296</v>
      </c>
      <c r="G171" s="40"/>
      <c r="H171" s="40"/>
      <c r="I171" s="218"/>
      <c r="J171" s="40"/>
      <c r="K171" s="40"/>
      <c r="L171" s="44"/>
      <c r="M171" s="219"/>
      <c r="N171" s="220"/>
      <c r="O171" s="84"/>
      <c r="P171" s="84"/>
      <c r="Q171" s="84"/>
      <c r="R171" s="84"/>
      <c r="S171" s="84"/>
      <c r="T171" s="84"/>
      <c r="U171" s="85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139</v>
      </c>
      <c r="AU171" s="17" t="s">
        <v>86</v>
      </c>
    </row>
    <row r="172" spans="1:47" s="2" customFormat="1" ht="12">
      <c r="A172" s="38"/>
      <c r="B172" s="39"/>
      <c r="C172" s="40"/>
      <c r="D172" s="216" t="s">
        <v>141</v>
      </c>
      <c r="E172" s="40"/>
      <c r="F172" s="223" t="s">
        <v>297</v>
      </c>
      <c r="G172" s="40"/>
      <c r="H172" s="40"/>
      <c r="I172" s="218"/>
      <c r="J172" s="40"/>
      <c r="K172" s="40"/>
      <c r="L172" s="44"/>
      <c r="M172" s="219"/>
      <c r="N172" s="220"/>
      <c r="O172" s="84"/>
      <c r="P172" s="84"/>
      <c r="Q172" s="84"/>
      <c r="R172" s="84"/>
      <c r="S172" s="84"/>
      <c r="T172" s="84"/>
      <c r="U172" s="85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141</v>
      </c>
      <c r="AU172" s="17" t="s">
        <v>86</v>
      </c>
    </row>
    <row r="173" spans="1:51" s="13" customFormat="1" ht="12">
      <c r="A173" s="13"/>
      <c r="B173" s="238"/>
      <c r="C173" s="239"/>
      <c r="D173" s="216" t="s">
        <v>185</v>
      </c>
      <c r="E173" s="240" t="s">
        <v>19</v>
      </c>
      <c r="F173" s="241" t="s">
        <v>298</v>
      </c>
      <c r="G173" s="239"/>
      <c r="H173" s="242">
        <v>1495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6"/>
      <c r="U173" s="247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185</v>
      </c>
      <c r="AU173" s="248" t="s">
        <v>86</v>
      </c>
      <c r="AV173" s="13" t="s">
        <v>86</v>
      </c>
      <c r="AW173" s="13" t="s">
        <v>39</v>
      </c>
      <c r="AX173" s="13" t="s">
        <v>84</v>
      </c>
      <c r="AY173" s="248" t="s">
        <v>128</v>
      </c>
    </row>
    <row r="174" spans="1:65" s="2" customFormat="1" ht="16.5" customHeight="1">
      <c r="A174" s="38"/>
      <c r="B174" s="39"/>
      <c r="C174" s="228" t="s">
        <v>299</v>
      </c>
      <c r="D174" s="228" t="s">
        <v>179</v>
      </c>
      <c r="E174" s="229" t="s">
        <v>300</v>
      </c>
      <c r="F174" s="230" t="s">
        <v>301</v>
      </c>
      <c r="G174" s="231" t="s">
        <v>302</v>
      </c>
      <c r="H174" s="232">
        <v>186.875</v>
      </c>
      <c r="I174" s="233"/>
      <c r="J174" s="234">
        <f>ROUND(I174*H174,2)</f>
        <v>0</v>
      </c>
      <c r="K174" s="230" t="s">
        <v>135</v>
      </c>
      <c r="L174" s="235"/>
      <c r="M174" s="236" t="s">
        <v>19</v>
      </c>
      <c r="N174" s="237" t="s">
        <v>47</v>
      </c>
      <c r="O174" s="84"/>
      <c r="P174" s="212">
        <f>O174*H174</f>
        <v>0</v>
      </c>
      <c r="Q174" s="212">
        <v>0.2</v>
      </c>
      <c r="R174" s="212">
        <f>Q174*H174</f>
        <v>37.375</v>
      </c>
      <c r="S174" s="212">
        <v>0</v>
      </c>
      <c r="T174" s="212">
        <f>S174*H174</f>
        <v>0</v>
      </c>
      <c r="U174" s="213" t="s">
        <v>19</v>
      </c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4" t="s">
        <v>183</v>
      </c>
      <c r="AT174" s="214" t="s">
        <v>179</v>
      </c>
      <c r="AU174" s="214" t="s">
        <v>86</v>
      </c>
      <c r="AY174" s="17" t="s">
        <v>128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7" t="s">
        <v>84</v>
      </c>
      <c r="BK174" s="215">
        <f>ROUND(I174*H174,2)</f>
        <v>0</v>
      </c>
      <c r="BL174" s="17" t="s">
        <v>156</v>
      </c>
      <c r="BM174" s="214" t="s">
        <v>303</v>
      </c>
    </row>
    <row r="175" spans="1:47" s="2" customFormat="1" ht="12">
      <c r="A175" s="38"/>
      <c r="B175" s="39"/>
      <c r="C175" s="40"/>
      <c r="D175" s="216" t="s">
        <v>138</v>
      </c>
      <c r="E175" s="40"/>
      <c r="F175" s="217" t="s">
        <v>301</v>
      </c>
      <c r="G175" s="40"/>
      <c r="H175" s="40"/>
      <c r="I175" s="218"/>
      <c r="J175" s="40"/>
      <c r="K175" s="40"/>
      <c r="L175" s="44"/>
      <c r="M175" s="219"/>
      <c r="N175" s="220"/>
      <c r="O175" s="84"/>
      <c r="P175" s="84"/>
      <c r="Q175" s="84"/>
      <c r="R175" s="84"/>
      <c r="S175" s="84"/>
      <c r="T175" s="84"/>
      <c r="U175" s="85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138</v>
      </c>
      <c r="AU175" s="17" t="s">
        <v>86</v>
      </c>
    </row>
    <row r="176" spans="1:51" s="13" customFormat="1" ht="12">
      <c r="A176" s="13"/>
      <c r="B176" s="238"/>
      <c r="C176" s="239"/>
      <c r="D176" s="216" t="s">
        <v>185</v>
      </c>
      <c r="E176" s="240" t="s">
        <v>19</v>
      </c>
      <c r="F176" s="241" t="s">
        <v>304</v>
      </c>
      <c r="G176" s="239"/>
      <c r="H176" s="242">
        <v>186.875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6"/>
      <c r="U176" s="247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185</v>
      </c>
      <c r="AU176" s="248" t="s">
        <v>86</v>
      </c>
      <c r="AV176" s="13" t="s">
        <v>86</v>
      </c>
      <c r="AW176" s="13" t="s">
        <v>39</v>
      </c>
      <c r="AX176" s="13" t="s">
        <v>84</v>
      </c>
      <c r="AY176" s="248" t="s">
        <v>128</v>
      </c>
    </row>
    <row r="177" spans="1:65" s="2" customFormat="1" ht="24.15" customHeight="1">
      <c r="A177" s="38"/>
      <c r="B177" s="39"/>
      <c r="C177" s="203" t="s">
        <v>305</v>
      </c>
      <c r="D177" s="203" t="s">
        <v>131</v>
      </c>
      <c r="E177" s="204" t="s">
        <v>306</v>
      </c>
      <c r="F177" s="205" t="s">
        <v>307</v>
      </c>
      <c r="G177" s="206" t="s">
        <v>308</v>
      </c>
      <c r="H177" s="207">
        <v>2.99</v>
      </c>
      <c r="I177" s="208"/>
      <c r="J177" s="209">
        <f>ROUND(I177*H177,2)</f>
        <v>0</v>
      </c>
      <c r="K177" s="205" t="s">
        <v>135</v>
      </c>
      <c r="L177" s="44"/>
      <c r="M177" s="210" t="s">
        <v>19</v>
      </c>
      <c r="N177" s="211" t="s">
        <v>47</v>
      </c>
      <c r="O177" s="84"/>
      <c r="P177" s="212">
        <f>O177*H177</f>
        <v>0</v>
      </c>
      <c r="Q177" s="212">
        <v>0</v>
      </c>
      <c r="R177" s="212">
        <f>Q177*H177</f>
        <v>0</v>
      </c>
      <c r="S177" s="212">
        <v>0</v>
      </c>
      <c r="T177" s="212">
        <f>S177*H177</f>
        <v>0</v>
      </c>
      <c r="U177" s="213" t="s">
        <v>19</v>
      </c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4" t="s">
        <v>156</v>
      </c>
      <c r="AT177" s="214" t="s">
        <v>131</v>
      </c>
      <c r="AU177" s="214" t="s">
        <v>86</v>
      </c>
      <c r="AY177" s="17" t="s">
        <v>128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17" t="s">
        <v>84</v>
      </c>
      <c r="BK177" s="215">
        <f>ROUND(I177*H177,2)</f>
        <v>0</v>
      </c>
      <c r="BL177" s="17" t="s">
        <v>156</v>
      </c>
      <c r="BM177" s="214" t="s">
        <v>309</v>
      </c>
    </row>
    <row r="178" spans="1:47" s="2" customFormat="1" ht="12">
      <c r="A178" s="38"/>
      <c r="B178" s="39"/>
      <c r="C178" s="40"/>
      <c r="D178" s="216" t="s">
        <v>138</v>
      </c>
      <c r="E178" s="40"/>
      <c r="F178" s="217" t="s">
        <v>307</v>
      </c>
      <c r="G178" s="40"/>
      <c r="H178" s="40"/>
      <c r="I178" s="218"/>
      <c r="J178" s="40"/>
      <c r="K178" s="40"/>
      <c r="L178" s="44"/>
      <c r="M178" s="219"/>
      <c r="N178" s="220"/>
      <c r="O178" s="84"/>
      <c r="P178" s="84"/>
      <c r="Q178" s="84"/>
      <c r="R178" s="84"/>
      <c r="S178" s="84"/>
      <c r="T178" s="84"/>
      <c r="U178" s="85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138</v>
      </c>
      <c r="AU178" s="17" t="s">
        <v>86</v>
      </c>
    </row>
    <row r="179" spans="1:47" s="2" customFormat="1" ht="12">
      <c r="A179" s="38"/>
      <c r="B179" s="39"/>
      <c r="C179" s="40"/>
      <c r="D179" s="221" t="s">
        <v>139</v>
      </c>
      <c r="E179" s="40"/>
      <c r="F179" s="222" t="s">
        <v>310</v>
      </c>
      <c r="G179" s="40"/>
      <c r="H179" s="40"/>
      <c r="I179" s="218"/>
      <c r="J179" s="40"/>
      <c r="K179" s="40"/>
      <c r="L179" s="44"/>
      <c r="M179" s="219"/>
      <c r="N179" s="220"/>
      <c r="O179" s="84"/>
      <c r="P179" s="84"/>
      <c r="Q179" s="84"/>
      <c r="R179" s="84"/>
      <c r="S179" s="84"/>
      <c r="T179" s="84"/>
      <c r="U179" s="85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139</v>
      </c>
      <c r="AU179" s="17" t="s">
        <v>86</v>
      </c>
    </row>
    <row r="180" spans="1:47" s="2" customFormat="1" ht="12">
      <c r="A180" s="38"/>
      <c r="B180" s="39"/>
      <c r="C180" s="40"/>
      <c r="D180" s="216" t="s">
        <v>141</v>
      </c>
      <c r="E180" s="40"/>
      <c r="F180" s="223" t="s">
        <v>311</v>
      </c>
      <c r="G180" s="40"/>
      <c r="H180" s="40"/>
      <c r="I180" s="218"/>
      <c r="J180" s="40"/>
      <c r="K180" s="40"/>
      <c r="L180" s="44"/>
      <c r="M180" s="219"/>
      <c r="N180" s="220"/>
      <c r="O180" s="84"/>
      <c r="P180" s="84"/>
      <c r="Q180" s="84"/>
      <c r="R180" s="84"/>
      <c r="S180" s="84"/>
      <c r="T180" s="84"/>
      <c r="U180" s="85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141</v>
      </c>
      <c r="AU180" s="17" t="s">
        <v>86</v>
      </c>
    </row>
    <row r="181" spans="1:51" s="13" customFormat="1" ht="12">
      <c r="A181" s="13"/>
      <c r="B181" s="238"/>
      <c r="C181" s="239"/>
      <c r="D181" s="216" t="s">
        <v>185</v>
      </c>
      <c r="E181" s="240" t="s">
        <v>19</v>
      </c>
      <c r="F181" s="241" t="s">
        <v>312</v>
      </c>
      <c r="G181" s="239"/>
      <c r="H181" s="242">
        <v>2.99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6"/>
      <c r="U181" s="247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185</v>
      </c>
      <c r="AU181" s="248" t="s">
        <v>86</v>
      </c>
      <c r="AV181" s="13" t="s">
        <v>86</v>
      </c>
      <c r="AW181" s="13" t="s">
        <v>39</v>
      </c>
      <c r="AX181" s="13" t="s">
        <v>84</v>
      </c>
      <c r="AY181" s="248" t="s">
        <v>128</v>
      </c>
    </row>
    <row r="182" spans="1:65" s="2" customFormat="1" ht="16.5" customHeight="1">
      <c r="A182" s="38"/>
      <c r="B182" s="39"/>
      <c r="C182" s="228" t="s">
        <v>313</v>
      </c>
      <c r="D182" s="228" t="s">
        <v>179</v>
      </c>
      <c r="E182" s="229" t="s">
        <v>314</v>
      </c>
      <c r="F182" s="230" t="s">
        <v>315</v>
      </c>
      <c r="G182" s="231" t="s">
        <v>308</v>
      </c>
      <c r="H182" s="232">
        <v>2.99</v>
      </c>
      <c r="I182" s="233"/>
      <c r="J182" s="234">
        <f>ROUND(I182*H182,2)</f>
        <v>0</v>
      </c>
      <c r="K182" s="230" t="s">
        <v>19</v>
      </c>
      <c r="L182" s="235"/>
      <c r="M182" s="236" t="s">
        <v>19</v>
      </c>
      <c r="N182" s="237" t="s">
        <v>47</v>
      </c>
      <c r="O182" s="84"/>
      <c r="P182" s="212">
        <f>O182*H182</f>
        <v>0</v>
      </c>
      <c r="Q182" s="212">
        <v>1</v>
      </c>
      <c r="R182" s="212">
        <f>Q182*H182</f>
        <v>2.99</v>
      </c>
      <c r="S182" s="212">
        <v>0</v>
      </c>
      <c r="T182" s="212">
        <f>S182*H182</f>
        <v>0</v>
      </c>
      <c r="U182" s="213" t="s">
        <v>19</v>
      </c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4" t="s">
        <v>183</v>
      </c>
      <c r="AT182" s="214" t="s">
        <v>179</v>
      </c>
      <c r="AU182" s="214" t="s">
        <v>86</v>
      </c>
      <c r="AY182" s="17" t="s">
        <v>128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7" t="s">
        <v>84</v>
      </c>
      <c r="BK182" s="215">
        <f>ROUND(I182*H182,2)</f>
        <v>0</v>
      </c>
      <c r="BL182" s="17" t="s">
        <v>156</v>
      </c>
      <c r="BM182" s="214" t="s">
        <v>316</v>
      </c>
    </row>
    <row r="183" spans="1:47" s="2" customFormat="1" ht="12">
      <c r="A183" s="38"/>
      <c r="B183" s="39"/>
      <c r="C183" s="40"/>
      <c r="D183" s="216" t="s">
        <v>138</v>
      </c>
      <c r="E183" s="40"/>
      <c r="F183" s="217" t="s">
        <v>315</v>
      </c>
      <c r="G183" s="40"/>
      <c r="H183" s="40"/>
      <c r="I183" s="218"/>
      <c r="J183" s="40"/>
      <c r="K183" s="40"/>
      <c r="L183" s="44"/>
      <c r="M183" s="219"/>
      <c r="N183" s="220"/>
      <c r="O183" s="84"/>
      <c r="P183" s="84"/>
      <c r="Q183" s="84"/>
      <c r="R183" s="84"/>
      <c r="S183" s="84"/>
      <c r="T183" s="84"/>
      <c r="U183" s="85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138</v>
      </c>
      <c r="AU183" s="17" t="s">
        <v>86</v>
      </c>
    </row>
    <row r="184" spans="1:65" s="2" customFormat="1" ht="24.15" customHeight="1">
      <c r="A184" s="38"/>
      <c r="B184" s="39"/>
      <c r="C184" s="203" t="s">
        <v>317</v>
      </c>
      <c r="D184" s="203" t="s">
        <v>131</v>
      </c>
      <c r="E184" s="204" t="s">
        <v>318</v>
      </c>
      <c r="F184" s="205" t="s">
        <v>319</v>
      </c>
      <c r="G184" s="206" t="s">
        <v>308</v>
      </c>
      <c r="H184" s="207">
        <v>2.392</v>
      </c>
      <c r="I184" s="208"/>
      <c r="J184" s="209">
        <f>ROUND(I184*H184,2)</f>
        <v>0</v>
      </c>
      <c r="K184" s="205" t="s">
        <v>135</v>
      </c>
      <c r="L184" s="44"/>
      <c r="M184" s="210" t="s">
        <v>19</v>
      </c>
      <c r="N184" s="211" t="s">
        <v>47</v>
      </c>
      <c r="O184" s="84"/>
      <c r="P184" s="212">
        <f>O184*H184</f>
        <v>0</v>
      </c>
      <c r="Q184" s="212">
        <v>0</v>
      </c>
      <c r="R184" s="212">
        <f>Q184*H184</f>
        <v>0</v>
      </c>
      <c r="S184" s="212">
        <v>0</v>
      </c>
      <c r="T184" s="212">
        <f>S184*H184</f>
        <v>0</v>
      </c>
      <c r="U184" s="213" t="s">
        <v>19</v>
      </c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4" t="s">
        <v>156</v>
      </c>
      <c r="AT184" s="214" t="s">
        <v>131</v>
      </c>
      <c r="AU184" s="214" t="s">
        <v>86</v>
      </c>
      <c r="AY184" s="17" t="s">
        <v>128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17" t="s">
        <v>84</v>
      </c>
      <c r="BK184" s="215">
        <f>ROUND(I184*H184,2)</f>
        <v>0</v>
      </c>
      <c r="BL184" s="17" t="s">
        <v>156</v>
      </c>
      <c r="BM184" s="214" t="s">
        <v>320</v>
      </c>
    </row>
    <row r="185" spans="1:47" s="2" customFormat="1" ht="12">
      <c r="A185" s="38"/>
      <c r="B185" s="39"/>
      <c r="C185" s="40"/>
      <c r="D185" s="216" t="s">
        <v>138</v>
      </c>
      <c r="E185" s="40"/>
      <c r="F185" s="217" t="s">
        <v>319</v>
      </c>
      <c r="G185" s="40"/>
      <c r="H185" s="40"/>
      <c r="I185" s="218"/>
      <c r="J185" s="40"/>
      <c r="K185" s="40"/>
      <c r="L185" s="44"/>
      <c r="M185" s="219"/>
      <c r="N185" s="220"/>
      <c r="O185" s="84"/>
      <c r="P185" s="84"/>
      <c r="Q185" s="84"/>
      <c r="R185" s="84"/>
      <c r="S185" s="84"/>
      <c r="T185" s="84"/>
      <c r="U185" s="85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138</v>
      </c>
      <c r="AU185" s="17" t="s">
        <v>86</v>
      </c>
    </row>
    <row r="186" spans="1:47" s="2" customFormat="1" ht="12">
      <c r="A186" s="38"/>
      <c r="B186" s="39"/>
      <c r="C186" s="40"/>
      <c r="D186" s="221" t="s">
        <v>139</v>
      </c>
      <c r="E186" s="40"/>
      <c r="F186" s="222" t="s">
        <v>321</v>
      </c>
      <c r="G186" s="40"/>
      <c r="H186" s="40"/>
      <c r="I186" s="218"/>
      <c r="J186" s="40"/>
      <c r="K186" s="40"/>
      <c r="L186" s="44"/>
      <c r="M186" s="219"/>
      <c r="N186" s="220"/>
      <c r="O186" s="84"/>
      <c r="P186" s="84"/>
      <c r="Q186" s="84"/>
      <c r="R186" s="84"/>
      <c r="S186" s="84"/>
      <c r="T186" s="84"/>
      <c r="U186" s="85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139</v>
      </c>
      <c r="AU186" s="17" t="s">
        <v>86</v>
      </c>
    </row>
    <row r="187" spans="1:47" s="2" customFormat="1" ht="12">
      <c r="A187" s="38"/>
      <c r="B187" s="39"/>
      <c r="C187" s="40"/>
      <c r="D187" s="216" t="s">
        <v>141</v>
      </c>
      <c r="E187" s="40"/>
      <c r="F187" s="223" t="s">
        <v>322</v>
      </c>
      <c r="G187" s="40"/>
      <c r="H187" s="40"/>
      <c r="I187" s="218"/>
      <c r="J187" s="40"/>
      <c r="K187" s="40"/>
      <c r="L187" s="44"/>
      <c r="M187" s="219"/>
      <c r="N187" s="220"/>
      <c r="O187" s="84"/>
      <c r="P187" s="84"/>
      <c r="Q187" s="84"/>
      <c r="R187" s="84"/>
      <c r="S187" s="84"/>
      <c r="T187" s="84"/>
      <c r="U187" s="85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141</v>
      </c>
      <c r="AU187" s="17" t="s">
        <v>86</v>
      </c>
    </row>
    <row r="188" spans="1:51" s="13" customFormat="1" ht="12">
      <c r="A188" s="13"/>
      <c r="B188" s="238"/>
      <c r="C188" s="239"/>
      <c r="D188" s="216" t="s">
        <v>185</v>
      </c>
      <c r="E188" s="240" t="s">
        <v>19</v>
      </c>
      <c r="F188" s="241" t="s">
        <v>323</v>
      </c>
      <c r="G188" s="239"/>
      <c r="H188" s="242">
        <v>2.39202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6"/>
      <c r="U188" s="247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185</v>
      </c>
      <c r="AU188" s="248" t="s">
        <v>86</v>
      </c>
      <c r="AV188" s="13" t="s">
        <v>86</v>
      </c>
      <c r="AW188" s="13" t="s">
        <v>39</v>
      </c>
      <c r="AX188" s="13" t="s">
        <v>84</v>
      </c>
      <c r="AY188" s="248" t="s">
        <v>128</v>
      </c>
    </row>
    <row r="189" spans="1:65" s="2" customFormat="1" ht="24.15" customHeight="1">
      <c r="A189" s="38"/>
      <c r="B189" s="39"/>
      <c r="C189" s="228" t="s">
        <v>324</v>
      </c>
      <c r="D189" s="228" t="s">
        <v>179</v>
      </c>
      <c r="E189" s="229" t="s">
        <v>325</v>
      </c>
      <c r="F189" s="230" t="s">
        <v>326</v>
      </c>
      <c r="G189" s="231" t="s">
        <v>182</v>
      </c>
      <c r="H189" s="232">
        <v>2392.02</v>
      </c>
      <c r="I189" s="233"/>
      <c r="J189" s="234">
        <f>ROUND(I189*H189,2)</f>
        <v>0</v>
      </c>
      <c r="K189" s="230" t="s">
        <v>19</v>
      </c>
      <c r="L189" s="235"/>
      <c r="M189" s="236" t="s">
        <v>19</v>
      </c>
      <c r="N189" s="237" t="s">
        <v>47</v>
      </c>
      <c r="O189" s="84"/>
      <c r="P189" s="212">
        <f>O189*H189</f>
        <v>0</v>
      </c>
      <c r="Q189" s="212">
        <v>0.001</v>
      </c>
      <c r="R189" s="212">
        <f>Q189*H189</f>
        <v>2.39202</v>
      </c>
      <c r="S189" s="212">
        <v>0</v>
      </c>
      <c r="T189" s="212">
        <f>S189*H189</f>
        <v>0</v>
      </c>
      <c r="U189" s="213" t="s">
        <v>19</v>
      </c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4" t="s">
        <v>183</v>
      </c>
      <c r="AT189" s="214" t="s">
        <v>179</v>
      </c>
      <c r="AU189" s="214" t="s">
        <v>86</v>
      </c>
      <c r="AY189" s="17" t="s">
        <v>128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7" t="s">
        <v>84</v>
      </c>
      <c r="BK189" s="215">
        <f>ROUND(I189*H189,2)</f>
        <v>0</v>
      </c>
      <c r="BL189" s="17" t="s">
        <v>156</v>
      </c>
      <c r="BM189" s="214" t="s">
        <v>327</v>
      </c>
    </row>
    <row r="190" spans="1:47" s="2" customFormat="1" ht="12">
      <c r="A190" s="38"/>
      <c r="B190" s="39"/>
      <c r="C190" s="40"/>
      <c r="D190" s="216" t="s">
        <v>138</v>
      </c>
      <c r="E190" s="40"/>
      <c r="F190" s="217" t="s">
        <v>326</v>
      </c>
      <c r="G190" s="40"/>
      <c r="H190" s="40"/>
      <c r="I190" s="218"/>
      <c r="J190" s="40"/>
      <c r="K190" s="40"/>
      <c r="L190" s="44"/>
      <c r="M190" s="219"/>
      <c r="N190" s="220"/>
      <c r="O190" s="84"/>
      <c r="P190" s="84"/>
      <c r="Q190" s="84"/>
      <c r="R190" s="84"/>
      <c r="S190" s="84"/>
      <c r="T190" s="84"/>
      <c r="U190" s="85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138</v>
      </c>
      <c r="AU190" s="17" t="s">
        <v>86</v>
      </c>
    </row>
    <row r="191" spans="1:47" s="2" customFormat="1" ht="12">
      <c r="A191" s="38"/>
      <c r="B191" s="39"/>
      <c r="C191" s="40"/>
      <c r="D191" s="216" t="s">
        <v>141</v>
      </c>
      <c r="E191" s="40"/>
      <c r="F191" s="223" t="s">
        <v>328</v>
      </c>
      <c r="G191" s="40"/>
      <c r="H191" s="40"/>
      <c r="I191" s="218"/>
      <c r="J191" s="40"/>
      <c r="K191" s="40"/>
      <c r="L191" s="44"/>
      <c r="M191" s="219"/>
      <c r="N191" s="220"/>
      <c r="O191" s="84"/>
      <c r="P191" s="84"/>
      <c r="Q191" s="84"/>
      <c r="R191" s="84"/>
      <c r="S191" s="84"/>
      <c r="T191" s="84"/>
      <c r="U191" s="85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141</v>
      </c>
      <c r="AU191" s="17" t="s">
        <v>86</v>
      </c>
    </row>
    <row r="192" spans="1:51" s="13" customFormat="1" ht="12">
      <c r="A192" s="13"/>
      <c r="B192" s="238"/>
      <c r="C192" s="239"/>
      <c r="D192" s="216" t="s">
        <v>185</v>
      </c>
      <c r="E192" s="240" t="s">
        <v>19</v>
      </c>
      <c r="F192" s="241" t="s">
        <v>329</v>
      </c>
      <c r="G192" s="239"/>
      <c r="H192" s="242">
        <v>2392.02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6"/>
      <c r="U192" s="247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185</v>
      </c>
      <c r="AU192" s="248" t="s">
        <v>86</v>
      </c>
      <c r="AV192" s="13" t="s">
        <v>86</v>
      </c>
      <c r="AW192" s="13" t="s">
        <v>39</v>
      </c>
      <c r="AX192" s="13" t="s">
        <v>84</v>
      </c>
      <c r="AY192" s="248" t="s">
        <v>128</v>
      </c>
    </row>
    <row r="193" spans="1:65" s="2" customFormat="1" ht="24.15" customHeight="1">
      <c r="A193" s="38"/>
      <c r="B193" s="39"/>
      <c r="C193" s="203" t="s">
        <v>330</v>
      </c>
      <c r="D193" s="203" t="s">
        <v>131</v>
      </c>
      <c r="E193" s="204" t="s">
        <v>331</v>
      </c>
      <c r="F193" s="205" t="s">
        <v>332</v>
      </c>
      <c r="G193" s="206" t="s">
        <v>308</v>
      </c>
      <c r="H193" s="207">
        <v>0.03</v>
      </c>
      <c r="I193" s="208"/>
      <c r="J193" s="209">
        <f>ROUND(I193*H193,2)</f>
        <v>0</v>
      </c>
      <c r="K193" s="205" t="s">
        <v>135</v>
      </c>
      <c r="L193" s="44"/>
      <c r="M193" s="210" t="s">
        <v>19</v>
      </c>
      <c r="N193" s="211" t="s">
        <v>47</v>
      </c>
      <c r="O193" s="84"/>
      <c r="P193" s="212">
        <f>O193*H193</f>
        <v>0</v>
      </c>
      <c r="Q193" s="212">
        <v>0</v>
      </c>
      <c r="R193" s="212">
        <f>Q193*H193</f>
        <v>0</v>
      </c>
      <c r="S193" s="212">
        <v>0</v>
      </c>
      <c r="T193" s="212">
        <f>S193*H193</f>
        <v>0</v>
      </c>
      <c r="U193" s="213" t="s">
        <v>19</v>
      </c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4" t="s">
        <v>156</v>
      </c>
      <c r="AT193" s="214" t="s">
        <v>131</v>
      </c>
      <c r="AU193" s="214" t="s">
        <v>86</v>
      </c>
      <c r="AY193" s="17" t="s">
        <v>128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17" t="s">
        <v>84</v>
      </c>
      <c r="BK193" s="215">
        <f>ROUND(I193*H193,2)</f>
        <v>0</v>
      </c>
      <c r="BL193" s="17" t="s">
        <v>156</v>
      </c>
      <c r="BM193" s="214" t="s">
        <v>333</v>
      </c>
    </row>
    <row r="194" spans="1:47" s="2" customFormat="1" ht="12">
      <c r="A194" s="38"/>
      <c r="B194" s="39"/>
      <c r="C194" s="40"/>
      <c r="D194" s="216" t="s">
        <v>138</v>
      </c>
      <c r="E194" s="40"/>
      <c r="F194" s="217" t="s">
        <v>332</v>
      </c>
      <c r="G194" s="40"/>
      <c r="H194" s="40"/>
      <c r="I194" s="218"/>
      <c r="J194" s="40"/>
      <c r="K194" s="40"/>
      <c r="L194" s="44"/>
      <c r="M194" s="219"/>
      <c r="N194" s="220"/>
      <c r="O194" s="84"/>
      <c r="P194" s="84"/>
      <c r="Q194" s="84"/>
      <c r="R194" s="84"/>
      <c r="S194" s="84"/>
      <c r="T194" s="84"/>
      <c r="U194" s="85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138</v>
      </c>
      <c r="AU194" s="17" t="s">
        <v>86</v>
      </c>
    </row>
    <row r="195" spans="1:47" s="2" customFormat="1" ht="12">
      <c r="A195" s="38"/>
      <c r="B195" s="39"/>
      <c r="C195" s="40"/>
      <c r="D195" s="221" t="s">
        <v>139</v>
      </c>
      <c r="E195" s="40"/>
      <c r="F195" s="222" t="s">
        <v>334</v>
      </c>
      <c r="G195" s="40"/>
      <c r="H195" s="40"/>
      <c r="I195" s="218"/>
      <c r="J195" s="40"/>
      <c r="K195" s="40"/>
      <c r="L195" s="44"/>
      <c r="M195" s="219"/>
      <c r="N195" s="220"/>
      <c r="O195" s="84"/>
      <c r="P195" s="84"/>
      <c r="Q195" s="84"/>
      <c r="R195" s="84"/>
      <c r="S195" s="84"/>
      <c r="T195" s="84"/>
      <c r="U195" s="85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139</v>
      </c>
      <c r="AU195" s="17" t="s">
        <v>86</v>
      </c>
    </row>
    <row r="196" spans="1:47" s="2" customFormat="1" ht="12">
      <c r="A196" s="38"/>
      <c r="B196" s="39"/>
      <c r="C196" s="40"/>
      <c r="D196" s="216" t="s">
        <v>141</v>
      </c>
      <c r="E196" s="40"/>
      <c r="F196" s="223" t="s">
        <v>335</v>
      </c>
      <c r="G196" s="40"/>
      <c r="H196" s="40"/>
      <c r="I196" s="218"/>
      <c r="J196" s="40"/>
      <c r="K196" s="40"/>
      <c r="L196" s="44"/>
      <c r="M196" s="219"/>
      <c r="N196" s="220"/>
      <c r="O196" s="84"/>
      <c r="P196" s="84"/>
      <c r="Q196" s="84"/>
      <c r="R196" s="84"/>
      <c r="S196" s="84"/>
      <c r="T196" s="84"/>
      <c r="U196" s="85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141</v>
      </c>
      <c r="AU196" s="17" t="s">
        <v>86</v>
      </c>
    </row>
    <row r="197" spans="1:51" s="13" customFormat="1" ht="12">
      <c r="A197" s="13"/>
      <c r="B197" s="238"/>
      <c r="C197" s="239"/>
      <c r="D197" s="216" t="s">
        <v>185</v>
      </c>
      <c r="E197" s="240" t="s">
        <v>19</v>
      </c>
      <c r="F197" s="241" t="s">
        <v>336</v>
      </c>
      <c r="G197" s="239"/>
      <c r="H197" s="242">
        <v>0.0299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6"/>
      <c r="U197" s="247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185</v>
      </c>
      <c r="AU197" s="248" t="s">
        <v>86</v>
      </c>
      <c r="AV197" s="13" t="s">
        <v>86</v>
      </c>
      <c r="AW197" s="13" t="s">
        <v>39</v>
      </c>
      <c r="AX197" s="13" t="s">
        <v>84</v>
      </c>
      <c r="AY197" s="248" t="s">
        <v>128</v>
      </c>
    </row>
    <row r="198" spans="1:65" s="2" customFormat="1" ht="24.15" customHeight="1">
      <c r="A198" s="38"/>
      <c r="B198" s="39"/>
      <c r="C198" s="228" t="s">
        <v>337</v>
      </c>
      <c r="D198" s="228" t="s">
        <v>179</v>
      </c>
      <c r="E198" s="229" t="s">
        <v>338</v>
      </c>
      <c r="F198" s="230" t="s">
        <v>339</v>
      </c>
      <c r="G198" s="231" t="s">
        <v>182</v>
      </c>
      <c r="H198" s="232">
        <v>29.9</v>
      </c>
      <c r="I198" s="233"/>
      <c r="J198" s="234">
        <f>ROUND(I198*H198,2)</f>
        <v>0</v>
      </c>
      <c r="K198" s="230" t="s">
        <v>19</v>
      </c>
      <c r="L198" s="235"/>
      <c r="M198" s="236" t="s">
        <v>19</v>
      </c>
      <c r="N198" s="237" t="s">
        <v>47</v>
      </c>
      <c r="O198" s="84"/>
      <c r="P198" s="212">
        <f>O198*H198</f>
        <v>0</v>
      </c>
      <c r="Q198" s="212">
        <v>0.001</v>
      </c>
      <c r="R198" s="212">
        <f>Q198*H198</f>
        <v>0.0299</v>
      </c>
      <c r="S198" s="212">
        <v>0</v>
      </c>
      <c r="T198" s="212">
        <f>S198*H198</f>
        <v>0</v>
      </c>
      <c r="U198" s="213" t="s">
        <v>19</v>
      </c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4" t="s">
        <v>183</v>
      </c>
      <c r="AT198" s="214" t="s">
        <v>179</v>
      </c>
      <c r="AU198" s="214" t="s">
        <v>86</v>
      </c>
      <c r="AY198" s="17" t="s">
        <v>128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7" t="s">
        <v>84</v>
      </c>
      <c r="BK198" s="215">
        <f>ROUND(I198*H198,2)</f>
        <v>0</v>
      </c>
      <c r="BL198" s="17" t="s">
        <v>156</v>
      </c>
      <c r="BM198" s="214" t="s">
        <v>340</v>
      </c>
    </row>
    <row r="199" spans="1:47" s="2" customFormat="1" ht="12">
      <c r="A199" s="38"/>
      <c r="B199" s="39"/>
      <c r="C199" s="40"/>
      <c r="D199" s="216" t="s">
        <v>138</v>
      </c>
      <c r="E199" s="40"/>
      <c r="F199" s="217" t="s">
        <v>339</v>
      </c>
      <c r="G199" s="40"/>
      <c r="H199" s="40"/>
      <c r="I199" s="218"/>
      <c r="J199" s="40"/>
      <c r="K199" s="40"/>
      <c r="L199" s="44"/>
      <c r="M199" s="219"/>
      <c r="N199" s="220"/>
      <c r="O199" s="84"/>
      <c r="P199" s="84"/>
      <c r="Q199" s="84"/>
      <c r="R199" s="84"/>
      <c r="S199" s="84"/>
      <c r="T199" s="84"/>
      <c r="U199" s="85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138</v>
      </c>
      <c r="AU199" s="17" t="s">
        <v>86</v>
      </c>
    </row>
    <row r="200" spans="1:47" s="2" customFormat="1" ht="12">
      <c r="A200" s="38"/>
      <c r="B200" s="39"/>
      <c r="C200" s="40"/>
      <c r="D200" s="216" t="s">
        <v>141</v>
      </c>
      <c r="E200" s="40"/>
      <c r="F200" s="223" t="s">
        <v>341</v>
      </c>
      <c r="G200" s="40"/>
      <c r="H200" s="40"/>
      <c r="I200" s="218"/>
      <c r="J200" s="40"/>
      <c r="K200" s="40"/>
      <c r="L200" s="44"/>
      <c r="M200" s="219"/>
      <c r="N200" s="220"/>
      <c r="O200" s="84"/>
      <c r="P200" s="84"/>
      <c r="Q200" s="84"/>
      <c r="R200" s="84"/>
      <c r="S200" s="84"/>
      <c r="T200" s="84"/>
      <c r="U200" s="85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141</v>
      </c>
      <c r="AU200" s="17" t="s">
        <v>86</v>
      </c>
    </row>
    <row r="201" spans="1:51" s="13" customFormat="1" ht="12">
      <c r="A201" s="13"/>
      <c r="B201" s="238"/>
      <c r="C201" s="239"/>
      <c r="D201" s="216" t="s">
        <v>185</v>
      </c>
      <c r="E201" s="240" t="s">
        <v>19</v>
      </c>
      <c r="F201" s="241" t="s">
        <v>342</v>
      </c>
      <c r="G201" s="239"/>
      <c r="H201" s="242">
        <v>29.900000000000002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6"/>
      <c r="U201" s="247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8" t="s">
        <v>185</v>
      </c>
      <c r="AU201" s="248" t="s">
        <v>86</v>
      </c>
      <c r="AV201" s="13" t="s">
        <v>86</v>
      </c>
      <c r="AW201" s="13" t="s">
        <v>39</v>
      </c>
      <c r="AX201" s="13" t="s">
        <v>84</v>
      </c>
      <c r="AY201" s="248" t="s">
        <v>128</v>
      </c>
    </row>
    <row r="202" spans="1:65" s="2" customFormat="1" ht="21.75" customHeight="1">
      <c r="A202" s="38"/>
      <c r="B202" s="39"/>
      <c r="C202" s="203" t="s">
        <v>343</v>
      </c>
      <c r="D202" s="203" t="s">
        <v>131</v>
      </c>
      <c r="E202" s="204" t="s">
        <v>344</v>
      </c>
      <c r="F202" s="205" t="s">
        <v>345</v>
      </c>
      <c r="G202" s="206" t="s">
        <v>302</v>
      </c>
      <c r="H202" s="207">
        <v>78.75</v>
      </c>
      <c r="I202" s="208"/>
      <c r="J202" s="209">
        <f>ROUND(I202*H202,2)</f>
        <v>0</v>
      </c>
      <c r="K202" s="205" t="s">
        <v>135</v>
      </c>
      <c r="L202" s="44"/>
      <c r="M202" s="210" t="s">
        <v>19</v>
      </c>
      <c r="N202" s="211" t="s">
        <v>47</v>
      </c>
      <c r="O202" s="84"/>
      <c r="P202" s="212">
        <f>O202*H202</f>
        <v>0</v>
      </c>
      <c r="Q202" s="212">
        <v>0</v>
      </c>
      <c r="R202" s="212">
        <f>Q202*H202</f>
        <v>0</v>
      </c>
      <c r="S202" s="212">
        <v>0</v>
      </c>
      <c r="T202" s="212">
        <f>S202*H202</f>
        <v>0</v>
      </c>
      <c r="U202" s="213" t="s">
        <v>19</v>
      </c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4" t="s">
        <v>156</v>
      </c>
      <c r="AT202" s="214" t="s">
        <v>131</v>
      </c>
      <c r="AU202" s="214" t="s">
        <v>86</v>
      </c>
      <c r="AY202" s="17" t="s">
        <v>128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7" t="s">
        <v>84</v>
      </c>
      <c r="BK202" s="215">
        <f>ROUND(I202*H202,2)</f>
        <v>0</v>
      </c>
      <c r="BL202" s="17" t="s">
        <v>156</v>
      </c>
      <c r="BM202" s="214" t="s">
        <v>346</v>
      </c>
    </row>
    <row r="203" spans="1:47" s="2" customFormat="1" ht="12">
      <c r="A203" s="38"/>
      <c r="B203" s="39"/>
      <c r="C203" s="40"/>
      <c r="D203" s="216" t="s">
        <v>138</v>
      </c>
      <c r="E203" s="40"/>
      <c r="F203" s="217" t="s">
        <v>345</v>
      </c>
      <c r="G203" s="40"/>
      <c r="H203" s="40"/>
      <c r="I203" s="218"/>
      <c r="J203" s="40"/>
      <c r="K203" s="40"/>
      <c r="L203" s="44"/>
      <c r="M203" s="219"/>
      <c r="N203" s="220"/>
      <c r="O203" s="84"/>
      <c r="P203" s="84"/>
      <c r="Q203" s="84"/>
      <c r="R203" s="84"/>
      <c r="S203" s="84"/>
      <c r="T203" s="84"/>
      <c r="U203" s="85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138</v>
      </c>
      <c r="AU203" s="17" t="s">
        <v>86</v>
      </c>
    </row>
    <row r="204" spans="1:47" s="2" customFormat="1" ht="12">
      <c r="A204" s="38"/>
      <c r="B204" s="39"/>
      <c r="C204" s="40"/>
      <c r="D204" s="221" t="s">
        <v>139</v>
      </c>
      <c r="E204" s="40"/>
      <c r="F204" s="222" t="s">
        <v>347</v>
      </c>
      <c r="G204" s="40"/>
      <c r="H204" s="40"/>
      <c r="I204" s="218"/>
      <c r="J204" s="40"/>
      <c r="K204" s="40"/>
      <c r="L204" s="44"/>
      <c r="M204" s="219"/>
      <c r="N204" s="220"/>
      <c r="O204" s="84"/>
      <c r="P204" s="84"/>
      <c r="Q204" s="84"/>
      <c r="R204" s="84"/>
      <c r="S204" s="84"/>
      <c r="T204" s="84"/>
      <c r="U204" s="85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139</v>
      </c>
      <c r="AU204" s="17" t="s">
        <v>86</v>
      </c>
    </row>
    <row r="205" spans="1:47" s="2" customFormat="1" ht="12">
      <c r="A205" s="38"/>
      <c r="B205" s="39"/>
      <c r="C205" s="40"/>
      <c r="D205" s="216" t="s">
        <v>141</v>
      </c>
      <c r="E205" s="40"/>
      <c r="F205" s="223" t="s">
        <v>348</v>
      </c>
      <c r="G205" s="40"/>
      <c r="H205" s="40"/>
      <c r="I205" s="218"/>
      <c r="J205" s="40"/>
      <c r="K205" s="40"/>
      <c r="L205" s="44"/>
      <c r="M205" s="219"/>
      <c r="N205" s="220"/>
      <c r="O205" s="84"/>
      <c r="P205" s="84"/>
      <c r="Q205" s="84"/>
      <c r="R205" s="84"/>
      <c r="S205" s="84"/>
      <c r="T205" s="84"/>
      <c r="U205" s="85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141</v>
      </c>
      <c r="AU205" s="17" t="s">
        <v>86</v>
      </c>
    </row>
    <row r="206" spans="1:51" s="13" customFormat="1" ht="12">
      <c r="A206" s="13"/>
      <c r="B206" s="238"/>
      <c r="C206" s="239"/>
      <c r="D206" s="216" t="s">
        <v>185</v>
      </c>
      <c r="E206" s="240" t="s">
        <v>19</v>
      </c>
      <c r="F206" s="241" t="s">
        <v>349</v>
      </c>
      <c r="G206" s="239"/>
      <c r="H206" s="242">
        <v>14.950000000000001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6"/>
      <c r="U206" s="247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8" t="s">
        <v>185</v>
      </c>
      <c r="AU206" s="248" t="s">
        <v>86</v>
      </c>
      <c r="AV206" s="13" t="s">
        <v>86</v>
      </c>
      <c r="AW206" s="13" t="s">
        <v>39</v>
      </c>
      <c r="AX206" s="13" t="s">
        <v>76</v>
      </c>
      <c r="AY206" s="248" t="s">
        <v>128</v>
      </c>
    </row>
    <row r="207" spans="1:51" s="13" customFormat="1" ht="12">
      <c r="A207" s="13"/>
      <c r="B207" s="238"/>
      <c r="C207" s="239"/>
      <c r="D207" s="216" t="s">
        <v>185</v>
      </c>
      <c r="E207" s="240" t="s">
        <v>19</v>
      </c>
      <c r="F207" s="241" t="s">
        <v>350</v>
      </c>
      <c r="G207" s="239"/>
      <c r="H207" s="242">
        <v>63.800000000000004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6"/>
      <c r="U207" s="247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185</v>
      </c>
      <c r="AU207" s="248" t="s">
        <v>86</v>
      </c>
      <c r="AV207" s="13" t="s">
        <v>86</v>
      </c>
      <c r="AW207" s="13" t="s">
        <v>39</v>
      </c>
      <c r="AX207" s="13" t="s">
        <v>76</v>
      </c>
      <c r="AY207" s="248" t="s">
        <v>128</v>
      </c>
    </row>
    <row r="208" spans="1:51" s="14" customFormat="1" ht="12">
      <c r="A208" s="14"/>
      <c r="B208" s="249"/>
      <c r="C208" s="250"/>
      <c r="D208" s="216" t="s">
        <v>185</v>
      </c>
      <c r="E208" s="251" t="s">
        <v>19</v>
      </c>
      <c r="F208" s="252" t="s">
        <v>351</v>
      </c>
      <c r="G208" s="250"/>
      <c r="H208" s="253">
        <v>78.75</v>
      </c>
      <c r="I208" s="254"/>
      <c r="J208" s="250"/>
      <c r="K208" s="250"/>
      <c r="L208" s="255"/>
      <c r="M208" s="256"/>
      <c r="N208" s="257"/>
      <c r="O208" s="257"/>
      <c r="P208" s="257"/>
      <c r="Q208" s="257"/>
      <c r="R208" s="257"/>
      <c r="S208" s="257"/>
      <c r="T208" s="257"/>
      <c r="U208" s="258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9" t="s">
        <v>185</v>
      </c>
      <c r="AU208" s="259" t="s">
        <v>86</v>
      </c>
      <c r="AV208" s="14" t="s">
        <v>156</v>
      </c>
      <c r="AW208" s="14" t="s">
        <v>39</v>
      </c>
      <c r="AX208" s="14" t="s">
        <v>84</v>
      </c>
      <c r="AY208" s="259" t="s">
        <v>128</v>
      </c>
    </row>
    <row r="209" spans="1:65" s="2" customFormat="1" ht="24.15" customHeight="1">
      <c r="A209" s="38"/>
      <c r="B209" s="39"/>
      <c r="C209" s="203" t="s">
        <v>352</v>
      </c>
      <c r="D209" s="203" t="s">
        <v>131</v>
      </c>
      <c r="E209" s="204" t="s">
        <v>353</v>
      </c>
      <c r="F209" s="205" t="s">
        <v>354</v>
      </c>
      <c r="G209" s="206" t="s">
        <v>302</v>
      </c>
      <c r="H209" s="207">
        <v>393.75</v>
      </c>
      <c r="I209" s="208"/>
      <c r="J209" s="209">
        <f>ROUND(I209*H209,2)</f>
        <v>0</v>
      </c>
      <c r="K209" s="205" t="s">
        <v>135</v>
      </c>
      <c r="L209" s="44"/>
      <c r="M209" s="210" t="s">
        <v>19</v>
      </c>
      <c r="N209" s="211" t="s">
        <v>47</v>
      </c>
      <c r="O209" s="84"/>
      <c r="P209" s="212">
        <f>O209*H209</f>
        <v>0</v>
      </c>
      <c r="Q209" s="212">
        <v>0</v>
      </c>
      <c r="R209" s="212">
        <f>Q209*H209</f>
        <v>0</v>
      </c>
      <c r="S209" s="212">
        <v>0</v>
      </c>
      <c r="T209" s="212">
        <f>S209*H209</f>
        <v>0</v>
      </c>
      <c r="U209" s="213" t="s">
        <v>19</v>
      </c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4" t="s">
        <v>156</v>
      </c>
      <c r="AT209" s="214" t="s">
        <v>131</v>
      </c>
      <c r="AU209" s="214" t="s">
        <v>86</v>
      </c>
      <c r="AY209" s="17" t="s">
        <v>128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17" t="s">
        <v>84</v>
      </c>
      <c r="BK209" s="215">
        <f>ROUND(I209*H209,2)</f>
        <v>0</v>
      </c>
      <c r="BL209" s="17" t="s">
        <v>156</v>
      </c>
      <c r="BM209" s="214" t="s">
        <v>355</v>
      </c>
    </row>
    <row r="210" spans="1:47" s="2" customFormat="1" ht="12">
      <c r="A210" s="38"/>
      <c r="B210" s="39"/>
      <c r="C210" s="40"/>
      <c r="D210" s="216" t="s">
        <v>138</v>
      </c>
      <c r="E210" s="40"/>
      <c r="F210" s="217" t="s">
        <v>354</v>
      </c>
      <c r="G210" s="40"/>
      <c r="H210" s="40"/>
      <c r="I210" s="218"/>
      <c r="J210" s="40"/>
      <c r="K210" s="40"/>
      <c r="L210" s="44"/>
      <c r="M210" s="219"/>
      <c r="N210" s="220"/>
      <c r="O210" s="84"/>
      <c r="P210" s="84"/>
      <c r="Q210" s="84"/>
      <c r="R210" s="84"/>
      <c r="S210" s="84"/>
      <c r="T210" s="84"/>
      <c r="U210" s="85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138</v>
      </c>
      <c r="AU210" s="17" t="s">
        <v>86</v>
      </c>
    </row>
    <row r="211" spans="1:47" s="2" customFormat="1" ht="12">
      <c r="A211" s="38"/>
      <c r="B211" s="39"/>
      <c r="C211" s="40"/>
      <c r="D211" s="221" t="s">
        <v>139</v>
      </c>
      <c r="E211" s="40"/>
      <c r="F211" s="222" t="s">
        <v>356</v>
      </c>
      <c r="G211" s="40"/>
      <c r="H211" s="40"/>
      <c r="I211" s="218"/>
      <c r="J211" s="40"/>
      <c r="K211" s="40"/>
      <c r="L211" s="44"/>
      <c r="M211" s="219"/>
      <c r="N211" s="220"/>
      <c r="O211" s="84"/>
      <c r="P211" s="84"/>
      <c r="Q211" s="84"/>
      <c r="R211" s="84"/>
      <c r="S211" s="84"/>
      <c r="T211" s="84"/>
      <c r="U211" s="85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139</v>
      </c>
      <c r="AU211" s="17" t="s">
        <v>86</v>
      </c>
    </row>
    <row r="212" spans="1:51" s="13" customFormat="1" ht="12">
      <c r="A212" s="13"/>
      <c r="B212" s="238"/>
      <c r="C212" s="239"/>
      <c r="D212" s="216" t="s">
        <v>185</v>
      </c>
      <c r="E212" s="240" t="s">
        <v>19</v>
      </c>
      <c r="F212" s="241" t="s">
        <v>357</v>
      </c>
      <c r="G212" s="239"/>
      <c r="H212" s="242">
        <v>74.75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6"/>
      <c r="U212" s="247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185</v>
      </c>
      <c r="AU212" s="248" t="s">
        <v>86</v>
      </c>
      <c r="AV212" s="13" t="s">
        <v>86</v>
      </c>
      <c r="AW212" s="13" t="s">
        <v>39</v>
      </c>
      <c r="AX212" s="13" t="s">
        <v>76</v>
      </c>
      <c r="AY212" s="248" t="s">
        <v>128</v>
      </c>
    </row>
    <row r="213" spans="1:51" s="13" customFormat="1" ht="12">
      <c r="A213" s="13"/>
      <c r="B213" s="238"/>
      <c r="C213" s="239"/>
      <c r="D213" s="216" t="s">
        <v>185</v>
      </c>
      <c r="E213" s="240" t="s">
        <v>19</v>
      </c>
      <c r="F213" s="241" t="s">
        <v>358</v>
      </c>
      <c r="G213" s="239"/>
      <c r="H213" s="242">
        <v>319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6"/>
      <c r="U213" s="247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8" t="s">
        <v>185</v>
      </c>
      <c r="AU213" s="248" t="s">
        <v>86</v>
      </c>
      <c r="AV213" s="13" t="s">
        <v>86</v>
      </c>
      <c r="AW213" s="13" t="s">
        <v>39</v>
      </c>
      <c r="AX213" s="13" t="s">
        <v>76</v>
      </c>
      <c r="AY213" s="248" t="s">
        <v>128</v>
      </c>
    </row>
    <row r="214" spans="1:51" s="14" customFormat="1" ht="12">
      <c r="A214" s="14"/>
      <c r="B214" s="249"/>
      <c r="C214" s="250"/>
      <c r="D214" s="216" t="s">
        <v>185</v>
      </c>
      <c r="E214" s="251" t="s">
        <v>19</v>
      </c>
      <c r="F214" s="252" t="s">
        <v>351</v>
      </c>
      <c r="G214" s="250"/>
      <c r="H214" s="253">
        <v>393.75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7"/>
      <c r="U214" s="258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9" t="s">
        <v>185</v>
      </c>
      <c r="AU214" s="259" t="s">
        <v>86</v>
      </c>
      <c r="AV214" s="14" t="s">
        <v>156</v>
      </c>
      <c r="AW214" s="14" t="s">
        <v>39</v>
      </c>
      <c r="AX214" s="14" t="s">
        <v>84</v>
      </c>
      <c r="AY214" s="259" t="s">
        <v>128</v>
      </c>
    </row>
    <row r="215" spans="1:63" s="12" customFormat="1" ht="22.8" customHeight="1">
      <c r="A215" s="12"/>
      <c r="B215" s="187"/>
      <c r="C215" s="188"/>
      <c r="D215" s="189" t="s">
        <v>75</v>
      </c>
      <c r="E215" s="201" t="s">
        <v>149</v>
      </c>
      <c r="F215" s="201" t="s">
        <v>359</v>
      </c>
      <c r="G215" s="188"/>
      <c r="H215" s="188"/>
      <c r="I215" s="191"/>
      <c r="J215" s="202">
        <f>BK215</f>
        <v>0</v>
      </c>
      <c r="K215" s="188"/>
      <c r="L215" s="193"/>
      <c r="M215" s="194"/>
      <c r="N215" s="195"/>
      <c r="O215" s="195"/>
      <c r="P215" s="196">
        <f>SUM(P216:P228)</f>
        <v>0</v>
      </c>
      <c r="Q215" s="195"/>
      <c r="R215" s="196">
        <f>SUM(R216:R228)</f>
        <v>33.54685</v>
      </c>
      <c r="S215" s="195"/>
      <c r="T215" s="196">
        <f>SUM(T216:T228)</f>
        <v>0</v>
      </c>
      <c r="U215" s="197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98" t="s">
        <v>84</v>
      </c>
      <c r="AT215" s="199" t="s">
        <v>75</v>
      </c>
      <c r="AU215" s="199" t="s">
        <v>84</v>
      </c>
      <c r="AY215" s="198" t="s">
        <v>128</v>
      </c>
      <c r="BK215" s="200">
        <f>SUM(BK216:BK228)</f>
        <v>0</v>
      </c>
    </row>
    <row r="216" spans="1:65" s="2" customFormat="1" ht="24.15" customHeight="1">
      <c r="A216" s="38"/>
      <c r="B216" s="39"/>
      <c r="C216" s="203" t="s">
        <v>360</v>
      </c>
      <c r="D216" s="203" t="s">
        <v>131</v>
      </c>
      <c r="E216" s="204" t="s">
        <v>361</v>
      </c>
      <c r="F216" s="205" t="s">
        <v>362</v>
      </c>
      <c r="G216" s="206" t="s">
        <v>363</v>
      </c>
      <c r="H216" s="207">
        <v>3305</v>
      </c>
      <c r="I216" s="208"/>
      <c r="J216" s="209">
        <f>ROUND(I216*H216,2)</f>
        <v>0</v>
      </c>
      <c r="K216" s="205" t="s">
        <v>135</v>
      </c>
      <c r="L216" s="44"/>
      <c r="M216" s="210" t="s">
        <v>19</v>
      </c>
      <c r="N216" s="211" t="s">
        <v>47</v>
      </c>
      <c r="O216" s="84"/>
      <c r="P216" s="212">
        <f>O216*H216</f>
        <v>0</v>
      </c>
      <c r="Q216" s="212">
        <v>0.00123</v>
      </c>
      <c r="R216" s="212">
        <f>Q216*H216</f>
        <v>4.06515</v>
      </c>
      <c r="S216" s="212">
        <v>0</v>
      </c>
      <c r="T216" s="212">
        <f>S216*H216</f>
        <v>0</v>
      </c>
      <c r="U216" s="213" t="s">
        <v>19</v>
      </c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14" t="s">
        <v>156</v>
      </c>
      <c r="AT216" s="214" t="s">
        <v>131</v>
      </c>
      <c r="AU216" s="214" t="s">
        <v>86</v>
      </c>
      <c r="AY216" s="17" t="s">
        <v>128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17" t="s">
        <v>84</v>
      </c>
      <c r="BK216" s="215">
        <f>ROUND(I216*H216,2)</f>
        <v>0</v>
      </c>
      <c r="BL216" s="17" t="s">
        <v>156</v>
      </c>
      <c r="BM216" s="214" t="s">
        <v>364</v>
      </c>
    </row>
    <row r="217" spans="1:47" s="2" customFormat="1" ht="12">
      <c r="A217" s="38"/>
      <c r="B217" s="39"/>
      <c r="C217" s="40"/>
      <c r="D217" s="216" t="s">
        <v>138</v>
      </c>
      <c r="E217" s="40"/>
      <c r="F217" s="217" t="s">
        <v>365</v>
      </c>
      <c r="G217" s="40"/>
      <c r="H217" s="40"/>
      <c r="I217" s="218"/>
      <c r="J217" s="40"/>
      <c r="K217" s="40"/>
      <c r="L217" s="44"/>
      <c r="M217" s="219"/>
      <c r="N217" s="220"/>
      <c r="O217" s="84"/>
      <c r="P217" s="84"/>
      <c r="Q217" s="84"/>
      <c r="R217" s="84"/>
      <c r="S217" s="84"/>
      <c r="T217" s="84"/>
      <c r="U217" s="85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138</v>
      </c>
      <c r="AU217" s="17" t="s">
        <v>86</v>
      </c>
    </row>
    <row r="218" spans="1:47" s="2" customFormat="1" ht="12">
      <c r="A218" s="38"/>
      <c r="B218" s="39"/>
      <c r="C218" s="40"/>
      <c r="D218" s="221" t="s">
        <v>139</v>
      </c>
      <c r="E218" s="40"/>
      <c r="F218" s="222" t="s">
        <v>366</v>
      </c>
      <c r="G218" s="40"/>
      <c r="H218" s="40"/>
      <c r="I218" s="218"/>
      <c r="J218" s="40"/>
      <c r="K218" s="40"/>
      <c r="L218" s="44"/>
      <c r="M218" s="219"/>
      <c r="N218" s="220"/>
      <c r="O218" s="84"/>
      <c r="P218" s="84"/>
      <c r="Q218" s="84"/>
      <c r="R218" s="84"/>
      <c r="S218" s="84"/>
      <c r="T218" s="84"/>
      <c r="U218" s="85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139</v>
      </c>
      <c r="AU218" s="17" t="s">
        <v>86</v>
      </c>
    </row>
    <row r="219" spans="1:47" s="2" customFormat="1" ht="12">
      <c r="A219" s="38"/>
      <c r="B219" s="39"/>
      <c r="C219" s="40"/>
      <c r="D219" s="216" t="s">
        <v>141</v>
      </c>
      <c r="E219" s="40"/>
      <c r="F219" s="223" t="s">
        <v>367</v>
      </c>
      <c r="G219" s="40"/>
      <c r="H219" s="40"/>
      <c r="I219" s="218"/>
      <c r="J219" s="40"/>
      <c r="K219" s="40"/>
      <c r="L219" s="44"/>
      <c r="M219" s="219"/>
      <c r="N219" s="220"/>
      <c r="O219" s="84"/>
      <c r="P219" s="84"/>
      <c r="Q219" s="84"/>
      <c r="R219" s="84"/>
      <c r="S219" s="84"/>
      <c r="T219" s="84"/>
      <c r="U219" s="85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141</v>
      </c>
      <c r="AU219" s="17" t="s">
        <v>86</v>
      </c>
    </row>
    <row r="220" spans="1:65" s="2" customFormat="1" ht="21.75" customHeight="1">
      <c r="A220" s="38"/>
      <c r="B220" s="39"/>
      <c r="C220" s="228" t="s">
        <v>368</v>
      </c>
      <c r="D220" s="228" t="s">
        <v>179</v>
      </c>
      <c r="E220" s="229" t="s">
        <v>369</v>
      </c>
      <c r="F220" s="230" t="s">
        <v>370</v>
      </c>
      <c r="G220" s="231" t="s">
        <v>302</v>
      </c>
      <c r="H220" s="232">
        <v>42.865</v>
      </c>
      <c r="I220" s="233"/>
      <c r="J220" s="234">
        <f>ROUND(I220*H220,2)</f>
        <v>0</v>
      </c>
      <c r="K220" s="230" t="s">
        <v>19</v>
      </c>
      <c r="L220" s="235"/>
      <c r="M220" s="236" t="s">
        <v>19</v>
      </c>
      <c r="N220" s="237" t="s">
        <v>47</v>
      </c>
      <c r="O220" s="84"/>
      <c r="P220" s="212">
        <f>O220*H220</f>
        <v>0</v>
      </c>
      <c r="Q220" s="212">
        <v>0.65</v>
      </c>
      <c r="R220" s="212">
        <f>Q220*H220</f>
        <v>27.862250000000003</v>
      </c>
      <c r="S220" s="212">
        <v>0</v>
      </c>
      <c r="T220" s="212">
        <f>S220*H220</f>
        <v>0</v>
      </c>
      <c r="U220" s="213" t="s">
        <v>19</v>
      </c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4" t="s">
        <v>183</v>
      </c>
      <c r="AT220" s="214" t="s">
        <v>179</v>
      </c>
      <c r="AU220" s="214" t="s">
        <v>86</v>
      </c>
      <c r="AY220" s="17" t="s">
        <v>128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17" t="s">
        <v>84</v>
      </c>
      <c r="BK220" s="215">
        <f>ROUND(I220*H220,2)</f>
        <v>0</v>
      </c>
      <c r="BL220" s="17" t="s">
        <v>156</v>
      </c>
      <c r="BM220" s="214" t="s">
        <v>371</v>
      </c>
    </row>
    <row r="221" spans="1:47" s="2" customFormat="1" ht="12">
      <c r="A221" s="38"/>
      <c r="B221" s="39"/>
      <c r="C221" s="40"/>
      <c r="D221" s="216" t="s">
        <v>138</v>
      </c>
      <c r="E221" s="40"/>
      <c r="F221" s="217" t="s">
        <v>372</v>
      </c>
      <c r="G221" s="40"/>
      <c r="H221" s="40"/>
      <c r="I221" s="218"/>
      <c r="J221" s="40"/>
      <c r="K221" s="40"/>
      <c r="L221" s="44"/>
      <c r="M221" s="219"/>
      <c r="N221" s="220"/>
      <c r="O221" s="84"/>
      <c r="P221" s="84"/>
      <c r="Q221" s="84"/>
      <c r="R221" s="84"/>
      <c r="S221" s="84"/>
      <c r="T221" s="84"/>
      <c r="U221" s="85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138</v>
      </c>
      <c r="AU221" s="17" t="s">
        <v>86</v>
      </c>
    </row>
    <row r="222" spans="1:51" s="13" customFormat="1" ht="12">
      <c r="A222" s="13"/>
      <c r="B222" s="238"/>
      <c r="C222" s="239"/>
      <c r="D222" s="216" t="s">
        <v>185</v>
      </c>
      <c r="E222" s="240" t="s">
        <v>19</v>
      </c>
      <c r="F222" s="241" t="s">
        <v>373</v>
      </c>
      <c r="G222" s="239"/>
      <c r="H222" s="242">
        <v>21.516477125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6"/>
      <c r="U222" s="247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8" t="s">
        <v>185</v>
      </c>
      <c r="AU222" s="248" t="s">
        <v>86</v>
      </c>
      <c r="AV222" s="13" t="s">
        <v>86</v>
      </c>
      <c r="AW222" s="13" t="s">
        <v>39</v>
      </c>
      <c r="AX222" s="13" t="s">
        <v>76</v>
      </c>
      <c r="AY222" s="248" t="s">
        <v>128</v>
      </c>
    </row>
    <row r="223" spans="1:51" s="13" customFormat="1" ht="12">
      <c r="A223" s="13"/>
      <c r="B223" s="238"/>
      <c r="C223" s="239"/>
      <c r="D223" s="216" t="s">
        <v>185</v>
      </c>
      <c r="E223" s="240" t="s">
        <v>19</v>
      </c>
      <c r="F223" s="241" t="s">
        <v>374</v>
      </c>
      <c r="G223" s="239"/>
      <c r="H223" s="242">
        <v>7.630199999999999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6"/>
      <c r="U223" s="247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8" t="s">
        <v>185</v>
      </c>
      <c r="AU223" s="248" t="s">
        <v>86</v>
      </c>
      <c r="AV223" s="13" t="s">
        <v>86</v>
      </c>
      <c r="AW223" s="13" t="s">
        <v>39</v>
      </c>
      <c r="AX223" s="13" t="s">
        <v>76</v>
      </c>
      <c r="AY223" s="248" t="s">
        <v>128</v>
      </c>
    </row>
    <row r="224" spans="1:51" s="13" customFormat="1" ht="12">
      <c r="A224" s="13"/>
      <c r="B224" s="238"/>
      <c r="C224" s="239"/>
      <c r="D224" s="216" t="s">
        <v>185</v>
      </c>
      <c r="E224" s="240" t="s">
        <v>19</v>
      </c>
      <c r="F224" s="241" t="s">
        <v>375</v>
      </c>
      <c r="G224" s="239"/>
      <c r="H224" s="242">
        <v>10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6"/>
      <c r="U224" s="247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8" t="s">
        <v>185</v>
      </c>
      <c r="AU224" s="248" t="s">
        <v>86</v>
      </c>
      <c r="AV224" s="13" t="s">
        <v>86</v>
      </c>
      <c r="AW224" s="13" t="s">
        <v>39</v>
      </c>
      <c r="AX224" s="13" t="s">
        <v>76</v>
      </c>
      <c r="AY224" s="248" t="s">
        <v>128</v>
      </c>
    </row>
    <row r="225" spans="1:51" s="13" customFormat="1" ht="12">
      <c r="A225" s="13"/>
      <c r="B225" s="238"/>
      <c r="C225" s="239"/>
      <c r="D225" s="216" t="s">
        <v>185</v>
      </c>
      <c r="E225" s="240" t="s">
        <v>19</v>
      </c>
      <c r="F225" s="241" t="s">
        <v>376</v>
      </c>
      <c r="G225" s="239"/>
      <c r="H225" s="242">
        <v>3.7181249999999997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6"/>
      <c r="U225" s="247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8" t="s">
        <v>185</v>
      </c>
      <c r="AU225" s="248" t="s">
        <v>86</v>
      </c>
      <c r="AV225" s="13" t="s">
        <v>86</v>
      </c>
      <c r="AW225" s="13" t="s">
        <v>39</v>
      </c>
      <c r="AX225" s="13" t="s">
        <v>76</v>
      </c>
      <c r="AY225" s="248" t="s">
        <v>128</v>
      </c>
    </row>
    <row r="226" spans="1:51" s="14" customFormat="1" ht="12">
      <c r="A226" s="14"/>
      <c r="B226" s="249"/>
      <c r="C226" s="250"/>
      <c r="D226" s="216" t="s">
        <v>185</v>
      </c>
      <c r="E226" s="251" t="s">
        <v>19</v>
      </c>
      <c r="F226" s="252" t="s">
        <v>351</v>
      </c>
      <c r="G226" s="250"/>
      <c r="H226" s="253">
        <v>42.864802125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7"/>
      <c r="U226" s="258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9" t="s">
        <v>185</v>
      </c>
      <c r="AU226" s="259" t="s">
        <v>86</v>
      </c>
      <c r="AV226" s="14" t="s">
        <v>156</v>
      </c>
      <c r="AW226" s="14" t="s">
        <v>39</v>
      </c>
      <c r="AX226" s="14" t="s">
        <v>84</v>
      </c>
      <c r="AY226" s="259" t="s">
        <v>128</v>
      </c>
    </row>
    <row r="227" spans="1:65" s="2" customFormat="1" ht="16.5" customHeight="1">
      <c r="A227" s="38"/>
      <c r="B227" s="39"/>
      <c r="C227" s="228" t="s">
        <v>377</v>
      </c>
      <c r="D227" s="228" t="s">
        <v>179</v>
      </c>
      <c r="E227" s="229" t="s">
        <v>378</v>
      </c>
      <c r="F227" s="230" t="s">
        <v>379</v>
      </c>
      <c r="G227" s="231" t="s">
        <v>363</v>
      </c>
      <c r="H227" s="232">
        <v>3305</v>
      </c>
      <c r="I227" s="233"/>
      <c r="J227" s="234">
        <f>ROUND(I227*H227,2)</f>
        <v>0</v>
      </c>
      <c r="K227" s="230" t="s">
        <v>135</v>
      </c>
      <c r="L227" s="235"/>
      <c r="M227" s="236" t="s">
        <v>19</v>
      </c>
      <c r="N227" s="237" t="s">
        <v>47</v>
      </c>
      <c r="O227" s="84"/>
      <c r="P227" s="212">
        <f>O227*H227</f>
        <v>0</v>
      </c>
      <c r="Q227" s="212">
        <v>0.00049</v>
      </c>
      <c r="R227" s="212">
        <f>Q227*H227</f>
        <v>1.61945</v>
      </c>
      <c r="S227" s="212">
        <v>0</v>
      </c>
      <c r="T227" s="212">
        <f>S227*H227</f>
        <v>0</v>
      </c>
      <c r="U227" s="213" t="s">
        <v>19</v>
      </c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4" t="s">
        <v>183</v>
      </c>
      <c r="AT227" s="214" t="s">
        <v>179</v>
      </c>
      <c r="AU227" s="214" t="s">
        <v>86</v>
      </c>
      <c r="AY227" s="17" t="s">
        <v>128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17" t="s">
        <v>84</v>
      </c>
      <c r="BK227" s="215">
        <f>ROUND(I227*H227,2)</f>
        <v>0</v>
      </c>
      <c r="BL227" s="17" t="s">
        <v>156</v>
      </c>
      <c r="BM227" s="214" t="s">
        <v>380</v>
      </c>
    </row>
    <row r="228" spans="1:47" s="2" customFormat="1" ht="12">
      <c r="A228" s="38"/>
      <c r="B228" s="39"/>
      <c r="C228" s="40"/>
      <c r="D228" s="216" t="s">
        <v>138</v>
      </c>
      <c r="E228" s="40"/>
      <c r="F228" s="217" t="s">
        <v>381</v>
      </c>
      <c r="G228" s="40"/>
      <c r="H228" s="40"/>
      <c r="I228" s="218"/>
      <c r="J228" s="40"/>
      <c r="K228" s="40"/>
      <c r="L228" s="44"/>
      <c r="M228" s="219"/>
      <c r="N228" s="220"/>
      <c r="O228" s="84"/>
      <c r="P228" s="84"/>
      <c r="Q228" s="84"/>
      <c r="R228" s="84"/>
      <c r="S228" s="84"/>
      <c r="T228" s="84"/>
      <c r="U228" s="85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138</v>
      </c>
      <c r="AU228" s="17" t="s">
        <v>86</v>
      </c>
    </row>
    <row r="229" spans="1:63" s="12" customFormat="1" ht="22.8" customHeight="1">
      <c r="A229" s="12"/>
      <c r="B229" s="187"/>
      <c r="C229" s="188"/>
      <c r="D229" s="189" t="s">
        <v>75</v>
      </c>
      <c r="E229" s="201" t="s">
        <v>382</v>
      </c>
      <c r="F229" s="201" t="s">
        <v>383</v>
      </c>
      <c r="G229" s="188"/>
      <c r="H229" s="188"/>
      <c r="I229" s="191"/>
      <c r="J229" s="202">
        <f>BK229</f>
        <v>0</v>
      </c>
      <c r="K229" s="188"/>
      <c r="L229" s="193"/>
      <c r="M229" s="194"/>
      <c r="N229" s="195"/>
      <c r="O229" s="195"/>
      <c r="P229" s="196">
        <f>SUM(P230:P231)</f>
        <v>0</v>
      </c>
      <c r="Q229" s="195"/>
      <c r="R229" s="196">
        <f>SUM(R230:R231)</f>
        <v>0</v>
      </c>
      <c r="S229" s="195"/>
      <c r="T229" s="196">
        <f>SUM(T230:T231)</f>
        <v>0</v>
      </c>
      <c r="U229" s="197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98" t="s">
        <v>84</v>
      </c>
      <c r="AT229" s="199" t="s">
        <v>75</v>
      </c>
      <c r="AU229" s="199" t="s">
        <v>84</v>
      </c>
      <c r="AY229" s="198" t="s">
        <v>128</v>
      </c>
      <c r="BK229" s="200">
        <f>SUM(BK230:BK231)</f>
        <v>0</v>
      </c>
    </row>
    <row r="230" spans="1:65" s="2" customFormat="1" ht="24.15" customHeight="1">
      <c r="A230" s="38"/>
      <c r="B230" s="39"/>
      <c r="C230" s="203" t="s">
        <v>384</v>
      </c>
      <c r="D230" s="203" t="s">
        <v>131</v>
      </c>
      <c r="E230" s="204" t="s">
        <v>385</v>
      </c>
      <c r="F230" s="205" t="s">
        <v>386</v>
      </c>
      <c r="G230" s="206" t="s">
        <v>308</v>
      </c>
      <c r="H230" s="207">
        <v>98.804</v>
      </c>
      <c r="I230" s="208"/>
      <c r="J230" s="209">
        <f>ROUND(I230*H230,2)</f>
        <v>0</v>
      </c>
      <c r="K230" s="205" t="s">
        <v>135</v>
      </c>
      <c r="L230" s="44"/>
      <c r="M230" s="210" t="s">
        <v>19</v>
      </c>
      <c r="N230" s="211" t="s">
        <v>47</v>
      </c>
      <c r="O230" s="84"/>
      <c r="P230" s="212">
        <f>O230*H230</f>
        <v>0</v>
      </c>
      <c r="Q230" s="212">
        <v>0</v>
      </c>
      <c r="R230" s="212">
        <f>Q230*H230</f>
        <v>0</v>
      </c>
      <c r="S230" s="212">
        <v>0</v>
      </c>
      <c r="T230" s="212">
        <f>S230*H230</f>
        <v>0</v>
      </c>
      <c r="U230" s="213" t="s">
        <v>19</v>
      </c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4" t="s">
        <v>156</v>
      </c>
      <c r="AT230" s="214" t="s">
        <v>131</v>
      </c>
      <c r="AU230" s="214" t="s">
        <v>86</v>
      </c>
      <c r="AY230" s="17" t="s">
        <v>128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17" t="s">
        <v>84</v>
      </c>
      <c r="BK230" s="215">
        <f>ROUND(I230*H230,2)</f>
        <v>0</v>
      </c>
      <c r="BL230" s="17" t="s">
        <v>156</v>
      </c>
      <c r="BM230" s="214" t="s">
        <v>387</v>
      </c>
    </row>
    <row r="231" spans="1:47" s="2" customFormat="1" ht="12">
      <c r="A231" s="38"/>
      <c r="B231" s="39"/>
      <c r="C231" s="40"/>
      <c r="D231" s="221" t="s">
        <v>139</v>
      </c>
      <c r="E231" s="40"/>
      <c r="F231" s="222" t="s">
        <v>388</v>
      </c>
      <c r="G231" s="40"/>
      <c r="H231" s="40"/>
      <c r="I231" s="218"/>
      <c r="J231" s="40"/>
      <c r="K231" s="40"/>
      <c r="L231" s="44"/>
      <c r="M231" s="219"/>
      <c r="N231" s="220"/>
      <c r="O231" s="84"/>
      <c r="P231" s="84"/>
      <c r="Q231" s="84"/>
      <c r="R231" s="84"/>
      <c r="S231" s="84"/>
      <c r="T231" s="84"/>
      <c r="U231" s="85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139</v>
      </c>
      <c r="AU231" s="17" t="s">
        <v>86</v>
      </c>
    </row>
    <row r="232" spans="1:63" s="12" customFormat="1" ht="25.9" customHeight="1">
      <c r="A232" s="12"/>
      <c r="B232" s="187"/>
      <c r="C232" s="188"/>
      <c r="D232" s="189" t="s">
        <v>75</v>
      </c>
      <c r="E232" s="190" t="s">
        <v>389</v>
      </c>
      <c r="F232" s="190" t="s">
        <v>390</v>
      </c>
      <c r="G232" s="188"/>
      <c r="H232" s="188"/>
      <c r="I232" s="191"/>
      <c r="J232" s="192">
        <f>BK232</f>
        <v>0</v>
      </c>
      <c r="K232" s="188"/>
      <c r="L232" s="193"/>
      <c r="M232" s="194"/>
      <c r="N232" s="195"/>
      <c r="O232" s="195"/>
      <c r="P232" s="196">
        <f>P233</f>
        <v>0</v>
      </c>
      <c r="Q232" s="195"/>
      <c r="R232" s="196">
        <f>R233</f>
        <v>0.01219995</v>
      </c>
      <c r="S232" s="195"/>
      <c r="T232" s="196">
        <f>T233</f>
        <v>0</v>
      </c>
      <c r="U232" s="197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98" t="s">
        <v>86</v>
      </c>
      <c r="AT232" s="199" t="s">
        <v>75</v>
      </c>
      <c r="AU232" s="199" t="s">
        <v>76</v>
      </c>
      <c r="AY232" s="198" t="s">
        <v>128</v>
      </c>
      <c r="BK232" s="200">
        <f>BK233</f>
        <v>0</v>
      </c>
    </row>
    <row r="233" spans="1:63" s="12" customFormat="1" ht="22.8" customHeight="1">
      <c r="A233" s="12"/>
      <c r="B233" s="187"/>
      <c r="C233" s="188"/>
      <c r="D233" s="189" t="s">
        <v>75</v>
      </c>
      <c r="E233" s="201" t="s">
        <v>391</v>
      </c>
      <c r="F233" s="201" t="s">
        <v>392</v>
      </c>
      <c r="G233" s="188"/>
      <c r="H233" s="188"/>
      <c r="I233" s="191"/>
      <c r="J233" s="202">
        <f>BK233</f>
        <v>0</v>
      </c>
      <c r="K233" s="188"/>
      <c r="L233" s="193"/>
      <c r="M233" s="194"/>
      <c r="N233" s="195"/>
      <c r="O233" s="195"/>
      <c r="P233" s="196">
        <f>SUM(P234:P240)</f>
        <v>0</v>
      </c>
      <c r="Q233" s="195"/>
      <c r="R233" s="196">
        <f>SUM(R234:R240)</f>
        <v>0.01219995</v>
      </c>
      <c r="S233" s="195"/>
      <c r="T233" s="196">
        <f>SUM(T234:T240)</f>
        <v>0</v>
      </c>
      <c r="U233" s="197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98" t="s">
        <v>86</v>
      </c>
      <c r="AT233" s="199" t="s">
        <v>75</v>
      </c>
      <c r="AU233" s="199" t="s">
        <v>84</v>
      </c>
      <c r="AY233" s="198" t="s">
        <v>128</v>
      </c>
      <c r="BK233" s="200">
        <f>SUM(BK234:BK240)</f>
        <v>0</v>
      </c>
    </row>
    <row r="234" spans="1:65" s="2" customFormat="1" ht="33" customHeight="1">
      <c r="A234" s="38"/>
      <c r="B234" s="39"/>
      <c r="C234" s="203" t="s">
        <v>393</v>
      </c>
      <c r="D234" s="203" t="s">
        <v>131</v>
      </c>
      <c r="E234" s="204" t="s">
        <v>394</v>
      </c>
      <c r="F234" s="205" t="s">
        <v>395</v>
      </c>
      <c r="G234" s="206" t="s">
        <v>302</v>
      </c>
      <c r="H234" s="207">
        <v>6.455</v>
      </c>
      <c r="I234" s="208"/>
      <c r="J234" s="209">
        <f>ROUND(I234*H234,2)</f>
        <v>0</v>
      </c>
      <c r="K234" s="205" t="s">
        <v>135</v>
      </c>
      <c r="L234" s="44"/>
      <c r="M234" s="210" t="s">
        <v>19</v>
      </c>
      <c r="N234" s="211" t="s">
        <v>47</v>
      </c>
      <c r="O234" s="84"/>
      <c r="P234" s="212">
        <f>O234*H234</f>
        <v>0</v>
      </c>
      <c r="Q234" s="212">
        <v>0.00189</v>
      </c>
      <c r="R234" s="212">
        <f>Q234*H234</f>
        <v>0.01219995</v>
      </c>
      <c r="S234" s="212">
        <v>0</v>
      </c>
      <c r="T234" s="212">
        <f>S234*H234</f>
        <v>0</v>
      </c>
      <c r="U234" s="213" t="s">
        <v>19</v>
      </c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14" t="s">
        <v>248</v>
      </c>
      <c r="AT234" s="214" t="s">
        <v>131</v>
      </c>
      <c r="AU234" s="214" t="s">
        <v>86</v>
      </c>
      <c r="AY234" s="17" t="s">
        <v>128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17" t="s">
        <v>84</v>
      </c>
      <c r="BK234" s="215">
        <f>ROUND(I234*H234,2)</f>
        <v>0</v>
      </c>
      <c r="BL234" s="17" t="s">
        <v>248</v>
      </c>
      <c r="BM234" s="214" t="s">
        <v>396</v>
      </c>
    </row>
    <row r="235" spans="1:47" s="2" customFormat="1" ht="12">
      <c r="A235" s="38"/>
      <c r="B235" s="39"/>
      <c r="C235" s="40"/>
      <c r="D235" s="216" t="s">
        <v>138</v>
      </c>
      <c r="E235" s="40"/>
      <c r="F235" s="217" t="s">
        <v>395</v>
      </c>
      <c r="G235" s="40"/>
      <c r="H235" s="40"/>
      <c r="I235" s="218"/>
      <c r="J235" s="40"/>
      <c r="K235" s="40"/>
      <c r="L235" s="44"/>
      <c r="M235" s="219"/>
      <c r="N235" s="220"/>
      <c r="O235" s="84"/>
      <c r="P235" s="84"/>
      <c r="Q235" s="84"/>
      <c r="R235" s="84"/>
      <c r="S235" s="84"/>
      <c r="T235" s="84"/>
      <c r="U235" s="85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138</v>
      </c>
      <c r="AU235" s="17" t="s">
        <v>86</v>
      </c>
    </row>
    <row r="236" spans="1:47" s="2" customFormat="1" ht="12">
      <c r="A236" s="38"/>
      <c r="B236" s="39"/>
      <c r="C236" s="40"/>
      <c r="D236" s="221" t="s">
        <v>139</v>
      </c>
      <c r="E236" s="40"/>
      <c r="F236" s="222" t="s">
        <v>397</v>
      </c>
      <c r="G236" s="40"/>
      <c r="H236" s="40"/>
      <c r="I236" s="218"/>
      <c r="J236" s="40"/>
      <c r="K236" s="40"/>
      <c r="L236" s="44"/>
      <c r="M236" s="219"/>
      <c r="N236" s="220"/>
      <c r="O236" s="84"/>
      <c r="P236" s="84"/>
      <c r="Q236" s="84"/>
      <c r="R236" s="84"/>
      <c r="S236" s="84"/>
      <c r="T236" s="84"/>
      <c r="U236" s="85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139</v>
      </c>
      <c r="AU236" s="17" t="s">
        <v>86</v>
      </c>
    </row>
    <row r="237" spans="1:47" s="2" customFormat="1" ht="12">
      <c r="A237" s="38"/>
      <c r="B237" s="39"/>
      <c r="C237" s="40"/>
      <c r="D237" s="216" t="s">
        <v>141</v>
      </c>
      <c r="E237" s="40"/>
      <c r="F237" s="223" t="s">
        <v>398</v>
      </c>
      <c r="G237" s="40"/>
      <c r="H237" s="40"/>
      <c r="I237" s="218"/>
      <c r="J237" s="40"/>
      <c r="K237" s="40"/>
      <c r="L237" s="44"/>
      <c r="M237" s="219"/>
      <c r="N237" s="220"/>
      <c r="O237" s="84"/>
      <c r="P237" s="84"/>
      <c r="Q237" s="84"/>
      <c r="R237" s="84"/>
      <c r="S237" s="84"/>
      <c r="T237" s="84"/>
      <c r="U237" s="85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141</v>
      </c>
      <c r="AU237" s="17" t="s">
        <v>86</v>
      </c>
    </row>
    <row r="238" spans="1:51" s="13" customFormat="1" ht="12">
      <c r="A238" s="13"/>
      <c r="B238" s="238"/>
      <c r="C238" s="239"/>
      <c r="D238" s="216" t="s">
        <v>185</v>
      </c>
      <c r="E238" s="240" t="s">
        <v>19</v>
      </c>
      <c r="F238" s="241" t="s">
        <v>399</v>
      </c>
      <c r="G238" s="239"/>
      <c r="H238" s="242">
        <v>6.4549431375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6"/>
      <c r="U238" s="247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8" t="s">
        <v>185</v>
      </c>
      <c r="AU238" s="248" t="s">
        <v>86</v>
      </c>
      <c r="AV238" s="13" t="s">
        <v>86</v>
      </c>
      <c r="AW238" s="13" t="s">
        <v>39</v>
      </c>
      <c r="AX238" s="13" t="s">
        <v>84</v>
      </c>
      <c r="AY238" s="248" t="s">
        <v>128</v>
      </c>
    </row>
    <row r="239" spans="1:65" s="2" customFormat="1" ht="24.15" customHeight="1">
      <c r="A239" s="38"/>
      <c r="B239" s="39"/>
      <c r="C239" s="203" t="s">
        <v>400</v>
      </c>
      <c r="D239" s="203" t="s">
        <v>131</v>
      </c>
      <c r="E239" s="204" t="s">
        <v>401</v>
      </c>
      <c r="F239" s="205" t="s">
        <v>402</v>
      </c>
      <c r="G239" s="206" t="s">
        <v>308</v>
      </c>
      <c r="H239" s="207">
        <v>0.012</v>
      </c>
      <c r="I239" s="208"/>
      <c r="J239" s="209">
        <f>ROUND(I239*H239,2)</f>
        <v>0</v>
      </c>
      <c r="K239" s="205" t="s">
        <v>135</v>
      </c>
      <c r="L239" s="44"/>
      <c r="M239" s="210" t="s">
        <v>19</v>
      </c>
      <c r="N239" s="211" t="s">
        <v>47</v>
      </c>
      <c r="O239" s="84"/>
      <c r="P239" s="212">
        <f>O239*H239</f>
        <v>0</v>
      </c>
      <c r="Q239" s="212">
        <v>0</v>
      </c>
      <c r="R239" s="212">
        <f>Q239*H239</f>
        <v>0</v>
      </c>
      <c r="S239" s="212">
        <v>0</v>
      </c>
      <c r="T239" s="212">
        <f>S239*H239</f>
        <v>0</v>
      </c>
      <c r="U239" s="213" t="s">
        <v>19</v>
      </c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4" t="s">
        <v>248</v>
      </c>
      <c r="AT239" s="214" t="s">
        <v>131</v>
      </c>
      <c r="AU239" s="214" t="s">
        <v>86</v>
      </c>
      <c r="AY239" s="17" t="s">
        <v>128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17" t="s">
        <v>84</v>
      </c>
      <c r="BK239" s="215">
        <f>ROUND(I239*H239,2)</f>
        <v>0</v>
      </c>
      <c r="BL239" s="17" t="s">
        <v>248</v>
      </c>
      <c r="BM239" s="214" t="s">
        <v>403</v>
      </c>
    </row>
    <row r="240" spans="1:47" s="2" customFormat="1" ht="12">
      <c r="A240" s="38"/>
      <c r="B240" s="39"/>
      <c r="C240" s="40"/>
      <c r="D240" s="221" t="s">
        <v>139</v>
      </c>
      <c r="E240" s="40"/>
      <c r="F240" s="222" t="s">
        <v>404</v>
      </c>
      <c r="G240" s="40"/>
      <c r="H240" s="40"/>
      <c r="I240" s="218"/>
      <c r="J240" s="40"/>
      <c r="K240" s="40"/>
      <c r="L240" s="44"/>
      <c r="M240" s="224"/>
      <c r="N240" s="225"/>
      <c r="O240" s="226"/>
      <c r="P240" s="226"/>
      <c r="Q240" s="226"/>
      <c r="R240" s="226"/>
      <c r="S240" s="226"/>
      <c r="T240" s="226"/>
      <c r="U240" s="227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139</v>
      </c>
      <c r="AU240" s="17" t="s">
        <v>86</v>
      </c>
    </row>
    <row r="241" spans="1:31" s="2" customFormat="1" ht="6.95" customHeight="1">
      <c r="A241" s="38"/>
      <c r="B241" s="59"/>
      <c r="C241" s="60"/>
      <c r="D241" s="60"/>
      <c r="E241" s="60"/>
      <c r="F241" s="60"/>
      <c r="G241" s="60"/>
      <c r="H241" s="60"/>
      <c r="I241" s="60"/>
      <c r="J241" s="60"/>
      <c r="K241" s="60"/>
      <c r="L241" s="44"/>
      <c r="M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</row>
  </sheetData>
  <sheetProtection password="CB78" sheet="1" objects="1" scenarios="1" formatColumns="0" formatRows="0" autoFilter="0"/>
  <autoFilter ref="C84:K24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3_02/181451121"/>
    <hyperlink ref="F97" r:id="rId2" display="https://podminky.urs.cz/item/CS_URS_2023_02/183101113"/>
    <hyperlink ref="F101" r:id="rId3" display="https://podminky.urs.cz/item/CS_URS_2023_02/183111113"/>
    <hyperlink ref="F105" r:id="rId4" display="https://podminky.urs.cz/item/CS_URS_2023_02/183403113"/>
    <hyperlink ref="F109" r:id="rId5" display="https://podminky.urs.cz/item/CS_URS_2023_02/183403151"/>
    <hyperlink ref="F112" r:id="rId6" display="https://podminky.urs.cz/item/CS_URS_2023_02/183403152"/>
    <hyperlink ref="F116" r:id="rId7" display="https://podminky.urs.cz/item/CS_URS_2023_02/184102111"/>
    <hyperlink ref="F141" r:id="rId8" display="https://podminky.urs.cz/item/CS_URS_2023_02/184102211"/>
    <hyperlink ref="F163" r:id="rId9" display="https://podminky.urs.cz/item/CS_URS_2023_02/184813133"/>
    <hyperlink ref="F171" r:id="rId10" display="https://podminky.urs.cz/item/CS_URS_2023_02/184911431"/>
    <hyperlink ref="F179" r:id="rId11" display="https://podminky.urs.cz/item/CS_URS_2023_02/185802112"/>
    <hyperlink ref="F186" r:id="rId12" display="https://podminky.urs.cz/item/CS_URS_2023_02/185802113"/>
    <hyperlink ref="F195" r:id="rId13" display="https://podminky.urs.cz/item/CS_URS_2023_02/185802114"/>
    <hyperlink ref="F204" r:id="rId14" display="https://podminky.urs.cz/item/CS_URS_2023_02/185851121"/>
    <hyperlink ref="F211" r:id="rId15" display="https://podminky.urs.cz/item/CS_URS_2023_02/185851129"/>
    <hyperlink ref="F218" r:id="rId16" display="https://podminky.urs.cz/item/CS_URS_2023_02/348951256"/>
    <hyperlink ref="F231" r:id="rId17" display="https://podminky.urs.cz/item/CS_URS_2023_02/998231311"/>
    <hyperlink ref="F236" r:id="rId18" display="https://podminky.urs.cz/item/CS_URS_2023_02/762083122"/>
    <hyperlink ref="F240" r:id="rId19" display="https://podminky.urs.cz/item/CS_URS_2023_02/998762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>
      <c r="B4" s="20"/>
      <c r="D4" s="130" t="s">
        <v>100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Polní cesta C2 v katastrálním území Osoblaha, SO 801 - Výsadba zeleně LBK 7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405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28. 6. 2023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37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ROUND((SUM(BE81:BE113)),2)</f>
        <v>0</v>
      </c>
      <c r="G33" s="38"/>
      <c r="H33" s="38"/>
      <c r="I33" s="148">
        <v>0.21</v>
      </c>
      <c r="J33" s="147">
        <f>ROUND(((SUM(BE81:BE113))*I33),2)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ROUND((SUM(BF81:BF113)),2)</f>
        <v>0</v>
      </c>
      <c r="G34" s="38"/>
      <c r="H34" s="38"/>
      <c r="I34" s="148">
        <v>0.15</v>
      </c>
      <c r="J34" s="147">
        <f>ROUND(((SUM(BF81:BF113))*I34),2)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ROUND((SUM(BG81:BG113)),2)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ROUND((SUM(BH81:BH113)),2)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ROUND((SUM(BI81:BI113)),2)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103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Polní cesta C2 v katastrálním území Osoblaha, SO 801 - Výsadba zeleně LBK 7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801.1.1 - Následná péče 1.rok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Osoblaha</v>
      </c>
      <c r="G52" s="40"/>
      <c r="H52" s="40"/>
      <c r="I52" s="32" t="s">
        <v>23</v>
      </c>
      <c r="J52" s="72" t="str">
        <f>IF(J12="","",J12)</f>
        <v>28. 6. 2023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Státní pozemkový úřad</v>
      </c>
      <c r="G54" s="40"/>
      <c r="H54" s="40"/>
      <c r="I54" s="32" t="s">
        <v>33</v>
      </c>
      <c r="J54" s="36" t="str">
        <f>E21</f>
        <v>HBH Projekt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37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104</v>
      </c>
      <c r="D57" s="162"/>
      <c r="E57" s="162"/>
      <c r="F57" s="162"/>
      <c r="G57" s="162"/>
      <c r="H57" s="162"/>
      <c r="I57" s="162"/>
      <c r="J57" s="163" t="s">
        <v>105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106</v>
      </c>
    </row>
    <row r="60" spans="1:31" s="9" customFormat="1" ht="24.95" customHeight="1">
      <c r="A60" s="9"/>
      <c r="B60" s="165"/>
      <c r="C60" s="166"/>
      <c r="D60" s="167" t="s">
        <v>163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164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111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6.25" customHeight="1">
      <c r="A71" s="38"/>
      <c r="B71" s="39"/>
      <c r="C71" s="40"/>
      <c r="D71" s="40"/>
      <c r="E71" s="160" t="str">
        <f>E7</f>
        <v>Polní cesta C2 v katastrálním území Osoblaha, SO 801 - Výsadba zeleně LBK 7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101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SO 801.1.1 - Následná péče 1.rok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Osoblaha</v>
      </c>
      <c r="G75" s="40"/>
      <c r="H75" s="40"/>
      <c r="I75" s="32" t="s">
        <v>23</v>
      </c>
      <c r="J75" s="72" t="str">
        <f>IF(J12="","",J12)</f>
        <v>28. 6. 2023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5.65" customHeight="1">
      <c r="A77" s="38"/>
      <c r="B77" s="39"/>
      <c r="C77" s="32" t="s">
        <v>25</v>
      </c>
      <c r="D77" s="40"/>
      <c r="E77" s="40"/>
      <c r="F77" s="27" t="str">
        <f>E15</f>
        <v>Státní pozemkový úřad</v>
      </c>
      <c r="G77" s="40"/>
      <c r="H77" s="40"/>
      <c r="I77" s="32" t="s">
        <v>33</v>
      </c>
      <c r="J77" s="36" t="str">
        <f>E21</f>
        <v>HBH Projekt spol. s r.o.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32" t="s">
        <v>37</v>
      </c>
      <c r="J78" s="36" t="str">
        <f>E24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112</v>
      </c>
      <c r="D80" s="180" t="s">
        <v>61</v>
      </c>
      <c r="E80" s="180" t="s">
        <v>57</v>
      </c>
      <c r="F80" s="180" t="s">
        <v>58</v>
      </c>
      <c r="G80" s="180" t="s">
        <v>113</v>
      </c>
      <c r="H80" s="180" t="s">
        <v>114</v>
      </c>
      <c r="I80" s="180" t="s">
        <v>115</v>
      </c>
      <c r="J80" s="180" t="s">
        <v>105</v>
      </c>
      <c r="K80" s="181" t="s">
        <v>116</v>
      </c>
      <c r="L80" s="182"/>
      <c r="M80" s="92" t="s">
        <v>19</v>
      </c>
      <c r="N80" s="93" t="s">
        <v>46</v>
      </c>
      <c r="O80" s="93" t="s">
        <v>117</v>
      </c>
      <c r="P80" s="93" t="s">
        <v>118</v>
      </c>
      <c r="Q80" s="93" t="s">
        <v>119</v>
      </c>
      <c r="R80" s="93" t="s">
        <v>120</v>
      </c>
      <c r="S80" s="93" t="s">
        <v>121</v>
      </c>
      <c r="T80" s="93" t="s">
        <v>122</v>
      </c>
      <c r="U80" s="94" t="s">
        <v>123</v>
      </c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124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0.42525</v>
      </c>
      <c r="S81" s="96"/>
      <c r="T81" s="185">
        <f>T82</f>
        <v>0</v>
      </c>
      <c r="U81" s="97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75</v>
      </c>
      <c r="AU81" s="17" t="s">
        <v>106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75</v>
      </c>
      <c r="E82" s="190" t="s">
        <v>169</v>
      </c>
      <c r="F82" s="190" t="s">
        <v>170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0.42525</v>
      </c>
      <c r="S82" s="195"/>
      <c r="T82" s="196">
        <f>T83</f>
        <v>0</v>
      </c>
      <c r="U82" s="197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84</v>
      </c>
      <c r="AT82" s="199" t="s">
        <v>75</v>
      </c>
      <c r="AU82" s="199" t="s">
        <v>76</v>
      </c>
      <c r="AY82" s="198" t="s">
        <v>128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75</v>
      </c>
      <c r="E83" s="201" t="s">
        <v>84</v>
      </c>
      <c r="F83" s="201" t="s">
        <v>171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SUM(P84:P113)</f>
        <v>0</v>
      </c>
      <c r="Q83" s="195"/>
      <c r="R83" s="196">
        <f>SUM(R84:R113)</f>
        <v>0.42525</v>
      </c>
      <c r="S83" s="195"/>
      <c r="T83" s="196">
        <f>SUM(T84:T113)</f>
        <v>0</v>
      </c>
      <c r="U83" s="197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84</v>
      </c>
      <c r="AT83" s="199" t="s">
        <v>75</v>
      </c>
      <c r="AU83" s="199" t="s">
        <v>84</v>
      </c>
      <c r="AY83" s="198" t="s">
        <v>128</v>
      </c>
      <c r="BK83" s="200">
        <f>SUM(BK84:BK113)</f>
        <v>0</v>
      </c>
    </row>
    <row r="84" spans="1:65" s="2" customFormat="1" ht="24.15" customHeight="1">
      <c r="A84" s="38"/>
      <c r="B84" s="39"/>
      <c r="C84" s="203" t="s">
        <v>84</v>
      </c>
      <c r="D84" s="203" t="s">
        <v>131</v>
      </c>
      <c r="E84" s="204" t="s">
        <v>406</v>
      </c>
      <c r="F84" s="205" t="s">
        <v>407</v>
      </c>
      <c r="G84" s="206" t="s">
        <v>174</v>
      </c>
      <c r="H84" s="207">
        <v>115116</v>
      </c>
      <c r="I84" s="208"/>
      <c r="J84" s="209">
        <f>ROUND(I84*H84,2)</f>
        <v>0</v>
      </c>
      <c r="K84" s="205" t="s">
        <v>135</v>
      </c>
      <c r="L84" s="44"/>
      <c r="M84" s="210" t="s">
        <v>19</v>
      </c>
      <c r="N84" s="211" t="s">
        <v>47</v>
      </c>
      <c r="O84" s="84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2">
        <f>S84*H84</f>
        <v>0</v>
      </c>
      <c r="U84" s="213" t="s">
        <v>19</v>
      </c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4" t="s">
        <v>156</v>
      </c>
      <c r="AT84" s="214" t="s">
        <v>131</v>
      </c>
      <c r="AU84" s="214" t="s">
        <v>86</v>
      </c>
      <c r="AY84" s="17" t="s">
        <v>128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7" t="s">
        <v>84</v>
      </c>
      <c r="BK84" s="215">
        <f>ROUND(I84*H84,2)</f>
        <v>0</v>
      </c>
      <c r="BL84" s="17" t="s">
        <v>156</v>
      </c>
      <c r="BM84" s="214" t="s">
        <v>408</v>
      </c>
    </row>
    <row r="85" spans="1:47" s="2" customFormat="1" ht="12">
      <c r="A85" s="38"/>
      <c r="B85" s="39"/>
      <c r="C85" s="40"/>
      <c r="D85" s="216" t="s">
        <v>138</v>
      </c>
      <c r="E85" s="40"/>
      <c r="F85" s="217" t="s">
        <v>407</v>
      </c>
      <c r="G85" s="40"/>
      <c r="H85" s="40"/>
      <c r="I85" s="218"/>
      <c r="J85" s="40"/>
      <c r="K85" s="40"/>
      <c r="L85" s="44"/>
      <c r="M85" s="219"/>
      <c r="N85" s="220"/>
      <c r="O85" s="84"/>
      <c r="P85" s="84"/>
      <c r="Q85" s="84"/>
      <c r="R85" s="84"/>
      <c r="S85" s="84"/>
      <c r="T85" s="84"/>
      <c r="U85" s="85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138</v>
      </c>
      <c r="AU85" s="17" t="s">
        <v>86</v>
      </c>
    </row>
    <row r="86" spans="1:47" s="2" customFormat="1" ht="12">
      <c r="A86" s="38"/>
      <c r="B86" s="39"/>
      <c r="C86" s="40"/>
      <c r="D86" s="221" t="s">
        <v>139</v>
      </c>
      <c r="E86" s="40"/>
      <c r="F86" s="222" t="s">
        <v>409</v>
      </c>
      <c r="G86" s="40"/>
      <c r="H86" s="40"/>
      <c r="I86" s="218"/>
      <c r="J86" s="40"/>
      <c r="K86" s="40"/>
      <c r="L86" s="44"/>
      <c r="M86" s="219"/>
      <c r="N86" s="220"/>
      <c r="O86" s="84"/>
      <c r="P86" s="84"/>
      <c r="Q86" s="84"/>
      <c r="R86" s="84"/>
      <c r="S86" s="84"/>
      <c r="T86" s="84"/>
      <c r="U86" s="85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139</v>
      </c>
      <c r="AU86" s="17" t="s">
        <v>86</v>
      </c>
    </row>
    <row r="87" spans="1:51" s="13" customFormat="1" ht="12">
      <c r="A87" s="13"/>
      <c r="B87" s="238"/>
      <c r="C87" s="239"/>
      <c r="D87" s="216" t="s">
        <v>185</v>
      </c>
      <c r="E87" s="240" t="s">
        <v>19</v>
      </c>
      <c r="F87" s="241" t="s">
        <v>410</v>
      </c>
      <c r="G87" s="239"/>
      <c r="H87" s="242">
        <v>115116</v>
      </c>
      <c r="I87" s="243"/>
      <c r="J87" s="239"/>
      <c r="K87" s="239"/>
      <c r="L87" s="244"/>
      <c r="M87" s="245"/>
      <c r="N87" s="246"/>
      <c r="O87" s="246"/>
      <c r="P87" s="246"/>
      <c r="Q87" s="246"/>
      <c r="R87" s="246"/>
      <c r="S87" s="246"/>
      <c r="T87" s="246"/>
      <c r="U87" s="247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8" t="s">
        <v>185</v>
      </c>
      <c r="AU87" s="248" t="s">
        <v>86</v>
      </c>
      <c r="AV87" s="13" t="s">
        <v>86</v>
      </c>
      <c r="AW87" s="13" t="s">
        <v>39</v>
      </c>
      <c r="AX87" s="13" t="s">
        <v>84</v>
      </c>
      <c r="AY87" s="248" t="s">
        <v>128</v>
      </c>
    </row>
    <row r="88" spans="1:65" s="2" customFormat="1" ht="24.15" customHeight="1">
      <c r="A88" s="38"/>
      <c r="B88" s="39"/>
      <c r="C88" s="203" t="s">
        <v>86</v>
      </c>
      <c r="D88" s="203" t="s">
        <v>131</v>
      </c>
      <c r="E88" s="204" t="s">
        <v>411</v>
      </c>
      <c r="F88" s="205" t="s">
        <v>412</v>
      </c>
      <c r="G88" s="206" t="s">
        <v>174</v>
      </c>
      <c r="H88" s="207">
        <v>4685</v>
      </c>
      <c r="I88" s="208"/>
      <c r="J88" s="209">
        <f>ROUND(I88*H88,2)</f>
        <v>0</v>
      </c>
      <c r="K88" s="205" t="s">
        <v>135</v>
      </c>
      <c r="L88" s="44"/>
      <c r="M88" s="210" t="s">
        <v>19</v>
      </c>
      <c r="N88" s="211" t="s">
        <v>47</v>
      </c>
      <c r="O88" s="84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2">
        <f>S88*H88</f>
        <v>0</v>
      </c>
      <c r="U88" s="213" t="s">
        <v>19</v>
      </c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4" t="s">
        <v>156</v>
      </c>
      <c r="AT88" s="214" t="s">
        <v>131</v>
      </c>
      <c r="AU88" s="214" t="s">
        <v>86</v>
      </c>
      <c r="AY88" s="17" t="s">
        <v>128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7" t="s">
        <v>84</v>
      </c>
      <c r="BK88" s="215">
        <f>ROUND(I88*H88,2)</f>
        <v>0</v>
      </c>
      <c r="BL88" s="17" t="s">
        <v>156</v>
      </c>
      <c r="BM88" s="214" t="s">
        <v>413</v>
      </c>
    </row>
    <row r="89" spans="1:47" s="2" customFormat="1" ht="12">
      <c r="A89" s="38"/>
      <c r="B89" s="39"/>
      <c r="C89" s="40"/>
      <c r="D89" s="216" t="s">
        <v>138</v>
      </c>
      <c r="E89" s="40"/>
      <c r="F89" s="217" t="s">
        <v>412</v>
      </c>
      <c r="G89" s="40"/>
      <c r="H89" s="40"/>
      <c r="I89" s="218"/>
      <c r="J89" s="40"/>
      <c r="K89" s="40"/>
      <c r="L89" s="44"/>
      <c r="M89" s="219"/>
      <c r="N89" s="220"/>
      <c r="O89" s="84"/>
      <c r="P89" s="84"/>
      <c r="Q89" s="84"/>
      <c r="R89" s="84"/>
      <c r="S89" s="84"/>
      <c r="T89" s="84"/>
      <c r="U89" s="85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138</v>
      </c>
      <c r="AU89" s="17" t="s">
        <v>86</v>
      </c>
    </row>
    <row r="90" spans="1:47" s="2" customFormat="1" ht="12">
      <c r="A90" s="38"/>
      <c r="B90" s="39"/>
      <c r="C90" s="40"/>
      <c r="D90" s="221" t="s">
        <v>139</v>
      </c>
      <c r="E90" s="40"/>
      <c r="F90" s="222" t="s">
        <v>414</v>
      </c>
      <c r="G90" s="40"/>
      <c r="H90" s="40"/>
      <c r="I90" s="218"/>
      <c r="J90" s="40"/>
      <c r="K90" s="40"/>
      <c r="L90" s="44"/>
      <c r="M90" s="219"/>
      <c r="N90" s="220"/>
      <c r="O90" s="84"/>
      <c r="P90" s="84"/>
      <c r="Q90" s="84"/>
      <c r="R90" s="84"/>
      <c r="S90" s="84"/>
      <c r="T90" s="84"/>
      <c r="U90" s="85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139</v>
      </c>
      <c r="AU90" s="17" t="s">
        <v>86</v>
      </c>
    </row>
    <row r="91" spans="1:47" s="2" customFormat="1" ht="12">
      <c r="A91" s="38"/>
      <c r="B91" s="39"/>
      <c r="C91" s="40"/>
      <c r="D91" s="216" t="s">
        <v>141</v>
      </c>
      <c r="E91" s="40"/>
      <c r="F91" s="223" t="s">
        <v>415</v>
      </c>
      <c r="G91" s="40"/>
      <c r="H91" s="40"/>
      <c r="I91" s="218"/>
      <c r="J91" s="40"/>
      <c r="K91" s="40"/>
      <c r="L91" s="44"/>
      <c r="M91" s="219"/>
      <c r="N91" s="220"/>
      <c r="O91" s="84"/>
      <c r="P91" s="84"/>
      <c r="Q91" s="84"/>
      <c r="R91" s="84"/>
      <c r="S91" s="84"/>
      <c r="T91" s="84"/>
      <c r="U91" s="85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141</v>
      </c>
      <c r="AU91" s="17" t="s">
        <v>86</v>
      </c>
    </row>
    <row r="92" spans="1:51" s="13" customFormat="1" ht="12">
      <c r="A92" s="13"/>
      <c r="B92" s="238"/>
      <c r="C92" s="239"/>
      <c r="D92" s="216" t="s">
        <v>185</v>
      </c>
      <c r="E92" s="240" t="s">
        <v>19</v>
      </c>
      <c r="F92" s="241" t="s">
        <v>416</v>
      </c>
      <c r="G92" s="239"/>
      <c r="H92" s="242">
        <v>4685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6"/>
      <c r="U92" s="247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8" t="s">
        <v>185</v>
      </c>
      <c r="AU92" s="248" t="s">
        <v>86</v>
      </c>
      <c r="AV92" s="13" t="s">
        <v>86</v>
      </c>
      <c r="AW92" s="13" t="s">
        <v>39</v>
      </c>
      <c r="AX92" s="13" t="s">
        <v>84</v>
      </c>
      <c r="AY92" s="248" t="s">
        <v>128</v>
      </c>
    </row>
    <row r="93" spans="1:65" s="2" customFormat="1" ht="33" customHeight="1">
      <c r="A93" s="38"/>
      <c r="B93" s="39"/>
      <c r="C93" s="203" t="s">
        <v>149</v>
      </c>
      <c r="D93" s="203" t="s">
        <v>131</v>
      </c>
      <c r="E93" s="204" t="s">
        <v>279</v>
      </c>
      <c r="F93" s="205" t="s">
        <v>280</v>
      </c>
      <c r="G93" s="206" t="s">
        <v>281</v>
      </c>
      <c r="H93" s="207">
        <v>472.5</v>
      </c>
      <c r="I93" s="208"/>
      <c r="J93" s="209">
        <f>ROUND(I93*H93,2)</f>
        <v>0</v>
      </c>
      <c r="K93" s="205" t="s">
        <v>135</v>
      </c>
      <c r="L93" s="44"/>
      <c r="M93" s="210" t="s">
        <v>19</v>
      </c>
      <c r="N93" s="211" t="s">
        <v>47</v>
      </c>
      <c r="O93" s="84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2">
        <f>S93*H93</f>
        <v>0</v>
      </c>
      <c r="U93" s="213" t="s">
        <v>19</v>
      </c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4" t="s">
        <v>156</v>
      </c>
      <c r="AT93" s="214" t="s">
        <v>131</v>
      </c>
      <c r="AU93" s="214" t="s">
        <v>86</v>
      </c>
      <c r="AY93" s="17" t="s">
        <v>128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7" t="s">
        <v>84</v>
      </c>
      <c r="BK93" s="215">
        <f>ROUND(I93*H93,2)</f>
        <v>0</v>
      </c>
      <c r="BL93" s="17" t="s">
        <v>156</v>
      </c>
      <c r="BM93" s="214" t="s">
        <v>417</v>
      </c>
    </row>
    <row r="94" spans="1:47" s="2" customFormat="1" ht="12">
      <c r="A94" s="38"/>
      <c r="B94" s="39"/>
      <c r="C94" s="40"/>
      <c r="D94" s="216" t="s">
        <v>138</v>
      </c>
      <c r="E94" s="40"/>
      <c r="F94" s="217" t="s">
        <v>280</v>
      </c>
      <c r="G94" s="40"/>
      <c r="H94" s="40"/>
      <c r="I94" s="218"/>
      <c r="J94" s="40"/>
      <c r="K94" s="40"/>
      <c r="L94" s="44"/>
      <c r="M94" s="219"/>
      <c r="N94" s="220"/>
      <c r="O94" s="84"/>
      <c r="P94" s="84"/>
      <c r="Q94" s="84"/>
      <c r="R94" s="84"/>
      <c r="S94" s="84"/>
      <c r="T94" s="84"/>
      <c r="U94" s="85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138</v>
      </c>
      <c r="AU94" s="17" t="s">
        <v>86</v>
      </c>
    </row>
    <row r="95" spans="1:47" s="2" customFormat="1" ht="12">
      <c r="A95" s="38"/>
      <c r="B95" s="39"/>
      <c r="C95" s="40"/>
      <c r="D95" s="221" t="s">
        <v>139</v>
      </c>
      <c r="E95" s="40"/>
      <c r="F95" s="222" t="s">
        <v>283</v>
      </c>
      <c r="G95" s="40"/>
      <c r="H95" s="40"/>
      <c r="I95" s="218"/>
      <c r="J95" s="40"/>
      <c r="K95" s="40"/>
      <c r="L95" s="44"/>
      <c r="M95" s="219"/>
      <c r="N95" s="220"/>
      <c r="O95" s="84"/>
      <c r="P95" s="84"/>
      <c r="Q95" s="84"/>
      <c r="R95" s="84"/>
      <c r="S95" s="84"/>
      <c r="T95" s="84"/>
      <c r="U95" s="85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139</v>
      </c>
      <c r="AU95" s="17" t="s">
        <v>86</v>
      </c>
    </row>
    <row r="96" spans="1:47" s="2" customFormat="1" ht="12">
      <c r="A96" s="38"/>
      <c r="B96" s="39"/>
      <c r="C96" s="40"/>
      <c r="D96" s="216" t="s">
        <v>141</v>
      </c>
      <c r="E96" s="40"/>
      <c r="F96" s="223" t="s">
        <v>418</v>
      </c>
      <c r="G96" s="40"/>
      <c r="H96" s="40"/>
      <c r="I96" s="218"/>
      <c r="J96" s="40"/>
      <c r="K96" s="40"/>
      <c r="L96" s="44"/>
      <c r="M96" s="219"/>
      <c r="N96" s="220"/>
      <c r="O96" s="84"/>
      <c r="P96" s="84"/>
      <c r="Q96" s="84"/>
      <c r="R96" s="84"/>
      <c r="S96" s="84"/>
      <c r="T96" s="84"/>
      <c r="U96" s="85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141</v>
      </c>
      <c r="AU96" s="17" t="s">
        <v>86</v>
      </c>
    </row>
    <row r="97" spans="1:51" s="13" customFormat="1" ht="12">
      <c r="A97" s="13"/>
      <c r="B97" s="238"/>
      <c r="C97" s="239"/>
      <c r="D97" s="216" t="s">
        <v>185</v>
      </c>
      <c r="E97" s="240" t="s">
        <v>19</v>
      </c>
      <c r="F97" s="241" t="s">
        <v>419</v>
      </c>
      <c r="G97" s="239"/>
      <c r="H97" s="242">
        <v>472.5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6"/>
      <c r="U97" s="247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8" t="s">
        <v>185</v>
      </c>
      <c r="AU97" s="248" t="s">
        <v>86</v>
      </c>
      <c r="AV97" s="13" t="s">
        <v>86</v>
      </c>
      <c r="AW97" s="13" t="s">
        <v>39</v>
      </c>
      <c r="AX97" s="13" t="s">
        <v>84</v>
      </c>
      <c r="AY97" s="248" t="s">
        <v>128</v>
      </c>
    </row>
    <row r="98" spans="1:65" s="2" customFormat="1" ht="16.5" customHeight="1">
      <c r="A98" s="38"/>
      <c r="B98" s="39"/>
      <c r="C98" s="228" t="s">
        <v>156</v>
      </c>
      <c r="D98" s="228" t="s">
        <v>179</v>
      </c>
      <c r="E98" s="229" t="s">
        <v>221</v>
      </c>
      <c r="F98" s="230" t="s">
        <v>288</v>
      </c>
      <c r="G98" s="231" t="s">
        <v>289</v>
      </c>
      <c r="H98" s="232">
        <v>425.25</v>
      </c>
      <c r="I98" s="233"/>
      <c r="J98" s="234">
        <f>ROUND(I98*H98,2)</f>
        <v>0</v>
      </c>
      <c r="K98" s="230" t="s">
        <v>19</v>
      </c>
      <c r="L98" s="235"/>
      <c r="M98" s="236" t="s">
        <v>19</v>
      </c>
      <c r="N98" s="237" t="s">
        <v>47</v>
      </c>
      <c r="O98" s="84"/>
      <c r="P98" s="212">
        <f>O98*H98</f>
        <v>0</v>
      </c>
      <c r="Q98" s="212">
        <v>0.001</v>
      </c>
      <c r="R98" s="212">
        <f>Q98*H98</f>
        <v>0.42525</v>
      </c>
      <c r="S98" s="212">
        <v>0</v>
      </c>
      <c r="T98" s="212">
        <f>S98*H98</f>
        <v>0</v>
      </c>
      <c r="U98" s="213" t="s">
        <v>19</v>
      </c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4" t="s">
        <v>183</v>
      </c>
      <c r="AT98" s="214" t="s">
        <v>179</v>
      </c>
      <c r="AU98" s="214" t="s">
        <v>86</v>
      </c>
      <c r="AY98" s="17" t="s">
        <v>128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7" t="s">
        <v>84</v>
      </c>
      <c r="BK98" s="215">
        <f>ROUND(I98*H98,2)</f>
        <v>0</v>
      </c>
      <c r="BL98" s="17" t="s">
        <v>156</v>
      </c>
      <c r="BM98" s="214" t="s">
        <v>420</v>
      </c>
    </row>
    <row r="99" spans="1:47" s="2" customFormat="1" ht="12">
      <c r="A99" s="38"/>
      <c r="B99" s="39"/>
      <c r="C99" s="40"/>
      <c r="D99" s="216" t="s">
        <v>138</v>
      </c>
      <c r="E99" s="40"/>
      <c r="F99" s="217" t="s">
        <v>288</v>
      </c>
      <c r="G99" s="40"/>
      <c r="H99" s="40"/>
      <c r="I99" s="218"/>
      <c r="J99" s="40"/>
      <c r="K99" s="40"/>
      <c r="L99" s="44"/>
      <c r="M99" s="219"/>
      <c r="N99" s="220"/>
      <c r="O99" s="84"/>
      <c r="P99" s="84"/>
      <c r="Q99" s="84"/>
      <c r="R99" s="84"/>
      <c r="S99" s="84"/>
      <c r="T99" s="84"/>
      <c r="U99" s="85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138</v>
      </c>
      <c r="AU99" s="17" t="s">
        <v>86</v>
      </c>
    </row>
    <row r="100" spans="1:51" s="13" customFormat="1" ht="12">
      <c r="A100" s="13"/>
      <c r="B100" s="238"/>
      <c r="C100" s="239"/>
      <c r="D100" s="216" t="s">
        <v>185</v>
      </c>
      <c r="E100" s="240" t="s">
        <v>19</v>
      </c>
      <c r="F100" s="241" t="s">
        <v>421</v>
      </c>
      <c r="G100" s="239"/>
      <c r="H100" s="242">
        <v>425.25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6"/>
      <c r="U100" s="247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8" t="s">
        <v>185</v>
      </c>
      <c r="AU100" s="248" t="s">
        <v>86</v>
      </c>
      <c r="AV100" s="13" t="s">
        <v>86</v>
      </c>
      <c r="AW100" s="13" t="s">
        <v>39</v>
      </c>
      <c r="AX100" s="13" t="s">
        <v>84</v>
      </c>
      <c r="AY100" s="248" t="s">
        <v>128</v>
      </c>
    </row>
    <row r="101" spans="1:65" s="2" customFormat="1" ht="16.5" customHeight="1">
      <c r="A101" s="38"/>
      <c r="B101" s="39"/>
      <c r="C101" s="203" t="s">
        <v>127</v>
      </c>
      <c r="D101" s="203" t="s">
        <v>131</v>
      </c>
      <c r="E101" s="204" t="s">
        <v>422</v>
      </c>
      <c r="F101" s="205" t="s">
        <v>423</v>
      </c>
      <c r="G101" s="206" t="s">
        <v>302</v>
      </c>
      <c r="H101" s="207">
        <v>59.8</v>
      </c>
      <c r="I101" s="208"/>
      <c r="J101" s="209">
        <f>ROUND(I101*H101,2)</f>
        <v>0</v>
      </c>
      <c r="K101" s="205" t="s">
        <v>135</v>
      </c>
      <c r="L101" s="44"/>
      <c r="M101" s="210" t="s">
        <v>19</v>
      </c>
      <c r="N101" s="211" t="s">
        <v>47</v>
      </c>
      <c r="O101" s="84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2">
        <f>S101*H101</f>
        <v>0</v>
      </c>
      <c r="U101" s="213" t="s">
        <v>19</v>
      </c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4" t="s">
        <v>156</v>
      </c>
      <c r="AT101" s="214" t="s">
        <v>131</v>
      </c>
      <c r="AU101" s="214" t="s">
        <v>86</v>
      </c>
      <c r="AY101" s="17" t="s">
        <v>128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7" t="s">
        <v>84</v>
      </c>
      <c r="BK101" s="215">
        <f>ROUND(I101*H101,2)</f>
        <v>0</v>
      </c>
      <c r="BL101" s="17" t="s">
        <v>156</v>
      </c>
      <c r="BM101" s="214" t="s">
        <v>424</v>
      </c>
    </row>
    <row r="102" spans="1:47" s="2" customFormat="1" ht="12">
      <c r="A102" s="38"/>
      <c r="B102" s="39"/>
      <c r="C102" s="40"/>
      <c r="D102" s="216" t="s">
        <v>138</v>
      </c>
      <c r="E102" s="40"/>
      <c r="F102" s="217" t="s">
        <v>423</v>
      </c>
      <c r="G102" s="40"/>
      <c r="H102" s="40"/>
      <c r="I102" s="218"/>
      <c r="J102" s="40"/>
      <c r="K102" s="40"/>
      <c r="L102" s="44"/>
      <c r="M102" s="219"/>
      <c r="N102" s="220"/>
      <c r="O102" s="84"/>
      <c r="P102" s="84"/>
      <c r="Q102" s="84"/>
      <c r="R102" s="84"/>
      <c r="S102" s="84"/>
      <c r="T102" s="84"/>
      <c r="U102" s="85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138</v>
      </c>
      <c r="AU102" s="17" t="s">
        <v>86</v>
      </c>
    </row>
    <row r="103" spans="1:47" s="2" customFormat="1" ht="12">
      <c r="A103" s="38"/>
      <c r="B103" s="39"/>
      <c r="C103" s="40"/>
      <c r="D103" s="221" t="s">
        <v>139</v>
      </c>
      <c r="E103" s="40"/>
      <c r="F103" s="222" t="s">
        <v>425</v>
      </c>
      <c r="G103" s="40"/>
      <c r="H103" s="40"/>
      <c r="I103" s="218"/>
      <c r="J103" s="40"/>
      <c r="K103" s="40"/>
      <c r="L103" s="44"/>
      <c r="M103" s="219"/>
      <c r="N103" s="220"/>
      <c r="O103" s="84"/>
      <c r="P103" s="84"/>
      <c r="Q103" s="84"/>
      <c r="R103" s="84"/>
      <c r="S103" s="84"/>
      <c r="T103" s="84"/>
      <c r="U103" s="85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139</v>
      </c>
      <c r="AU103" s="17" t="s">
        <v>86</v>
      </c>
    </row>
    <row r="104" spans="1:47" s="2" customFormat="1" ht="12">
      <c r="A104" s="38"/>
      <c r="B104" s="39"/>
      <c r="C104" s="40"/>
      <c r="D104" s="216" t="s">
        <v>141</v>
      </c>
      <c r="E104" s="40"/>
      <c r="F104" s="223" t="s">
        <v>426</v>
      </c>
      <c r="G104" s="40"/>
      <c r="H104" s="40"/>
      <c r="I104" s="218"/>
      <c r="J104" s="40"/>
      <c r="K104" s="40"/>
      <c r="L104" s="44"/>
      <c r="M104" s="219"/>
      <c r="N104" s="220"/>
      <c r="O104" s="84"/>
      <c r="P104" s="84"/>
      <c r="Q104" s="84"/>
      <c r="R104" s="84"/>
      <c r="S104" s="84"/>
      <c r="T104" s="84"/>
      <c r="U104" s="85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141</v>
      </c>
      <c r="AU104" s="17" t="s">
        <v>86</v>
      </c>
    </row>
    <row r="105" spans="1:51" s="13" customFormat="1" ht="12">
      <c r="A105" s="13"/>
      <c r="B105" s="238"/>
      <c r="C105" s="239"/>
      <c r="D105" s="216" t="s">
        <v>185</v>
      </c>
      <c r="E105" s="240" t="s">
        <v>19</v>
      </c>
      <c r="F105" s="241" t="s">
        <v>427</v>
      </c>
      <c r="G105" s="239"/>
      <c r="H105" s="242">
        <v>59.800000000000004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6"/>
      <c r="U105" s="247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8" t="s">
        <v>185</v>
      </c>
      <c r="AU105" s="248" t="s">
        <v>86</v>
      </c>
      <c r="AV105" s="13" t="s">
        <v>86</v>
      </c>
      <c r="AW105" s="13" t="s">
        <v>39</v>
      </c>
      <c r="AX105" s="13" t="s">
        <v>84</v>
      </c>
      <c r="AY105" s="248" t="s">
        <v>128</v>
      </c>
    </row>
    <row r="106" spans="1:65" s="2" customFormat="1" ht="21.75" customHeight="1">
      <c r="A106" s="38"/>
      <c r="B106" s="39"/>
      <c r="C106" s="203" t="s">
        <v>205</v>
      </c>
      <c r="D106" s="203" t="s">
        <v>131</v>
      </c>
      <c r="E106" s="204" t="s">
        <v>344</v>
      </c>
      <c r="F106" s="205" t="s">
        <v>345</v>
      </c>
      <c r="G106" s="206" t="s">
        <v>302</v>
      </c>
      <c r="H106" s="207">
        <v>59.8</v>
      </c>
      <c r="I106" s="208"/>
      <c r="J106" s="209">
        <f>ROUND(I106*H106,2)</f>
        <v>0</v>
      </c>
      <c r="K106" s="205" t="s">
        <v>135</v>
      </c>
      <c r="L106" s="44"/>
      <c r="M106" s="210" t="s">
        <v>19</v>
      </c>
      <c r="N106" s="211" t="s">
        <v>47</v>
      </c>
      <c r="O106" s="84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2">
        <f>S106*H106</f>
        <v>0</v>
      </c>
      <c r="U106" s="213" t="s">
        <v>19</v>
      </c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4" t="s">
        <v>156</v>
      </c>
      <c r="AT106" s="214" t="s">
        <v>131</v>
      </c>
      <c r="AU106" s="214" t="s">
        <v>86</v>
      </c>
      <c r="AY106" s="17" t="s">
        <v>128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7" t="s">
        <v>84</v>
      </c>
      <c r="BK106" s="215">
        <f>ROUND(I106*H106,2)</f>
        <v>0</v>
      </c>
      <c r="BL106" s="17" t="s">
        <v>156</v>
      </c>
      <c r="BM106" s="214" t="s">
        <v>428</v>
      </c>
    </row>
    <row r="107" spans="1:47" s="2" customFormat="1" ht="12">
      <c r="A107" s="38"/>
      <c r="B107" s="39"/>
      <c r="C107" s="40"/>
      <c r="D107" s="216" t="s">
        <v>138</v>
      </c>
      <c r="E107" s="40"/>
      <c r="F107" s="217" t="s">
        <v>345</v>
      </c>
      <c r="G107" s="40"/>
      <c r="H107" s="40"/>
      <c r="I107" s="218"/>
      <c r="J107" s="40"/>
      <c r="K107" s="40"/>
      <c r="L107" s="44"/>
      <c r="M107" s="219"/>
      <c r="N107" s="220"/>
      <c r="O107" s="84"/>
      <c r="P107" s="84"/>
      <c r="Q107" s="84"/>
      <c r="R107" s="84"/>
      <c r="S107" s="84"/>
      <c r="T107" s="84"/>
      <c r="U107" s="85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138</v>
      </c>
      <c r="AU107" s="17" t="s">
        <v>86</v>
      </c>
    </row>
    <row r="108" spans="1:47" s="2" customFormat="1" ht="12">
      <c r="A108" s="38"/>
      <c r="B108" s="39"/>
      <c r="C108" s="40"/>
      <c r="D108" s="221" t="s">
        <v>139</v>
      </c>
      <c r="E108" s="40"/>
      <c r="F108" s="222" t="s">
        <v>347</v>
      </c>
      <c r="G108" s="40"/>
      <c r="H108" s="40"/>
      <c r="I108" s="218"/>
      <c r="J108" s="40"/>
      <c r="K108" s="40"/>
      <c r="L108" s="44"/>
      <c r="M108" s="219"/>
      <c r="N108" s="220"/>
      <c r="O108" s="84"/>
      <c r="P108" s="84"/>
      <c r="Q108" s="84"/>
      <c r="R108" s="84"/>
      <c r="S108" s="84"/>
      <c r="T108" s="84"/>
      <c r="U108" s="85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139</v>
      </c>
      <c r="AU108" s="17" t="s">
        <v>86</v>
      </c>
    </row>
    <row r="109" spans="1:51" s="13" customFormat="1" ht="12">
      <c r="A109" s="13"/>
      <c r="B109" s="238"/>
      <c r="C109" s="239"/>
      <c r="D109" s="216" t="s">
        <v>185</v>
      </c>
      <c r="E109" s="240" t="s">
        <v>19</v>
      </c>
      <c r="F109" s="241" t="s">
        <v>427</v>
      </c>
      <c r="G109" s="239"/>
      <c r="H109" s="242">
        <v>59.800000000000004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6"/>
      <c r="U109" s="247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8" t="s">
        <v>185</v>
      </c>
      <c r="AU109" s="248" t="s">
        <v>86</v>
      </c>
      <c r="AV109" s="13" t="s">
        <v>86</v>
      </c>
      <c r="AW109" s="13" t="s">
        <v>39</v>
      </c>
      <c r="AX109" s="13" t="s">
        <v>84</v>
      </c>
      <c r="AY109" s="248" t="s">
        <v>128</v>
      </c>
    </row>
    <row r="110" spans="1:65" s="2" customFormat="1" ht="24.15" customHeight="1">
      <c r="A110" s="38"/>
      <c r="B110" s="39"/>
      <c r="C110" s="203" t="s">
        <v>210</v>
      </c>
      <c r="D110" s="203" t="s">
        <v>131</v>
      </c>
      <c r="E110" s="204" t="s">
        <v>353</v>
      </c>
      <c r="F110" s="205" t="s">
        <v>354</v>
      </c>
      <c r="G110" s="206" t="s">
        <v>302</v>
      </c>
      <c r="H110" s="207">
        <v>299</v>
      </c>
      <c r="I110" s="208"/>
      <c r="J110" s="209">
        <f>ROUND(I110*H110,2)</f>
        <v>0</v>
      </c>
      <c r="K110" s="205" t="s">
        <v>135</v>
      </c>
      <c r="L110" s="44"/>
      <c r="M110" s="210" t="s">
        <v>19</v>
      </c>
      <c r="N110" s="211" t="s">
        <v>47</v>
      </c>
      <c r="O110" s="84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2">
        <f>S110*H110</f>
        <v>0</v>
      </c>
      <c r="U110" s="213" t="s">
        <v>19</v>
      </c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4" t="s">
        <v>156</v>
      </c>
      <c r="AT110" s="214" t="s">
        <v>131</v>
      </c>
      <c r="AU110" s="214" t="s">
        <v>86</v>
      </c>
      <c r="AY110" s="17" t="s">
        <v>128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7" t="s">
        <v>84</v>
      </c>
      <c r="BK110" s="215">
        <f>ROUND(I110*H110,2)</f>
        <v>0</v>
      </c>
      <c r="BL110" s="17" t="s">
        <v>156</v>
      </c>
      <c r="BM110" s="214" t="s">
        <v>429</v>
      </c>
    </row>
    <row r="111" spans="1:47" s="2" customFormat="1" ht="12">
      <c r="A111" s="38"/>
      <c r="B111" s="39"/>
      <c r="C111" s="40"/>
      <c r="D111" s="216" t="s">
        <v>138</v>
      </c>
      <c r="E111" s="40"/>
      <c r="F111" s="217" t="s">
        <v>354</v>
      </c>
      <c r="G111" s="40"/>
      <c r="H111" s="40"/>
      <c r="I111" s="218"/>
      <c r="J111" s="40"/>
      <c r="K111" s="40"/>
      <c r="L111" s="44"/>
      <c r="M111" s="219"/>
      <c r="N111" s="220"/>
      <c r="O111" s="84"/>
      <c r="P111" s="84"/>
      <c r="Q111" s="84"/>
      <c r="R111" s="84"/>
      <c r="S111" s="84"/>
      <c r="T111" s="84"/>
      <c r="U111" s="85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138</v>
      </c>
      <c r="AU111" s="17" t="s">
        <v>86</v>
      </c>
    </row>
    <row r="112" spans="1:47" s="2" customFormat="1" ht="12">
      <c r="A112" s="38"/>
      <c r="B112" s="39"/>
      <c r="C112" s="40"/>
      <c r="D112" s="221" t="s">
        <v>139</v>
      </c>
      <c r="E112" s="40"/>
      <c r="F112" s="222" t="s">
        <v>356</v>
      </c>
      <c r="G112" s="40"/>
      <c r="H112" s="40"/>
      <c r="I112" s="218"/>
      <c r="J112" s="40"/>
      <c r="K112" s="40"/>
      <c r="L112" s="44"/>
      <c r="M112" s="219"/>
      <c r="N112" s="220"/>
      <c r="O112" s="84"/>
      <c r="P112" s="84"/>
      <c r="Q112" s="84"/>
      <c r="R112" s="84"/>
      <c r="S112" s="84"/>
      <c r="T112" s="84"/>
      <c r="U112" s="85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139</v>
      </c>
      <c r="AU112" s="17" t="s">
        <v>86</v>
      </c>
    </row>
    <row r="113" spans="1:51" s="13" customFormat="1" ht="12">
      <c r="A113" s="13"/>
      <c r="B113" s="238"/>
      <c r="C113" s="239"/>
      <c r="D113" s="216" t="s">
        <v>185</v>
      </c>
      <c r="E113" s="240" t="s">
        <v>19</v>
      </c>
      <c r="F113" s="241" t="s">
        <v>430</v>
      </c>
      <c r="G113" s="239"/>
      <c r="H113" s="242">
        <v>299</v>
      </c>
      <c r="I113" s="243"/>
      <c r="J113" s="239"/>
      <c r="K113" s="239"/>
      <c r="L113" s="244"/>
      <c r="M113" s="260"/>
      <c r="N113" s="261"/>
      <c r="O113" s="261"/>
      <c r="P113" s="261"/>
      <c r="Q113" s="261"/>
      <c r="R113" s="261"/>
      <c r="S113" s="261"/>
      <c r="T113" s="261"/>
      <c r="U113" s="262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8" t="s">
        <v>185</v>
      </c>
      <c r="AU113" s="248" t="s">
        <v>86</v>
      </c>
      <c r="AV113" s="13" t="s">
        <v>86</v>
      </c>
      <c r="AW113" s="13" t="s">
        <v>39</v>
      </c>
      <c r="AX113" s="13" t="s">
        <v>84</v>
      </c>
      <c r="AY113" s="248" t="s">
        <v>128</v>
      </c>
    </row>
    <row r="114" spans="1:31" s="2" customFormat="1" ht="6.95" customHeight="1">
      <c r="A114" s="38"/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44"/>
      <c r="M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</sheetData>
  <sheetProtection password="CB78" sheet="1" objects="1" scenarios="1" formatColumns="0" formatRows="0" autoFilter="0"/>
  <autoFilter ref="C80:K11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2/111151331"/>
    <hyperlink ref="F90" r:id="rId2" display="https://podminky.urs.cz/item/CS_URS_2023_02/184801131"/>
    <hyperlink ref="F95" r:id="rId3" display="https://podminky.urs.cz/item/CS_URS_2023_02/184813133"/>
    <hyperlink ref="F103" r:id="rId4" display="https://podminky.urs.cz/item/CS_URS_2023_02/185804312"/>
    <hyperlink ref="F108" r:id="rId5" display="https://podminky.urs.cz/item/CS_URS_2023_02/185851121"/>
    <hyperlink ref="F112" r:id="rId6" display="https://podminky.urs.cz/item/CS_URS_2023_02/185851129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>
      <c r="B4" s="20"/>
      <c r="D4" s="130" t="s">
        <v>100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Polní cesta C2 v katastrálním území Osoblaha, SO 801 - Výsadba zeleně LBK 7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431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28. 6. 2023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37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ROUND((SUM(BE81:BE100)),2)</f>
        <v>0</v>
      </c>
      <c r="G33" s="38"/>
      <c r="H33" s="38"/>
      <c r="I33" s="148">
        <v>0.21</v>
      </c>
      <c r="J33" s="147">
        <f>ROUND(((SUM(BE81:BE100))*I33),2)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ROUND((SUM(BF81:BF100)),2)</f>
        <v>0</v>
      </c>
      <c r="G34" s="38"/>
      <c r="H34" s="38"/>
      <c r="I34" s="148">
        <v>0.15</v>
      </c>
      <c r="J34" s="147">
        <f>ROUND(((SUM(BF81:BF100))*I34),2)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ROUND((SUM(BG81:BG100)),2)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ROUND((SUM(BH81:BH100)),2)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ROUND((SUM(BI81:BI100)),2)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103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Polní cesta C2 v katastrálním území Osoblaha, SO 801 - Výsadba zeleně LBK 7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801.1.2 - Následná péče 2.rok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Osoblaha</v>
      </c>
      <c r="G52" s="40"/>
      <c r="H52" s="40"/>
      <c r="I52" s="32" t="s">
        <v>23</v>
      </c>
      <c r="J52" s="72" t="str">
        <f>IF(J12="","",J12)</f>
        <v>28. 6. 2023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Státní pozemkový úřad</v>
      </c>
      <c r="G54" s="40"/>
      <c r="H54" s="40"/>
      <c r="I54" s="32" t="s">
        <v>33</v>
      </c>
      <c r="J54" s="36" t="str">
        <f>E21</f>
        <v>HBH Projekt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37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104</v>
      </c>
      <c r="D57" s="162"/>
      <c r="E57" s="162"/>
      <c r="F57" s="162"/>
      <c r="G57" s="162"/>
      <c r="H57" s="162"/>
      <c r="I57" s="162"/>
      <c r="J57" s="163" t="s">
        <v>105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106</v>
      </c>
    </row>
    <row r="60" spans="1:31" s="9" customFormat="1" ht="24.95" customHeight="1">
      <c r="A60" s="9"/>
      <c r="B60" s="165"/>
      <c r="C60" s="166"/>
      <c r="D60" s="167" t="s">
        <v>163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164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111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6.25" customHeight="1">
      <c r="A71" s="38"/>
      <c r="B71" s="39"/>
      <c r="C71" s="40"/>
      <c r="D71" s="40"/>
      <c r="E71" s="160" t="str">
        <f>E7</f>
        <v>Polní cesta C2 v katastrálním území Osoblaha, SO 801 - Výsadba zeleně LBK 7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101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SO 801.1.2 - Následná péče 2.rok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Osoblaha</v>
      </c>
      <c r="G75" s="40"/>
      <c r="H75" s="40"/>
      <c r="I75" s="32" t="s">
        <v>23</v>
      </c>
      <c r="J75" s="72" t="str">
        <f>IF(J12="","",J12)</f>
        <v>28. 6. 2023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5.65" customHeight="1">
      <c r="A77" s="38"/>
      <c r="B77" s="39"/>
      <c r="C77" s="32" t="s">
        <v>25</v>
      </c>
      <c r="D77" s="40"/>
      <c r="E77" s="40"/>
      <c r="F77" s="27" t="str">
        <f>E15</f>
        <v>Státní pozemkový úřad</v>
      </c>
      <c r="G77" s="40"/>
      <c r="H77" s="40"/>
      <c r="I77" s="32" t="s">
        <v>33</v>
      </c>
      <c r="J77" s="36" t="str">
        <f>E21</f>
        <v>HBH Projekt spol. s r.o.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32" t="s">
        <v>37</v>
      </c>
      <c r="J78" s="36" t="str">
        <f>E24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112</v>
      </c>
      <c r="D80" s="180" t="s">
        <v>61</v>
      </c>
      <c r="E80" s="180" t="s">
        <v>57</v>
      </c>
      <c r="F80" s="180" t="s">
        <v>58</v>
      </c>
      <c r="G80" s="180" t="s">
        <v>113</v>
      </c>
      <c r="H80" s="180" t="s">
        <v>114</v>
      </c>
      <c r="I80" s="180" t="s">
        <v>115</v>
      </c>
      <c r="J80" s="180" t="s">
        <v>105</v>
      </c>
      <c r="K80" s="181" t="s">
        <v>116</v>
      </c>
      <c r="L80" s="182"/>
      <c r="M80" s="92" t="s">
        <v>19</v>
      </c>
      <c r="N80" s="93" t="s">
        <v>46</v>
      </c>
      <c r="O80" s="93" t="s">
        <v>117</v>
      </c>
      <c r="P80" s="93" t="s">
        <v>118</v>
      </c>
      <c r="Q80" s="93" t="s">
        <v>119</v>
      </c>
      <c r="R80" s="93" t="s">
        <v>120</v>
      </c>
      <c r="S80" s="93" t="s">
        <v>121</v>
      </c>
      <c r="T80" s="93" t="s">
        <v>122</v>
      </c>
      <c r="U80" s="94" t="s">
        <v>123</v>
      </c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124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0.42525</v>
      </c>
      <c r="S81" s="96"/>
      <c r="T81" s="185">
        <f>T82</f>
        <v>0</v>
      </c>
      <c r="U81" s="97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75</v>
      </c>
      <c r="AU81" s="17" t="s">
        <v>106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75</v>
      </c>
      <c r="E82" s="190" t="s">
        <v>169</v>
      </c>
      <c r="F82" s="190" t="s">
        <v>170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0.42525</v>
      </c>
      <c r="S82" s="195"/>
      <c r="T82" s="196">
        <f>T83</f>
        <v>0</v>
      </c>
      <c r="U82" s="197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84</v>
      </c>
      <c r="AT82" s="199" t="s">
        <v>75</v>
      </c>
      <c r="AU82" s="199" t="s">
        <v>76</v>
      </c>
      <c r="AY82" s="198" t="s">
        <v>128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75</v>
      </c>
      <c r="E83" s="201" t="s">
        <v>84</v>
      </c>
      <c r="F83" s="201" t="s">
        <v>171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SUM(P84:P100)</f>
        <v>0</v>
      </c>
      <c r="Q83" s="195"/>
      <c r="R83" s="196">
        <f>SUM(R84:R100)</f>
        <v>0.42525</v>
      </c>
      <c r="S83" s="195"/>
      <c r="T83" s="196">
        <f>SUM(T84:T100)</f>
        <v>0</v>
      </c>
      <c r="U83" s="197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84</v>
      </c>
      <c r="AT83" s="199" t="s">
        <v>75</v>
      </c>
      <c r="AU83" s="199" t="s">
        <v>84</v>
      </c>
      <c r="AY83" s="198" t="s">
        <v>128</v>
      </c>
      <c r="BK83" s="200">
        <f>SUM(BK84:BK100)</f>
        <v>0</v>
      </c>
    </row>
    <row r="84" spans="1:65" s="2" customFormat="1" ht="24.15" customHeight="1">
      <c r="A84" s="38"/>
      <c r="B84" s="39"/>
      <c r="C84" s="203" t="s">
        <v>84</v>
      </c>
      <c r="D84" s="203" t="s">
        <v>131</v>
      </c>
      <c r="E84" s="204" t="s">
        <v>406</v>
      </c>
      <c r="F84" s="205" t="s">
        <v>407</v>
      </c>
      <c r="G84" s="206" t="s">
        <v>174</v>
      </c>
      <c r="H84" s="207">
        <v>115116</v>
      </c>
      <c r="I84" s="208"/>
      <c r="J84" s="209">
        <f>ROUND(I84*H84,2)</f>
        <v>0</v>
      </c>
      <c r="K84" s="205" t="s">
        <v>135</v>
      </c>
      <c r="L84" s="44"/>
      <c r="M84" s="210" t="s">
        <v>19</v>
      </c>
      <c r="N84" s="211" t="s">
        <v>47</v>
      </c>
      <c r="O84" s="84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2">
        <f>S84*H84</f>
        <v>0</v>
      </c>
      <c r="U84" s="213" t="s">
        <v>19</v>
      </c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4" t="s">
        <v>156</v>
      </c>
      <c r="AT84" s="214" t="s">
        <v>131</v>
      </c>
      <c r="AU84" s="214" t="s">
        <v>86</v>
      </c>
      <c r="AY84" s="17" t="s">
        <v>128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7" t="s">
        <v>84</v>
      </c>
      <c r="BK84" s="215">
        <f>ROUND(I84*H84,2)</f>
        <v>0</v>
      </c>
      <c r="BL84" s="17" t="s">
        <v>156</v>
      </c>
      <c r="BM84" s="214" t="s">
        <v>432</v>
      </c>
    </row>
    <row r="85" spans="1:47" s="2" customFormat="1" ht="12">
      <c r="A85" s="38"/>
      <c r="B85" s="39"/>
      <c r="C85" s="40"/>
      <c r="D85" s="216" t="s">
        <v>138</v>
      </c>
      <c r="E85" s="40"/>
      <c r="F85" s="217" t="s">
        <v>407</v>
      </c>
      <c r="G85" s="40"/>
      <c r="H85" s="40"/>
      <c r="I85" s="218"/>
      <c r="J85" s="40"/>
      <c r="K85" s="40"/>
      <c r="L85" s="44"/>
      <c r="M85" s="219"/>
      <c r="N85" s="220"/>
      <c r="O85" s="84"/>
      <c r="P85" s="84"/>
      <c r="Q85" s="84"/>
      <c r="R85" s="84"/>
      <c r="S85" s="84"/>
      <c r="T85" s="84"/>
      <c r="U85" s="85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138</v>
      </c>
      <c r="AU85" s="17" t="s">
        <v>86</v>
      </c>
    </row>
    <row r="86" spans="1:47" s="2" customFormat="1" ht="12">
      <c r="A86" s="38"/>
      <c r="B86" s="39"/>
      <c r="C86" s="40"/>
      <c r="D86" s="221" t="s">
        <v>139</v>
      </c>
      <c r="E86" s="40"/>
      <c r="F86" s="222" t="s">
        <v>409</v>
      </c>
      <c r="G86" s="40"/>
      <c r="H86" s="40"/>
      <c r="I86" s="218"/>
      <c r="J86" s="40"/>
      <c r="K86" s="40"/>
      <c r="L86" s="44"/>
      <c r="M86" s="219"/>
      <c r="N86" s="220"/>
      <c r="O86" s="84"/>
      <c r="P86" s="84"/>
      <c r="Q86" s="84"/>
      <c r="R86" s="84"/>
      <c r="S86" s="84"/>
      <c r="T86" s="84"/>
      <c r="U86" s="85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139</v>
      </c>
      <c r="AU86" s="17" t="s">
        <v>86</v>
      </c>
    </row>
    <row r="87" spans="1:51" s="13" customFormat="1" ht="12">
      <c r="A87" s="13"/>
      <c r="B87" s="238"/>
      <c r="C87" s="239"/>
      <c r="D87" s="216" t="s">
        <v>185</v>
      </c>
      <c r="E87" s="240" t="s">
        <v>19</v>
      </c>
      <c r="F87" s="241" t="s">
        <v>410</v>
      </c>
      <c r="G87" s="239"/>
      <c r="H87" s="242">
        <v>115116</v>
      </c>
      <c r="I87" s="243"/>
      <c r="J87" s="239"/>
      <c r="K87" s="239"/>
      <c r="L87" s="244"/>
      <c r="M87" s="245"/>
      <c r="N87" s="246"/>
      <c r="O87" s="246"/>
      <c r="P87" s="246"/>
      <c r="Q87" s="246"/>
      <c r="R87" s="246"/>
      <c r="S87" s="246"/>
      <c r="T87" s="246"/>
      <c r="U87" s="247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8" t="s">
        <v>185</v>
      </c>
      <c r="AU87" s="248" t="s">
        <v>86</v>
      </c>
      <c r="AV87" s="13" t="s">
        <v>86</v>
      </c>
      <c r="AW87" s="13" t="s">
        <v>39</v>
      </c>
      <c r="AX87" s="13" t="s">
        <v>84</v>
      </c>
      <c r="AY87" s="248" t="s">
        <v>128</v>
      </c>
    </row>
    <row r="88" spans="1:65" s="2" customFormat="1" ht="24.15" customHeight="1">
      <c r="A88" s="38"/>
      <c r="B88" s="39"/>
      <c r="C88" s="203" t="s">
        <v>86</v>
      </c>
      <c r="D88" s="203" t="s">
        <v>131</v>
      </c>
      <c r="E88" s="204" t="s">
        <v>411</v>
      </c>
      <c r="F88" s="205" t="s">
        <v>412</v>
      </c>
      <c r="G88" s="206" t="s">
        <v>174</v>
      </c>
      <c r="H88" s="207">
        <v>4685</v>
      </c>
      <c r="I88" s="208"/>
      <c r="J88" s="209">
        <f>ROUND(I88*H88,2)</f>
        <v>0</v>
      </c>
      <c r="K88" s="205" t="s">
        <v>135</v>
      </c>
      <c r="L88" s="44"/>
      <c r="M88" s="210" t="s">
        <v>19</v>
      </c>
      <c r="N88" s="211" t="s">
        <v>47</v>
      </c>
      <c r="O88" s="84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2">
        <f>S88*H88</f>
        <v>0</v>
      </c>
      <c r="U88" s="213" t="s">
        <v>19</v>
      </c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4" t="s">
        <v>156</v>
      </c>
      <c r="AT88" s="214" t="s">
        <v>131</v>
      </c>
      <c r="AU88" s="214" t="s">
        <v>86</v>
      </c>
      <c r="AY88" s="17" t="s">
        <v>128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7" t="s">
        <v>84</v>
      </c>
      <c r="BK88" s="215">
        <f>ROUND(I88*H88,2)</f>
        <v>0</v>
      </c>
      <c r="BL88" s="17" t="s">
        <v>156</v>
      </c>
      <c r="BM88" s="214" t="s">
        <v>433</v>
      </c>
    </row>
    <row r="89" spans="1:47" s="2" customFormat="1" ht="12">
      <c r="A89" s="38"/>
      <c r="B89" s="39"/>
      <c r="C89" s="40"/>
      <c r="D89" s="216" t="s">
        <v>138</v>
      </c>
      <c r="E89" s="40"/>
      <c r="F89" s="217" t="s">
        <v>412</v>
      </c>
      <c r="G89" s="40"/>
      <c r="H89" s="40"/>
      <c r="I89" s="218"/>
      <c r="J89" s="40"/>
      <c r="K89" s="40"/>
      <c r="L89" s="44"/>
      <c r="M89" s="219"/>
      <c r="N89" s="220"/>
      <c r="O89" s="84"/>
      <c r="P89" s="84"/>
      <c r="Q89" s="84"/>
      <c r="R89" s="84"/>
      <c r="S89" s="84"/>
      <c r="T89" s="84"/>
      <c r="U89" s="85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138</v>
      </c>
      <c r="AU89" s="17" t="s">
        <v>86</v>
      </c>
    </row>
    <row r="90" spans="1:47" s="2" customFormat="1" ht="12">
      <c r="A90" s="38"/>
      <c r="B90" s="39"/>
      <c r="C90" s="40"/>
      <c r="D90" s="221" t="s">
        <v>139</v>
      </c>
      <c r="E90" s="40"/>
      <c r="F90" s="222" t="s">
        <v>414</v>
      </c>
      <c r="G90" s="40"/>
      <c r="H90" s="40"/>
      <c r="I90" s="218"/>
      <c r="J90" s="40"/>
      <c r="K90" s="40"/>
      <c r="L90" s="44"/>
      <c r="M90" s="219"/>
      <c r="N90" s="220"/>
      <c r="O90" s="84"/>
      <c r="P90" s="84"/>
      <c r="Q90" s="84"/>
      <c r="R90" s="84"/>
      <c r="S90" s="84"/>
      <c r="T90" s="84"/>
      <c r="U90" s="85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139</v>
      </c>
      <c r="AU90" s="17" t="s">
        <v>86</v>
      </c>
    </row>
    <row r="91" spans="1:47" s="2" customFormat="1" ht="12">
      <c r="A91" s="38"/>
      <c r="B91" s="39"/>
      <c r="C91" s="40"/>
      <c r="D91" s="216" t="s">
        <v>141</v>
      </c>
      <c r="E91" s="40"/>
      <c r="F91" s="223" t="s">
        <v>415</v>
      </c>
      <c r="G91" s="40"/>
      <c r="H91" s="40"/>
      <c r="I91" s="218"/>
      <c r="J91" s="40"/>
      <c r="K91" s="40"/>
      <c r="L91" s="44"/>
      <c r="M91" s="219"/>
      <c r="N91" s="220"/>
      <c r="O91" s="84"/>
      <c r="P91" s="84"/>
      <c r="Q91" s="84"/>
      <c r="R91" s="84"/>
      <c r="S91" s="84"/>
      <c r="T91" s="84"/>
      <c r="U91" s="85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141</v>
      </c>
      <c r="AU91" s="17" t="s">
        <v>86</v>
      </c>
    </row>
    <row r="92" spans="1:51" s="13" customFormat="1" ht="12">
      <c r="A92" s="13"/>
      <c r="B92" s="238"/>
      <c r="C92" s="239"/>
      <c r="D92" s="216" t="s">
        <v>185</v>
      </c>
      <c r="E92" s="240" t="s">
        <v>19</v>
      </c>
      <c r="F92" s="241" t="s">
        <v>416</v>
      </c>
      <c r="G92" s="239"/>
      <c r="H92" s="242">
        <v>4685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6"/>
      <c r="U92" s="247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8" t="s">
        <v>185</v>
      </c>
      <c r="AU92" s="248" t="s">
        <v>86</v>
      </c>
      <c r="AV92" s="13" t="s">
        <v>86</v>
      </c>
      <c r="AW92" s="13" t="s">
        <v>39</v>
      </c>
      <c r="AX92" s="13" t="s">
        <v>84</v>
      </c>
      <c r="AY92" s="248" t="s">
        <v>128</v>
      </c>
    </row>
    <row r="93" spans="1:65" s="2" customFormat="1" ht="33" customHeight="1">
      <c r="A93" s="38"/>
      <c r="B93" s="39"/>
      <c r="C93" s="203" t="s">
        <v>149</v>
      </c>
      <c r="D93" s="203" t="s">
        <v>131</v>
      </c>
      <c r="E93" s="204" t="s">
        <v>279</v>
      </c>
      <c r="F93" s="205" t="s">
        <v>280</v>
      </c>
      <c r="G93" s="206" t="s">
        <v>281</v>
      </c>
      <c r="H93" s="207">
        <v>472.5</v>
      </c>
      <c r="I93" s="208"/>
      <c r="J93" s="209">
        <f>ROUND(I93*H93,2)</f>
        <v>0</v>
      </c>
      <c r="K93" s="205" t="s">
        <v>135</v>
      </c>
      <c r="L93" s="44"/>
      <c r="M93" s="210" t="s">
        <v>19</v>
      </c>
      <c r="N93" s="211" t="s">
        <v>47</v>
      </c>
      <c r="O93" s="84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2">
        <f>S93*H93</f>
        <v>0</v>
      </c>
      <c r="U93" s="213" t="s">
        <v>19</v>
      </c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4" t="s">
        <v>156</v>
      </c>
      <c r="AT93" s="214" t="s">
        <v>131</v>
      </c>
      <c r="AU93" s="214" t="s">
        <v>86</v>
      </c>
      <c r="AY93" s="17" t="s">
        <v>128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7" t="s">
        <v>84</v>
      </c>
      <c r="BK93" s="215">
        <f>ROUND(I93*H93,2)</f>
        <v>0</v>
      </c>
      <c r="BL93" s="17" t="s">
        <v>156</v>
      </c>
      <c r="BM93" s="214" t="s">
        <v>434</v>
      </c>
    </row>
    <row r="94" spans="1:47" s="2" customFormat="1" ht="12">
      <c r="A94" s="38"/>
      <c r="B94" s="39"/>
      <c r="C94" s="40"/>
      <c r="D94" s="216" t="s">
        <v>138</v>
      </c>
      <c r="E94" s="40"/>
      <c r="F94" s="217" t="s">
        <v>280</v>
      </c>
      <c r="G94" s="40"/>
      <c r="H94" s="40"/>
      <c r="I94" s="218"/>
      <c r="J94" s="40"/>
      <c r="K94" s="40"/>
      <c r="L94" s="44"/>
      <c r="M94" s="219"/>
      <c r="N94" s="220"/>
      <c r="O94" s="84"/>
      <c r="P94" s="84"/>
      <c r="Q94" s="84"/>
      <c r="R94" s="84"/>
      <c r="S94" s="84"/>
      <c r="T94" s="84"/>
      <c r="U94" s="85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138</v>
      </c>
      <c r="AU94" s="17" t="s">
        <v>86</v>
      </c>
    </row>
    <row r="95" spans="1:47" s="2" customFormat="1" ht="12">
      <c r="A95" s="38"/>
      <c r="B95" s="39"/>
      <c r="C95" s="40"/>
      <c r="D95" s="221" t="s">
        <v>139</v>
      </c>
      <c r="E95" s="40"/>
      <c r="F95" s="222" t="s">
        <v>283</v>
      </c>
      <c r="G95" s="40"/>
      <c r="H95" s="40"/>
      <c r="I95" s="218"/>
      <c r="J95" s="40"/>
      <c r="K95" s="40"/>
      <c r="L95" s="44"/>
      <c r="M95" s="219"/>
      <c r="N95" s="220"/>
      <c r="O95" s="84"/>
      <c r="P95" s="84"/>
      <c r="Q95" s="84"/>
      <c r="R95" s="84"/>
      <c r="S95" s="84"/>
      <c r="T95" s="84"/>
      <c r="U95" s="85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139</v>
      </c>
      <c r="AU95" s="17" t="s">
        <v>86</v>
      </c>
    </row>
    <row r="96" spans="1:47" s="2" customFormat="1" ht="12">
      <c r="A96" s="38"/>
      <c r="B96" s="39"/>
      <c r="C96" s="40"/>
      <c r="D96" s="216" t="s">
        <v>141</v>
      </c>
      <c r="E96" s="40"/>
      <c r="F96" s="223" t="s">
        <v>418</v>
      </c>
      <c r="G96" s="40"/>
      <c r="H96" s="40"/>
      <c r="I96" s="218"/>
      <c r="J96" s="40"/>
      <c r="K96" s="40"/>
      <c r="L96" s="44"/>
      <c r="M96" s="219"/>
      <c r="N96" s="220"/>
      <c r="O96" s="84"/>
      <c r="P96" s="84"/>
      <c r="Q96" s="84"/>
      <c r="R96" s="84"/>
      <c r="S96" s="84"/>
      <c r="T96" s="84"/>
      <c r="U96" s="85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141</v>
      </c>
      <c r="AU96" s="17" t="s">
        <v>86</v>
      </c>
    </row>
    <row r="97" spans="1:51" s="13" customFormat="1" ht="12">
      <c r="A97" s="13"/>
      <c r="B97" s="238"/>
      <c r="C97" s="239"/>
      <c r="D97" s="216" t="s">
        <v>185</v>
      </c>
      <c r="E97" s="240" t="s">
        <v>19</v>
      </c>
      <c r="F97" s="241" t="s">
        <v>419</v>
      </c>
      <c r="G97" s="239"/>
      <c r="H97" s="242">
        <v>472.5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6"/>
      <c r="U97" s="247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8" t="s">
        <v>185</v>
      </c>
      <c r="AU97" s="248" t="s">
        <v>86</v>
      </c>
      <c r="AV97" s="13" t="s">
        <v>86</v>
      </c>
      <c r="AW97" s="13" t="s">
        <v>39</v>
      </c>
      <c r="AX97" s="13" t="s">
        <v>84</v>
      </c>
      <c r="AY97" s="248" t="s">
        <v>128</v>
      </c>
    </row>
    <row r="98" spans="1:65" s="2" customFormat="1" ht="16.5" customHeight="1">
      <c r="A98" s="38"/>
      <c r="B98" s="39"/>
      <c r="C98" s="228" t="s">
        <v>156</v>
      </c>
      <c r="D98" s="228" t="s">
        <v>179</v>
      </c>
      <c r="E98" s="229" t="s">
        <v>221</v>
      </c>
      <c r="F98" s="230" t="s">
        <v>288</v>
      </c>
      <c r="G98" s="231" t="s">
        <v>289</v>
      </c>
      <c r="H98" s="232">
        <v>425.25</v>
      </c>
      <c r="I98" s="233"/>
      <c r="J98" s="234">
        <f>ROUND(I98*H98,2)</f>
        <v>0</v>
      </c>
      <c r="K98" s="230" t="s">
        <v>19</v>
      </c>
      <c r="L98" s="235"/>
      <c r="M98" s="236" t="s">
        <v>19</v>
      </c>
      <c r="N98" s="237" t="s">
        <v>47</v>
      </c>
      <c r="O98" s="84"/>
      <c r="P98" s="212">
        <f>O98*H98</f>
        <v>0</v>
      </c>
      <c r="Q98" s="212">
        <v>0.001</v>
      </c>
      <c r="R98" s="212">
        <f>Q98*H98</f>
        <v>0.42525</v>
      </c>
      <c r="S98" s="212">
        <v>0</v>
      </c>
      <c r="T98" s="212">
        <f>S98*H98</f>
        <v>0</v>
      </c>
      <c r="U98" s="213" t="s">
        <v>19</v>
      </c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4" t="s">
        <v>183</v>
      </c>
      <c r="AT98" s="214" t="s">
        <v>179</v>
      </c>
      <c r="AU98" s="214" t="s">
        <v>86</v>
      </c>
      <c r="AY98" s="17" t="s">
        <v>128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7" t="s">
        <v>84</v>
      </c>
      <c r="BK98" s="215">
        <f>ROUND(I98*H98,2)</f>
        <v>0</v>
      </c>
      <c r="BL98" s="17" t="s">
        <v>156</v>
      </c>
      <c r="BM98" s="214" t="s">
        <v>435</v>
      </c>
    </row>
    <row r="99" spans="1:47" s="2" customFormat="1" ht="12">
      <c r="A99" s="38"/>
      <c r="B99" s="39"/>
      <c r="C99" s="40"/>
      <c r="D99" s="216" t="s">
        <v>138</v>
      </c>
      <c r="E99" s="40"/>
      <c r="F99" s="217" t="s">
        <v>288</v>
      </c>
      <c r="G99" s="40"/>
      <c r="H99" s="40"/>
      <c r="I99" s="218"/>
      <c r="J99" s="40"/>
      <c r="K99" s="40"/>
      <c r="L99" s="44"/>
      <c r="M99" s="219"/>
      <c r="N99" s="220"/>
      <c r="O99" s="84"/>
      <c r="P99" s="84"/>
      <c r="Q99" s="84"/>
      <c r="R99" s="84"/>
      <c r="S99" s="84"/>
      <c r="T99" s="84"/>
      <c r="U99" s="85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138</v>
      </c>
      <c r="AU99" s="17" t="s">
        <v>86</v>
      </c>
    </row>
    <row r="100" spans="1:51" s="13" customFormat="1" ht="12">
      <c r="A100" s="13"/>
      <c r="B100" s="238"/>
      <c r="C100" s="239"/>
      <c r="D100" s="216" t="s">
        <v>185</v>
      </c>
      <c r="E100" s="240" t="s">
        <v>19</v>
      </c>
      <c r="F100" s="241" t="s">
        <v>421</v>
      </c>
      <c r="G100" s="239"/>
      <c r="H100" s="242">
        <v>425.25</v>
      </c>
      <c r="I100" s="243"/>
      <c r="J100" s="239"/>
      <c r="K100" s="239"/>
      <c r="L100" s="244"/>
      <c r="M100" s="260"/>
      <c r="N100" s="261"/>
      <c r="O100" s="261"/>
      <c r="P100" s="261"/>
      <c r="Q100" s="261"/>
      <c r="R100" s="261"/>
      <c r="S100" s="261"/>
      <c r="T100" s="261"/>
      <c r="U100" s="262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8" t="s">
        <v>185</v>
      </c>
      <c r="AU100" s="248" t="s">
        <v>86</v>
      </c>
      <c r="AV100" s="13" t="s">
        <v>86</v>
      </c>
      <c r="AW100" s="13" t="s">
        <v>39</v>
      </c>
      <c r="AX100" s="13" t="s">
        <v>84</v>
      </c>
      <c r="AY100" s="248" t="s">
        <v>128</v>
      </c>
    </row>
    <row r="101" spans="1:31" s="2" customFormat="1" ht="6.95" customHeight="1">
      <c r="A101" s="38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44"/>
      <c r="M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</sheetData>
  <sheetProtection password="CB78" sheet="1" objects="1" scenarios="1" formatColumns="0" formatRows="0" autoFilter="0"/>
  <autoFilter ref="C80:K10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2/111151331"/>
    <hyperlink ref="F90" r:id="rId2" display="https://podminky.urs.cz/item/CS_URS_2023_02/184801131"/>
    <hyperlink ref="F95" r:id="rId3" display="https://podminky.urs.cz/item/CS_URS_2023_02/18481313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>
      <c r="B4" s="20"/>
      <c r="D4" s="130" t="s">
        <v>100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Polní cesta C2 v katastrálním území Osoblaha, SO 801 - Výsadba zeleně LBK 7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436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28. 6. 2023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37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46</v>
      </c>
      <c r="E33" s="132" t="s">
        <v>47</v>
      </c>
      <c r="F33" s="147">
        <f>ROUND((SUM(BE81:BE100)),2)</f>
        <v>0</v>
      </c>
      <c r="G33" s="38"/>
      <c r="H33" s="38"/>
      <c r="I33" s="148">
        <v>0.21</v>
      </c>
      <c r="J33" s="147">
        <f>ROUND(((SUM(BE81:BE100))*I33),2)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48</v>
      </c>
      <c r="F34" s="147">
        <f>ROUND((SUM(BF81:BF100)),2)</f>
        <v>0</v>
      </c>
      <c r="G34" s="38"/>
      <c r="H34" s="38"/>
      <c r="I34" s="148">
        <v>0.15</v>
      </c>
      <c r="J34" s="147">
        <f>ROUND(((SUM(BF81:BF100))*I34),2)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ROUND((SUM(BG81:BG100)),2)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ROUND((SUM(BH81:BH100)),2)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ROUND((SUM(BI81:BI100)),2)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103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Polní cesta C2 v katastrálním území Osoblaha, SO 801 - Výsadba zeleně LBK 7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801.1.3 - Následná péče 3.rok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Osoblaha</v>
      </c>
      <c r="G52" s="40"/>
      <c r="H52" s="40"/>
      <c r="I52" s="32" t="s">
        <v>23</v>
      </c>
      <c r="J52" s="72" t="str">
        <f>IF(J12="","",J12)</f>
        <v>28. 6. 2023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Státní pozemkový úřad</v>
      </c>
      <c r="G54" s="40"/>
      <c r="H54" s="40"/>
      <c r="I54" s="32" t="s">
        <v>33</v>
      </c>
      <c r="J54" s="36" t="str">
        <f>E21</f>
        <v>HBH Projekt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37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104</v>
      </c>
      <c r="D57" s="162"/>
      <c r="E57" s="162"/>
      <c r="F57" s="162"/>
      <c r="G57" s="162"/>
      <c r="H57" s="162"/>
      <c r="I57" s="162"/>
      <c r="J57" s="163" t="s">
        <v>105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106</v>
      </c>
    </row>
    <row r="60" spans="1:31" s="9" customFormat="1" ht="24.95" customHeight="1">
      <c r="A60" s="9"/>
      <c r="B60" s="165"/>
      <c r="C60" s="166"/>
      <c r="D60" s="167" t="s">
        <v>163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164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111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6.25" customHeight="1">
      <c r="A71" s="38"/>
      <c r="B71" s="39"/>
      <c r="C71" s="40"/>
      <c r="D71" s="40"/>
      <c r="E71" s="160" t="str">
        <f>E7</f>
        <v>Polní cesta C2 v katastrálním území Osoblaha, SO 801 - Výsadba zeleně LBK 7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101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SO 801.1.3 - Následná péče 3.rok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Osoblaha</v>
      </c>
      <c r="G75" s="40"/>
      <c r="H75" s="40"/>
      <c r="I75" s="32" t="s">
        <v>23</v>
      </c>
      <c r="J75" s="72" t="str">
        <f>IF(J12="","",J12)</f>
        <v>28. 6. 2023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5.65" customHeight="1">
      <c r="A77" s="38"/>
      <c r="B77" s="39"/>
      <c r="C77" s="32" t="s">
        <v>25</v>
      </c>
      <c r="D77" s="40"/>
      <c r="E77" s="40"/>
      <c r="F77" s="27" t="str">
        <f>E15</f>
        <v>Státní pozemkový úřad</v>
      </c>
      <c r="G77" s="40"/>
      <c r="H77" s="40"/>
      <c r="I77" s="32" t="s">
        <v>33</v>
      </c>
      <c r="J77" s="36" t="str">
        <f>E21</f>
        <v>HBH Projekt spol. s r.o.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32" t="s">
        <v>37</v>
      </c>
      <c r="J78" s="36" t="str">
        <f>E24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112</v>
      </c>
      <c r="D80" s="180" t="s">
        <v>61</v>
      </c>
      <c r="E80" s="180" t="s">
        <v>57</v>
      </c>
      <c r="F80" s="180" t="s">
        <v>58</v>
      </c>
      <c r="G80" s="180" t="s">
        <v>113</v>
      </c>
      <c r="H80" s="180" t="s">
        <v>114</v>
      </c>
      <c r="I80" s="180" t="s">
        <v>115</v>
      </c>
      <c r="J80" s="180" t="s">
        <v>105</v>
      </c>
      <c r="K80" s="181" t="s">
        <v>116</v>
      </c>
      <c r="L80" s="182"/>
      <c r="M80" s="92" t="s">
        <v>19</v>
      </c>
      <c r="N80" s="93" t="s">
        <v>46</v>
      </c>
      <c r="O80" s="93" t="s">
        <v>117</v>
      </c>
      <c r="P80" s="93" t="s">
        <v>118</v>
      </c>
      <c r="Q80" s="93" t="s">
        <v>119</v>
      </c>
      <c r="R80" s="93" t="s">
        <v>120</v>
      </c>
      <c r="S80" s="93" t="s">
        <v>121</v>
      </c>
      <c r="T80" s="93" t="s">
        <v>122</v>
      </c>
      <c r="U80" s="94" t="s">
        <v>123</v>
      </c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124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0.42525</v>
      </c>
      <c r="S81" s="96"/>
      <c r="T81" s="185">
        <f>T82</f>
        <v>0</v>
      </c>
      <c r="U81" s="97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75</v>
      </c>
      <c r="AU81" s="17" t="s">
        <v>106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75</v>
      </c>
      <c r="E82" s="190" t="s">
        <v>169</v>
      </c>
      <c r="F82" s="190" t="s">
        <v>170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0.42525</v>
      </c>
      <c r="S82" s="195"/>
      <c r="T82" s="196">
        <f>T83</f>
        <v>0</v>
      </c>
      <c r="U82" s="197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84</v>
      </c>
      <c r="AT82" s="199" t="s">
        <v>75</v>
      </c>
      <c r="AU82" s="199" t="s">
        <v>76</v>
      </c>
      <c r="AY82" s="198" t="s">
        <v>128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75</v>
      </c>
      <c r="E83" s="201" t="s">
        <v>84</v>
      </c>
      <c r="F83" s="201" t="s">
        <v>171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SUM(P84:P100)</f>
        <v>0</v>
      </c>
      <c r="Q83" s="195"/>
      <c r="R83" s="196">
        <f>SUM(R84:R100)</f>
        <v>0.42525</v>
      </c>
      <c r="S83" s="195"/>
      <c r="T83" s="196">
        <f>SUM(T84:T100)</f>
        <v>0</v>
      </c>
      <c r="U83" s="197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84</v>
      </c>
      <c r="AT83" s="199" t="s">
        <v>75</v>
      </c>
      <c r="AU83" s="199" t="s">
        <v>84</v>
      </c>
      <c r="AY83" s="198" t="s">
        <v>128</v>
      </c>
      <c r="BK83" s="200">
        <f>SUM(BK84:BK100)</f>
        <v>0</v>
      </c>
    </row>
    <row r="84" spans="1:65" s="2" customFormat="1" ht="24.15" customHeight="1">
      <c r="A84" s="38"/>
      <c r="B84" s="39"/>
      <c r="C84" s="203" t="s">
        <v>84</v>
      </c>
      <c r="D84" s="203" t="s">
        <v>131</v>
      </c>
      <c r="E84" s="204" t="s">
        <v>406</v>
      </c>
      <c r="F84" s="205" t="s">
        <v>407</v>
      </c>
      <c r="G84" s="206" t="s">
        <v>174</v>
      </c>
      <c r="H84" s="207">
        <v>115116</v>
      </c>
      <c r="I84" s="208"/>
      <c r="J84" s="209">
        <f>ROUND(I84*H84,2)</f>
        <v>0</v>
      </c>
      <c r="K84" s="205" t="s">
        <v>135</v>
      </c>
      <c r="L84" s="44"/>
      <c r="M84" s="210" t="s">
        <v>19</v>
      </c>
      <c r="N84" s="211" t="s">
        <v>47</v>
      </c>
      <c r="O84" s="84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2">
        <f>S84*H84</f>
        <v>0</v>
      </c>
      <c r="U84" s="213" t="s">
        <v>19</v>
      </c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4" t="s">
        <v>156</v>
      </c>
      <c r="AT84" s="214" t="s">
        <v>131</v>
      </c>
      <c r="AU84" s="214" t="s">
        <v>86</v>
      </c>
      <c r="AY84" s="17" t="s">
        <v>128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7" t="s">
        <v>84</v>
      </c>
      <c r="BK84" s="215">
        <f>ROUND(I84*H84,2)</f>
        <v>0</v>
      </c>
      <c r="BL84" s="17" t="s">
        <v>156</v>
      </c>
      <c r="BM84" s="214" t="s">
        <v>437</v>
      </c>
    </row>
    <row r="85" spans="1:47" s="2" customFormat="1" ht="12">
      <c r="A85" s="38"/>
      <c r="B85" s="39"/>
      <c r="C85" s="40"/>
      <c r="D85" s="216" t="s">
        <v>138</v>
      </c>
      <c r="E85" s="40"/>
      <c r="F85" s="217" t="s">
        <v>407</v>
      </c>
      <c r="G85" s="40"/>
      <c r="H85" s="40"/>
      <c r="I85" s="218"/>
      <c r="J85" s="40"/>
      <c r="K85" s="40"/>
      <c r="L85" s="44"/>
      <c r="M85" s="219"/>
      <c r="N85" s="220"/>
      <c r="O85" s="84"/>
      <c r="P85" s="84"/>
      <c r="Q85" s="84"/>
      <c r="R85" s="84"/>
      <c r="S85" s="84"/>
      <c r="T85" s="84"/>
      <c r="U85" s="85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138</v>
      </c>
      <c r="AU85" s="17" t="s">
        <v>86</v>
      </c>
    </row>
    <row r="86" spans="1:47" s="2" customFormat="1" ht="12">
      <c r="A86" s="38"/>
      <c r="B86" s="39"/>
      <c r="C86" s="40"/>
      <c r="D86" s="221" t="s">
        <v>139</v>
      </c>
      <c r="E86" s="40"/>
      <c r="F86" s="222" t="s">
        <v>409</v>
      </c>
      <c r="G86" s="40"/>
      <c r="H86" s="40"/>
      <c r="I86" s="218"/>
      <c r="J86" s="40"/>
      <c r="K86" s="40"/>
      <c r="L86" s="44"/>
      <c r="M86" s="219"/>
      <c r="N86" s="220"/>
      <c r="O86" s="84"/>
      <c r="P86" s="84"/>
      <c r="Q86" s="84"/>
      <c r="R86" s="84"/>
      <c r="S86" s="84"/>
      <c r="T86" s="84"/>
      <c r="U86" s="85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139</v>
      </c>
      <c r="AU86" s="17" t="s">
        <v>86</v>
      </c>
    </row>
    <row r="87" spans="1:51" s="13" customFormat="1" ht="12">
      <c r="A87" s="13"/>
      <c r="B87" s="238"/>
      <c r="C87" s="239"/>
      <c r="D87" s="216" t="s">
        <v>185</v>
      </c>
      <c r="E87" s="240" t="s">
        <v>19</v>
      </c>
      <c r="F87" s="241" t="s">
        <v>410</v>
      </c>
      <c r="G87" s="239"/>
      <c r="H87" s="242">
        <v>115116</v>
      </c>
      <c r="I87" s="243"/>
      <c r="J87" s="239"/>
      <c r="K87" s="239"/>
      <c r="L87" s="244"/>
      <c r="M87" s="245"/>
      <c r="N87" s="246"/>
      <c r="O87" s="246"/>
      <c r="P87" s="246"/>
      <c r="Q87" s="246"/>
      <c r="R87" s="246"/>
      <c r="S87" s="246"/>
      <c r="T87" s="246"/>
      <c r="U87" s="247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8" t="s">
        <v>185</v>
      </c>
      <c r="AU87" s="248" t="s">
        <v>86</v>
      </c>
      <c r="AV87" s="13" t="s">
        <v>86</v>
      </c>
      <c r="AW87" s="13" t="s">
        <v>39</v>
      </c>
      <c r="AX87" s="13" t="s">
        <v>84</v>
      </c>
      <c r="AY87" s="248" t="s">
        <v>128</v>
      </c>
    </row>
    <row r="88" spans="1:65" s="2" customFormat="1" ht="24.15" customHeight="1">
      <c r="A88" s="38"/>
      <c r="B88" s="39"/>
      <c r="C88" s="203" t="s">
        <v>86</v>
      </c>
      <c r="D88" s="203" t="s">
        <v>131</v>
      </c>
      <c r="E88" s="204" t="s">
        <v>411</v>
      </c>
      <c r="F88" s="205" t="s">
        <v>412</v>
      </c>
      <c r="G88" s="206" t="s">
        <v>174</v>
      </c>
      <c r="H88" s="207">
        <v>4685</v>
      </c>
      <c r="I88" s="208"/>
      <c r="J88" s="209">
        <f>ROUND(I88*H88,2)</f>
        <v>0</v>
      </c>
      <c r="K88" s="205" t="s">
        <v>135</v>
      </c>
      <c r="L88" s="44"/>
      <c r="M88" s="210" t="s">
        <v>19</v>
      </c>
      <c r="N88" s="211" t="s">
        <v>47</v>
      </c>
      <c r="O88" s="84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2">
        <f>S88*H88</f>
        <v>0</v>
      </c>
      <c r="U88" s="213" t="s">
        <v>19</v>
      </c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4" t="s">
        <v>156</v>
      </c>
      <c r="AT88" s="214" t="s">
        <v>131</v>
      </c>
      <c r="AU88" s="214" t="s">
        <v>86</v>
      </c>
      <c r="AY88" s="17" t="s">
        <v>128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7" t="s">
        <v>84</v>
      </c>
      <c r="BK88" s="215">
        <f>ROUND(I88*H88,2)</f>
        <v>0</v>
      </c>
      <c r="BL88" s="17" t="s">
        <v>156</v>
      </c>
      <c r="BM88" s="214" t="s">
        <v>438</v>
      </c>
    </row>
    <row r="89" spans="1:47" s="2" customFormat="1" ht="12">
      <c r="A89" s="38"/>
      <c r="B89" s="39"/>
      <c r="C89" s="40"/>
      <c r="D89" s="216" t="s">
        <v>138</v>
      </c>
      <c r="E89" s="40"/>
      <c r="F89" s="217" t="s">
        <v>412</v>
      </c>
      <c r="G89" s="40"/>
      <c r="H89" s="40"/>
      <c r="I89" s="218"/>
      <c r="J89" s="40"/>
      <c r="K89" s="40"/>
      <c r="L89" s="44"/>
      <c r="M89" s="219"/>
      <c r="N89" s="220"/>
      <c r="O89" s="84"/>
      <c r="P89" s="84"/>
      <c r="Q89" s="84"/>
      <c r="R89" s="84"/>
      <c r="S89" s="84"/>
      <c r="T89" s="84"/>
      <c r="U89" s="85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138</v>
      </c>
      <c r="AU89" s="17" t="s">
        <v>86</v>
      </c>
    </row>
    <row r="90" spans="1:47" s="2" customFormat="1" ht="12">
      <c r="A90" s="38"/>
      <c r="B90" s="39"/>
      <c r="C90" s="40"/>
      <c r="D90" s="221" t="s">
        <v>139</v>
      </c>
      <c r="E90" s="40"/>
      <c r="F90" s="222" t="s">
        <v>414</v>
      </c>
      <c r="G90" s="40"/>
      <c r="H90" s="40"/>
      <c r="I90" s="218"/>
      <c r="J90" s="40"/>
      <c r="K90" s="40"/>
      <c r="L90" s="44"/>
      <c r="M90" s="219"/>
      <c r="N90" s="220"/>
      <c r="O90" s="84"/>
      <c r="P90" s="84"/>
      <c r="Q90" s="84"/>
      <c r="R90" s="84"/>
      <c r="S90" s="84"/>
      <c r="T90" s="84"/>
      <c r="U90" s="85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139</v>
      </c>
      <c r="AU90" s="17" t="s">
        <v>86</v>
      </c>
    </row>
    <row r="91" spans="1:47" s="2" customFormat="1" ht="12">
      <c r="A91" s="38"/>
      <c r="B91" s="39"/>
      <c r="C91" s="40"/>
      <c r="D91" s="216" t="s">
        <v>141</v>
      </c>
      <c r="E91" s="40"/>
      <c r="F91" s="223" t="s">
        <v>415</v>
      </c>
      <c r="G91" s="40"/>
      <c r="H91" s="40"/>
      <c r="I91" s="218"/>
      <c r="J91" s="40"/>
      <c r="K91" s="40"/>
      <c r="L91" s="44"/>
      <c r="M91" s="219"/>
      <c r="N91" s="220"/>
      <c r="O91" s="84"/>
      <c r="P91" s="84"/>
      <c r="Q91" s="84"/>
      <c r="R91" s="84"/>
      <c r="S91" s="84"/>
      <c r="T91" s="84"/>
      <c r="U91" s="85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141</v>
      </c>
      <c r="AU91" s="17" t="s">
        <v>86</v>
      </c>
    </row>
    <row r="92" spans="1:51" s="13" customFormat="1" ht="12">
      <c r="A92" s="13"/>
      <c r="B92" s="238"/>
      <c r="C92" s="239"/>
      <c r="D92" s="216" t="s">
        <v>185</v>
      </c>
      <c r="E92" s="240" t="s">
        <v>19</v>
      </c>
      <c r="F92" s="241" t="s">
        <v>416</v>
      </c>
      <c r="G92" s="239"/>
      <c r="H92" s="242">
        <v>4685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6"/>
      <c r="U92" s="247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8" t="s">
        <v>185</v>
      </c>
      <c r="AU92" s="248" t="s">
        <v>86</v>
      </c>
      <c r="AV92" s="13" t="s">
        <v>86</v>
      </c>
      <c r="AW92" s="13" t="s">
        <v>39</v>
      </c>
      <c r="AX92" s="13" t="s">
        <v>84</v>
      </c>
      <c r="AY92" s="248" t="s">
        <v>128</v>
      </c>
    </row>
    <row r="93" spans="1:65" s="2" customFormat="1" ht="33" customHeight="1">
      <c r="A93" s="38"/>
      <c r="B93" s="39"/>
      <c r="C93" s="203" t="s">
        <v>149</v>
      </c>
      <c r="D93" s="203" t="s">
        <v>131</v>
      </c>
      <c r="E93" s="204" t="s">
        <v>279</v>
      </c>
      <c r="F93" s="205" t="s">
        <v>280</v>
      </c>
      <c r="G93" s="206" t="s">
        <v>281</v>
      </c>
      <c r="H93" s="207">
        <v>472.5</v>
      </c>
      <c r="I93" s="208"/>
      <c r="J93" s="209">
        <f>ROUND(I93*H93,2)</f>
        <v>0</v>
      </c>
      <c r="K93" s="205" t="s">
        <v>135</v>
      </c>
      <c r="L93" s="44"/>
      <c r="M93" s="210" t="s">
        <v>19</v>
      </c>
      <c r="N93" s="211" t="s">
        <v>47</v>
      </c>
      <c r="O93" s="84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2">
        <f>S93*H93</f>
        <v>0</v>
      </c>
      <c r="U93" s="213" t="s">
        <v>19</v>
      </c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4" t="s">
        <v>156</v>
      </c>
      <c r="AT93" s="214" t="s">
        <v>131</v>
      </c>
      <c r="AU93" s="214" t="s">
        <v>86</v>
      </c>
      <c r="AY93" s="17" t="s">
        <v>128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7" t="s">
        <v>84</v>
      </c>
      <c r="BK93" s="215">
        <f>ROUND(I93*H93,2)</f>
        <v>0</v>
      </c>
      <c r="BL93" s="17" t="s">
        <v>156</v>
      </c>
      <c r="BM93" s="214" t="s">
        <v>439</v>
      </c>
    </row>
    <row r="94" spans="1:47" s="2" customFormat="1" ht="12">
      <c r="A94" s="38"/>
      <c r="B94" s="39"/>
      <c r="C94" s="40"/>
      <c r="D94" s="216" t="s">
        <v>138</v>
      </c>
      <c r="E94" s="40"/>
      <c r="F94" s="217" t="s">
        <v>280</v>
      </c>
      <c r="G94" s="40"/>
      <c r="H94" s="40"/>
      <c r="I94" s="218"/>
      <c r="J94" s="40"/>
      <c r="K94" s="40"/>
      <c r="L94" s="44"/>
      <c r="M94" s="219"/>
      <c r="N94" s="220"/>
      <c r="O94" s="84"/>
      <c r="P94" s="84"/>
      <c r="Q94" s="84"/>
      <c r="R94" s="84"/>
      <c r="S94" s="84"/>
      <c r="T94" s="84"/>
      <c r="U94" s="85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138</v>
      </c>
      <c r="AU94" s="17" t="s">
        <v>86</v>
      </c>
    </row>
    <row r="95" spans="1:47" s="2" customFormat="1" ht="12">
      <c r="A95" s="38"/>
      <c r="B95" s="39"/>
      <c r="C95" s="40"/>
      <c r="D95" s="221" t="s">
        <v>139</v>
      </c>
      <c r="E95" s="40"/>
      <c r="F95" s="222" t="s">
        <v>283</v>
      </c>
      <c r="G95" s="40"/>
      <c r="H95" s="40"/>
      <c r="I95" s="218"/>
      <c r="J95" s="40"/>
      <c r="K95" s="40"/>
      <c r="L95" s="44"/>
      <c r="M95" s="219"/>
      <c r="N95" s="220"/>
      <c r="O95" s="84"/>
      <c r="P95" s="84"/>
      <c r="Q95" s="84"/>
      <c r="R95" s="84"/>
      <c r="S95" s="84"/>
      <c r="T95" s="84"/>
      <c r="U95" s="85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139</v>
      </c>
      <c r="AU95" s="17" t="s">
        <v>86</v>
      </c>
    </row>
    <row r="96" spans="1:47" s="2" customFormat="1" ht="12">
      <c r="A96" s="38"/>
      <c r="B96" s="39"/>
      <c r="C96" s="40"/>
      <c r="D96" s="216" t="s">
        <v>141</v>
      </c>
      <c r="E96" s="40"/>
      <c r="F96" s="223" t="s">
        <v>418</v>
      </c>
      <c r="G96" s="40"/>
      <c r="H96" s="40"/>
      <c r="I96" s="218"/>
      <c r="J96" s="40"/>
      <c r="K96" s="40"/>
      <c r="L96" s="44"/>
      <c r="M96" s="219"/>
      <c r="N96" s="220"/>
      <c r="O96" s="84"/>
      <c r="P96" s="84"/>
      <c r="Q96" s="84"/>
      <c r="R96" s="84"/>
      <c r="S96" s="84"/>
      <c r="T96" s="84"/>
      <c r="U96" s="85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141</v>
      </c>
      <c r="AU96" s="17" t="s">
        <v>86</v>
      </c>
    </row>
    <row r="97" spans="1:51" s="13" customFormat="1" ht="12">
      <c r="A97" s="13"/>
      <c r="B97" s="238"/>
      <c r="C97" s="239"/>
      <c r="D97" s="216" t="s">
        <v>185</v>
      </c>
      <c r="E97" s="240" t="s">
        <v>19</v>
      </c>
      <c r="F97" s="241" t="s">
        <v>419</v>
      </c>
      <c r="G97" s="239"/>
      <c r="H97" s="242">
        <v>472.5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6"/>
      <c r="U97" s="247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8" t="s">
        <v>185</v>
      </c>
      <c r="AU97" s="248" t="s">
        <v>86</v>
      </c>
      <c r="AV97" s="13" t="s">
        <v>86</v>
      </c>
      <c r="AW97" s="13" t="s">
        <v>39</v>
      </c>
      <c r="AX97" s="13" t="s">
        <v>84</v>
      </c>
      <c r="AY97" s="248" t="s">
        <v>128</v>
      </c>
    </row>
    <row r="98" spans="1:65" s="2" customFormat="1" ht="16.5" customHeight="1">
      <c r="A98" s="38"/>
      <c r="B98" s="39"/>
      <c r="C98" s="228" t="s">
        <v>156</v>
      </c>
      <c r="D98" s="228" t="s">
        <v>179</v>
      </c>
      <c r="E98" s="229" t="s">
        <v>221</v>
      </c>
      <c r="F98" s="230" t="s">
        <v>288</v>
      </c>
      <c r="G98" s="231" t="s">
        <v>289</v>
      </c>
      <c r="H98" s="232">
        <v>425.25</v>
      </c>
      <c r="I98" s="233"/>
      <c r="J98" s="234">
        <f>ROUND(I98*H98,2)</f>
        <v>0</v>
      </c>
      <c r="K98" s="230" t="s">
        <v>19</v>
      </c>
      <c r="L98" s="235"/>
      <c r="M98" s="236" t="s">
        <v>19</v>
      </c>
      <c r="N98" s="237" t="s">
        <v>47</v>
      </c>
      <c r="O98" s="84"/>
      <c r="P98" s="212">
        <f>O98*H98</f>
        <v>0</v>
      </c>
      <c r="Q98" s="212">
        <v>0.001</v>
      </c>
      <c r="R98" s="212">
        <f>Q98*H98</f>
        <v>0.42525</v>
      </c>
      <c r="S98" s="212">
        <v>0</v>
      </c>
      <c r="T98" s="212">
        <f>S98*H98</f>
        <v>0</v>
      </c>
      <c r="U98" s="213" t="s">
        <v>19</v>
      </c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4" t="s">
        <v>183</v>
      </c>
      <c r="AT98" s="214" t="s">
        <v>179</v>
      </c>
      <c r="AU98" s="214" t="s">
        <v>86</v>
      </c>
      <c r="AY98" s="17" t="s">
        <v>128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7" t="s">
        <v>84</v>
      </c>
      <c r="BK98" s="215">
        <f>ROUND(I98*H98,2)</f>
        <v>0</v>
      </c>
      <c r="BL98" s="17" t="s">
        <v>156</v>
      </c>
      <c r="BM98" s="214" t="s">
        <v>440</v>
      </c>
    </row>
    <row r="99" spans="1:47" s="2" customFormat="1" ht="12">
      <c r="A99" s="38"/>
      <c r="B99" s="39"/>
      <c r="C99" s="40"/>
      <c r="D99" s="216" t="s">
        <v>138</v>
      </c>
      <c r="E99" s="40"/>
      <c r="F99" s="217" t="s">
        <v>288</v>
      </c>
      <c r="G99" s="40"/>
      <c r="H99" s="40"/>
      <c r="I99" s="218"/>
      <c r="J99" s="40"/>
      <c r="K99" s="40"/>
      <c r="L99" s="44"/>
      <c r="M99" s="219"/>
      <c r="N99" s="220"/>
      <c r="O99" s="84"/>
      <c r="P99" s="84"/>
      <c r="Q99" s="84"/>
      <c r="R99" s="84"/>
      <c r="S99" s="84"/>
      <c r="T99" s="84"/>
      <c r="U99" s="85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138</v>
      </c>
      <c r="AU99" s="17" t="s">
        <v>86</v>
      </c>
    </row>
    <row r="100" spans="1:51" s="13" customFormat="1" ht="12">
      <c r="A100" s="13"/>
      <c r="B100" s="238"/>
      <c r="C100" s="239"/>
      <c r="D100" s="216" t="s">
        <v>185</v>
      </c>
      <c r="E100" s="240" t="s">
        <v>19</v>
      </c>
      <c r="F100" s="241" t="s">
        <v>421</v>
      </c>
      <c r="G100" s="239"/>
      <c r="H100" s="242">
        <v>425.25</v>
      </c>
      <c r="I100" s="243"/>
      <c r="J100" s="239"/>
      <c r="K100" s="239"/>
      <c r="L100" s="244"/>
      <c r="M100" s="260"/>
      <c r="N100" s="261"/>
      <c r="O100" s="261"/>
      <c r="P100" s="261"/>
      <c r="Q100" s="261"/>
      <c r="R100" s="261"/>
      <c r="S100" s="261"/>
      <c r="T100" s="261"/>
      <c r="U100" s="262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8" t="s">
        <v>185</v>
      </c>
      <c r="AU100" s="248" t="s">
        <v>86</v>
      </c>
      <c r="AV100" s="13" t="s">
        <v>86</v>
      </c>
      <c r="AW100" s="13" t="s">
        <v>39</v>
      </c>
      <c r="AX100" s="13" t="s">
        <v>84</v>
      </c>
      <c r="AY100" s="248" t="s">
        <v>128</v>
      </c>
    </row>
    <row r="101" spans="1:31" s="2" customFormat="1" ht="6.95" customHeight="1">
      <c r="A101" s="38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44"/>
      <c r="M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</sheetData>
  <sheetProtection password="CB78" sheet="1" objects="1" scenarios="1" formatColumns="0" formatRows="0" autoFilter="0"/>
  <autoFilter ref="C80:K10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2/111151331"/>
    <hyperlink ref="F90" r:id="rId2" display="https://podminky.urs.cz/item/CS_URS_2023_02/184801131"/>
    <hyperlink ref="F95" r:id="rId3" display="https://podminky.urs.cz/item/CS_URS_2023_02/18481313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268" t="s">
        <v>441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442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443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444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445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446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447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448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449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450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451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89</v>
      </c>
      <c r="F18" s="274" t="s">
        <v>452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453</v>
      </c>
      <c r="F19" s="274" t="s">
        <v>454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455</v>
      </c>
      <c r="F20" s="274" t="s">
        <v>456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83</v>
      </c>
      <c r="F21" s="274" t="s">
        <v>82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457</v>
      </c>
      <c r="F22" s="274" t="s">
        <v>458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459</v>
      </c>
      <c r="F23" s="274" t="s">
        <v>460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461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462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463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464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465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466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467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468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469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112</v>
      </c>
      <c r="F36" s="274"/>
      <c r="G36" s="274" t="s">
        <v>470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471</v>
      </c>
      <c r="F37" s="274"/>
      <c r="G37" s="274" t="s">
        <v>472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57</v>
      </c>
      <c r="F38" s="274"/>
      <c r="G38" s="274" t="s">
        <v>473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58</v>
      </c>
      <c r="F39" s="274"/>
      <c r="G39" s="274" t="s">
        <v>474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113</v>
      </c>
      <c r="F40" s="274"/>
      <c r="G40" s="274" t="s">
        <v>475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114</v>
      </c>
      <c r="F41" s="274"/>
      <c r="G41" s="274" t="s">
        <v>476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477</v>
      </c>
      <c r="F42" s="274"/>
      <c r="G42" s="274" t="s">
        <v>478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479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480</v>
      </c>
      <c r="F44" s="274"/>
      <c r="G44" s="274" t="s">
        <v>481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116</v>
      </c>
      <c r="F45" s="274"/>
      <c r="G45" s="274" t="s">
        <v>482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483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484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485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486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487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488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489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490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491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492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493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494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495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496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497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498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499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500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501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502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503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504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505</v>
      </c>
      <c r="D76" s="292"/>
      <c r="E76" s="292"/>
      <c r="F76" s="292" t="s">
        <v>506</v>
      </c>
      <c r="G76" s="293"/>
      <c r="H76" s="292" t="s">
        <v>58</v>
      </c>
      <c r="I76" s="292" t="s">
        <v>61</v>
      </c>
      <c r="J76" s="292" t="s">
        <v>507</v>
      </c>
      <c r="K76" s="291"/>
    </row>
    <row r="77" spans="2:11" s="1" customFormat="1" ht="17.25" customHeight="1">
      <c r="B77" s="289"/>
      <c r="C77" s="294" t="s">
        <v>508</v>
      </c>
      <c r="D77" s="294"/>
      <c r="E77" s="294"/>
      <c r="F77" s="295" t="s">
        <v>509</v>
      </c>
      <c r="G77" s="296"/>
      <c r="H77" s="294"/>
      <c r="I77" s="294"/>
      <c r="J77" s="294" t="s">
        <v>510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57</v>
      </c>
      <c r="D79" s="299"/>
      <c r="E79" s="299"/>
      <c r="F79" s="300" t="s">
        <v>511</v>
      </c>
      <c r="G79" s="301"/>
      <c r="H79" s="277" t="s">
        <v>512</v>
      </c>
      <c r="I79" s="277" t="s">
        <v>513</v>
      </c>
      <c r="J79" s="277">
        <v>20</v>
      </c>
      <c r="K79" s="291"/>
    </row>
    <row r="80" spans="2:11" s="1" customFormat="1" ht="15" customHeight="1">
      <c r="B80" s="289"/>
      <c r="C80" s="277" t="s">
        <v>514</v>
      </c>
      <c r="D80" s="277"/>
      <c r="E80" s="277"/>
      <c r="F80" s="300" t="s">
        <v>511</v>
      </c>
      <c r="G80" s="301"/>
      <c r="H80" s="277" t="s">
        <v>515</v>
      </c>
      <c r="I80" s="277" t="s">
        <v>513</v>
      </c>
      <c r="J80" s="277">
        <v>120</v>
      </c>
      <c r="K80" s="291"/>
    </row>
    <row r="81" spans="2:11" s="1" customFormat="1" ht="15" customHeight="1">
      <c r="B81" s="302"/>
      <c r="C81" s="277" t="s">
        <v>516</v>
      </c>
      <c r="D81" s="277"/>
      <c r="E81" s="277"/>
      <c r="F81" s="300" t="s">
        <v>517</v>
      </c>
      <c r="G81" s="301"/>
      <c r="H81" s="277" t="s">
        <v>518</v>
      </c>
      <c r="I81" s="277" t="s">
        <v>513</v>
      </c>
      <c r="J81" s="277">
        <v>50</v>
      </c>
      <c r="K81" s="291"/>
    </row>
    <row r="82" spans="2:11" s="1" customFormat="1" ht="15" customHeight="1">
      <c r="B82" s="302"/>
      <c r="C82" s="277" t="s">
        <v>519</v>
      </c>
      <c r="D82" s="277"/>
      <c r="E82" s="277"/>
      <c r="F82" s="300" t="s">
        <v>511</v>
      </c>
      <c r="G82" s="301"/>
      <c r="H82" s="277" t="s">
        <v>520</v>
      </c>
      <c r="I82" s="277" t="s">
        <v>521</v>
      </c>
      <c r="J82" s="277"/>
      <c r="K82" s="291"/>
    </row>
    <row r="83" spans="2:11" s="1" customFormat="1" ht="15" customHeight="1">
      <c r="B83" s="302"/>
      <c r="C83" s="303" t="s">
        <v>522</v>
      </c>
      <c r="D83" s="303"/>
      <c r="E83" s="303"/>
      <c r="F83" s="304" t="s">
        <v>517</v>
      </c>
      <c r="G83" s="303"/>
      <c r="H83" s="303" t="s">
        <v>523</v>
      </c>
      <c r="I83" s="303" t="s">
        <v>513</v>
      </c>
      <c r="J83" s="303">
        <v>15</v>
      </c>
      <c r="K83" s="291"/>
    </row>
    <row r="84" spans="2:11" s="1" customFormat="1" ht="15" customHeight="1">
      <c r="B84" s="302"/>
      <c r="C84" s="303" t="s">
        <v>524</v>
      </c>
      <c r="D84" s="303"/>
      <c r="E84" s="303"/>
      <c r="F84" s="304" t="s">
        <v>517</v>
      </c>
      <c r="G84" s="303"/>
      <c r="H84" s="303" t="s">
        <v>525</v>
      </c>
      <c r="I84" s="303" t="s">
        <v>513</v>
      </c>
      <c r="J84" s="303">
        <v>15</v>
      </c>
      <c r="K84" s="291"/>
    </row>
    <row r="85" spans="2:11" s="1" customFormat="1" ht="15" customHeight="1">
      <c r="B85" s="302"/>
      <c r="C85" s="303" t="s">
        <v>526</v>
      </c>
      <c r="D85" s="303"/>
      <c r="E85" s="303"/>
      <c r="F85" s="304" t="s">
        <v>517</v>
      </c>
      <c r="G85" s="303"/>
      <c r="H85" s="303" t="s">
        <v>527</v>
      </c>
      <c r="I85" s="303" t="s">
        <v>513</v>
      </c>
      <c r="J85" s="303">
        <v>20</v>
      </c>
      <c r="K85" s="291"/>
    </row>
    <row r="86" spans="2:11" s="1" customFormat="1" ht="15" customHeight="1">
      <c r="B86" s="302"/>
      <c r="C86" s="303" t="s">
        <v>528</v>
      </c>
      <c r="D86" s="303"/>
      <c r="E86" s="303"/>
      <c r="F86" s="304" t="s">
        <v>517</v>
      </c>
      <c r="G86" s="303"/>
      <c r="H86" s="303" t="s">
        <v>529</v>
      </c>
      <c r="I86" s="303" t="s">
        <v>513</v>
      </c>
      <c r="J86" s="303">
        <v>20</v>
      </c>
      <c r="K86" s="291"/>
    </row>
    <row r="87" spans="2:11" s="1" customFormat="1" ht="15" customHeight="1">
      <c r="B87" s="302"/>
      <c r="C87" s="277" t="s">
        <v>530</v>
      </c>
      <c r="D87" s="277"/>
      <c r="E87" s="277"/>
      <c r="F87" s="300" t="s">
        <v>517</v>
      </c>
      <c r="G87" s="301"/>
      <c r="H87" s="277" t="s">
        <v>531</v>
      </c>
      <c r="I87" s="277" t="s">
        <v>513</v>
      </c>
      <c r="J87" s="277">
        <v>50</v>
      </c>
      <c r="K87" s="291"/>
    </row>
    <row r="88" spans="2:11" s="1" customFormat="1" ht="15" customHeight="1">
      <c r="B88" s="302"/>
      <c r="C88" s="277" t="s">
        <v>532</v>
      </c>
      <c r="D88" s="277"/>
      <c r="E88" s="277"/>
      <c r="F88" s="300" t="s">
        <v>517</v>
      </c>
      <c r="G88" s="301"/>
      <c r="H88" s="277" t="s">
        <v>533</v>
      </c>
      <c r="I88" s="277" t="s">
        <v>513</v>
      </c>
      <c r="J88" s="277">
        <v>20</v>
      </c>
      <c r="K88" s="291"/>
    </row>
    <row r="89" spans="2:11" s="1" customFormat="1" ht="15" customHeight="1">
      <c r="B89" s="302"/>
      <c r="C89" s="277" t="s">
        <v>534</v>
      </c>
      <c r="D89" s="277"/>
      <c r="E89" s="277"/>
      <c r="F89" s="300" t="s">
        <v>517</v>
      </c>
      <c r="G89" s="301"/>
      <c r="H89" s="277" t="s">
        <v>535</v>
      </c>
      <c r="I89" s="277" t="s">
        <v>513</v>
      </c>
      <c r="J89" s="277">
        <v>20</v>
      </c>
      <c r="K89" s="291"/>
    </row>
    <row r="90" spans="2:11" s="1" customFormat="1" ht="15" customHeight="1">
      <c r="B90" s="302"/>
      <c r="C90" s="277" t="s">
        <v>536</v>
      </c>
      <c r="D90" s="277"/>
      <c r="E90" s="277"/>
      <c r="F90" s="300" t="s">
        <v>517</v>
      </c>
      <c r="G90" s="301"/>
      <c r="H90" s="277" t="s">
        <v>537</v>
      </c>
      <c r="I90" s="277" t="s">
        <v>513</v>
      </c>
      <c r="J90" s="277">
        <v>50</v>
      </c>
      <c r="K90" s="291"/>
    </row>
    <row r="91" spans="2:11" s="1" customFormat="1" ht="15" customHeight="1">
      <c r="B91" s="302"/>
      <c r="C91" s="277" t="s">
        <v>538</v>
      </c>
      <c r="D91" s="277"/>
      <c r="E91" s="277"/>
      <c r="F91" s="300" t="s">
        <v>517</v>
      </c>
      <c r="G91" s="301"/>
      <c r="H91" s="277" t="s">
        <v>538</v>
      </c>
      <c r="I91" s="277" t="s">
        <v>513</v>
      </c>
      <c r="J91" s="277">
        <v>50</v>
      </c>
      <c r="K91" s="291"/>
    </row>
    <row r="92" spans="2:11" s="1" customFormat="1" ht="15" customHeight="1">
      <c r="B92" s="302"/>
      <c r="C92" s="277" t="s">
        <v>539</v>
      </c>
      <c r="D92" s="277"/>
      <c r="E92" s="277"/>
      <c r="F92" s="300" t="s">
        <v>517</v>
      </c>
      <c r="G92" s="301"/>
      <c r="H92" s="277" t="s">
        <v>540</v>
      </c>
      <c r="I92" s="277" t="s">
        <v>513</v>
      </c>
      <c r="J92" s="277">
        <v>255</v>
      </c>
      <c r="K92" s="291"/>
    </row>
    <row r="93" spans="2:11" s="1" customFormat="1" ht="15" customHeight="1">
      <c r="B93" s="302"/>
      <c r="C93" s="277" t="s">
        <v>541</v>
      </c>
      <c r="D93" s="277"/>
      <c r="E93" s="277"/>
      <c r="F93" s="300" t="s">
        <v>511</v>
      </c>
      <c r="G93" s="301"/>
      <c r="H93" s="277" t="s">
        <v>542</v>
      </c>
      <c r="I93" s="277" t="s">
        <v>543</v>
      </c>
      <c r="J93" s="277"/>
      <c r="K93" s="291"/>
    </row>
    <row r="94" spans="2:11" s="1" customFormat="1" ht="15" customHeight="1">
      <c r="B94" s="302"/>
      <c r="C94" s="277" t="s">
        <v>544</v>
      </c>
      <c r="D94" s="277"/>
      <c r="E94" s="277"/>
      <c r="F94" s="300" t="s">
        <v>511</v>
      </c>
      <c r="G94" s="301"/>
      <c r="H94" s="277" t="s">
        <v>545</v>
      </c>
      <c r="I94" s="277" t="s">
        <v>546</v>
      </c>
      <c r="J94" s="277"/>
      <c r="K94" s="291"/>
    </row>
    <row r="95" spans="2:11" s="1" customFormat="1" ht="15" customHeight="1">
      <c r="B95" s="302"/>
      <c r="C95" s="277" t="s">
        <v>547</v>
      </c>
      <c r="D95" s="277"/>
      <c r="E95" s="277"/>
      <c r="F95" s="300" t="s">
        <v>511</v>
      </c>
      <c r="G95" s="301"/>
      <c r="H95" s="277" t="s">
        <v>547</v>
      </c>
      <c r="I95" s="277" t="s">
        <v>546</v>
      </c>
      <c r="J95" s="277"/>
      <c r="K95" s="291"/>
    </row>
    <row r="96" spans="2:11" s="1" customFormat="1" ht="15" customHeight="1">
      <c r="B96" s="302"/>
      <c r="C96" s="277" t="s">
        <v>42</v>
      </c>
      <c r="D96" s="277"/>
      <c r="E96" s="277"/>
      <c r="F96" s="300" t="s">
        <v>511</v>
      </c>
      <c r="G96" s="301"/>
      <c r="H96" s="277" t="s">
        <v>548</v>
      </c>
      <c r="I96" s="277" t="s">
        <v>546</v>
      </c>
      <c r="J96" s="277"/>
      <c r="K96" s="291"/>
    </row>
    <row r="97" spans="2:11" s="1" customFormat="1" ht="15" customHeight="1">
      <c r="B97" s="302"/>
      <c r="C97" s="277" t="s">
        <v>52</v>
      </c>
      <c r="D97" s="277"/>
      <c r="E97" s="277"/>
      <c r="F97" s="300" t="s">
        <v>511</v>
      </c>
      <c r="G97" s="301"/>
      <c r="H97" s="277" t="s">
        <v>549</v>
      </c>
      <c r="I97" s="277" t="s">
        <v>546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550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505</v>
      </c>
      <c r="D103" s="292"/>
      <c r="E103" s="292"/>
      <c r="F103" s="292" t="s">
        <v>506</v>
      </c>
      <c r="G103" s="293"/>
      <c r="H103" s="292" t="s">
        <v>58</v>
      </c>
      <c r="I103" s="292" t="s">
        <v>61</v>
      </c>
      <c r="J103" s="292" t="s">
        <v>507</v>
      </c>
      <c r="K103" s="291"/>
    </row>
    <row r="104" spans="2:11" s="1" customFormat="1" ht="17.25" customHeight="1">
      <c r="B104" s="289"/>
      <c r="C104" s="294" t="s">
        <v>508</v>
      </c>
      <c r="D104" s="294"/>
      <c r="E104" s="294"/>
      <c r="F104" s="295" t="s">
        <v>509</v>
      </c>
      <c r="G104" s="296"/>
      <c r="H104" s="294"/>
      <c r="I104" s="294"/>
      <c r="J104" s="294" t="s">
        <v>510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57</v>
      </c>
      <c r="D106" s="299"/>
      <c r="E106" s="299"/>
      <c r="F106" s="300" t="s">
        <v>511</v>
      </c>
      <c r="G106" s="277"/>
      <c r="H106" s="277" t="s">
        <v>551</v>
      </c>
      <c r="I106" s="277" t="s">
        <v>513</v>
      </c>
      <c r="J106" s="277">
        <v>20</v>
      </c>
      <c r="K106" s="291"/>
    </row>
    <row r="107" spans="2:11" s="1" customFormat="1" ht="15" customHeight="1">
      <c r="B107" s="289"/>
      <c r="C107" s="277" t="s">
        <v>514</v>
      </c>
      <c r="D107" s="277"/>
      <c r="E107" s="277"/>
      <c r="F107" s="300" t="s">
        <v>511</v>
      </c>
      <c r="G107" s="277"/>
      <c r="H107" s="277" t="s">
        <v>551</v>
      </c>
      <c r="I107" s="277" t="s">
        <v>513</v>
      </c>
      <c r="J107" s="277">
        <v>120</v>
      </c>
      <c r="K107" s="291"/>
    </row>
    <row r="108" spans="2:11" s="1" customFormat="1" ht="15" customHeight="1">
      <c r="B108" s="302"/>
      <c r="C108" s="277" t="s">
        <v>516</v>
      </c>
      <c r="D108" s="277"/>
      <c r="E108" s="277"/>
      <c r="F108" s="300" t="s">
        <v>517</v>
      </c>
      <c r="G108" s="277"/>
      <c r="H108" s="277" t="s">
        <v>551</v>
      </c>
      <c r="I108" s="277" t="s">
        <v>513</v>
      </c>
      <c r="J108" s="277">
        <v>50</v>
      </c>
      <c r="K108" s="291"/>
    </row>
    <row r="109" spans="2:11" s="1" customFormat="1" ht="15" customHeight="1">
      <c r="B109" s="302"/>
      <c r="C109" s="277" t="s">
        <v>519</v>
      </c>
      <c r="D109" s="277"/>
      <c r="E109" s="277"/>
      <c r="F109" s="300" t="s">
        <v>511</v>
      </c>
      <c r="G109" s="277"/>
      <c r="H109" s="277" t="s">
        <v>551</v>
      </c>
      <c r="I109" s="277" t="s">
        <v>521</v>
      </c>
      <c r="J109" s="277"/>
      <c r="K109" s="291"/>
    </row>
    <row r="110" spans="2:11" s="1" customFormat="1" ht="15" customHeight="1">
      <c r="B110" s="302"/>
      <c r="C110" s="277" t="s">
        <v>530</v>
      </c>
      <c r="D110" s="277"/>
      <c r="E110" s="277"/>
      <c r="F110" s="300" t="s">
        <v>517</v>
      </c>
      <c r="G110" s="277"/>
      <c r="H110" s="277" t="s">
        <v>551</v>
      </c>
      <c r="I110" s="277" t="s">
        <v>513</v>
      </c>
      <c r="J110" s="277">
        <v>50</v>
      </c>
      <c r="K110" s="291"/>
    </row>
    <row r="111" spans="2:11" s="1" customFormat="1" ht="15" customHeight="1">
      <c r="B111" s="302"/>
      <c r="C111" s="277" t="s">
        <v>538</v>
      </c>
      <c r="D111" s="277"/>
      <c r="E111" s="277"/>
      <c r="F111" s="300" t="s">
        <v>517</v>
      </c>
      <c r="G111" s="277"/>
      <c r="H111" s="277" t="s">
        <v>551</v>
      </c>
      <c r="I111" s="277" t="s">
        <v>513</v>
      </c>
      <c r="J111" s="277">
        <v>50</v>
      </c>
      <c r="K111" s="291"/>
    </row>
    <row r="112" spans="2:11" s="1" customFormat="1" ht="15" customHeight="1">
      <c r="B112" s="302"/>
      <c r="C112" s="277" t="s">
        <v>536</v>
      </c>
      <c r="D112" s="277"/>
      <c r="E112" s="277"/>
      <c r="F112" s="300" t="s">
        <v>517</v>
      </c>
      <c r="G112" s="277"/>
      <c r="H112" s="277" t="s">
        <v>551</v>
      </c>
      <c r="I112" s="277" t="s">
        <v>513</v>
      </c>
      <c r="J112" s="277">
        <v>50</v>
      </c>
      <c r="K112" s="291"/>
    </row>
    <row r="113" spans="2:11" s="1" customFormat="1" ht="15" customHeight="1">
      <c r="B113" s="302"/>
      <c r="C113" s="277" t="s">
        <v>57</v>
      </c>
      <c r="D113" s="277"/>
      <c r="E113" s="277"/>
      <c r="F113" s="300" t="s">
        <v>511</v>
      </c>
      <c r="G113" s="277"/>
      <c r="H113" s="277" t="s">
        <v>552</v>
      </c>
      <c r="I113" s="277" t="s">
        <v>513</v>
      </c>
      <c r="J113" s="277">
        <v>20</v>
      </c>
      <c r="K113" s="291"/>
    </row>
    <row r="114" spans="2:11" s="1" customFormat="1" ht="15" customHeight="1">
      <c r="B114" s="302"/>
      <c r="C114" s="277" t="s">
        <v>553</v>
      </c>
      <c r="D114" s="277"/>
      <c r="E114" s="277"/>
      <c r="F114" s="300" t="s">
        <v>511</v>
      </c>
      <c r="G114" s="277"/>
      <c r="H114" s="277" t="s">
        <v>554</v>
      </c>
      <c r="I114" s="277" t="s">
        <v>513</v>
      </c>
      <c r="J114" s="277">
        <v>120</v>
      </c>
      <c r="K114" s="291"/>
    </row>
    <row r="115" spans="2:11" s="1" customFormat="1" ht="15" customHeight="1">
      <c r="B115" s="302"/>
      <c r="C115" s="277" t="s">
        <v>42</v>
      </c>
      <c r="D115" s="277"/>
      <c r="E115" s="277"/>
      <c r="F115" s="300" t="s">
        <v>511</v>
      </c>
      <c r="G115" s="277"/>
      <c r="H115" s="277" t="s">
        <v>555</v>
      </c>
      <c r="I115" s="277" t="s">
        <v>546</v>
      </c>
      <c r="J115" s="277"/>
      <c r="K115" s="291"/>
    </row>
    <row r="116" spans="2:11" s="1" customFormat="1" ht="15" customHeight="1">
      <c r="B116" s="302"/>
      <c r="C116" s="277" t="s">
        <v>52</v>
      </c>
      <c r="D116" s="277"/>
      <c r="E116" s="277"/>
      <c r="F116" s="300" t="s">
        <v>511</v>
      </c>
      <c r="G116" s="277"/>
      <c r="H116" s="277" t="s">
        <v>556</v>
      </c>
      <c r="I116" s="277" t="s">
        <v>546</v>
      </c>
      <c r="J116" s="277"/>
      <c r="K116" s="291"/>
    </row>
    <row r="117" spans="2:11" s="1" customFormat="1" ht="15" customHeight="1">
      <c r="B117" s="302"/>
      <c r="C117" s="277" t="s">
        <v>61</v>
      </c>
      <c r="D117" s="277"/>
      <c r="E117" s="277"/>
      <c r="F117" s="300" t="s">
        <v>511</v>
      </c>
      <c r="G117" s="277"/>
      <c r="H117" s="277" t="s">
        <v>557</v>
      </c>
      <c r="I117" s="277" t="s">
        <v>558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559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505</v>
      </c>
      <c r="D123" s="292"/>
      <c r="E123" s="292"/>
      <c r="F123" s="292" t="s">
        <v>506</v>
      </c>
      <c r="G123" s="293"/>
      <c r="H123" s="292" t="s">
        <v>58</v>
      </c>
      <c r="I123" s="292" t="s">
        <v>61</v>
      </c>
      <c r="J123" s="292" t="s">
        <v>507</v>
      </c>
      <c r="K123" s="321"/>
    </row>
    <row r="124" spans="2:11" s="1" customFormat="1" ht="17.25" customHeight="1">
      <c r="B124" s="320"/>
      <c r="C124" s="294" t="s">
        <v>508</v>
      </c>
      <c r="D124" s="294"/>
      <c r="E124" s="294"/>
      <c r="F124" s="295" t="s">
        <v>509</v>
      </c>
      <c r="G124" s="296"/>
      <c r="H124" s="294"/>
      <c r="I124" s="294"/>
      <c r="J124" s="294" t="s">
        <v>510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514</v>
      </c>
      <c r="D126" s="299"/>
      <c r="E126" s="299"/>
      <c r="F126" s="300" t="s">
        <v>511</v>
      </c>
      <c r="G126" s="277"/>
      <c r="H126" s="277" t="s">
        <v>551</v>
      </c>
      <c r="I126" s="277" t="s">
        <v>513</v>
      </c>
      <c r="J126" s="277">
        <v>120</v>
      </c>
      <c r="K126" s="325"/>
    </row>
    <row r="127" spans="2:11" s="1" customFormat="1" ht="15" customHeight="1">
      <c r="B127" s="322"/>
      <c r="C127" s="277" t="s">
        <v>560</v>
      </c>
      <c r="D127" s="277"/>
      <c r="E127" s="277"/>
      <c r="F127" s="300" t="s">
        <v>511</v>
      </c>
      <c r="G127" s="277"/>
      <c r="H127" s="277" t="s">
        <v>561</v>
      </c>
      <c r="I127" s="277" t="s">
        <v>513</v>
      </c>
      <c r="J127" s="277" t="s">
        <v>562</v>
      </c>
      <c r="K127" s="325"/>
    </row>
    <row r="128" spans="2:11" s="1" customFormat="1" ht="15" customHeight="1">
      <c r="B128" s="322"/>
      <c r="C128" s="277" t="s">
        <v>459</v>
      </c>
      <c r="D128" s="277"/>
      <c r="E128" s="277"/>
      <c r="F128" s="300" t="s">
        <v>511</v>
      </c>
      <c r="G128" s="277"/>
      <c r="H128" s="277" t="s">
        <v>563</v>
      </c>
      <c r="I128" s="277" t="s">
        <v>513</v>
      </c>
      <c r="J128" s="277" t="s">
        <v>562</v>
      </c>
      <c r="K128" s="325"/>
    </row>
    <row r="129" spans="2:11" s="1" customFormat="1" ht="15" customHeight="1">
      <c r="B129" s="322"/>
      <c r="C129" s="277" t="s">
        <v>522</v>
      </c>
      <c r="D129" s="277"/>
      <c r="E129" s="277"/>
      <c r="F129" s="300" t="s">
        <v>517</v>
      </c>
      <c r="G129" s="277"/>
      <c r="H129" s="277" t="s">
        <v>523</v>
      </c>
      <c r="I129" s="277" t="s">
        <v>513</v>
      </c>
      <c r="J129" s="277">
        <v>15</v>
      </c>
      <c r="K129" s="325"/>
    </row>
    <row r="130" spans="2:11" s="1" customFormat="1" ht="15" customHeight="1">
      <c r="B130" s="322"/>
      <c r="C130" s="303" t="s">
        <v>524</v>
      </c>
      <c r="D130" s="303"/>
      <c r="E130" s="303"/>
      <c r="F130" s="304" t="s">
        <v>517</v>
      </c>
      <c r="G130" s="303"/>
      <c r="H130" s="303" t="s">
        <v>525</v>
      </c>
      <c r="I130" s="303" t="s">
        <v>513</v>
      </c>
      <c r="J130" s="303">
        <v>15</v>
      </c>
      <c r="K130" s="325"/>
    </row>
    <row r="131" spans="2:11" s="1" customFormat="1" ht="15" customHeight="1">
      <c r="B131" s="322"/>
      <c r="C131" s="303" t="s">
        <v>526</v>
      </c>
      <c r="D131" s="303"/>
      <c r="E131" s="303"/>
      <c r="F131" s="304" t="s">
        <v>517</v>
      </c>
      <c r="G131" s="303"/>
      <c r="H131" s="303" t="s">
        <v>527</v>
      </c>
      <c r="I131" s="303" t="s">
        <v>513</v>
      </c>
      <c r="J131" s="303">
        <v>20</v>
      </c>
      <c r="K131" s="325"/>
    </row>
    <row r="132" spans="2:11" s="1" customFormat="1" ht="15" customHeight="1">
      <c r="B132" s="322"/>
      <c r="C132" s="303" t="s">
        <v>528</v>
      </c>
      <c r="D132" s="303"/>
      <c r="E132" s="303"/>
      <c r="F132" s="304" t="s">
        <v>517</v>
      </c>
      <c r="G132" s="303"/>
      <c r="H132" s="303" t="s">
        <v>529</v>
      </c>
      <c r="I132" s="303" t="s">
        <v>513</v>
      </c>
      <c r="J132" s="303">
        <v>20</v>
      </c>
      <c r="K132" s="325"/>
    </row>
    <row r="133" spans="2:11" s="1" customFormat="1" ht="15" customHeight="1">
      <c r="B133" s="322"/>
      <c r="C133" s="277" t="s">
        <v>516</v>
      </c>
      <c r="D133" s="277"/>
      <c r="E133" s="277"/>
      <c r="F133" s="300" t="s">
        <v>517</v>
      </c>
      <c r="G133" s="277"/>
      <c r="H133" s="277" t="s">
        <v>551</v>
      </c>
      <c r="I133" s="277" t="s">
        <v>513</v>
      </c>
      <c r="J133" s="277">
        <v>50</v>
      </c>
      <c r="K133" s="325"/>
    </row>
    <row r="134" spans="2:11" s="1" customFormat="1" ht="15" customHeight="1">
      <c r="B134" s="322"/>
      <c r="C134" s="277" t="s">
        <v>530</v>
      </c>
      <c r="D134" s="277"/>
      <c r="E134" s="277"/>
      <c r="F134" s="300" t="s">
        <v>517</v>
      </c>
      <c r="G134" s="277"/>
      <c r="H134" s="277" t="s">
        <v>551</v>
      </c>
      <c r="I134" s="277" t="s">
        <v>513</v>
      </c>
      <c r="J134" s="277">
        <v>50</v>
      </c>
      <c r="K134" s="325"/>
    </row>
    <row r="135" spans="2:11" s="1" customFormat="1" ht="15" customHeight="1">
      <c r="B135" s="322"/>
      <c r="C135" s="277" t="s">
        <v>536</v>
      </c>
      <c r="D135" s="277"/>
      <c r="E135" s="277"/>
      <c r="F135" s="300" t="s">
        <v>517</v>
      </c>
      <c r="G135" s="277"/>
      <c r="H135" s="277" t="s">
        <v>551</v>
      </c>
      <c r="I135" s="277" t="s">
        <v>513</v>
      </c>
      <c r="J135" s="277">
        <v>50</v>
      </c>
      <c r="K135" s="325"/>
    </row>
    <row r="136" spans="2:11" s="1" customFormat="1" ht="15" customHeight="1">
      <c r="B136" s="322"/>
      <c r="C136" s="277" t="s">
        <v>538</v>
      </c>
      <c r="D136" s="277"/>
      <c r="E136" s="277"/>
      <c r="F136" s="300" t="s">
        <v>517</v>
      </c>
      <c r="G136" s="277"/>
      <c r="H136" s="277" t="s">
        <v>551</v>
      </c>
      <c r="I136" s="277" t="s">
        <v>513</v>
      </c>
      <c r="J136" s="277">
        <v>50</v>
      </c>
      <c r="K136" s="325"/>
    </row>
    <row r="137" spans="2:11" s="1" customFormat="1" ht="15" customHeight="1">
      <c r="B137" s="322"/>
      <c r="C137" s="277" t="s">
        <v>539</v>
      </c>
      <c r="D137" s="277"/>
      <c r="E137" s="277"/>
      <c r="F137" s="300" t="s">
        <v>517</v>
      </c>
      <c r="G137" s="277"/>
      <c r="H137" s="277" t="s">
        <v>564</v>
      </c>
      <c r="I137" s="277" t="s">
        <v>513</v>
      </c>
      <c r="J137" s="277">
        <v>255</v>
      </c>
      <c r="K137" s="325"/>
    </row>
    <row r="138" spans="2:11" s="1" customFormat="1" ht="15" customHeight="1">
      <c r="B138" s="322"/>
      <c r="C138" s="277" t="s">
        <v>541</v>
      </c>
      <c r="D138" s="277"/>
      <c r="E138" s="277"/>
      <c r="F138" s="300" t="s">
        <v>511</v>
      </c>
      <c r="G138" s="277"/>
      <c r="H138" s="277" t="s">
        <v>565</v>
      </c>
      <c r="I138" s="277" t="s">
        <v>543</v>
      </c>
      <c r="J138" s="277"/>
      <c r="K138" s="325"/>
    </row>
    <row r="139" spans="2:11" s="1" customFormat="1" ht="15" customHeight="1">
      <c r="B139" s="322"/>
      <c r="C139" s="277" t="s">
        <v>544</v>
      </c>
      <c r="D139" s="277"/>
      <c r="E139" s="277"/>
      <c r="F139" s="300" t="s">
        <v>511</v>
      </c>
      <c r="G139" s="277"/>
      <c r="H139" s="277" t="s">
        <v>566</v>
      </c>
      <c r="I139" s="277" t="s">
        <v>546</v>
      </c>
      <c r="J139" s="277"/>
      <c r="K139" s="325"/>
    </row>
    <row r="140" spans="2:11" s="1" customFormat="1" ht="15" customHeight="1">
      <c r="B140" s="322"/>
      <c r="C140" s="277" t="s">
        <v>547</v>
      </c>
      <c r="D140" s="277"/>
      <c r="E140" s="277"/>
      <c r="F140" s="300" t="s">
        <v>511</v>
      </c>
      <c r="G140" s="277"/>
      <c r="H140" s="277" t="s">
        <v>547</v>
      </c>
      <c r="I140" s="277" t="s">
        <v>546</v>
      </c>
      <c r="J140" s="277"/>
      <c r="K140" s="325"/>
    </row>
    <row r="141" spans="2:11" s="1" customFormat="1" ht="15" customHeight="1">
      <c r="B141" s="322"/>
      <c r="C141" s="277" t="s">
        <v>42</v>
      </c>
      <c r="D141" s="277"/>
      <c r="E141" s="277"/>
      <c r="F141" s="300" t="s">
        <v>511</v>
      </c>
      <c r="G141" s="277"/>
      <c r="H141" s="277" t="s">
        <v>567</v>
      </c>
      <c r="I141" s="277" t="s">
        <v>546</v>
      </c>
      <c r="J141" s="277"/>
      <c r="K141" s="325"/>
    </row>
    <row r="142" spans="2:11" s="1" customFormat="1" ht="15" customHeight="1">
      <c r="B142" s="322"/>
      <c r="C142" s="277" t="s">
        <v>568</v>
      </c>
      <c r="D142" s="277"/>
      <c r="E142" s="277"/>
      <c r="F142" s="300" t="s">
        <v>511</v>
      </c>
      <c r="G142" s="277"/>
      <c r="H142" s="277" t="s">
        <v>569</v>
      </c>
      <c r="I142" s="277" t="s">
        <v>546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570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505</v>
      </c>
      <c r="D148" s="292"/>
      <c r="E148" s="292"/>
      <c r="F148" s="292" t="s">
        <v>506</v>
      </c>
      <c r="G148" s="293"/>
      <c r="H148" s="292" t="s">
        <v>58</v>
      </c>
      <c r="I148" s="292" t="s">
        <v>61</v>
      </c>
      <c r="J148" s="292" t="s">
        <v>507</v>
      </c>
      <c r="K148" s="291"/>
    </row>
    <row r="149" spans="2:11" s="1" customFormat="1" ht="17.25" customHeight="1">
      <c r="B149" s="289"/>
      <c r="C149" s="294" t="s">
        <v>508</v>
      </c>
      <c r="D149" s="294"/>
      <c r="E149" s="294"/>
      <c r="F149" s="295" t="s">
        <v>509</v>
      </c>
      <c r="G149" s="296"/>
      <c r="H149" s="294"/>
      <c r="I149" s="294"/>
      <c r="J149" s="294" t="s">
        <v>510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514</v>
      </c>
      <c r="D151" s="277"/>
      <c r="E151" s="277"/>
      <c r="F151" s="330" t="s">
        <v>511</v>
      </c>
      <c r="G151" s="277"/>
      <c r="H151" s="329" t="s">
        <v>551</v>
      </c>
      <c r="I151" s="329" t="s">
        <v>513</v>
      </c>
      <c r="J151" s="329">
        <v>120</v>
      </c>
      <c r="K151" s="325"/>
    </row>
    <row r="152" spans="2:11" s="1" customFormat="1" ht="15" customHeight="1">
      <c r="B152" s="302"/>
      <c r="C152" s="329" t="s">
        <v>560</v>
      </c>
      <c r="D152" s="277"/>
      <c r="E152" s="277"/>
      <c r="F152" s="330" t="s">
        <v>511</v>
      </c>
      <c r="G152" s="277"/>
      <c r="H152" s="329" t="s">
        <v>571</v>
      </c>
      <c r="I152" s="329" t="s">
        <v>513</v>
      </c>
      <c r="J152" s="329" t="s">
        <v>562</v>
      </c>
      <c r="K152" s="325"/>
    </row>
    <row r="153" spans="2:11" s="1" customFormat="1" ht="15" customHeight="1">
      <c r="B153" s="302"/>
      <c r="C153" s="329" t="s">
        <v>459</v>
      </c>
      <c r="D153" s="277"/>
      <c r="E153" s="277"/>
      <c r="F153" s="330" t="s">
        <v>511</v>
      </c>
      <c r="G153" s="277"/>
      <c r="H153" s="329" t="s">
        <v>572</v>
      </c>
      <c r="I153" s="329" t="s">
        <v>513</v>
      </c>
      <c r="J153" s="329" t="s">
        <v>562</v>
      </c>
      <c r="K153" s="325"/>
    </row>
    <row r="154" spans="2:11" s="1" customFormat="1" ht="15" customHeight="1">
      <c r="B154" s="302"/>
      <c r="C154" s="329" t="s">
        <v>516</v>
      </c>
      <c r="D154" s="277"/>
      <c r="E154" s="277"/>
      <c r="F154" s="330" t="s">
        <v>517</v>
      </c>
      <c r="G154" s="277"/>
      <c r="H154" s="329" t="s">
        <v>551</v>
      </c>
      <c r="I154" s="329" t="s">
        <v>513</v>
      </c>
      <c r="J154" s="329">
        <v>50</v>
      </c>
      <c r="K154" s="325"/>
    </row>
    <row r="155" spans="2:11" s="1" customFormat="1" ht="15" customHeight="1">
      <c r="B155" s="302"/>
      <c r="C155" s="329" t="s">
        <v>519</v>
      </c>
      <c r="D155" s="277"/>
      <c r="E155" s="277"/>
      <c r="F155" s="330" t="s">
        <v>511</v>
      </c>
      <c r="G155" s="277"/>
      <c r="H155" s="329" t="s">
        <v>551</v>
      </c>
      <c r="I155" s="329" t="s">
        <v>521</v>
      </c>
      <c r="J155" s="329"/>
      <c r="K155" s="325"/>
    </row>
    <row r="156" spans="2:11" s="1" customFormat="1" ht="15" customHeight="1">
      <c r="B156" s="302"/>
      <c r="C156" s="329" t="s">
        <v>530</v>
      </c>
      <c r="D156" s="277"/>
      <c r="E156" s="277"/>
      <c r="F156" s="330" t="s">
        <v>517</v>
      </c>
      <c r="G156" s="277"/>
      <c r="H156" s="329" t="s">
        <v>551</v>
      </c>
      <c r="I156" s="329" t="s">
        <v>513</v>
      </c>
      <c r="J156" s="329">
        <v>50</v>
      </c>
      <c r="K156" s="325"/>
    </row>
    <row r="157" spans="2:11" s="1" customFormat="1" ht="15" customHeight="1">
      <c r="B157" s="302"/>
      <c r="C157" s="329" t="s">
        <v>538</v>
      </c>
      <c r="D157" s="277"/>
      <c r="E157" s="277"/>
      <c r="F157" s="330" t="s">
        <v>517</v>
      </c>
      <c r="G157" s="277"/>
      <c r="H157" s="329" t="s">
        <v>551</v>
      </c>
      <c r="I157" s="329" t="s">
        <v>513</v>
      </c>
      <c r="J157" s="329">
        <v>50</v>
      </c>
      <c r="K157" s="325"/>
    </row>
    <row r="158" spans="2:11" s="1" customFormat="1" ht="15" customHeight="1">
      <c r="B158" s="302"/>
      <c r="C158" s="329" t="s">
        <v>536</v>
      </c>
      <c r="D158" s="277"/>
      <c r="E158" s="277"/>
      <c r="F158" s="330" t="s">
        <v>517</v>
      </c>
      <c r="G158" s="277"/>
      <c r="H158" s="329" t="s">
        <v>551</v>
      </c>
      <c r="I158" s="329" t="s">
        <v>513</v>
      </c>
      <c r="J158" s="329">
        <v>50</v>
      </c>
      <c r="K158" s="325"/>
    </row>
    <row r="159" spans="2:11" s="1" customFormat="1" ht="15" customHeight="1">
      <c r="B159" s="302"/>
      <c r="C159" s="329" t="s">
        <v>104</v>
      </c>
      <c r="D159" s="277"/>
      <c r="E159" s="277"/>
      <c r="F159" s="330" t="s">
        <v>511</v>
      </c>
      <c r="G159" s="277"/>
      <c r="H159" s="329" t="s">
        <v>573</v>
      </c>
      <c r="I159" s="329" t="s">
        <v>513</v>
      </c>
      <c r="J159" s="329" t="s">
        <v>574</v>
      </c>
      <c r="K159" s="325"/>
    </row>
    <row r="160" spans="2:11" s="1" customFormat="1" ht="15" customHeight="1">
      <c r="B160" s="302"/>
      <c r="C160" s="329" t="s">
        <v>575</v>
      </c>
      <c r="D160" s="277"/>
      <c r="E160" s="277"/>
      <c r="F160" s="330" t="s">
        <v>511</v>
      </c>
      <c r="G160" s="277"/>
      <c r="H160" s="329" t="s">
        <v>576</v>
      </c>
      <c r="I160" s="329" t="s">
        <v>546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577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505</v>
      </c>
      <c r="D166" s="292"/>
      <c r="E166" s="292"/>
      <c r="F166" s="292" t="s">
        <v>506</v>
      </c>
      <c r="G166" s="334"/>
      <c r="H166" s="335" t="s">
        <v>58</v>
      </c>
      <c r="I166" s="335" t="s">
        <v>61</v>
      </c>
      <c r="J166" s="292" t="s">
        <v>507</v>
      </c>
      <c r="K166" s="269"/>
    </row>
    <row r="167" spans="2:11" s="1" customFormat="1" ht="17.25" customHeight="1">
      <c r="B167" s="270"/>
      <c r="C167" s="294" t="s">
        <v>508</v>
      </c>
      <c r="D167" s="294"/>
      <c r="E167" s="294"/>
      <c r="F167" s="295" t="s">
        <v>509</v>
      </c>
      <c r="G167" s="336"/>
      <c r="H167" s="337"/>
      <c r="I167" s="337"/>
      <c r="J167" s="294" t="s">
        <v>510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514</v>
      </c>
      <c r="D169" s="277"/>
      <c r="E169" s="277"/>
      <c r="F169" s="300" t="s">
        <v>511</v>
      </c>
      <c r="G169" s="277"/>
      <c r="H169" s="277" t="s">
        <v>551</v>
      </c>
      <c r="I169" s="277" t="s">
        <v>513</v>
      </c>
      <c r="J169" s="277">
        <v>120</v>
      </c>
      <c r="K169" s="325"/>
    </row>
    <row r="170" spans="2:11" s="1" customFormat="1" ht="15" customHeight="1">
      <c r="B170" s="302"/>
      <c r="C170" s="277" t="s">
        <v>560</v>
      </c>
      <c r="D170" s="277"/>
      <c r="E170" s="277"/>
      <c r="F170" s="300" t="s">
        <v>511</v>
      </c>
      <c r="G170" s="277"/>
      <c r="H170" s="277" t="s">
        <v>561</v>
      </c>
      <c r="I170" s="277" t="s">
        <v>513</v>
      </c>
      <c r="J170" s="277" t="s">
        <v>562</v>
      </c>
      <c r="K170" s="325"/>
    </row>
    <row r="171" spans="2:11" s="1" customFormat="1" ht="15" customHeight="1">
      <c r="B171" s="302"/>
      <c r="C171" s="277" t="s">
        <v>459</v>
      </c>
      <c r="D171" s="277"/>
      <c r="E171" s="277"/>
      <c r="F171" s="300" t="s">
        <v>511</v>
      </c>
      <c r="G171" s="277"/>
      <c r="H171" s="277" t="s">
        <v>578</v>
      </c>
      <c r="I171" s="277" t="s">
        <v>513</v>
      </c>
      <c r="J171" s="277" t="s">
        <v>562</v>
      </c>
      <c r="K171" s="325"/>
    </row>
    <row r="172" spans="2:11" s="1" customFormat="1" ht="15" customHeight="1">
      <c r="B172" s="302"/>
      <c r="C172" s="277" t="s">
        <v>516</v>
      </c>
      <c r="D172" s="277"/>
      <c r="E172" s="277"/>
      <c r="F172" s="300" t="s">
        <v>517</v>
      </c>
      <c r="G172" s="277"/>
      <c r="H172" s="277" t="s">
        <v>578</v>
      </c>
      <c r="I172" s="277" t="s">
        <v>513</v>
      </c>
      <c r="J172" s="277">
        <v>50</v>
      </c>
      <c r="K172" s="325"/>
    </row>
    <row r="173" spans="2:11" s="1" customFormat="1" ht="15" customHeight="1">
      <c r="B173" s="302"/>
      <c r="C173" s="277" t="s">
        <v>519</v>
      </c>
      <c r="D173" s="277"/>
      <c r="E173" s="277"/>
      <c r="F173" s="300" t="s">
        <v>511</v>
      </c>
      <c r="G173" s="277"/>
      <c r="H173" s="277" t="s">
        <v>578</v>
      </c>
      <c r="I173" s="277" t="s">
        <v>521</v>
      </c>
      <c r="J173" s="277"/>
      <c r="K173" s="325"/>
    </row>
    <row r="174" spans="2:11" s="1" customFormat="1" ht="15" customHeight="1">
      <c r="B174" s="302"/>
      <c r="C174" s="277" t="s">
        <v>530</v>
      </c>
      <c r="D174" s="277"/>
      <c r="E174" s="277"/>
      <c r="F174" s="300" t="s">
        <v>517</v>
      </c>
      <c r="G174" s="277"/>
      <c r="H174" s="277" t="s">
        <v>578</v>
      </c>
      <c r="I174" s="277" t="s">
        <v>513</v>
      </c>
      <c r="J174" s="277">
        <v>50</v>
      </c>
      <c r="K174" s="325"/>
    </row>
    <row r="175" spans="2:11" s="1" customFormat="1" ht="15" customHeight="1">
      <c r="B175" s="302"/>
      <c r="C175" s="277" t="s">
        <v>538</v>
      </c>
      <c r="D175" s="277"/>
      <c r="E175" s="277"/>
      <c r="F175" s="300" t="s">
        <v>517</v>
      </c>
      <c r="G175" s="277"/>
      <c r="H175" s="277" t="s">
        <v>578</v>
      </c>
      <c r="I175" s="277" t="s">
        <v>513</v>
      </c>
      <c r="J175" s="277">
        <v>50</v>
      </c>
      <c r="K175" s="325"/>
    </row>
    <row r="176" spans="2:11" s="1" customFormat="1" ht="15" customHeight="1">
      <c r="B176" s="302"/>
      <c r="C176" s="277" t="s">
        <v>536</v>
      </c>
      <c r="D176" s="277"/>
      <c r="E176" s="277"/>
      <c r="F176" s="300" t="s">
        <v>517</v>
      </c>
      <c r="G176" s="277"/>
      <c r="H176" s="277" t="s">
        <v>578</v>
      </c>
      <c r="I176" s="277" t="s">
        <v>513</v>
      </c>
      <c r="J176" s="277">
        <v>50</v>
      </c>
      <c r="K176" s="325"/>
    </row>
    <row r="177" spans="2:11" s="1" customFormat="1" ht="15" customHeight="1">
      <c r="B177" s="302"/>
      <c r="C177" s="277" t="s">
        <v>112</v>
      </c>
      <c r="D177" s="277"/>
      <c r="E177" s="277"/>
      <c r="F177" s="300" t="s">
        <v>511</v>
      </c>
      <c r="G177" s="277"/>
      <c r="H177" s="277" t="s">
        <v>579</v>
      </c>
      <c r="I177" s="277" t="s">
        <v>580</v>
      </c>
      <c r="J177" s="277"/>
      <c r="K177" s="325"/>
    </row>
    <row r="178" spans="2:11" s="1" customFormat="1" ht="15" customHeight="1">
      <c r="B178" s="302"/>
      <c r="C178" s="277" t="s">
        <v>61</v>
      </c>
      <c r="D178" s="277"/>
      <c r="E178" s="277"/>
      <c r="F178" s="300" t="s">
        <v>511</v>
      </c>
      <c r="G178" s="277"/>
      <c r="H178" s="277" t="s">
        <v>581</v>
      </c>
      <c r="I178" s="277" t="s">
        <v>582</v>
      </c>
      <c r="J178" s="277">
        <v>1</v>
      </c>
      <c r="K178" s="325"/>
    </row>
    <row r="179" spans="2:11" s="1" customFormat="1" ht="15" customHeight="1">
      <c r="B179" s="302"/>
      <c r="C179" s="277" t="s">
        <v>57</v>
      </c>
      <c r="D179" s="277"/>
      <c r="E179" s="277"/>
      <c r="F179" s="300" t="s">
        <v>511</v>
      </c>
      <c r="G179" s="277"/>
      <c r="H179" s="277" t="s">
        <v>583</v>
      </c>
      <c r="I179" s="277" t="s">
        <v>513</v>
      </c>
      <c r="J179" s="277">
        <v>20</v>
      </c>
      <c r="K179" s="325"/>
    </row>
    <row r="180" spans="2:11" s="1" customFormat="1" ht="15" customHeight="1">
      <c r="B180" s="302"/>
      <c r="C180" s="277" t="s">
        <v>58</v>
      </c>
      <c r="D180" s="277"/>
      <c r="E180" s="277"/>
      <c r="F180" s="300" t="s">
        <v>511</v>
      </c>
      <c r="G180" s="277"/>
      <c r="H180" s="277" t="s">
        <v>584</v>
      </c>
      <c r="I180" s="277" t="s">
        <v>513</v>
      </c>
      <c r="J180" s="277">
        <v>255</v>
      </c>
      <c r="K180" s="325"/>
    </row>
    <row r="181" spans="2:11" s="1" customFormat="1" ht="15" customHeight="1">
      <c r="B181" s="302"/>
      <c r="C181" s="277" t="s">
        <v>113</v>
      </c>
      <c r="D181" s="277"/>
      <c r="E181" s="277"/>
      <c r="F181" s="300" t="s">
        <v>511</v>
      </c>
      <c r="G181" s="277"/>
      <c r="H181" s="277" t="s">
        <v>475</v>
      </c>
      <c r="I181" s="277" t="s">
        <v>513</v>
      </c>
      <c r="J181" s="277">
        <v>10</v>
      </c>
      <c r="K181" s="325"/>
    </row>
    <row r="182" spans="2:11" s="1" customFormat="1" ht="15" customHeight="1">
      <c r="B182" s="302"/>
      <c r="C182" s="277" t="s">
        <v>114</v>
      </c>
      <c r="D182" s="277"/>
      <c r="E182" s="277"/>
      <c r="F182" s="300" t="s">
        <v>511</v>
      </c>
      <c r="G182" s="277"/>
      <c r="H182" s="277" t="s">
        <v>585</v>
      </c>
      <c r="I182" s="277" t="s">
        <v>546</v>
      </c>
      <c r="J182" s="277"/>
      <c r="K182" s="325"/>
    </row>
    <row r="183" spans="2:11" s="1" customFormat="1" ht="15" customHeight="1">
      <c r="B183" s="302"/>
      <c r="C183" s="277" t="s">
        <v>586</v>
      </c>
      <c r="D183" s="277"/>
      <c r="E183" s="277"/>
      <c r="F183" s="300" t="s">
        <v>511</v>
      </c>
      <c r="G183" s="277"/>
      <c r="H183" s="277" t="s">
        <v>587</v>
      </c>
      <c r="I183" s="277" t="s">
        <v>546</v>
      </c>
      <c r="J183" s="277"/>
      <c r="K183" s="325"/>
    </row>
    <row r="184" spans="2:11" s="1" customFormat="1" ht="15" customHeight="1">
      <c r="B184" s="302"/>
      <c r="C184" s="277" t="s">
        <v>575</v>
      </c>
      <c r="D184" s="277"/>
      <c r="E184" s="277"/>
      <c r="F184" s="300" t="s">
        <v>511</v>
      </c>
      <c r="G184" s="277"/>
      <c r="H184" s="277" t="s">
        <v>588</v>
      </c>
      <c r="I184" s="277" t="s">
        <v>546</v>
      </c>
      <c r="J184" s="277"/>
      <c r="K184" s="325"/>
    </row>
    <row r="185" spans="2:11" s="1" customFormat="1" ht="15" customHeight="1">
      <c r="B185" s="302"/>
      <c r="C185" s="277" t="s">
        <v>116</v>
      </c>
      <c r="D185" s="277"/>
      <c r="E185" s="277"/>
      <c r="F185" s="300" t="s">
        <v>517</v>
      </c>
      <c r="G185" s="277"/>
      <c r="H185" s="277" t="s">
        <v>589</v>
      </c>
      <c r="I185" s="277" t="s">
        <v>513</v>
      </c>
      <c r="J185" s="277">
        <v>50</v>
      </c>
      <c r="K185" s="325"/>
    </row>
    <row r="186" spans="2:11" s="1" customFormat="1" ht="15" customHeight="1">
      <c r="B186" s="302"/>
      <c r="C186" s="277" t="s">
        <v>590</v>
      </c>
      <c r="D186" s="277"/>
      <c r="E186" s="277"/>
      <c r="F186" s="300" t="s">
        <v>517</v>
      </c>
      <c r="G186" s="277"/>
      <c r="H186" s="277" t="s">
        <v>591</v>
      </c>
      <c r="I186" s="277" t="s">
        <v>592</v>
      </c>
      <c r="J186" s="277"/>
      <c r="K186" s="325"/>
    </row>
    <row r="187" spans="2:11" s="1" customFormat="1" ht="15" customHeight="1">
      <c r="B187" s="302"/>
      <c r="C187" s="277" t="s">
        <v>593</v>
      </c>
      <c r="D187" s="277"/>
      <c r="E187" s="277"/>
      <c r="F187" s="300" t="s">
        <v>517</v>
      </c>
      <c r="G187" s="277"/>
      <c r="H187" s="277" t="s">
        <v>594</v>
      </c>
      <c r="I187" s="277" t="s">
        <v>592</v>
      </c>
      <c r="J187" s="277"/>
      <c r="K187" s="325"/>
    </row>
    <row r="188" spans="2:11" s="1" customFormat="1" ht="15" customHeight="1">
      <c r="B188" s="302"/>
      <c r="C188" s="277" t="s">
        <v>595</v>
      </c>
      <c r="D188" s="277"/>
      <c r="E188" s="277"/>
      <c r="F188" s="300" t="s">
        <v>517</v>
      </c>
      <c r="G188" s="277"/>
      <c r="H188" s="277" t="s">
        <v>596</v>
      </c>
      <c r="I188" s="277" t="s">
        <v>592</v>
      </c>
      <c r="J188" s="277"/>
      <c r="K188" s="325"/>
    </row>
    <row r="189" spans="2:11" s="1" customFormat="1" ht="15" customHeight="1">
      <c r="B189" s="302"/>
      <c r="C189" s="338" t="s">
        <v>597</v>
      </c>
      <c r="D189" s="277"/>
      <c r="E189" s="277"/>
      <c r="F189" s="300" t="s">
        <v>517</v>
      </c>
      <c r="G189" s="277"/>
      <c r="H189" s="277" t="s">
        <v>598</v>
      </c>
      <c r="I189" s="277" t="s">
        <v>599</v>
      </c>
      <c r="J189" s="339" t="s">
        <v>600</v>
      </c>
      <c r="K189" s="325"/>
    </row>
    <row r="190" spans="2:11" s="1" customFormat="1" ht="15" customHeight="1">
      <c r="B190" s="302"/>
      <c r="C190" s="338" t="s">
        <v>46</v>
      </c>
      <c r="D190" s="277"/>
      <c r="E190" s="277"/>
      <c r="F190" s="300" t="s">
        <v>511</v>
      </c>
      <c r="G190" s="277"/>
      <c r="H190" s="274" t="s">
        <v>601</v>
      </c>
      <c r="I190" s="277" t="s">
        <v>602</v>
      </c>
      <c r="J190" s="277"/>
      <c r="K190" s="325"/>
    </row>
    <row r="191" spans="2:11" s="1" customFormat="1" ht="15" customHeight="1">
      <c r="B191" s="302"/>
      <c r="C191" s="338" t="s">
        <v>603</v>
      </c>
      <c r="D191" s="277"/>
      <c r="E191" s="277"/>
      <c r="F191" s="300" t="s">
        <v>511</v>
      </c>
      <c r="G191" s="277"/>
      <c r="H191" s="277" t="s">
        <v>604</v>
      </c>
      <c r="I191" s="277" t="s">
        <v>546</v>
      </c>
      <c r="J191" s="277"/>
      <c r="K191" s="325"/>
    </row>
    <row r="192" spans="2:11" s="1" customFormat="1" ht="15" customHeight="1">
      <c r="B192" s="302"/>
      <c r="C192" s="338" t="s">
        <v>605</v>
      </c>
      <c r="D192" s="277"/>
      <c r="E192" s="277"/>
      <c r="F192" s="300" t="s">
        <v>511</v>
      </c>
      <c r="G192" s="277"/>
      <c r="H192" s="277" t="s">
        <v>606</v>
      </c>
      <c r="I192" s="277" t="s">
        <v>546</v>
      </c>
      <c r="J192" s="277"/>
      <c r="K192" s="325"/>
    </row>
    <row r="193" spans="2:11" s="1" customFormat="1" ht="15" customHeight="1">
      <c r="B193" s="302"/>
      <c r="C193" s="338" t="s">
        <v>607</v>
      </c>
      <c r="D193" s="277"/>
      <c r="E193" s="277"/>
      <c r="F193" s="300" t="s">
        <v>517</v>
      </c>
      <c r="G193" s="277"/>
      <c r="H193" s="277" t="s">
        <v>608</v>
      </c>
      <c r="I193" s="277" t="s">
        <v>546</v>
      </c>
      <c r="J193" s="277"/>
      <c r="K193" s="325"/>
    </row>
    <row r="194" spans="2:11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pans="2:11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609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41" t="s">
        <v>610</v>
      </c>
      <c r="D200" s="341"/>
      <c r="E200" s="341"/>
      <c r="F200" s="341" t="s">
        <v>611</v>
      </c>
      <c r="G200" s="342"/>
      <c r="H200" s="341" t="s">
        <v>612</v>
      </c>
      <c r="I200" s="341"/>
      <c r="J200" s="341"/>
      <c r="K200" s="269"/>
    </row>
    <row r="201" spans="2:1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pans="2:11" s="1" customFormat="1" ht="15" customHeight="1">
      <c r="B202" s="302"/>
      <c r="C202" s="277" t="s">
        <v>602</v>
      </c>
      <c r="D202" s="277"/>
      <c r="E202" s="277"/>
      <c r="F202" s="300" t="s">
        <v>47</v>
      </c>
      <c r="G202" s="277"/>
      <c r="H202" s="277" t="s">
        <v>613</v>
      </c>
      <c r="I202" s="277"/>
      <c r="J202" s="277"/>
      <c r="K202" s="325"/>
    </row>
    <row r="203" spans="2:11" s="1" customFormat="1" ht="15" customHeight="1">
      <c r="B203" s="302"/>
      <c r="C203" s="277"/>
      <c r="D203" s="277"/>
      <c r="E203" s="277"/>
      <c r="F203" s="300" t="s">
        <v>48</v>
      </c>
      <c r="G203" s="277"/>
      <c r="H203" s="277" t="s">
        <v>614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51</v>
      </c>
      <c r="G204" s="277"/>
      <c r="H204" s="277" t="s">
        <v>615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49</v>
      </c>
      <c r="G205" s="277"/>
      <c r="H205" s="277" t="s">
        <v>616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50</v>
      </c>
      <c r="G206" s="277"/>
      <c r="H206" s="277" t="s">
        <v>617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pans="2:11" s="1" customFormat="1" ht="15" customHeight="1">
      <c r="B208" s="302"/>
      <c r="C208" s="277" t="s">
        <v>558</v>
      </c>
      <c r="D208" s="277"/>
      <c r="E208" s="277"/>
      <c r="F208" s="300" t="s">
        <v>89</v>
      </c>
      <c r="G208" s="277"/>
      <c r="H208" s="277" t="s">
        <v>618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455</v>
      </c>
      <c r="G209" s="277"/>
      <c r="H209" s="277" t="s">
        <v>456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453</v>
      </c>
      <c r="G210" s="277"/>
      <c r="H210" s="277" t="s">
        <v>619</v>
      </c>
      <c r="I210" s="277"/>
      <c r="J210" s="277"/>
      <c r="K210" s="325"/>
    </row>
    <row r="211" spans="2:11" s="1" customFormat="1" ht="15" customHeight="1">
      <c r="B211" s="343"/>
      <c r="C211" s="277"/>
      <c r="D211" s="277"/>
      <c r="E211" s="277"/>
      <c r="F211" s="300" t="s">
        <v>83</v>
      </c>
      <c r="G211" s="338"/>
      <c r="H211" s="329" t="s">
        <v>82</v>
      </c>
      <c r="I211" s="329"/>
      <c r="J211" s="329"/>
      <c r="K211" s="344"/>
    </row>
    <row r="212" spans="2:11" s="1" customFormat="1" ht="15" customHeight="1">
      <c r="B212" s="343"/>
      <c r="C212" s="277"/>
      <c r="D212" s="277"/>
      <c r="E212" s="277"/>
      <c r="F212" s="300" t="s">
        <v>457</v>
      </c>
      <c r="G212" s="338"/>
      <c r="H212" s="329" t="s">
        <v>155</v>
      </c>
      <c r="I212" s="329"/>
      <c r="J212" s="329"/>
      <c r="K212" s="344"/>
    </row>
    <row r="213" spans="2:11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pans="2:11" s="1" customFormat="1" ht="15" customHeight="1">
      <c r="B214" s="343"/>
      <c r="C214" s="277" t="s">
        <v>582</v>
      </c>
      <c r="D214" s="277"/>
      <c r="E214" s="277"/>
      <c r="F214" s="300">
        <v>1</v>
      </c>
      <c r="G214" s="338"/>
      <c r="H214" s="329" t="s">
        <v>620</v>
      </c>
      <c r="I214" s="329"/>
      <c r="J214" s="329"/>
      <c r="K214" s="344"/>
    </row>
    <row r="215" spans="2:11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621</v>
      </c>
      <c r="I215" s="329"/>
      <c r="J215" s="329"/>
      <c r="K215" s="344"/>
    </row>
    <row r="216" spans="2:11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622</v>
      </c>
      <c r="I216" s="329"/>
      <c r="J216" s="329"/>
      <c r="K216" s="344"/>
    </row>
    <row r="217" spans="2:11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623</v>
      </c>
      <c r="I217" s="329"/>
      <c r="J217" s="329"/>
      <c r="K217" s="344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Zouhar Pavel Ing.</dc:creator>
  <cp:keywords/>
  <dc:description/>
  <cp:lastModifiedBy>Zouhar Pavel Ing.</cp:lastModifiedBy>
  <dcterms:created xsi:type="dcterms:W3CDTF">2023-09-11T13:47:07Z</dcterms:created>
  <dcterms:modified xsi:type="dcterms:W3CDTF">2023-09-11T13:47:14Z</dcterms:modified>
  <cp:category/>
  <cp:version/>
  <cp:contentType/>
  <cp:contentStatus/>
</cp:coreProperties>
</file>