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Věra\Pavel\Polní cesta Chlum u Blatné\úprava 24_7_2023\"/>
    </mc:Choice>
  </mc:AlternateContent>
  <bookViews>
    <workbookView xWindow="0" yWindow="0" windowWidth="0" windowHeight="0"/>
  </bookViews>
  <sheets>
    <sheet name="Rekapitulace stavby" sheetId="1" r:id="rId1"/>
    <sheet name="01 - SO 101 Polní cesta HPC2" sheetId="2" r:id="rId2"/>
    <sheet name="02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SO 101 Polní cesta HPC2'!$C$123:$K$220</definedName>
    <definedName name="_xlnm.Print_Area" localSheetId="1">'01 - SO 101 Polní cesta HPC2'!$C$4:$J$76,'01 - SO 101 Polní cesta HPC2'!$C$82:$J$105,'01 - SO 101 Polní cesta HPC2'!$C$111:$J$220</definedName>
    <definedName name="_xlnm.Print_Titles" localSheetId="1">'01 - SO 101 Polní cesta HPC2'!$123:$123</definedName>
    <definedName name="_xlnm._FilterDatabase" localSheetId="2" hidden="1">'02 - VRN'!$C$119:$K$135</definedName>
    <definedName name="_xlnm.Print_Area" localSheetId="2">'02 - VRN'!$C$4:$J$76,'02 - VRN'!$C$82:$J$101,'02 - VRN'!$C$107:$J$135</definedName>
    <definedName name="_xlnm.Print_Titles" localSheetId="2">'02 - VRN'!$119:$119</definedName>
    <definedName name="_xlnm.Print_Area" localSheetId="3">'Seznam figur'!$C$4:$G$17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09"/>
  <c r="BH209"/>
  <c r="BG209"/>
  <c r="BF209"/>
  <c r="T209"/>
  <c r="T208"/>
  <c r="R209"/>
  <c r="R208"/>
  <c r="P209"/>
  <c r="P208"/>
  <c r="BI203"/>
  <c r="BH203"/>
  <c r="BG203"/>
  <c r="BF203"/>
  <c r="T203"/>
  <c r="R203"/>
  <c r="P203"/>
  <c r="BI202"/>
  <c r="BH202"/>
  <c r="BG202"/>
  <c r="BF202"/>
  <c r="T202"/>
  <c r="R202"/>
  <c r="P202"/>
  <c r="BI197"/>
  <c r="BH197"/>
  <c r="BG197"/>
  <c r="BF197"/>
  <c r="T197"/>
  <c r="R197"/>
  <c r="P197"/>
  <c r="BI196"/>
  <c r="BH196"/>
  <c r="BG196"/>
  <c r="BF196"/>
  <c r="T196"/>
  <c r="R196"/>
  <c r="P196"/>
  <c r="BI190"/>
  <c r="BH190"/>
  <c r="BG190"/>
  <c r="BF190"/>
  <c r="T190"/>
  <c r="R190"/>
  <c r="P190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J142"/>
  <c r="BK133"/>
  <c r="BK128"/>
  <c i="3" r="J134"/>
  <c r="J132"/>
  <c r="J125"/>
  <c i="2" r="J34"/>
  <c r="J176"/>
  <c r="BK165"/>
  <c r="J163"/>
  <c r="BK156"/>
  <c r="BK150"/>
  <c r="BK144"/>
  <c r="J140"/>
  <c r="J131"/>
  <c r="J128"/>
  <c i="3" r="J129"/>
  <c r="BK125"/>
  <c r="BK127"/>
  <c i="2" r="F36"/>
  <c r="J178"/>
  <c r="BK175"/>
  <c r="J173"/>
  <c r="BK169"/>
  <c r="J165"/>
  <c r="BK158"/>
  <c r="BK152"/>
  <c r="J146"/>
  <c r="BK143"/>
  <c r="J141"/>
  <c r="BK132"/>
  <c r="BK129"/>
  <c i="3" r="BK132"/>
  <c r="BK128"/>
  <c r="BK129"/>
  <c r="J124"/>
  <c i="2" r="F35"/>
  <c r="BK173"/>
  <c r="J169"/>
  <c r="F37"/>
  <c r="BK177"/>
  <c r="J175"/>
  <c r="BK170"/>
  <c r="J168"/>
  <c r="BK160"/>
  <c r="J154"/>
  <c r="BK146"/>
  <c r="J143"/>
  <c r="J133"/>
  <c r="J127"/>
  <c i="3" r="J128"/>
  <c i="2" r="J129"/>
  <c i="3" r="BK124"/>
  <c r="BK123"/>
  <c i="2" r="F34"/>
  <c r="J171"/>
  <c r="BK166"/>
  <c r="J164"/>
  <c r="BK154"/>
  <c r="BK148"/>
  <c r="J145"/>
  <c r="BK141"/>
  <c r="BK131"/>
  <c i="1" r="AS94"/>
  <c i="3" r="J130"/>
  <c i="2" r="BK220"/>
  <c r="J220"/>
  <c r="BK217"/>
  <c r="J217"/>
  <c r="BK216"/>
  <c r="J216"/>
  <c r="BK215"/>
  <c r="J215"/>
  <c r="BK214"/>
  <c r="J214"/>
  <c r="BK209"/>
  <c r="J209"/>
  <c r="BK203"/>
  <c r="J203"/>
  <c r="BK202"/>
  <c r="J202"/>
  <c r="BK197"/>
  <c r="J197"/>
  <c r="BK196"/>
  <c r="J196"/>
  <c r="BK190"/>
  <c r="J190"/>
  <c r="BK188"/>
  <c r="J188"/>
  <c r="BK185"/>
  <c r="J185"/>
  <c r="BK181"/>
  <c r="J181"/>
  <c r="BK179"/>
  <c r="J179"/>
  <c r="BK178"/>
  <c r="J177"/>
  <c r="BK176"/>
  <c r="BK174"/>
  <c r="J174"/>
  <c r="BK171"/>
  <c r="J170"/>
  <c r="BK168"/>
  <c r="J166"/>
  <c r="BK164"/>
  <c r="BK163"/>
  <c r="J160"/>
  <c r="J158"/>
  <c r="J156"/>
  <c r="J152"/>
  <c r="J150"/>
  <c r="J148"/>
  <c r="BK145"/>
  <c r="J144"/>
  <c r="BK142"/>
  <c r="BK140"/>
  <c r="BK135"/>
  <c r="J135"/>
  <c r="J132"/>
  <c r="BK130"/>
  <c r="J130"/>
  <c r="BK127"/>
  <c i="3" r="BK134"/>
  <c r="BK126"/>
  <c r="BK130"/>
  <c r="J127"/>
  <c r="J123"/>
  <c r="J126"/>
  <c i="2" l="1" r="BK180"/>
  <c r="J180"/>
  <c r="J99"/>
  <c r="R180"/>
  <c r="P189"/>
  <c r="T126"/>
  <c r="T125"/>
  <c r="T124"/>
  <c r="T189"/>
  <c r="T213"/>
  <c i="3" r="P122"/>
  <c r="P121"/>
  <c r="P120"/>
  <c i="1" r="AU96"/>
  <c i="2" r="P126"/>
  <c r="P125"/>
  <c r="P124"/>
  <c i="1" r="AU95"/>
  <c i="2" r="T180"/>
  <c i="3" r="R122"/>
  <c r="R121"/>
  <c r="R120"/>
  <c i="2" r="BK126"/>
  <c r="J126"/>
  <c r="J98"/>
  <c i="3" r="BK122"/>
  <c r="J122"/>
  <c r="J98"/>
  <c i="2" r="P180"/>
  <c r="P213"/>
  <c r="R126"/>
  <c r="R125"/>
  <c r="R124"/>
  <c r="R189"/>
  <c r="BK213"/>
  <c r="J213"/>
  <c r="J103"/>
  <c r="BK189"/>
  <c r="J189"/>
  <c r="J101"/>
  <c r="R213"/>
  <c i="3" r="T122"/>
  <c r="T121"/>
  <c r="T120"/>
  <c i="2" r="BK219"/>
  <c r="J219"/>
  <c r="J104"/>
  <c r="BK187"/>
  <c r="J187"/>
  <c r="J100"/>
  <c i="3" r="BK133"/>
  <c r="J133"/>
  <c r="J100"/>
  <c i="2" r="BK208"/>
  <c r="J208"/>
  <c r="J102"/>
  <c i="3" r="BK131"/>
  <c r="J131"/>
  <c r="J99"/>
  <c r="BE123"/>
  <c r="J89"/>
  <c r="BE126"/>
  <c r="BE132"/>
  <c r="E85"/>
  <c r="F92"/>
  <c r="BE125"/>
  <c r="BE128"/>
  <c r="BE129"/>
  <c r="BE134"/>
  <c r="BE124"/>
  <c r="BE127"/>
  <c r="BE130"/>
  <c i="2" r="E85"/>
  <c r="J89"/>
  <c r="F92"/>
  <c r="BE127"/>
  <c r="BE128"/>
  <c r="BE129"/>
  <c r="BE130"/>
  <c r="BE131"/>
  <c r="BE132"/>
  <c r="BE133"/>
  <c r="BE135"/>
  <c r="BE140"/>
  <c r="BE141"/>
  <c r="BE142"/>
  <c r="BE143"/>
  <c r="BE144"/>
  <c r="BE145"/>
  <c r="BE146"/>
  <c r="BE148"/>
  <c r="BE150"/>
  <c r="BE152"/>
  <c r="BE154"/>
  <c r="BE156"/>
  <c r="BE158"/>
  <c r="BE160"/>
  <c r="BE163"/>
  <c r="BE164"/>
  <c r="BE165"/>
  <c r="BE166"/>
  <c r="BE168"/>
  <c r="BE169"/>
  <c r="BE170"/>
  <c r="BE171"/>
  <c r="BE173"/>
  <c r="BE174"/>
  <c r="BE175"/>
  <c r="BE176"/>
  <c r="BE177"/>
  <c r="BE178"/>
  <c r="BE179"/>
  <c r="BE181"/>
  <c r="BE185"/>
  <c r="BE188"/>
  <c r="BE190"/>
  <c r="BE196"/>
  <c r="BE197"/>
  <c r="BE202"/>
  <c r="BE203"/>
  <c r="BE209"/>
  <c r="BE214"/>
  <c r="BE215"/>
  <c r="BE216"/>
  <c r="BE217"/>
  <c r="BE220"/>
  <c i="1" r="BB95"/>
  <c r="BA95"/>
  <c r="BC95"/>
  <c r="AW95"/>
  <c r="BD95"/>
  <c i="3" r="F36"/>
  <c i="1" r="BC96"/>
  <c r="BC94"/>
  <c r="W32"/>
  <c i="3" r="J34"/>
  <c i="1" r="AW96"/>
  <c i="3" r="F34"/>
  <c i="1" r="BA96"/>
  <c r="BA94"/>
  <c r="W30"/>
  <c i="3" r="F35"/>
  <c i="1" r="BB96"/>
  <c r="BB94"/>
  <c r="W31"/>
  <c i="3" r="F37"/>
  <c i="1" r="BD96"/>
  <c r="BD94"/>
  <c r="W33"/>
  <c i="2" l="1" r="BK125"/>
  <c r="J125"/>
  <c r="J97"/>
  <c i="3" r="BK121"/>
  <c r="BK120"/>
  <c r="J120"/>
  <c r="J96"/>
  <c i="2" r="J33"/>
  <c i="1" r="AV95"/>
  <c r="AT95"/>
  <c r="AU94"/>
  <c i="2" r="F33"/>
  <c i="1" r="AZ95"/>
  <c i="3" r="J33"/>
  <c i="1" r="AV96"/>
  <c r="AT96"/>
  <c r="AW94"/>
  <c r="AK30"/>
  <c r="AX94"/>
  <c i="3" r="F33"/>
  <c i="1" r="AZ96"/>
  <c r="AY94"/>
  <c i="3" l="1" r="J121"/>
  <c r="J97"/>
  <c i="2" r="BK124"/>
  <c r="J124"/>
  <c i="3" r="J30"/>
  <c i="1" r="AG96"/>
  <c i="2" r="J30"/>
  <c i="1" r="AG95"/>
  <c r="AZ94"/>
  <c r="W29"/>
  <c i="3" l="1" r="J39"/>
  <c i="2" r="J39"/>
  <c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<sst xmlns="http://schemas.openxmlformats.org/spreadsheetml/2006/main">
  <si>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</si>
  <si>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</si>
  <si>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</si>
  <si>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</si>
  <si>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</si>
  <si>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{4fb1d852-affe-4691-8269-f851f27b8771}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</si>
  <si>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</si>
  <si>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</si>
  <si>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</si>
  <si>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</si>
  <si>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</si>
  <si>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</si>
  <si>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</si>
  <si>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</si>
  <si>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2022/02/6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</si>
  <si>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</si>
  <si>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</si>
  <si>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HPC2 Chlum u Blatné</t>
  </si>
  <si>
    <t>KSO:</t>
  </si>
  <si>
    <t>CC-CZ:</t>
  </si>
  <si>
    <t>Místo:</t>
  </si>
  <si>
    <t xml:space="preserve"> </t>
  </si>
  <si>
    <t>Datum:</t>
  </si>
  <si>
    <t>6. 2. 2022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</si>
  <si>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</si>
  <si>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</si>
  <si>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</si>
  <si>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</si>
  <si>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</si>
  <si>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</si>
  <si>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</si>
  <si>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</si>
  <si>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</si>
  <si>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</si>
  <si>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</si>
  <si>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</si>
  <si>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</si>
  <si>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</si>
  <si>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</si>
  <si>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</si>
  <si>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</si>
  <si>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</si>
  <si>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</si>
  <si>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</si>
  <si>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</si>
  <si>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</si>
  <si>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</si>
  <si>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</si>
  <si>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</si>
  <si>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</si>
  <si>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</si>
  <si>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</si>
  <si>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</si>
  <si>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</si>
  <si>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</si>
  <si>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</si>
  <si>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</si>
  <si>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</si>
  <si>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</si>
  <si>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</si>
  <si>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</si>
  <si>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</si>
  <si>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</si>
  <si>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</si>
  <si>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</si>
  <si>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</si>
  <si>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</si>
  <si>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</si>
  <si>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</si>
  <si>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</si>
  <si>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</si>
  <si>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</si>
  <si>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</si>
  <si>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</si>
  <si>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</si>
  <si>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</si>
  <si>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</si>
  <si>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</si>
  <si>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</si>
  <si>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101 Polní cesta HPC2</t>
  </si>
  <si>
    <t>STA</t>
  </si>
  <si>
    <t>1</t>
  </si>
  <si>
    <t>{62491859-69ce-4b93-963e-ae1e0cde14b7}</t>
  </si>
  <si>
    <t>2</t>
  </si>
  <si>
    <t>02</t>
  </si>
  <si>
    <t>VRN</t>
  </si>
  <si>
    <t>{574223c8-9cb9-42f1-a6b4-471457772703}</t>
  </si>
  <si>
    <t>KRYCÍ LIST SOUPISU PRACÍ</t>
  </si>
  <si>
    <t>Objekt:</t>
  </si>
  <si>
    <t>01 - SO 101 Polní cesta HPC2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</si>
  <si>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</si>
  <si>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</si>
  <si>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</si>
  <si>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</si>
  <si>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</si>
  <si>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</si>
  <si>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</si>
  <si>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</si>
  <si>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</si>
  <si>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</si>
  <si>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</si>
  <si>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</si>
  <si>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</si>
  <si>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</si>
  <si>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</si>
  <si>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</si>
  <si>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</si>
  <si>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</si>
  <si>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</si>
  <si>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</si>
  <si>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</si>
  <si>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</si>
  <si>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</si>
  <si>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</si>
  <si>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</si>
  <si>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</si>
  <si>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</si>
  <si>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</si>
  <si>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</si>
  <si>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</si>
  <si>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</si>
  <si>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</si>
  <si>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 vč. odvozu a skládkovného</t>
  </si>
  <si>
    <t>m2</t>
  </si>
  <si>
    <t>4</t>
  </si>
  <si>
    <t>1485320787</t>
  </si>
  <si>
    <t>112101102</t>
  </si>
  <si>
    <t>Odstranění stromů listnatých průměru kmene přes 300 do 500 mm</t>
  </si>
  <si>
    <t>kus</t>
  </si>
  <si>
    <t>1680446148</t>
  </si>
  <si>
    <t>3</t>
  </si>
  <si>
    <t>112101103</t>
  </si>
  <si>
    <t>Odstranění stromů listnatých průměru kmene přes 500 do 700 mm</t>
  </si>
  <si>
    <t>680515544</t>
  </si>
  <si>
    <t>112251102</t>
  </si>
  <si>
    <t>Odstranění pařezů D přes 300 do 500 mm</t>
  </si>
  <si>
    <t>-1713170981</t>
  </si>
  <si>
    <t>5</t>
  </si>
  <si>
    <t>112251103</t>
  </si>
  <si>
    <t>Odstranění pařezů D přes 500 do 700 mm</t>
  </si>
  <si>
    <t>-697250366</t>
  </si>
  <si>
    <t>6</t>
  </si>
  <si>
    <t>121151103</t>
  </si>
  <si>
    <t>Sejmutí ornice plochy do 100 m2 tl vrstvy do 200 mm strojně</t>
  </si>
  <si>
    <t>-146695598</t>
  </si>
  <si>
    <t>7</t>
  </si>
  <si>
    <t>122351106</t>
  </si>
  <si>
    <t>Odkopávky a prokopávky nezapažené v hornině třídy těžitelnosti II skupiny 4 objem do 5000 m3 strojně</t>
  </si>
  <si>
    <t>m3</t>
  </si>
  <si>
    <t>2132295348</t>
  </si>
  <si>
    <t>VV</t>
  </si>
  <si>
    <t>h1</t>
  </si>
  <si>
    <t>1885+ "výměna podloží" 1885*0,1</t>
  </si>
  <si>
    <t>8</t>
  </si>
  <si>
    <t>132351104</t>
  </si>
  <si>
    <t>Hloubení rýh nezapažených š do 800 mm v hornině třídy těžitelnosti II skupiny 4 objem přes 100 m3 strojně</t>
  </si>
  <si>
    <t>860660938</t>
  </si>
  <si>
    <t>"výměna trativodu" 0,5*0,3*30</t>
  </si>
  <si>
    <t>"trativody" 0,5*0,3*938</t>
  </si>
  <si>
    <t>"gabiony" 0,3*1,2*51</t>
  </si>
  <si>
    <t>h</t>
  </si>
  <si>
    <t>Součet</t>
  </si>
  <si>
    <t>9</t>
  </si>
  <si>
    <t>162201402</t>
  </si>
  <si>
    <t>Vodorovné přemístění větví stromů listnatých do 1 km D kmene přes 300 do 500 mm</t>
  </si>
  <si>
    <t>-1818379320</t>
  </si>
  <si>
    <t>10</t>
  </si>
  <si>
    <t>162201403</t>
  </si>
  <si>
    <t>Vodorovné přemístění větví stromů listnatých do 1 km D kmene přes 500 do 700 mm</t>
  </si>
  <si>
    <t>1865228709</t>
  </si>
  <si>
    <t>11</t>
  </si>
  <si>
    <t>162201412</t>
  </si>
  <si>
    <t>Vodorovné přemístění kmenů stromů listnatých do 1 km D kmene přes 300 do 500 mm</t>
  </si>
  <si>
    <t>-530386270</t>
  </si>
  <si>
    <t>12</t>
  </si>
  <si>
    <t>162201413</t>
  </si>
  <si>
    <t>Vodorovné přemístění kmenů stromů listnatých do 1 km D kmene přes 500 do 700 mm</t>
  </si>
  <si>
    <t>-2066171081</t>
  </si>
  <si>
    <t>13</t>
  </si>
  <si>
    <t>162201422</t>
  </si>
  <si>
    <t>Vodorovné přemístění pařezů do 1 km D přes 300 do 500 mm</t>
  </si>
  <si>
    <t>-1565909646</t>
  </si>
  <si>
    <t>14</t>
  </si>
  <si>
    <t>162201423</t>
  </si>
  <si>
    <t>Vodorovné přemístění pařezů do 1 km D přes 500 do 700 mm</t>
  </si>
  <si>
    <t>5455184</t>
  </si>
  <si>
    <t>162301932</t>
  </si>
  <si>
    <t>Příplatek k vodorovnému přemístění větví stromů listnatých D kmene přes 300 do 500 mm ZKD 1 km</t>
  </si>
  <si>
    <t>-1808462905</t>
  </si>
  <si>
    <t>3*15 "Přepočtené koeficientem množství</t>
  </si>
  <si>
    <t>16</t>
  </si>
  <si>
    <t>162301933</t>
  </si>
  <si>
    <t>Příplatek k vodorovnému přemístění větví stromů listnatých D kmene přes 500 do 700 mm ZKD 1 km</t>
  </si>
  <si>
    <t>617103361</t>
  </si>
  <si>
    <t>1*15 "Přepočtené koeficientem množství</t>
  </si>
  <si>
    <t>17</t>
  </si>
  <si>
    <t>162301952</t>
  </si>
  <si>
    <t>Příplatek k vodorovnému přemístění kmenů stromů listnatých D kmene přes 300 do 500 mm ZKD 1 km</t>
  </si>
  <si>
    <t>1675602738</t>
  </si>
  <si>
    <t>18</t>
  </si>
  <si>
    <t>162301953</t>
  </si>
  <si>
    <t>Příplatek k vodorovnému přemístění kmenů stromů listnatých D kmene přes 500 do 700 mm ZKD 1 km</t>
  </si>
  <si>
    <t>-1229868625</t>
  </si>
  <si>
    <t>19</t>
  </si>
  <si>
    <t>162301972</t>
  </si>
  <si>
    <t>Příplatek k vodorovnému přemístění pařezů D přes 300 do 500 mm ZKD 1 km</t>
  </si>
  <si>
    <t>369142881</t>
  </si>
  <si>
    <t>20</t>
  </si>
  <si>
    <t>162301973</t>
  </si>
  <si>
    <t>Příplatek k vodorovnému přemístění pařezů D přes 500 do 700 mm ZKD 1 km</t>
  </si>
  <si>
    <t>1967541917</t>
  </si>
  <si>
    <t>171201231</t>
  </si>
  <si>
    <t xml:space="preserve">Poplatek za uložení dřevní hmoty na recyklační skládce (skládkovné) </t>
  </si>
  <si>
    <t>-459326983</t>
  </si>
  <si>
    <t>"stromy" 4</t>
  </si>
  <si>
    <t>22</t>
  </si>
  <si>
    <t>171251201</t>
  </si>
  <si>
    <t>Uložení sypaniny na skládky nebo meziskládky</t>
  </si>
  <si>
    <t>-384032908</t>
  </si>
  <si>
    <t>"ornice" 1432*0,2</t>
  </si>
  <si>
    <t>23</t>
  </si>
  <si>
    <t>174101101</t>
  </si>
  <si>
    <t>Zásyp jam, šachet rýh nebo kolem objektů sypaninou se zhutněním</t>
  </si>
  <si>
    <t>680182413</t>
  </si>
  <si>
    <t>24</t>
  </si>
  <si>
    <t>181301106</t>
  </si>
  <si>
    <t>Rozprostření ornice tl vrstvy do 400 mm pl do 500 m2 v rovině nebo ve svahu do 1:5</t>
  </si>
  <si>
    <t>64</t>
  </si>
  <si>
    <t>-1386644986</t>
  </si>
  <si>
    <t>25</t>
  </si>
  <si>
    <t>181411121</t>
  </si>
  <si>
    <t>Založení lučního trávníku výsevem plochy do 1000 m2 v rovině a ve svahu do 1:5</t>
  </si>
  <si>
    <t>539385505</t>
  </si>
  <si>
    <t>26</t>
  </si>
  <si>
    <t>M</t>
  </si>
  <si>
    <t>00572470</t>
  </si>
  <si>
    <t>osivo směs travní univerzál</t>
  </si>
  <si>
    <t>kg</t>
  </si>
  <si>
    <t>316197148</t>
  </si>
  <si>
    <t>667*0,035 "Přepočtené koeficientem množství</t>
  </si>
  <si>
    <t>27</t>
  </si>
  <si>
    <t>181951114</t>
  </si>
  <si>
    <t>Úprava pláně v hornině třídy těžitelnosti II skupiny 4 a 5 se zhutněním strojně</t>
  </si>
  <si>
    <t>-46204305</t>
  </si>
  <si>
    <t>28</t>
  </si>
  <si>
    <t>182151112</t>
  </si>
  <si>
    <t>Svahování v zářezech v hornině třídy těžitelnosti II skupiny 4 a 5 strojně</t>
  </si>
  <si>
    <t>-1279757229</t>
  </si>
  <si>
    <t>29</t>
  </si>
  <si>
    <t>183101315</t>
  </si>
  <si>
    <t>Jamky pro výsadbu s výměnou 100 % půdy zeminy tř 1 až 4 obj přes 0,125 do 0,4 m3 v rovině a svahu do 1:5</t>
  </si>
  <si>
    <t>1601525915</t>
  </si>
  <si>
    <t>30</t>
  </si>
  <si>
    <t>10371500</t>
  </si>
  <si>
    <t xml:space="preserve">substrát </t>
  </si>
  <si>
    <t>1849431042</t>
  </si>
  <si>
    <t>15*0,4 "Přepočtené koeficientem množství</t>
  </si>
  <si>
    <t>31</t>
  </si>
  <si>
    <t>184102113</t>
  </si>
  <si>
    <t>Výsadba dřeviny s balem D přes 0,3 do 0,4 m do jamky se zalitím v rovině a svahu do 1:5</t>
  </si>
  <si>
    <t>-881585463</t>
  </si>
  <si>
    <t>32</t>
  </si>
  <si>
    <t>02650360</t>
  </si>
  <si>
    <t>hrušeň obecná 150-180cm</t>
  </si>
  <si>
    <t>374104897</t>
  </si>
  <si>
    <t>33</t>
  </si>
  <si>
    <t>02640445</t>
  </si>
  <si>
    <t>slivoň švestka 150-180 cm</t>
  </si>
  <si>
    <t>508068550</t>
  </si>
  <si>
    <t>34</t>
  </si>
  <si>
    <t>02650381</t>
  </si>
  <si>
    <t>jeřáb ptačí /Sorbus aucuparia/ 150-200cm</t>
  </si>
  <si>
    <t>1030972394</t>
  </si>
  <si>
    <t>35</t>
  </si>
  <si>
    <t>184215132</t>
  </si>
  <si>
    <t>Ukotvení kmene dřevin třemi kůly D do 0,1 m dl přes 1 do 2 m</t>
  </si>
  <si>
    <t>54491594</t>
  </si>
  <si>
    <t>36</t>
  </si>
  <si>
    <t>60591253</t>
  </si>
  <si>
    <t>kůl vyvazovací dřevěný impregnovaný D 8cm dl 2m</t>
  </si>
  <si>
    <t>129612665</t>
  </si>
  <si>
    <t>37</t>
  </si>
  <si>
    <t>184813112</t>
  </si>
  <si>
    <t>Ochrana kultur proti škodám způsobených zvěří ovázáním rákosem vč. dodání materiálu</t>
  </si>
  <si>
    <t>-351915346</t>
  </si>
  <si>
    <t>Zakládání</t>
  </si>
  <si>
    <t>38</t>
  </si>
  <si>
    <t>211561111</t>
  </si>
  <si>
    <t>Výplň odvodňovacích žeber nebo trativodů kamenivem hrubým drceným frakce 8 až 32 mm</t>
  </si>
  <si>
    <t>-1682064636</t>
  </si>
  <si>
    <t>"trativod" 0,4*0,3*938</t>
  </si>
  <si>
    <t>39</t>
  </si>
  <si>
    <t>212752501</t>
  </si>
  <si>
    <t>Trativod z drenážních trubek korugovaných PP SN 8 včetně lože otevřený výkop DN 100 pro liniové stavby</t>
  </si>
  <si>
    <t>m</t>
  </si>
  <si>
    <t>-904502993</t>
  </si>
  <si>
    <t>426*2 +30</t>
  </si>
  <si>
    <t>Vodorovné konstrukce</t>
  </si>
  <si>
    <t>40</t>
  </si>
  <si>
    <t>461511111</t>
  </si>
  <si>
    <t>Opevnění z lomového kamene do drátěných košů gabionů zpracované na místě</t>
  </si>
  <si>
    <t>1361535705</t>
  </si>
  <si>
    <t>Komunikace pozemní</t>
  </si>
  <si>
    <t>41</t>
  </si>
  <si>
    <t>564851111</t>
  </si>
  <si>
    <t>Podklad ze štěrkodrtě ŠD tl 150 mm</t>
  </si>
  <si>
    <t>1338466663</t>
  </si>
  <si>
    <t>"sjezdy" 201*2</t>
  </si>
  <si>
    <t>"výměna podloží cca 10%" 1885*0,1</t>
  </si>
  <si>
    <t>"komunikace" 1885*2</t>
  </si>
  <si>
    <t>"napojení na stávající komunikaci" 85</t>
  </si>
  <si>
    <t>42</t>
  </si>
  <si>
    <t>569751111</t>
  </si>
  <si>
    <t>Zpevnění krajnic kamenivem drceným tl 150 mm</t>
  </si>
  <si>
    <t>1673995043</t>
  </si>
  <si>
    <t>43</t>
  </si>
  <si>
    <t>573431104</t>
  </si>
  <si>
    <t>Jednoduchý nátěr s předdrcením z asfaltu v množství 1,7 kg/m2 s posypem</t>
  </si>
  <si>
    <t>1830427285</t>
  </si>
  <si>
    <t>"sjezdy" 201</t>
  </si>
  <si>
    <t>"komunikace" 1727</t>
  </si>
  <si>
    <t>44</t>
  </si>
  <si>
    <t>573432123</t>
  </si>
  <si>
    <t>Jednoduchý nátěr s předdrcením z asfaltu v množství 1,9 kg/m2 s posypem</t>
  </si>
  <si>
    <t>492569545</t>
  </si>
  <si>
    <t>45</t>
  </si>
  <si>
    <t>574381112</t>
  </si>
  <si>
    <t>Penetrační makadam hrubý PMH tl 100 mm</t>
  </si>
  <si>
    <t>576697491</t>
  </si>
  <si>
    <t>"komunikace" 1885</t>
  </si>
  <si>
    <t>Trubní vedení</t>
  </si>
  <si>
    <t>46</t>
  </si>
  <si>
    <t>899911101</t>
  </si>
  <si>
    <t>Mtž + dodávka PE chránička DN 110</t>
  </si>
  <si>
    <t>1742937986</t>
  </si>
  <si>
    <t>"na stávající NN" 20</t>
  </si>
  <si>
    <t>"rezervní" 20</t>
  </si>
  <si>
    <t>Ostatní konstrukce a práce, bourání</t>
  </si>
  <si>
    <t>47</t>
  </si>
  <si>
    <t>919112111</t>
  </si>
  <si>
    <t>Řezání dilatačních spár š 4 mm hl do 60 mm příčných nebo podélných v živičném krytu</t>
  </si>
  <si>
    <t>-2016095190</t>
  </si>
  <si>
    <t>48</t>
  </si>
  <si>
    <t>919121112</t>
  </si>
  <si>
    <t>Těsnění spár zálivkou za studena pro komůrky š 10 mm hl 25 mm s těsnicím profilem</t>
  </si>
  <si>
    <t>-1106570271</t>
  </si>
  <si>
    <t>49</t>
  </si>
  <si>
    <t>919411111</t>
  </si>
  <si>
    <t xml:space="preserve">Vyústění drenáže z betonu prostéhoC 30/37 XF4 </t>
  </si>
  <si>
    <t>-297889910</t>
  </si>
  <si>
    <t>50</t>
  </si>
  <si>
    <t>919726122</t>
  </si>
  <si>
    <t>Geotextilie pro ochranu, separaci a filtraci netkaná měrná hm přes 200 do 300 g/m2</t>
  </si>
  <si>
    <t>-1409904191</t>
  </si>
  <si>
    <t>"gabion" 1,5*52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</si>
  <si>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</si>
  <si>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</si>
  <si>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</si>
  <si>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</si>
  <si>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</si>
  <si>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t</t>
  </si>
  <si>
    <t>-1792037988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</si>
  <si>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</si>
  <si>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</si>
  <si>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</si>
  <si>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</si>
  <si>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</si>
  <si>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</si>
  <si>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</si>
  <si>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</si>
  <si>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0110020R1</t>
  </si>
  <si>
    <t>Vytýčení stávajících sítí</t>
  </si>
  <si>
    <t>kpl</t>
  </si>
  <si>
    <t>2050917260</t>
  </si>
  <si>
    <t>0110020R2</t>
  </si>
  <si>
    <t>Fotodokumentace stavby a konstrukcí před jejich zakrytím</t>
  </si>
  <si>
    <t>-1167339122</t>
  </si>
  <si>
    <t>011314000</t>
  </si>
  <si>
    <t>Archeologický dohled</t>
  </si>
  <si>
    <t>1024</t>
  </si>
  <si>
    <t>2001319026</t>
  </si>
  <si>
    <t>0120020R1</t>
  </si>
  <si>
    <t>Geodetické práce při provádění stavby</t>
  </si>
  <si>
    <t>-1325082530</t>
  </si>
  <si>
    <t>0120020R2</t>
  </si>
  <si>
    <t>Geodetické práce po výstavbě</t>
  </si>
  <si>
    <t>1027934679</t>
  </si>
  <si>
    <t>0132030R2</t>
  </si>
  <si>
    <t>Dokumentace skutečného provedení stavby</t>
  </si>
  <si>
    <t>-74398772</t>
  </si>
  <si>
    <t>0132030R3</t>
  </si>
  <si>
    <t>DIO</t>
  </si>
  <si>
    <t>-1246750511</t>
  </si>
  <si>
    <t>0132030R4</t>
  </si>
  <si>
    <t>Mtž+dod prezentační cedule dotačního programu</t>
  </si>
  <si>
    <t>-748932075</t>
  </si>
  <si>
    <t>VRN3</t>
  </si>
  <si>
    <t>Zařízení staveniště</t>
  </si>
  <si>
    <t>032002000</t>
  </si>
  <si>
    <t>Vybavení staveniště</t>
  </si>
  <si>
    <t>1999701055</t>
  </si>
  <si>
    <t>VRN4</t>
  </si>
  <si>
    <t>Inženýrská činnost</t>
  </si>
  <si>
    <t>043002000</t>
  </si>
  <si>
    <t>Zkoušky a ostatní měření</t>
  </si>
  <si>
    <t>2016330205</t>
  </si>
  <si>
    <t>"zkoužka na pláni 2krát, zkoužka na konstrukční vrstvě 2*, rozbor zemin)" 1</t>
  </si>
  <si>
    <t>SEZNAM FIGUR</t>
  </si>
  <si>
    <t>Výměra</t>
  </si>
  <si>
    <t xml:space="preserve"> 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</si>
</sst>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2022/02/6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Polní cesta HPC2 Chlum u Blatné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SO 101 Polní cesta HPC2'!J30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'01 - SO 101 Polní cesta HPC2'!P124</f>
        <v>0</v>
      </c>
      <c r="AV95" s="127">
        <f>'01 - SO 101 Polní cesta HPC2'!J33</f>
        <v>0</v>
      </c>
      <c r="AW95" s="127">
        <f>'01 - SO 101 Polní cesta HPC2'!J34</f>
        <v>0</v>
      </c>
      <c r="AX95" s="127">
        <f>'01 - SO 101 Polní cesta HPC2'!J35</f>
        <v>0</v>
      </c>
      <c r="AY95" s="127">
        <f>'01 - SO 101 Polní cesta HPC2'!J36</f>
        <v>0</v>
      </c>
      <c r="AZ95" s="127">
        <f>'01 - SO 101 Polní cesta HPC2'!F33</f>
        <v>0</v>
      </c>
      <c r="BA95" s="127">
        <f>'01 - SO 101 Polní cesta HPC2'!F34</f>
        <v>0</v>
      </c>
      <c r="BB95" s="127">
        <f>'01 - SO 101 Polní cesta HPC2'!F35</f>
        <v>0</v>
      </c>
      <c r="BC95" s="127">
        <f>'01 - SO 101 Polní cesta HPC2'!F36</f>
        <v>0</v>
      </c>
      <c r="BD95" s="129">
        <f>'01 - SO 101 Polní cesta HPC2'!F37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VRN'!J30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'02 - VRN'!P120</f>
        <v>0</v>
      </c>
      <c r="AV96" s="132">
        <f>'02 - VRN'!J33</f>
        <v>0</v>
      </c>
      <c r="AW96" s="132">
        <f>'02 - VRN'!J34</f>
        <v>0</v>
      </c>
      <c r="AX96" s="132">
        <f>'02 - VRN'!J35</f>
        <v>0</v>
      </c>
      <c r="AY96" s="132">
        <f>'02 - VRN'!J36</f>
        <v>0</v>
      </c>
      <c r="AZ96" s="132">
        <f>'02 - VRN'!F33</f>
        <v>0</v>
      </c>
      <c r="BA96" s="132">
        <f>'02 - VRN'!F34</f>
        <v>0</v>
      </c>
      <c r="BB96" s="132">
        <f>'02 - VRN'!F35</f>
        <v>0</v>
      </c>
      <c r="BC96" s="132">
        <f>'02 - VRN'!F36</f>
        <v>0</v>
      </c>
      <c r="BD96" s="134">
        <f>'02 - VRN'!F37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J9crrPPgNiofCBerkivIDs7A3oZZriK6yNDQVuDMTPPSTbfmexSEQpAZnl2xAT7MP6XmL1U709bCCT5UTIGoYA==" hashValue="XpXjm0Z9JdCAwAu9ZK36aAJTdF85hb0Q7wrzcgLae/p0KE/fDBcWYxU71n0bLvwtuRNjIKGcPurU2aDoa6V8v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O 101 Polní cesta HPC2'!C2" display="/"/>
    <hyperlink ref="A9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Polní cesta HPC2 Chlum u Blatné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ROUND((SUM(BE124:BE220)),  2)</f>
        <v>0</v>
      </c>
      <c r="G33" s="37"/>
      <c r="H33" s="37"/>
      <c r="I33" s="154">
        <v>0.20999999999999999</v>
      </c>
      <c r="J33" s="153">
        <f>ROUND(((SUM(BE124:BE220))*I33),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ROUND((SUM(BF124:BF220)),  2)</f>
        <v>0</v>
      </c>
      <c r="G34" s="37"/>
      <c r="H34" s="37"/>
      <c r="I34" s="154">
        <v>0.14999999999999999</v>
      </c>
      <c r="J34" s="153">
        <f>ROUND(((SUM(BF124:BF220))*I34),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ROUND((SUM(BG124:BG220)),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ROUND((SUM(BH124:BH220)),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ROUND((SUM(BI124:BI220)),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Polní cesta HPC2 Chlum u Blatné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SO 101 Polní cesta HPC2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96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97</v>
      </c>
      <c r="E99" s="187"/>
      <c r="F99" s="187"/>
      <c r="G99" s="187"/>
      <c r="H99" s="187"/>
      <c r="I99" s="187"/>
      <c r="J99" s="188">
        <f>J180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98</v>
      </c>
      <c r="E100" s="187"/>
      <c r="F100" s="187"/>
      <c r="G100" s="187"/>
      <c r="H100" s="187"/>
      <c r="I100" s="187"/>
      <c r="J100" s="188">
        <f>J187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99</v>
      </c>
      <c r="E101" s="187"/>
      <c r="F101" s="187"/>
      <c r="G101" s="187"/>
      <c r="H101" s="187"/>
      <c r="I101" s="187"/>
      <c r="J101" s="188">
        <f>J189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100</v>
      </c>
      <c r="E102" s="187"/>
      <c r="F102" s="187"/>
      <c r="G102" s="187"/>
      <c r="H102" s="187"/>
      <c r="I102" s="187"/>
      <c r="J102" s="188">
        <f>J208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101</v>
      </c>
      <c r="E103" s="187"/>
      <c r="F103" s="187"/>
      <c r="G103" s="187"/>
      <c r="H103" s="187"/>
      <c r="I103" s="187"/>
      <c r="J103" s="188">
        <f>J213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102</v>
      </c>
      <c r="E104" s="187"/>
      <c r="F104" s="187"/>
      <c r="G104" s="187"/>
      <c r="H104" s="187"/>
      <c r="I104" s="187"/>
      <c r="J104" s="188">
        <f>J219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Polní cesta HPC2 Chlum u Blatné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01 - SO 101 Polní cesta HPC2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6. 2. 2022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104</v>
      </c>
      <c r="D123" s="193" t="s">
        <v>58</v>
      </c>
      <c r="E123" s="193" t="s">
        <v>54</v>
      </c>
      <c r="F123" s="193" t="s">
        <v>55</v>
      </c>
      <c r="G123" s="193" t="s">
        <v>105</v>
      </c>
      <c r="H123" s="193" t="s">
        <v>106</v>
      </c>
      <c r="I123" s="193" t="s">
        <v>107</v>
      </c>
      <c r="J123" s="194" t="s">
        <v>92</v>
      </c>
      <c r="K123" s="195" t="s">
        <v>108</v>
      </c>
      <c r="L123" s="196"/>
      <c r="M123" s="99" t="s">
        <v>1</v>
      </c>
      <c r="N123" s="100" t="s">
        <v>37</v>
      </c>
      <c r="O123" s="100" t="s">
        <v>109</v>
      </c>
      <c r="P123" s="100" t="s">
        <v>110</v>
      </c>
      <c r="Q123" s="100" t="s">
        <v>111</v>
      </c>
      <c r="R123" s="100" t="s">
        <v>112</v>
      </c>
      <c r="S123" s="100" t="s">
        <v>113</v>
      </c>
      <c r="T123" s="101" t="s">
        <v>114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115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438.81615500000004</v>
      </c>
      <c r="S124" s="103"/>
      <c r="T124" s="200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94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116</v>
      </c>
      <c r="F125" s="205" t="s">
        <v>117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P126+P180+P187+P189+P208+P213+P219</f>
        <v>0</v>
      </c>
      <c r="Q125" s="210"/>
      <c r="R125" s="211">
        <f>R126+R180+R187+R189+R208+R213+R219</f>
        <v>438.81615500000004</v>
      </c>
      <c r="S125" s="210"/>
      <c r="T125" s="212">
        <f>T126+T180+T187+T189+T208+T213+T219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118</v>
      </c>
      <c r="BK125" s="215">
        <f>BK126+BK180+BK187+BK189+BK208+BK213+BK219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119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SUM(P127:P179)</f>
        <v>0</v>
      </c>
      <c r="Q126" s="210"/>
      <c r="R126" s="211">
        <f>SUM(R127:R179)</f>
        <v>1.8329949999999999</v>
      </c>
      <c r="S126" s="210"/>
      <c r="T126" s="212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118</v>
      </c>
      <c r="BK126" s="215">
        <f>SUM(BK127:BK179)</f>
        <v>0</v>
      </c>
    </row>
    <row r="127" s="2" customFormat="1" ht="44.25" customHeight="1">
      <c r="A127" s="37"/>
      <c r="B127" s="38"/>
      <c r="C127" s="218" t="s">
        <v>81</v>
      </c>
      <c r="D127" s="218" t="s">
        <v>120</v>
      </c>
      <c r="E127" s="219" t="s">
        <v>121</v>
      </c>
      <c r="F127" s="220" t="s">
        <v>122</v>
      </c>
      <c r="G127" s="221" t="s">
        <v>123</v>
      </c>
      <c r="H127" s="222">
        <v>70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124</v>
      </c>
      <c r="AT127" s="230" t="s">
        <v>120</v>
      </c>
      <c r="AU127" s="230" t="s">
        <v>83</v>
      </c>
      <c r="AY127" s="16" t="s">
        <v>118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124</v>
      </c>
      <c r="BM127" s="230" t="s">
        <v>125</v>
      </c>
    </row>
    <row r="128" s="2" customFormat="1" ht="24.15" customHeight="1">
      <c r="A128" s="37"/>
      <c r="B128" s="38"/>
      <c r="C128" s="218" t="s">
        <v>83</v>
      </c>
      <c r="D128" s="218" t="s">
        <v>120</v>
      </c>
      <c r="E128" s="219" t="s">
        <v>126</v>
      </c>
      <c r="F128" s="220" t="s">
        <v>127</v>
      </c>
      <c r="G128" s="221" t="s">
        <v>128</v>
      </c>
      <c r="H128" s="222">
        <v>3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124</v>
      </c>
      <c r="AT128" s="230" t="s">
        <v>120</v>
      </c>
      <c r="AU128" s="230" t="s">
        <v>83</v>
      </c>
      <c r="AY128" s="16" t="s">
        <v>118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124</v>
      </c>
      <c r="BM128" s="230" t="s">
        <v>129</v>
      </c>
    </row>
    <row r="129" s="2" customFormat="1" ht="24.15" customHeight="1">
      <c r="A129" s="37"/>
      <c r="B129" s="38"/>
      <c r="C129" s="218" t="s">
        <v>130</v>
      </c>
      <c r="D129" s="218" t="s">
        <v>120</v>
      </c>
      <c r="E129" s="219" t="s">
        <v>131</v>
      </c>
      <c r="F129" s="220" t="s">
        <v>132</v>
      </c>
      <c r="G129" s="221" t="s">
        <v>128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124</v>
      </c>
      <c r="AT129" s="230" t="s">
        <v>120</v>
      </c>
      <c r="AU129" s="230" t="s">
        <v>83</v>
      </c>
      <c r="AY129" s="16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124</v>
      </c>
      <c r="BM129" s="230" t="s">
        <v>133</v>
      </c>
    </row>
    <row r="130" s="2" customFormat="1" ht="16.5" customHeight="1">
      <c r="A130" s="37"/>
      <c r="B130" s="38"/>
      <c r="C130" s="218" t="s">
        <v>124</v>
      </c>
      <c r="D130" s="218" t="s">
        <v>120</v>
      </c>
      <c r="E130" s="219" t="s">
        <v>134</v>
      </c>
      <c r="F130" s="220" t="s">
        <v>135</v>
      </c>
      <c r="G130" s="221" t="s">
        <v>128</v>
      </c>
      <c r="H130" s="222">
        <v>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83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124</v>
      </c>
      <c r="BM130" s="230" t="s">
        <v>136</v>
      </c>
    </row>
    <row r="131" s="2" customFormat="1" ht="16.5" customHeight="1">
      <c r="A131" s="37"/>
      <c r="B131" s="38"/>
      <c r="C131" s="218" t="s">
        <v>137</v>
      </c>
      <c r="D131" s="218" t="s">
        <v>120</v>
      </c>
      <c r="E131" s="219" t="s">
        <v>138</v>
      </c>
      <c r="F131" s="220" t="s">
        <v>139</v>
      </c>
      <c r="G131" s="221" t="s">
        <v>128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124</v>
      </c>
      <c r="AT131" s="230" t="s">
        <v>120</v>
      </c>
      <c r="AU131" s="230" t="s">
        <v>83</v>
      </c>
      <c r="AY131" s="16" t="s">
        <v>118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124</v>
      </c>
      <c r="BM131" s="230" t="s">
        <v>140</v>
      </c>
    </row>
    <row r="132" s="2" customFormat="1" ht="24.15" customHeight="1">
      <c r="A132" s="37"/>
      <c r="B132" s="38"/>
      <c r="C132" s="218" t="s">
        <v>141</v>
      </c>
      <c r="D132" s="218" t="s">
        <v>120</v>
      </c>
      <c r="E132" s="219" t="s">
        <v>142</v>
      </c>
      <c r="F132" s="220" t="s">
        <v>143</v>
      </c>
      <c r="G132" s="221" t="s">
        <v>123</v>
      </c>
      <c r="H132" s="222">
        <v>1432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124</v>
      </c>
      <c r="AT132" s="230" t="s">
        <v>120</v>
      </c>
      <c r="AU132" s="230" t="s">
        <v>83</v>
      </c>
      <c r="AY132" s="16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124</v>
      </c>
      <c r="BM132" s="230" t="s">
        <v>144</v>
      </c>
    </row>
    <row r="133" s="2" customFormat="1" ht="33" customHeight="1">
      <c r="A133" s="37"/>
      <c r="B133" s="38"/>
      <c r="C133" s="218" t="s">
        <v>145</v>
      </c>
      <c r="D133" s="218" t="s">
        <v>120</v>
      </c>
      <c r="E133" s="219" t="s">
        <v>146</v>
      </c>
      <c r="F133" s="220" t="s">
        <v>147</v>
      </c>
      <c r="G133" s="221" t="s">
        <v>148</v>
      </c>
      <c r="H133" s="222">
        <v>2073.5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124</v>
      </c>
      <c r="AT133" s="230" t="s">
        <v>120</v>
      </c>
      <c r="AU133" s="230" t="s">
        <v>83</v>
      </c>
      <c r="AY133" s="16" t="s">
        <v>118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124</v>
      </c>
      <c r="BM133" s="230" t="s">
        <v>149</v>
      </c>
    </row>
    <row r="134" s="13" customFormat="1">
      <c r="A134" s="13"/>
      <c r="B134" s="232"/>
      <c r="C134" s="233"/>
      <c r="D134" s="234" t="s">
        <v>150</v>
      </c>
      <c r="E134" s="235" t="s">
        <v>151</v>
      </c>
      <c r="F134" s="236" t="s">
        <v>152</v>
      </c>
      <c r="G134" s="233"/>
      <c r="H134" s="237">
        <v>2073.5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150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118</v>
      </c>
    </row>
    <row r="135" s="2" customFormat="1" ht="33" customHeight="1">
      <c r="A135" s="37"/>
      <c r="B135" s="38"/>
      <c r="C135" s="218" t="s">
        <v>153</v>
      </c>
      <c r="D135" s="218" t="s">
        <v>120</v>
      </c>
      <c r="E135" s="219" t="s">
        <v>154</v>
      </c>
      <c r="F135" s="220" t="s">
        <v>155</v>
      </c>
      <c r="G135" s="221" t="s">
        <v>148</v>
      </c>
      <c r="H135" s="222">
        <v>163.56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83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124</v>
      </c>
      <c r="BM135" s="230" t="s">
        <v>156</v>
      </c>
    </row>
    <row r="136" s="13" customFormat="1">
      <c r="A136" s="13"/>
      <c r="B136" s="232"/>
      <c r="C136" s="233"/>
      <c r="D136" s="234" t="s">
        <v>150</v>
      </c>
      <c r="E136" s="235" t="s">
        <v>1</v>
      </c>
      <c r="F136" s="236" t="s">
        <v>157</v>
      </c>
      <c r="G136" s="233"/>
      <c r="H136" s="237">
        <v>4.5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150</v>
      </c>
      <c r="AU136" s="243" t="s">
        <v>83</v>
      </c>
      <c r="AV136" s="13" t="s">
        <v>83</v>
      </c>
      <c r="AW136" s="13" t="s">
        <v>30</v>
      </c>
      <c r="AX136" s="13" t="s">
        <v>73</v>
      </c>
      <c r="AY136" s="243" t="s">
        <v>118</v>
      </c>
    </row>
    <row r="137" s="13" customFormat="1">
      <c r="A137" s="13"/>
      <c r="B137" s="232"/>
      <c r="C137" s="233"/>
      <c r="D137" s="234" t="s">
        <v>150</v>
      </c>
      <c r="E137" s="235" t="s">
        <v>1</v>
      </c>
      <c r="F137" s="236" t="s">
        <v>158</v>
      </c>
      <c r="G137" s="233"/>
      <c r="H137" s="237">
        <v>140.69999999999999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150</v>
      </c>
      <c r="AU137" s="243" t="s">
        <v>83</v>
      </c>
      <c r="AV137" s="13" t="s">
        <v>83</v>
      </c>
      <c r="AW137" s="13" t="s">
        <v>30</v>
      </c>
      <c r="AX137" s="13" t="s">
        <v>73</v>
      </c>
      <c r="AY137" s="243" t="s">
        <v>118</v>
      </c>
    </row>
    <row r="138" s="13" customFormat="1">
      <c r="A138" s="13"/>
      <c r="B138" s="232"/>
      <c r="C138" s="233"/>
      <c r="D138" s="234" t="s">
        <v>150</v>
      </c>
      <c r="E138" s="235" t="s">
        <v>1</v>
      </c>
      <c r="F138" s="236" t="s">
        <v>159</v>
      </c>
      <c r="G138" s="233"/>
      <c r="H138" s="237">
        <v>18.359999999999999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150</v>
      </c>
      <c r="AU138" s="243" t="s">
        <v>83</v>
      </c>
      <c r="AV138" s="13" t="s">
        <v>83</v>
      </c>
      <c r="AW138" s="13" t="s">
        <v>30</v>
      </c>
      <c r="AX138" s="13" t="s">
        <v>73</v>
      </c>
      <c r="AY138" s="243" t="s">
        <v>118</v>
      </c>
    </row>
    <row r="139" s="14" customFormat="1">
      <c r="A139" s="14"/>
      <c r="B139" s="244"/>
      <c r="C139" s="245"/>
      <c r="D139" s="234" t="s">
        <v>150</v>
      </c>
      <c r="E139" s="246" t="s">
        <v>160</v>
      </c>
      <c r="F139" s="247" t="s">
        <v>161</v>
      </c>
      <c r="G139" s="245"/>
      <c r="H139" s="248">
        <v>163.56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150</v>
      </c>
      <c r="AU139" s="254" t="s">
        <v>83</v>
      </c>
      <c r="AV139" s="14" t="s">
        <v>124</v>
      </c>
      <c r="AW139" s="14" t="s">
        <v>30</v>
      </c>
      <c r="AX139" s="14" t="s">
        <v>81</v>
      </c>
      <c r="AY139" s="254" t="s">
        <v>118</v>
      </c>
    </row>
    <row r="140" s="2" customFormat="1" ht="24.15" customHeight="1">
      <c r="A140" s="37"/>
      <c r="B140" s="38"/>
      <c r="C140" s="218" t="s">
        <v>162</v>
      </c>
      <c r="D140" s="218" t="s">
        <v>120</v>
      </c>
      <c r="E140" s="219" t="s">
        <v>163</v>
      </c>
      <c r="F140" s="220" t="s">
        <v>164</v>
      </c>
      <c r="G140" s="221" t="s">
        <v>128</v>
      </c>
      <c r="H140" s="222">
        <v>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124</v>
      </c>
      <c r="AT140" s="230" t="s">
        <v>120</v>
      </c>
      <c r="AU140" s="230" t="s">
        <v>83</v>
      </c>
      <c r="AY140" s="16" t="s">
        <v>118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124</v>
      </c>
      <c r="BM140" s="230" t="s">
        <v>165</v>
      </c>
    </row>
    <row r="141" s="2" customFormat="1" ht="24.15" customHeight="1">
      <c r="A141" s="37"/>
      <c r="B141" s="38"/>
      <c r="C141" s="218" t="s">
        <v>166</v>
      </c>
      <c r="D141" s="218" t="s">
        <v>120</v>
      </c>
      <c r="E141" s="219" t="s">
        <v>167</v>
      </c>
      <c r="F141" s="220" t="s">
        <v>168</v>
      </c>
      <c r="G141" s="221" t="s">
        <v>128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124</v>
      </c>
      <c r="AT141" s="230" t="s">
        <v>120</v>
      </c>
      <c r="AU141" s="230" t="s">
        <v>83</v>
      </c>
      <c r="AY141" s="16" t="s">
        <v>118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124</v>
      </c>
      <c r="BM141" s="230" t="s">
        <v>169</v>
      </c>
    </row>
    <row r="142" s="2" customFormat="1" ht="24.15" customHeight="1">
      <c r="A142" s="37"/>
      <c r="B142" s="38"/>
      <c r="C142" s="218" t="s">
        <v>170</v>
      </c>
      <c r="D142" s="218" t="s">
        <v>120</v>
      </c>
      <c r="E142" s="219" t="s">
        <v>171</v>
      </c>
      <c r="F142" s="220" t="s">
        <v>172</v>
      </c>
      <c r="G142" s="221" t="s">
        <v>128</v>
      </c>
      <c r="H142" s="222">
        <v>3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124</v>
      </c>
      <c r="AT142" s="230" t="s">
        <v>120</v>
      </c>
      <c r="AU142" s="230" t="s">
        <v>83</v>
      </c>
      <c r="AY142" s="16" t="s">
        <v>118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124</v>
      </c>
      <c r="BM142" s="230" t="s">
        <v>173</v>
      </c>
    </row>
    <row r="143" s="2" customFormat="1" ht="24.15" customHeight="1">
      <c r="A143" s="37"/>
      <c r="B143" s="38"/>
      <c r="C143" s="218" t="s">
        <v>174</v>
      </c>
      <c r="D143" s="218" t="s">
        <v>120</v>
      </c>
      <c r="E143" s="219" t="s">
        <v>175</v>
      </c>
      <c r="F143" s="220" t="s">
        <v>176</v>
      </c>
      <c r="G143" s="221" t="s">
        <v>128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124</v>
      </c>
      <c r="AT143" s="230" t="s">
        <v>120</v>
      </c>
      <c r="AU143" s="230" t="s">
        <v>83</v>
      </c>
      <c r="AY143" s="16" t="s">
        <v>118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124</v>
      </c>
      <c r="BM143" s="230" t="s">
        <v>177</v>
      </c>
    </row>
    <row r="144" s="2" customFormat="1" ht="24.15" customHeight="1">
      <c r="A144" s="37"/>
      <c r="B144" s="38"/>
      <c r="C144" s="218" t="s">
        <v>178</v>
      </c>
      <c r="D144" s="218" t="s">
        <v>120</v>
      </c>
      <c r="E144" s="219" t="s">
        <v>179</v>
      </c>
      <c r="F144" s="220" t="s">
        <v>180</v>
      </c>
      <c r="G144" s="221" t="s">
        <v>128</v>
      </c>
      <c r="H144" s="222">
        <v>3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124</v>
      </c>
      <c r="AT144" s="230" t="s">
        <v>120</v>
      </c>
      <c r="AU144" s="230" t="s">
        <v>83</v>
      </c>
      <c r="AY144" s="16" t="s">
        <v>118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124</v>
      </c>
      <c r="BM144" s="230" t="s">
        <v>181</v>
      </c>
    </row>
    <row r="145" s="2" customFormat="1" ht="24.15" customHeight="1">
      <c r="A145" s="37"/>
      <c r="B145" s="38"/>
      <c r="C145" s="218" t="s">
        <v>182</v>
      </c>
      <c r="D145" s="218" t="s">
        <v>120</v>
      </c>
      <c r="E145" s="219" t="s">
        <v>183</v>
      </c>
      <c r="F145" s="220" t="s">
        <v>184</v>
      </c>
      <c r="G145" s="221" t="s">
        <v>128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124</v>
      </c>
      <c r="AT145" s="230" t="s">
        <v>120</v>
      </c>
      <c r="AU145" s="230" t="s">
        <v>83</v>
      </c>
      <c r="AY145" s="16" t="s">
        <v>118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124</v>
      </c>
      <c r="BM145" s="230" t="s">
        <v>185</v>
      </c>
    </row>
    <row r="146" s="2" customFormat="1" ht="33" customHeight="1">
      <c r="A146" s="37"/>
      <c r="B146" s="38"/>
      <c r="C146" s="218" t="s">
        <v>8</v>
      </c>
      <c r="D146" s="218" t="s">
        <v>120</v>
      </c>
      <c r="E146" s="219" t="s">
        <v>186</v>
      </c>
      <c r="F146" s="220" t="s">
        <v>187</v>
      </c>
      <c r="G146" s="221" t="s">
        <v>128</v>
      </c>
      <c r="H146" s="222">
        <v>45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124</v>
      </c>
      <c r="AT146" s="230" t="s">
        <v>120</v>
      </c>
      <c r="AU146" s="230" t="s">
        <v>83</v>
      </c>
      <c r="AY146" s="16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124</v>
      </c>
      <c r="BM146" s="230" t="s">
        <v>188</v>
      </c>
    </row>
    <row r="147" s="13" customFormat="1">
      <c r="A147" s="13"/>
      <c r="B147" s="232"/>
      <c r="C147" s="233"/>
      <c r="D147" s="234" t="s">
        <v>150</v>
      </c>
      <c r="E147" s="235" t="s">
        <v>1</v>
      </c>
      <c r="F147" s="236" t="s">
        <v>189</v>
      </c>
      <c r="G147" s="233"/>
      <c r="H147" s="237">
        <v>45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150</v>
      </c>
      <c r="AU147" s="243" t="s">
        <v>83</v>
      </c>
      <c r="AV147" s="13" t="s">
        <v>83</v>
      </c>
      <c r="AW147" s="13" t="s">
        <v>30</v>
      </c>
      <c r="AX147" s="13" t="s">
        <v>81</v>
      </c>
      <c r="AY147" s="243" t="s">
        <v>118</v>
      </c>
    </row>
    <row r="148" s="2" customFormat="1" ht="33" customHeight="1">
      <c r="A148" s="37"/>
      <c r="B148" s="38"/>
      <c r="C148" s="218" t="s">
        <v>190</v>
      </c>
      <c r="D148" s="218" t="s">
        <v>120</v>
      </c>
      <c r="E148" s="219" t="s">
        <v>191</v>
      </c>
      <c r="F148" s="220" t="s">
        <v>192</v>
      </c>
      <c r="G148" s="221" t="s">
        <v>128</v>
      </c>
      <c r="H148" s="222">
        <v>15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124</v>
      </c>
      <c r="AT148" s="230" t="s">
        <v>120</v>
      </c>
      <c r="AU148" s="230" t="s">
        <v>83</v>
      </c>
      <c r="AY148" s="16" t="s">
        <v>118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124</v>
      </c>
      <c r="BM148" s="230" t="s">
        <v>193</v>
      </c>
    </row>
    <row r="149" s="13" customFormat="1">
      <c r="A149" s="13"/>
      <c r="B149" s="232"/>
      <c r="C149" s="233"/>
      <c r="D149" s="234" t="s">
        <v>150</v>
      </c>
      <c r="E149" s="235" t="s">
        <v>1</v>
      </c>
      <c r="F149" s="236" t="s">
        <v>194</v>
      </c>
      <c r="G149" s="233"/>
      <c r="H149" s="237">
        <v>15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150</v>
      </c>
      <c r="AU149" s="243" t="s">
        <v>83</v>
      </c>
      <c r="AV149" s="13" t="s">
        <v>83</v>
      </c>
      <c r="AW149" s="13" t="s">
        <v>30</v>
      </c>
      <c r="AX149" s="13" t="s">
        <v>81</v>
      </c>
      <c r="AY149" s="243" t="s">
        <v>118</v>
      </c>
    </row>
    <row r="150" s="2" customFormat="1" ht="33" customHeight="1">
      <c r="A150" s="37"/>
      <c r="B150" s="38"/>
      <c r="C150" s="218" t="s">
        <v>195</v>
      </c>
      <c r="D150" s="218" t="s">
        <v>120</v>
      </c>
      <c r="E150" s="219" t="s">
        <v>196</v>
      </c>
      <c r="F150" s="220" t="s">
        <v>197</v>
      </c>
      <c r="G150" s="221" t="s">
        <v>128</v>
      </c>
      <c r="H150" s="222">
        <v>45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124</v>
      </c>
      <c r="AT150" s="230" t="s">
        <v>120</v>
      </c>
      <c r="AU150" s="230" t="s">
        <v>83</v>
      </c>
      <c r="AY150" s="16" t="s">
        <v>118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124</v>
      </c>
      <c r="BM150" s="230" t="s">
        <v>198</v>
      </c>
    </row>
    <row r="151" s="13" customFormat="1">
      <c r="A151" s="13"/>
      <c r="B151" s="232"/>
      <c r="C151" s="233"/>
      <c r="D151" s="234" t="s">
        <v>150</v>
      </c>
      <c r="E151" s="235" t="s">
        <v>1</v>
      </c>
      <c r="F151" s="236" t="s">
        <v>189</v>
      </c>
      <c r="G151" s="233"/>
      <c r="H151" s="237">
        <v>45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150</v>
      </c>
      <c r="AU151" s="243" t="s">
        <v>83</v>
      </c>
      <c r="AV151" s="13" t="s">
        <v>83</v>
      </c>
      <c r="AW151" s="13" t="s">
        <v>30</v>
      </c>
      <c r="AX151" s="13" t="s">
        <v>81</v>
      </c>
      <c r="AY151" s="243" t="s">
        <v>118</v>
      </c>
    </row>
    <row r="152" s="2" customFormat="1" ht="33" customHeight="1">
      <c r="A152" s="37"/>
      <c r="B152" s="38"/>
      <c r="C152" s="218" t="s">
        <v>199</v>
      </c>
      <c r="D152" s="218" t="s">
        <v>120</v>
      </c>
      <c r="E152" s="219" t="s">
        <v>200</v>
      </c>
      <c r="F152" s="220" t="s">
        <v>201</v>
      </c>
      <c r="G152" s="221" t="s">
        <v>128</v>
      </c>
      <c r="H152" s="222">
        <v>15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124</v>
      </c>
      <c r="AT152" s="230" t="s">
        <v>120</v>
      </c>
      <c r="AU152" s="230" t="s">
        <v>83</v>
      </c>
      <c r="AY152" s="16" t="s">
        <v>118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124</v>
      </c>
      <c r="BM152" s="230" t="s">
        <v>202</v>
      </c>
    </row>
    <row r="153" s="13" customFormat="1">
      <c r="A153" s="13"/>
      <c r="B153" s="232"/>
      <c r="C153" s="233"/>
      <c r="D153" s="234" t="s">
        <v>150</v>
      </c>
      <c r="E153" s="235" t="s">
        <v>1</v>
      </c>
      <c r="F153" s="236" t="s">
        <v>194</v>
      </c>
      <c r="G153" s="233"/>
      <c r="H153" s="237">
        <v>15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150</v>
      </c>
      <c r="AU153" s="243" t="s">
        <v>83</v>
      </c>
      <c r="AV153" s="13" t="s">
        <v>83</v>
      </c>
      <c r="AW153" s="13" t="s">
        <v>30</v>
      </c>
      <c r="AX153" s="13" t="s">
        <v>81</v>
      </c>
      <c r="AY153" s="243" t="s">
        <v>118</v>
      </c>
    </row>
    <row r="154" s="2" customFormat="1" ht="24.15" customHeight="1">
      <c r="A154" s="37"/>
      <c r="B154" s="38"/>
      <c r="C154" s="218" t="s">
        <v>203</v>
      </c>
      <c r="D154" s="218" t="s">
        <v>120</v>
      </c>
      <c r="E154" s="219" t="s">
        <v>204</v>
      </c>
      <c r="F154" s="220" t="s">
        <v>205</v>
      </c>
      <c r="G154" s="221" t="s">
        <v>128</v>
      </c>
      <c r="H154" s="222">
        <v>45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124</v>
      </c>
      <c r="AT154" s="230" t="s">
        <v>120</v>
      </c>
      <c r="AU154" s="230" t="s">
        <v>83</v>
      </c>
      <c r="AY154" s="16" t="s">
        <v>118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124</v>
      </c>
      <c r="BM154" s="230" t="s">
        <v>206</v>
      </c>
    </row>
    <row r="155" s="13" customFormat="1">
      <c r="A155" s="13"/>
      <c r="B155" s="232"/>
      <c r="C155" s="233"/>
      <c r="D155" s="234" t="s">
        <v>150</v>
      </c>
      <c r="E155" s="235" t="s">
        <v>1</v>
      </c>
      <c r="F155" s="236" t="s">
        <v>189</v>
      </c>
      <c r="G155" s="233"/>
      <c r="H155" s="237">
        <v>45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150</v>
      </c>
      <c r="AU155" s="243" t="s">
        <v>83</v>
      </c>
      <c r="AV155" s="13" t="s">
        <v>83</v>
      </c>
      <c r="AW155" s="13" t="s">
        <v>30</v>
      </c>
      <c r="AX155" s="13" t="s">
        <v>81</v>
      </c>
      <c r="AY155" s="243" t="s">
        <v>118</v>
      </c>
    </row>
    <row r="156" s="2" customFormat="1" ht="24.15" customHeight="1">
      <c r="A156" s="37"/>
      <c r="B156" s="38"/>
      <c r="C156" s="218" t="s">
        <v>207</v>
      </c>
      <c r="D156" s="218" t="s">
        <v>120</v>
      </c>
      <c r="E156" s="219" t="s">
        <v>208</v>
      </c>
      <c r="F156" s="220" t="s">
        <v>209</v>
      </c>
      <c r="G156" s="221" t="s">
        <v>128</v>
      </c>
      <c r="H156" s="222">
        <v>15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124</v>
      </c>
      <c r="AT156" s="230" t="s">
        <v>120</v>
      </c>
      <c r="AU156" s="230" t="s">
        <v>83</v>
      </c>
      <c r="AY156" s="16" t="s">
        <v>118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81</v>
      </c>
      <c r="BK156" s="231">
        <f>ROUND(I156*H156,2)</f>
        <v>0</v>
      </c>
      <c r="BL156" s="16" t="s">
        <v>124</v>
      </c>
      <c r="BM156" s="230" t="s">
        <v>210</v>
      </c>
    </row>
    <row r="157" s="13" customFormat="1">
      <c r="A157" s="13"/>
      <c r="B157" s="232"/>
      <c r="C157" s="233"/>
      <c r="D157" s="234" t="s">
        <v>150</v>
      </c>
      <c r="E157" s="235" t="s">
        <v>1</v>
      </c>
      <c r="F157" s="236" t="s">
        <v>194</v>
      </c>
      <c r="G157" s="233"/>
      <c r="H157" s="237">
        <v>15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150</v>
      </c>
      <c r="AU157" s="243" t="s">
        <v>83</v>
      </c>
      <c r="AV157" s="13" t="s">
        <v>83</v>
      </c>
      <c r="AW157" s="13" t="s">
        <v>30</v>
      </c>
      <c r="AX157" s="13" t="s">
        <v>81</v>
      </c>
      <c r="AY157" s="243" t="s">
        <v>118</v>
      </c>
    </row>
    <row r="158" s="2" customFormat="1" ht="24.15" customHeight="1">
      <c r="A158" s="37"/>
      <c r="B158" s="38"/>
      <c r="C158" s="218" t="s">
        <v>7</v>
      </c>
      <c r="D158" s="218" t="s">
        <v>120</v>
      </c>
      <c r="E158" s="219" t="s">
        <v>211</v>
      </c>
      <c r="F158" s="220" t="s">
        <v>212</v>
      </c>
      <c r="G158" s="221" t="s">
        <v>128</v>
      </c>
      <c r="H158" s="222">
        <v>4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124</v>
      </c>
      <c r="AT158" s="230" t="s">
        <v>120</v>
      </c>
      <c r="AU158" s="230" t="s">
        <v>83</v>
      </c>
      <c r="AY158" s="16" t="s">
        <v>118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81</v>
      </c>
      <c r="BK158" s="231">
        <f>ROUND(I158*H158,2)</f>
        <v>0</v>
      </c>
      <c r="BL158" s="16" t="s">
        <v>124</v>
      </c>
      <c r="BM158" s="230" t="s">
        <v>213</v>
      </c>
    </row>
    <row r="159" s="13" customFormat="1">
      <c r="A159" s="13"/>
      <c r="B159" s="232"/>
      <c r="C159" s="233"/>
      <c r="D159" s="234" t="s">
        <v>150</v>
      </c>
      <c r="E159" s="235" t="s">
        <v>1</v>
      </c>
      <c r="F159" s="236" t="s">
        <v>214</v>
      </c>
      <c r="G159" s="233"/>
      <c r="H159" s="237">
        <v>4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150</v>
      </c>
      <c r="AU159" s="243" t="s">
        <v>83</v>
      </c>
      <c r="AV159" s="13" t="s">
        <v>83</v>
      </c>
      <c r="AW159" s="13" t="s">
        <v>30</v>
      </c>
      <c r="AX159" s="13" t="s">
        <v>81</v>
      </c>
      <c r="AY159" s="243" t="s">
        <v>118</v>
      </c>
    </row>
    <row r="160" s="2" customFormat="1" ht="16.5" customHeight="1">
      <c r="A160" s="37"/>
      <c r="B160" s="38"/>
      <c r="C160" s="218" t="s">
        <v>215</v>
      </c>
      <c r="D160" s="218" t="s">
        <v>120</v>
      </c>
      <c r="E160" s="219" t="s">
        <v>216</v>
      </c>
      <c r="F160" s="220" t="s">
        <v>217</v>
      </c>
      <c r="G160" s="221" t="s">
        <v>148</v>
      </c>
      <c r="H160" s="222">
        <v>286.39999999999998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124</v>
      </c>
      <c r="AT160" s="230" t="s">
        <v>120</v>
      </c>
      <c r="AU160" s="230" t="s">
        <v>83</v>
      </c>
      <c r="AY160" s="16" t="s">
        <v>118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124</v>
      </c>
      <c r="BM160" s="230" t="s">
        <v>218</v>
      </c>
    </row>
    <row r="161" s="13" customFormat="1">
      <c r="A161" s="13"/>
      <c r="B161" s="232"/>
      <c r="C161" s="233"/>
      <c r="D161" s="234" t="s">
        <v>150</v>
      </c>
      <c r="E161" s="235" t="s">
        <v>1</v>
      </c>
      <c r="F161" s="236" t="s">
        <v>219</v>
      </c>
      <c r="G161" s="233"/>
      <c r="H161" s="237">
        <v>286.39999999999998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150</v>
      </c>
      <c r="AU161" s="243" t="s">
        <v>83</v>
      </c>
      <c r="AV161" s="13" t="s">
        <v>83</v>
      </c>
      <c r="AW161" s="13" t="s">
        <v>30</v>
      </c>
      <c r="AX161" s="13" t="s">
        <v>73</v>
      </c>
      <c r="AY161" s="243" t="s">
        <v>118</v>
      </c>
    </row>
    <row r="162" s="14" customFormat="1">
      <c r="A162" s="14"/>
      <c r="B162" s="244"/>
      <c r="C162" s="245"/>
      <c r="D162" s="234" t="s">
        <v>150</v>
      </c>
      <c r="E162" s="246" t="s">
        <v>1</v>
      </c>
      <c r="F162" s="247" t="s">
        <v>161</v>
      </c>
      <c r="G162" s="245"/>
      <c r="H162" s="248">
        <v>286.39999999999998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150</v>
      </c>
      <c r="AU162" s="254" t="s">
        <v>83</v>
      </c>
      <c r="AV162" s="14" t="s">
        <v>124</v>
      </c>
      <c r="AW162" s="14" t="s">
        <v>30</v>
      </c>
      <c r="AX162" s="14" t="s">
        <v>81</v>
      </c>
      <c r="AY162" s="254" t="s">
        <v>118</v>
      </c>
    </row>
    <row r="163" s="2" customFormat="1" ht="24.15" customHeight="1">
      <c r="A163" s="37"/>
      <c r="B163" s="38"/>
      <c r="C163" s="218" t="s">
        <v>220</v>
      </c>
      <c r="D163" s="218" t="s">
        <v>120</v>
      </c>
      <c r="E163" s="219" t="s">
        <v>221</v>
      </c>
      <c r="F163" s="220" t="s">
        <v>222</v>
      </c>
      <c r="G163" s="221" t="s">
        <v>148</v>
      </c>
      <c r="H163" s="222">
        <v>72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124</v>
      </c>
      <c r="AT163" s="230" t="s">
        <v>120</v>
      </c>
      <c r="AU163" s="230" t="s">
        <v>83</v>
      </c>
      <c r="AY163" s="16" t="s">
        <v>118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124</v>
      </c>
      <c r="BM163" s="230" t="s">
        <v>223</v>
      </c>
    </row>
    <row r="164" s="2" customFormat="1" ht="24.15" customHeight="1">
      <c r="A164" s="37"/>
      <c r="B164" s="38"/>
      <c r="C164" s="218" t="s">
        <v>224</v>
      </c>
      <c r="D164" s="218" t="s">
        <v>120</v>
      </c>
      <c r="E164" s="219" t="s">
        <v>225</v>
      </c>
      <c r="F164" s="220" t="s">
        <v>226</v>
      </c>
      <c r="G164" s="221" t="s">
        <v>123</v>
      </c>
      <c r="H164" s="222">
        <v>667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227</v>
      </c>
      <c r="AT164" s="230" t="s">
        <v>120</v>
      </c>
      <c r="AU164" s="230" t="s">
        <v>83</v>
      </c>
      <c r="AY164" s="16" t="s">
        <v>118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81</v>
      </c>
      <c r="BK164" s="231">
        <f>ROUND(I164*H164,2)</f>
        <v>0</v>
      </c>
      <c r="BL164" s="16" t="s">
        <v>227</v>
      </c>
      <c r="BM164" s="230" t="s">
        <v>228</v>
      </c>
    </row>
    <row r="165" s="2" customFormat="1" ht="24.15" customHeight="1">
      <c r="A165" s="37"/>
      <c r="B165" s="38"/>
      <c r="C165" s="218" t="s">
        <v>229</v>
      </c>
      <c r="D165" s="218" t="s">
        <v>120</v>
      </c>
      <c r="E165" s="219" t="s">
        <v>230</v>
      </c>
      <c r="F165" s="220" t="s">
        <v>231</v>
      </c>
      <c r="G165" s="221" t="s">
        <v>123</v>
      </c>
      <c r="H165" s="222">
        <v>667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124</v>
      </c>
      <c r="AT165" s="230" t="s">
        <v>120</v>
      </c>
      <c r="AU165" s="230" t="s">
        <v>83</v>
      </c>
      <c r="AY165" s="16" t="s">
        <v>118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81</v>
      </c>
      <c r="BK165" s="231">
        <f>ROUND(I165*H165,2)</f>
        <v>0</v>
      </c>
      <c r="BL165" s="16" t="s">
        <v>124</v>
      </c>
      <c r="BM165" s="230" t="s">
        <v>232</v>
      </c>
    </row>
    <row r="166" s="2" customFormat="1" ht="16.5" customHeight="1">
      <c r="A166" s="37"/>
      <c r="B166" s="38"/>
      <c r="C166" s="255" t="s">
        <v>233</v>
      </c>
      <c r="D166" s="255" t="s">
        <v>234</v>
      </c>
      <c r="E166" s="256" t="s">
        <v>235</v>
      </c>
      <c r="F166" s="257" t="s">
        <v>236</v>
      </c>
      <c r="G166" s="258" t="s">
        <v>237</v>
      </c>
      <c r="H166" s="259">
        <v>23.344999999999999</v>
      </c>
      <c r="I166" s="260"/>
      <c r="J166" s="261">
        <f>ROUND(I166*H166,2)</f>
        <v>0</v>
      </c>
      <c r="K166" s="262"/>
      <c r="L166" s="263"/>
      <c r="M166" s="264" t="s">
        <v>1</v>
      </c>
      <c r="N166" s="265" t="s">
        <v>38</v>
      </c>
      <c r="O166" s="90"/>
      <c r="P166" s="228">
        <f>O166*H166</f>
        <v>0</v>
      </c>
      <c r="Q166" s="228">
        <v>0.001</v>
      </c>
      <c r="R166" s="228">
        <f>Q166*H166</f>
        <v>0.023344999999999998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153</v>
      </c>
      <c r="AT166" s="230" t="s">
        <v>234</v>
      </c>
      <c r="AU166" s="230" t="s">
        <v>83</v>
      </c>
      <c r="AY166" s="16" t="s">
        <v>118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124</v>
      </c>
      <c r="BM166" s="230" t="s">
        <v>238</v>
      </c>
    </row>
    <row r="167" s="13" customFormat="1">
      <c r="A167" s="13"/>
      <c r="B167" s="232"/>
      <c r="C167" s="233"/>
      <c r="D167" s="234" t="s">
        <v>150</v>
      </c>
      <c r="E167" s="235" t="s">
        <v>1</v>
      </c>
      <c r="F167" s="236" t="s">
        <v>239</v>
      </c>
      <c r="G167" s="233"/>
      <c r="H167" s="237">
        <v>23.344999999999999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150</v>
      </c>
      <c r="AU167" s="243" t="s">
        <v>83</v>
      </c>
      <c r="AV167" s="13" t="s">
        <v>83</v>
      </c>
      <c r="AW167" s="13" t="s">
        <v>30</v>
      </c>
      <c r="AX167" s="13" t="s">
        <v>81</v>
      </c>
      <c r="AY167" s="243" t="s">
        <v>118</v>
      </c>
    </row>
    <row r="168" s="2" customFormat="1" ht="24.15" customHeight="1">
      <c r="A168" s="37"/>
      <c r="B168" s="38"/>
      <c r="C168" s="218" t="s">
        <v>240</v>
      </c>
      <c r="D168" s="218" t="s">
        <v>120</v>
      </c>
      <c r="E168" s="219" t="s">
        <v>241</v>
      </c>
      <c r="F168" s="220" t="s">
        <v>242</v>
      </c>
      <c r="G168" s="221" t="s">
        <v>123</v>
      </c>
      <c r="H168" s="222">
        <v>2149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124</v>
      </c>
      <c r="AT168" s="230" t="s">
        <v>120</v>
      </c>
      <c r="AU168" s="230" t="s">
        <v>83</v>
      </c>
      <c r="AY168" s="16" t="s">
        <v>118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124</v>
      </c>
      <c r="BM168" s="230" t="s">
        <v>243</v>
      </c>
    </row>
    <row r="169" s="2" customFormat="1" ht="24.15" customHeight="1">
      <c r="A169" s="37"/>
      <c r="B169" s="38"/>
      <c r="C169" s="218" t="s">
        <v>244</v>
      </c>
      <c r="D169" s="218" t="s">
        <v>120</v>
      </c>
      <c r="E169" s="219" t="s">
        <v>245</v>
      </c>
      <c r="F169" s="220" t="s">
        <v>246</v>
      </c>
      <c r="G169" s="221" t="s">
        <v>123</v>
      </c>
      <c r="H169" s="222">
        <v>490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124</v>
      </c>
      <c r="AT169" s="230" t="s">
        <v>120</v>
      </c>
      <c r="AU169" s="230" t="s">
        <v>83</v>
      </c>
      <c r="AY169" s="16" t="s">
        <v>118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124</v>
      </c>
      <c r="BM169" s="230" t="s">
        <v>247</v>
      </c>
    </row>
    <row r="170" s="2" customFormat="1" ht="33" customHeight="1">
      <c r="A170" s="37"/>
      <c r="B170" s="38"/>
      <c r="C170" s="218" t="s">
        <v>248</v>
      </c>
      <c r="D170" s="218" t="s">
        <v>120</v>
      </c>
      <c r="E170" s="219" t="s">
        <v>249</v>
      </c>
      <c r="F170" s="220" t="s">
        <v>250</v>
      </c>
      <c r="G170" s="221" t="s">
        <v>128</v>
      </c>
      <c r="H170" s="222">
        <v>15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124</v>
      </c>
      <c r="AT170" s="230" t="s">
        <v>120</v>
      </c>
      <c r="AU170" s="230" t="s">
        <v>83</v>
      </c>
      <c r="AY170" s="16" t="s">
        <v>118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124</v>
      </c>
      <c r="BM170" s="230" t="s">
        <v>251</v>
      </c>
    </row>
    <row r="171" s="2" customFormat="1" ht="16.5" customHeight="1">
      <c r="A171" s="37"/>
      <c r="B171" s="38"/>
      <c r="C171" s="255" t="s">
        <v>252</v>
      </c>
      <c r="D171" s="255" t="s">
        <v>234</v>
      </c>
      <c r="E171" s="256" t="s">
        <v>253</v>
      </c>
      <c r="F171" s="257" t="s">
        <v>254</v>
      </c>
      <c r="G171" s="258" t="s">
        <v>148</v>
      </c>
      <c r="H171" s="259">
        <v>6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38</v>
      </c>
      <c r="O171" s="90"/>
      <c r="P171" s="228">
        <f>O171*H171</f>
        <v>0</v>
      </c>
      <c r="Q171" s="228">
        <v>0.20999999999999999</v>
      </c>
      <c r="R171" s="228">
        <f>Q171*H171</f>
        <v>1.26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153</v>
      </c>
      <c r="AT171" s="230" t="s">
        <v>234</v>
      </c>
      <c r="AU171" s="230" t="s">
        <v>83</v>
      </c>
      <c r="AY171" s="16" t="s">
        <v>118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81</v>
      </c>
      <c r="BK171" s="231">
        <f>ROUND(I171*H171,2)</f>
        <v>0</v>
      </c>
      <c r="BL171" s="16" t="s">
        <v>124</v>
      </c>
      <c r="BM171" s="230" t="s">
        <v>255</v>
      </c>
    </row>
    <row r="172" s="13" customFormat="1">
      <c r="A172" s="13"/>
      <c r="B172" s="232"/>
      <c r="C172" s="233"/>
      <c r="D172" s="234" t="s">
        <v>150</v>
      </c>
      <c r="E172" s="235" t="s">
        <v>1</v>
      </c>
      <c r="F172" s="236" t="s">
        <v>256</v>
      </c>
      <c r="G172" s="233"/>
      <c r="H172" s="237">
        <v>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150</v>
      </c>
      <c r="AU172" s="243" t="s">
        <v>83</v>
      </c>
      <c r="AV172" s="13" t="s">
        <v>83</v>
      </c>
      <c r="AW172" s="13" t="s">
        <v>30</v>
      </c>
      <c r="AX172" s="13" t="s">
        <v>81</v>
      </c>
      <c r="AY172" s="243" t="s">
        <v>118</v>
      </c>
    </row>
    <row r="173" s="2" customFormat="1" ht="24.15" customHeight="1">
      <c r="A173" s="37"/>
      <c r="B173" s="38"/>
      <c r="C173" s="218" t="s">
        <v>257</v>
      </c>
      <c r="D173" s="218" t="s">
        <v>120</v>
      </c>
      <c r="E173" s="219" t="s">
        <v>258</v>
      </c>
      <c r="F173" s="220" t="s">
        <v>259</v>
      </c>
      <c r="G173" s="221" t="s">
        <v>128</v>
      </c>
      <c r="H173" s="222">
        <v>15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124</v>
      </c>
      <c r="AT173" s="230" t="s">
        <v>120</v>
      </c>
      <c r="AU173" s="230" t="s">
        <v>83</v>
      </c>
      <c r="AY173" s="16" t="s">
        <v>118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81</v>
      </c>
      <c r="BK173" s="231">
        <f>ROUND(I173*H173,2)</f>
        <v>0</v>
      </c>
      <c r="BL173" s="16" t="s">
        <v>124</v>
      </c>
      <c r="BM173" s="230" t="s">
        <v>260</v>
      </c>
    </row>
    <row r="174" s="2" customFormat="1" ht="16.5" customHeight="1">
      <c r="A174" s="37"/>
      <c r="B174" s="38"/>
      <c r="C174" s="255" t="s">
        <v>261</v>
      </c>
      <c r="D174" s="255" t="s">
        <v>234</v>
      </c>
      <c r="E174" s="256" t="s">
        <v>262</v>
      </c>
      <c r="F174" s="257" t="s">
        <v>263</v>
      </c>
      <c r="G174" s="258" t="s">
        <v>128</v>
      </c>
      <c r="H174" s="259">
        <v>5</v>
      </c>
      <c r="I174" s="260"/>
      <c r="J174" s="261">
        <f>ROUND(I174*H174,2)</f>
        <v>0</v>
      </c>
      <c r="K174" s="262"/>
      <c r="L174" s="263"/>
      <c r="M174" s="264" t="s">
        <v>1</v>
      </c>
      <c r="N174" s="265" t="s">
        <v>38</v>
      </c>
      <c r="O174" s="90"/>
      <c r="P174" s="228">
        <f>O174*H174</f>
        <v>0</v>
      </c>
      <c r="Q174" s="228">
        <v>0.027</v>
      </c>
      <c r="R174" s="228">
        <f>Q174*H174</f>
        <v>0.13500000000000001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153</v>
      </c>
      <c r="AT174" s="230" t="s">
        <v>234</v>
      </c>
      <c r="AU174" s="230" t="s">
        <v>83</v>
      </c>
      <c r="AY174" s="16" t="s">
        <v>118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124</v>
      </c>
      <c r="BM174" s="230" t="s">
        <v>264</v>
      </c>
    </row>
    <row r="175" s="2" customFormat="1" ht="16.5" customHeight="1">
      <c r="A175" s="37"/>
      <c r="B175" s="38"/>
      <c r="C175" s="255" t="s">
        <v>265</v>
      </c>
      <c r="D175" s="255" t="s">
        <v>234</v>
      </c>
      <c r="E175" s="256" t="s">
        <v>266</v>
      </c>
      <c r="F175" s="257" t="s">
        <v>267</v>
      </c>
      <c r="G175" s="258" t="s">
        <v>128</v>
      </c>
      <c r="H175" s="259">
        <v>5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38</v>
      </c>
      <c r="O175" s="90"/>
      <c r="P175" s="228">
        <f>O175*H175</f>
        <v>0</v>
      </c>
      <c r="Q175" s="228">
        <v>0.040000000000000001</v>
      </c>
      <c r="R175" s="228">
        <f>Q175*H175</f>
        <v>0.20000000000000001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153</v>
      </c>
      <c r="AT175" s="230" t="s">
        <v>234</v>
      </c>
      <c r="AU175" s="230" t="s">
        <v>83</v>
      </c>
      <c r="AY175" s="16" t="s">
        <v>118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124</v>
      </c>
      <c r="BM175" s="230" t="s">
        <v>268</v>
      </c>
    </row>
    <row r="176" s="2" customFormat="1" ht="16.5" customHeight="1">
      <c r="A176" s="37"/>
      <c r="B176" s="38"/>
      <c r="C176" s="255" t="s">
        <v>269</v>
      </c>
      <c r="D176" s="255" t="s">
        <v>234</v>
      </c>
      <c r="E176" s="256" t="s">
        <v>270</v>
      </c>
      <c r="F176" s="257" t="s">
        <v>271</v>
      </c>
      <c r="G176" s="258" t="s">
        <v>128</v>
      </c>
      <c r="H176" s="259">
        <v>5</v>
      </c>
      <c r="I176" s="260"/>
      <c r="J176" s="261">
        <f>ROUND(I176*H176,2)</f>
        <v>0</v>
      </c>
      <c r="K176" s="262"/>
      <c r="L176" s="263"/>
      <c r="M176" s="264" t="s">
        <v>1</v>
      </c>
      <c r="N176" s="265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153</v>
      </c>
      <c r="AT176" s="230" t="s">
        <v>234</v>
      </c>
      <c r="AU176" s="230" t="s">
        <v>83</v>
      </c>
      <c r="AY176" s="16" t="s">
        <v>118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124</v>
      </c>
      <c r="BM176" s="230" t="s">
        <v>272</v>
      </c>
    </row>
    <row r="177" s="2" customFormat="1" ht="24.15" customHeight="1">
      <c r="A177" s="37"/>
      <c r="B177" s="38"/>
      <c r="C177" s="218" t="s">
        <v>273</v>
      </c>
      <c r="D177" s="218" t="s">
        <v>120</v>
      </c>
      <c r="E177" s="219" t="s">
        <v>274</v>
      </c>
      <c r="F177" s="220" t="s">
        <v>275</v>
      </c>
      <c r="G177" s="221" t="s">
        <v>128</v>
      </c>
      <c r="H177" s="222">
        <v>45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5.0000000000000002E-05</v>
      </c>
      <c r="R177" s="228">
        <f>Q177*H177</f>
        <v>0.0022500000000000003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124</v>
      </c>
      <c r="AT177" s="230" t="s">
        <v>120</v>
      </c>
      <c r="AU177" s="230" t="s">
        <v>83</v>
      </c>
      <c r="AY177" s="16" t="s">
        <v>118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81</v>
      </c>
      <c r="BK177" s="231">
        <f>ROUND(I177*H177,2)</f>
        <v>0</v>
      </c>
      <c r="BL177" s="16" t="s">
        <v>124</v>
      </c>
      <c r="BM177" s="230" t="s">
        <v>276</v>
      </c>
    </row>
    <row r="178" s="2" customFormat="1" ht="21.75" customHeight="1">
      <c r="A178" s="37"/>
      <c r="B178" s="38"/>
      <c r="C178" s="255" t="s">
        <v>277</v>
      </c>
      <c r="D178" s="255" t="s">
        <v>234</v>
      </c>
      <c r="E178" s="256" t="s">
        <v>278</v>
      </c>
      <c r="F178" s="257" t="s">
        <v>279</v>
      </c>
      <c r="G178" s="258" t="s">
        <v>128</v>
      </c>
      <c r="H178" s="259">
        <v>45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38</v>
      </c>
      <c r="O178" s="90"/>
      <c r="P178" s="228">
        <f>O178*H178</f>
        <v>0</v>
      </c>
      <c r="Q178" s="228">
        <v>0.0047200000000000002</v>
      </c>
      <c r="R178" s="228">
        <f>Q178*H178</f>
        <v>0.21240000000000001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153</v>
      </c>
      <c r="AT178" s="230" t="s">
        <v>234</v>
      </c>
      <c r="AU178" s="230" t="s">
        <v>83</v>
      </c>
      <c r="AY178" s="16" t="s">
        <v>118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81</v>
      </c>
      <c r="BK178" s="231">
        <f>ROUND(I178*H178,2)</f>
        <v>0</v>
      </c>
      <c r="BL178" s="16" t="s">
        <v>124</v>
      </c>
      <c r="BM178" s="230" t="s">
        <v>280</v>
      </c>
    </row>
    <row r="179" s="2" customFormat="1" ht="24.15" customHeight="1">
      <c r="A179" s="37"/>
      <c r="B179" s="38"/>
      <c r="C179" s="218" t="s">
        <v>281</v>
      </c>
      <c r="D179" s="218" t="s">
        <v>120</v>
      </c>
      <c r="E179" s="219" t="s">
        <v>282</v>
      </c>
      <c r="F179" s="220" t="s">
        <v>283</v>
      </c>
      <c r="G179" s="221" t="s">
        <v>128</v>
      </c>
      <c r="H179" s="222">
        <v>15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124</v>
      </c>
      <c r="AT179" s="230" t="s">
        <v>120</v>
      </c>
      <c r="AU179" s="230" t="s">
        <v>83</v>
      </c>
      <c r="AY179" s="16" t="s">
        <v>118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124</v>
      </c>
      <c r="BM179" s="230" t="s">
        <v>284</v>
      </c>
    </row>
    <row r="180" s="12" customFormat="1" ht="22.8" customHeight="1">
      <c r="A180" s="12"/>
      <c r="B180" s="202"/>
      <c r="C180" s="203"/>
      <c r="D180" s="204" t="s">
        <v>72</v>
      </c>
      <c r="E180" s="216" t="s">
        <v>83</v>
      </c>
      <c r="F180" s="216" t="s">
        <v>285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SUM(P181:P186)</f>
        <v>0</v>
      </c>
      <c r="Q180" s="210"/>
      <c r="R180" s="211">
        <f>SUM(R181:R186)</f>
        <v>245.58408000000003</v>
      </c>
      <c r="S180" s="210"/>
      <c r="T180" s="212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81</v>
      </c>
      <c r="AT180" s="214" t="s">
        <v>72</v>
      </c>
      <c r="AU180" s="214" t="s">
        <v>81</v>
      </c>
      <c r="AY180" s="213" t="s">
        <v>118</v>
      </c>
      <c r="BK180" s="215">
        <f>SUM(BK181:BK186)</f>
        <v>0</v>
      </c>
    </row>
    <row r="181" s="2" customFormat="1" ht="33" customHeight="1">
      <c r="A181" s="37"/>
      <c r="B181" s="38"/>
      <c r="C181" s="218" t="s">
        <v>286</v>
      </c>
      <c r="D181" s="218" t="s">
        <v>120</v>
      </c>
      <c r="E181" s="219" t="s">
        <v>287</v>
      </c>
      <c r="F181" s="220" t="s">
        <v>288</v>
      </c>
      <c r="G181" s="221" t="s">
        <v>148</v>
      </c>
      <c r="H181" s="222">
        <v>117.06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124</v>
      </c>
      <c r="AT181" s="230" t="s">
        <v>120</v>
      </c>
      <c r="AU181" s="230" t="s">
        <v>83</v>
      </c>
      <c r="AY181" s="16" t="s">
        <v>118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81</v>
      </c>
      <c r="BK181" s="231">
        <f>ROUND(I181*H181,2)</f>
        <v>0</v>
      </c>
      <c r="BL181" s="16" t="s">
        <v>124</v>
      </c>
      <c r="BM181" s="230" t="s">
        <v>289</v>
      </c>
    </row>
    <row r="182" s="13" customFormat="1">
      <c r="A182" s="13"/>
      <c r="B182" s="232"/>
      <c r="C182" s="233"/>
      <c r="D182" s="234" t="s">
        <v>150</v>
      </c>
      <c r="E182" s="235" t="s">
        <v>1</v>
      </c>
      <c r="F182" s="236" t="s">
        <v>157</v>
      </c>
      <c r="G182" s="233"/>
      <c r="H182" s="237">
        <v>4.5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150</v>
      </c>
      <c r="AU182" s="243" t="s">
        <v>83</v>
      </c>
      <c r="AV182" s="13" t="s">
        <v>83</v>
      </c>
      <c r="AW182" s="13" t="s">
        <v>30</v>
      </c>
      <c r="AX182" s="13" t="s">
        <v>73</v>
      </c>
      <c r="AY182" s="243" t="s">
        <v>118</v>
      </c>
    </row>
    <row r="183" s="13" customFormat="1">
      <c r="A183" s="13"/>
      <c r="B183" s="232"/>
      <c r="C183" s="233"/>
      <c r="D183" s="234" t="s">
        <v>150</v>
      </c>
      <c r="E183" s="235" t="s">
        <v>1</v>
      </c>
      <c r="F183" s="236" t="s">
        <v>290</v>
      </c>
      <c r="G183" s="233"/>
      <c r="H183" s="237">
        <v>112.56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150</v>
      </c>
      <c r="AU183" s="243" t="s">
        <v>83</v>
      </c>
      <c r="AV183" s="13" t="s">
        <v>83</v>
      </c>
      <c r="AW183" s="13" t="s">
        <v>30</v>
      </c>
      <c r="AX183" s="13" t="s">
        <v>73</v>
      </c>
      <c r="AY183" s="243" t="s">
        <v>118</v>
      </c>
    </row>
    <row r="184" s="14" customFormat="1">
      <c r="A184" s="14"/>
      <c r="B184" s="244"/>
      <c r="C184" s="245"/>
      <c r="D184" s="234" t="s">
        <v>150</v>
      </c>
      <c r="E184" s="246" t="s">
        <v>1</v>
      </c>
      <c r="F184" s="247" t="s">
        <v>161</v>
      </c>
      <c r="G184" s="245"/>
      <c r="H184" s="248">
        <v>117.06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150</v>
      </c>
      <c r="AU184" s="254" t="s">
        <v>83</v>
      </c>
      <c r="AV184" s="14" t="s">
        <v>124</v>
      </c>
      <c r="AW184" s="14" t="s">
        <v>30</v>
      </c>
      <c r="AX184" s="14" t="s">
        <v>81</v>
      </c>
      <c r="AY184" s="254" t="s">
        <v>118</v>
      </c>
    </row>
    <row r="185" s="2" customFormat="1" ht="33" customHeight="1">
      <c r="A185" s="37"/>
      <c r="B185" s="38"/>
      <c r="C185" s="218" t="s">
        <v>291</v>
      </c>
      <c r="D185" s="218" t="s">
        <v>120</v>
      </c>
      <c r="E185" s="219" t="s">
        <v>292</v>
      </c>
      <c r="F185" s="220" t="s">
        <v>293</v>
      </c>
      <c r="G185" s="221" t="s">
        <v>294</v>
      </c>
      <c r="H185" s="222">
        <v>882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38</v>
      </c>
      <c r="O185" s="90"/>
      <c r="P185" s="228">
        <f>O185*H185</f>
        <v>0</v>
      </c>
      <c r="Q185" s="228">
        <v>0.27844000000000002</v>
      </c>
      <c r="R185" s="228">
        <f>Q185*H185</f>
        <v>245.58408000000003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124</v>
      </c>
      <c r="AT185" s="230" t="s">
        <v>120</v>
      </c>
      <c r="AU185" s="230" t="s">
        <v>83</v>
      </c>
      <c r="AY185" s="16" t="s">
        <v>118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81</v>
      </c>
      <c r="BK185" s="231">
        <f>ROUND(I185*H185,2)</f>
        <v>0</v>
      </c>
      <c r="BL185" s="16" t="s">
        <v>124</v>
      </c>
      <c r="BM185" s="230" t="s">
        <v>295</v>
      </c>
    </row>
    <row r="186" s="13" customFormat="1">
      <c r="A186" s="13"/>
      <c r="B186" s="232"/>
      <c r="C186" s="233"/>
      <c r="D186" s="234" t="s">
        <v>150</v>
      </c>
      <c r="E186" s="235" t="s">
        <v>1</v>
      </c>
      <c r="F186" s="236" t="s">
        <v>296</v>
      </c>
      <c r="G186" s="233"/>
      <c r="H186" s="237">
        <v>882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150</v>
      </c>
      <c r="AU186" s="243" t="s">
        <v>83</v>
      </c>
      <c r="AV186" s="13" t="s">
        <v>83</v>
      </c>
      <c r="AW186" s="13" t="s">
        <v>30</v>
      </c>
      <c r="AX186" s="13" t="s">
        <v>81</v>
      </c>
      <c r="AY186" s="243" t="s">
        <v>118</v>
      </c>
    </row>
    <row r="187" s="12" customFormat="1" ht="22.8" customHeight="1">
      <c r="A187" s="12"/>
      <c r="B187" s="202"/>
      <c r="C187" s="203"/>
      <c r="D187" s="204" t="s">
        <v>72</v>
      </c>
      <c r="E187" s="216" t="s">
        <v>124</v>
      </c>
      <c r="F187" s="216" t="s">
        <v>297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P188</f>
        <v>0</v>
      </c>
      <c r="Q187" s="210"/>
      <c r="R187" s="211">
        <f>R188</f>
        <v>105.40000000000001</v>
      </c>
      <c r="S187" s="210"/>
      <c r="T187" s="212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81</v>
      </c>
      <c r="AT187" s="214" t="s">
        <v>72</v>
      </c>
      <c r="AU187" s="214" t="s">
        <v>81</v>
      </c>
      <c r="AY187" s="213" t="s">
        <v>118</v>
      </c>
      <c r="BK187" s="215">
        <f>BK188</f>
        <v>0</v>
      </c>
    </row>
    <row r="188" s="2" customFormat="1" ht="24.15" customHeight="1">
      <c r="A188" s="37"/>
      <c r="B188" s="38"/>
      <c r="C188" s="218" t="s">
        <v>298</v>
      </c>
      <c r="D188" s="218" t="s">
        <v>120</v>
      </c>
      <c r="E188" s="219" t="s">
        <v>299</v>
      </c>
      <c r="F188" s="220" t="s">
        <v>300</v>
      </c>
      <c r="G188" s="221" t="s">
        <v>148</v>
      </c>
      <c r="H188" s="222">
        <v>50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2.1080000000000001</v>
      </c>
      <c r="R188" s="228">
        <f>Q188*H188</f>
        <v>105.40000000000001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124</v>
      </c>
      <c r="AT188" s="230" t="s">
        <v>120</v>
      </c>
      <c r="AU188" s="230" t="s">
        <v>83</v>
      </c>
      <c r="AY188" s="16" t="s">
        <v>118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124</v>
      </c>
      <c r="BM188" s="230" t="s">
        <v>301</v>
      </c>
    </row>
    <row r="189" s="12" customFormat="1" ht="22.8" customHeight="1">
      <c r="A189" s="12"/>
      <c r="B189" s="202"/>
      <c r="C189" s="203"/>
      <c r="D189" s="204" t="s">
        <v>72</v>
      </c>
      <c r="E189" s="216" t="s">
        <v>137</v>
      </c>
      <c r="F189" s="216" t="s">
        <v>302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SUM(P190:P207)</f>
        <v>0</v>
      </c>
      <c r="Q189" s="210"/>
      <c r="R189" s="211">
        <f>SUM(R190:R207)</f>
        <v>74.358000000000004</v>
      </c>
      <c r="S189" s="210"/>
      <c r="T189" s="212">
        <f>SUM(T190:T207)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81</v>
      </c>
      <c r="AT189" s="214" t="s">
        <v>72</v>
      </c>
      <c r="AU189" s="214" t="s">
        <v>81</v>
      </c>
      <c r="AY189" s="213" t="s">
        <v>118</v>
      </c>
      <c r="BK189" s="215">
        <f>SUM(BK190:BK207)</f>
        <v>0</v>
      </c>
    </row>
    <row r="190" s="2" customFormat="1" ht="16.5" customHeight="1">
      <c r="A190" s="37"/>
      <c r="B190" s="38"/>
      <c r="C190" s="218" t="s">
        <v>303</v>
      </c>
      <c r="D190" s="218" t="s">
        <v>120</v>
      </c>
      <c r="E190" s="219" t="s">
        <v>304</v>
      </c>
      <c r="F190" s="220" t="s">
        <v>305</v>
      </c>
      <c r="G190" s="221" t="s">
        <v>123</v>
      </c>
      <c r="H190" s="222">
        <v>4445.5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124</v>
      </c>
      <c r="AT190" s="230" t="s">
        <v>120</v>
      </c>
      <c r="AU190" s="230" t="s">
        <v>83</v>
      </c>
      <c r="AY190" s="16" t="s">
        <v>118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124</v>
      </c>
      <c r="BM190" s="230" t="s">
        <v>306</v>
      </c>
    </row>
    <row r="191" s="13" customFormat="1">
      <c r="A191" s="13"/>
      <c r="B191" s="232"/>
      <c r="C191" s="233"/>
      <c r="D191" s="234" t="s">
        <v>150</v>
      </c>
      <c r="E191" s="235" t="s">
        <v>1</v>
      </c>
      <c r="F191" s="236" t="s">
        <v>307</v>
      </c>
      <c r="G191" s="233"/>
      <c r="H191" s="237">
        <v>402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150</v>
      </c>
      <c r="AU191" s="243" t="s">
        <v>83</v>
      </c>
      <c r="AV191" s="13" t="s">
        <v>83</v>
      </c>
      <c r="AW191" s="13" t="s">
        <v>30</v>
      </c>
      <c r="AX191" s="13" t="s">
        <v>73</v>
      </c>
      <c r="AY191" s="243" t="s">
        <v>118</v>
      </c>
    </row>
    <row r="192" s="13" customFormat="1">
      <c r="A192" s="13"/>
      <c r="B192" s="232"/>
      <c r="C192" s="233"/>
      <c r="D192" s="234" t="s">
        <v>150</v>
      </c>
      <c r="E192" s="235" t="s">
        <v>1</v>
      </c>
      <c r="F192" s="236" t="s">
        <v>308</v>
      </c>
      <c r="G192" s="233"/>
      <c r="H192" s="237">
        <v>188.5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150</v>
      </c>
      <c r="AU192" s="243" t="s">
        <v>83</v>
      </c>
      <c r="AV192" s="13" t="s">
        <v>83</v>
      </c>
      <c r="AW192" s="13" t="s">
        <v>30</v>
      </c>
      <c r="AX192" s="13" t="s">
        <v>73</v>
      </c>
      <c r="AY192" s="243" t="s">
        <v>118</v>
      </c>
    </row>
    <row r="193" s="13" customFormat="1">
      <c r="A193" s="13"/>
      <c r="B193" s="232"/>
      <c r="C193" s="233"/>
      <c r="D193" s="234" t="s">
        <v>150</v>
      </c>
      <c r="E193" s="235" t="s">
        <v>1</v>
      </c>
      <c r="F193" s="236" t="s">
        <v>309</v>
      </c>
      <c r="G193" s="233"/>
      <c r="H193" s="237">
        <v>3770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150</v>
      </c>
      <c r="AU193" s="243" t="s">
        <v>83</v>
      </c>
      <c r="AV193" s="13" t="s">
        <v>83</v>
      </c>
      <c r="AW193" s="13" t="s">
        <v>30</v>
      </c>
      <c r="AX193" s="13" t="s">
        <v>73</v>
      </c>
      <c r="AY193" s="243" t="s">
        <v>118</v>
      </c>
    </row>
    <row r="194" s="13" customFormat="1">
      <c r="A194" s="13"/>
      <c r="B194" s="232"/>
      <c r="C194" s="233"/>
      <c r="D194" s="234" t="s">
        <v>150</v>
      </c>
      <c r="E194" s="235" t="s">
        <v>1</v>
      </c>
      <c r="F194" s="236" t="s">
        <v>310</v>
      </c>
      <c r="G194" s="233"/>
      <c r="H194" s="237">
        <v>85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150</v>
      </c>
      <c r="AU194" s="243" t="s">
        <v>83</v>
      </c>
      <c r="AV194" s="13" t="s">
        <v>83</v>
      </c>
      <c r="AW194" s="13" t="s">
        <v>30</v>
      </c>
      <c r="AX194" s="13" t="s">
        <v>73</v>
      </c>
      <c r="AY194" s="243" t="s">
        <v>118</v>
      </c>
    </row>
    <row r="195" s="14" customFormat="1">
      <c r="A195" s="14"/>
      <c r="B195" s="244"/>
      <c r="C195" s="245"/>
      <c r="D195" s="234" t="s">
        <v>150</v>
      </c>
      <c r="E195" s="246" t="s">
        <v>1</v>
      </c>
      <c r="F195" s="247" t="s">
        <v>161</v>
      </c>
      <c r="G195" s="245"/>
      <c r="H195" s="248">
        <v>4445.5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150</v>
      </c>
      <c r="AU195" s="254" t="s">
        <v>83</v>
      </c>
      <c r="AV195" s="14" t="s">
        <v>124</v>
      </c>
      <c r="AW195" s="14" t="s">
        <v>30</v>
      </c>
      <c r="AX195" s="14" t="s">
        <v>81</v>
      </c>
      <c r="AY195" s="254" t="s">
        <v>118</v>
      </c>
    </row>
    <row r="196" s="2" customFormat="1" ht="21.75" customHeight="1">
      <c r="A196" s="37"/>
      <c r="B196" s="38"/>
      <c r="C196" s="218" t="s">
        <v>311</v>
      </c>
      <c r="D196" s="218" t="s">
        <v>120</v>
      </c>
      <c r="E196" s="219" t="s">
        <v>312</v>
      </c>
      <c r="F196" s="220" t="s">
        <v>313</v>
      </c>
      <c r="G196" s="221" t="s">
        <v>123</v>
      </c>
      <c r="H196" s="222">
        <v>255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38</v>
      </c>
      <c r="O196" s="90"/>
      <c r="P196" s="228">
        <f>O196*H196</f>
        <v>0</v>
      </c>
      <c r="Q196" s="228">
        <v>0.29160000000000003</v>
      </c>
      <c r="R196" s="228">
        <f>Q196*H196</f>
        <v>74.358000000000004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124</v>
      </c>
      <c r="AT196" s="230" t="s">
        <v>120</v>
      </c>
      <c r="AU196" s="230" t="s">
        <v>83</v>
      </c>
      <c r="AY196" s="16" t="s">
        <v>118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124</v>
      </c>
      <c r="BM196" s="230" t="s">
        <v>314</v>
      </c>
    </row>
    <row r="197" s="2" customFormat="1" ht="24.15" customHeight="1">
      <c r="A197" s="37"/>
      <c r="B197" s="38"/>
      <c r="C197" s="218" t="s">
        <v>315</v>
      </c>
      <c r="D197" s="218" t="s">
        <v>120</v>
      </c>
      <c r="E197" s="219" t="s">
        <v>316</v>
      </c>
      <c r="F197" s="220" t="s">
        <v>317</v>
      </c>
      <c r="G197" s="221" t="s">
        <v>123</v>
      </c>
      <c r="H197" s="222">
        <v>2013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124</v>
      </c>
      <c r="AT197" s="230" t="s">
        <v>120</v>
      </c>
      <c r="AU197" s="230" t="s">
        <v>83</v>
      </c>
      <c r="AY197" s="16" t="s">
        <v>118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124</v>
      </c>
      <c r="BM197" s="230" t="s">
        <v>318</v>
      </c>
    </row>
    <row r="198" s="13" customFormat="1">
      <c r="A198" s="13"/>
      <c r="B198" s="232"/>
      <c r="C198" s="233"/>
      <c r="D198" s="234" t="s">
        <v>150</v>
      </c>
      <c r="E198" s="235" t="s">
        <v>1</v>
      </c>
      <c r="F198" s="236" t="s">
        <v>319</v>
      </c>
      <c r="G198" s="233"/>
      <c r="H198" s="237">
        <v>201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150</v>
      </c>
      <c r="AU198" s="243" t="s">
        <v>83</v>
      </c>
      <c r="AV198" s="13" t="s">
        <v>83</v>
      </c>
      <c r="AW198" s="13" t="s">
        <v>30</v>
      </c>
      <c r="AX198" s="13" t="s">
        <v>73</v>
      </c>
      <c r="AY198" s="243" t="s">
        <v>118</v>
      </c>
    </row>
    <row r="199" s="13" customFormat="1">
      <c r="A199" s="13"/>
      <c r="B199" s="232"/>
      <c r="C199" s="233"/>
      <c r="D199" s="234" t="s">
        <v>150</v>
      </c>
      <c r="E199" s="235" t="s">
        <v>1</v>
      </c>
      <c r="F199" s="236" t="s">
        <v>320</v>
      </c>
      <c r="G199" s="233"/>
      <c r="H199" s="237">
        <v>1727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150</v>
      </c>
      <c r="AU199" s="243" t="s">
        <v>83</v>
      </c>
      <c r="AV199" s="13" t="s">
        <v>83</v>
      </c>
      <c r="AW199" s="13" t="s">
        <v>30</v>
      </c>
      <c r="AX199" s="13" t="s">
        <v>73</v>
      </c>
      <c r="AY199" s="243" t="s">
        <v>118</v>
      </c>
    </row>
    <row r="200" s="13" customFormat="1">
      <c r="A200" s="13"/>
      <c r="B200" s="232"/>
      <c r="C200" s="233"/>
      <c r="D200" s="234" t="s">
        <v>150</v>
      </c>
      <c r="E200" s="235" t="s">
        <v>1</v>
      </c>
      <c r="F200" s="236" t="s">
        <v>310</v>
      </c>
      <c r="G200" s="233"/>
      <c r="H200" s="237">
        <v>85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150</v>
      </c>
      <c r="AU200" s="243" t="s">
        <v>83</v>
      </c>
      <c r="AV200" s="13" t="s">
        <v>83</v>
      </c>
      <c r="AW200" s="13" t="s">
        <v>30</v>
      </c>
      <c r="AX200" s="13" t="s">
        <v>73</v>
      </c>
      <c r="AY200" s="243" t="s">
        <v>118</v>
      </c>
    </row>
    <row r="201" s="14" customFormat="1">
      <c r="A201" s="14"/>
      <c r="B201" s="244"/>
      <c r="C201" s="245"/>
      <c r="D201" s="234" t="s">
        <v>150</v>
      </c>
      <c r="E201" s="246" t="s">
        <v>1</v>
      </c>
      <c r="F201" s="247" t="s">
        <v>161</v>
      </c>
      <c r="G201" s="245"/>
      <c r="H201" s="248">
        <v>2013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150</v>
      </c>
      <c r="AU201" s="254" t="s">
        <v>83</v>
      </c>
      <c r="AV201" s="14" t="s">
        <v>124</v>
      </c>
      <c r="AW201" s="14" t="s">
        <v>30</v>
      </c>
      <c r="AX201" s="14" t="s">
        <v>81</v>
      </c>
      <c r="AY201" s="254" t="s">
        <v>118</v>
      </c>
    </row>
    <row r="202" s="2" customFormat="1" ht="24.15" customHeight="1">
      <c r="A202" s="37"/>
      <c r="B202" s="38"/>
      <c r="C202" s="218" t="s">
        <v>321</v>
      </c>
      <c r="D202" s="218" t="s">
        <v>120</v>
      </c>
      <c r="E202" s="219" t="s">
        <v>322</v>
      </c>
      <c r="F202" s="220" t="s">
        <v>323</v>
      </c>
      <c r="G202" s="221" t="s">
        <v>123</v>
      </c>
      <c r="H202" s="222">
        <v>2013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38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124</v>
      </c>
      <c r="AT202" s="230" t="s">
        <v>120</v>
      </c>
      <c r="AU202" s="230" t="s">
        <v>83</v>
      </c>
      <c r="AY202" s="16" t="s">
        <v>118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124</v>
      </c>
      <c r="BM202" s="230" t="s">
        <v>324</v>
      </c>
    </row>
    <row r="203" s="2" customFormat="1" ht="16.5" customHeight="1">
      <c r="A203" s="37"/>
      <c r="B203" s="38"/>
      <c r="C203" s="218" t="s">
        <v>325</v>
      </c>
      <c r="D203" s="218" t="s">
        <v>120</v>
      </c>
      <c r="E203" s="219" t="s">
        <v>326</v>
      </c>
      <c r="F203" s="220" t="s">
        <v>327</v>
      </c>
      <c r="G203" s="221" t="s">
        <v>123</v>
      </c>
      <c r="H203" s="222">
        <v>2171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38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124</v>
      </c>
      <c r="AT203" s="230" t="s">
        <v>120</v>
      </c>
      <c r="AU203" s="230" t="s">
        <v>83</v>
      </c>
      <c r="AY203" s="16" t="s">
        <v>118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81</v>
      </c>
      <c r="BK203" s="231">
        <f>ROUND(I203*H203,2)</f>
        <v>0</v>
      </c>
      <c r="BL203" s="16" t="s">
        <v>124</v>
      </c>
      <c r="BM203" s="230" t="s">
        <v>328</v>
      </c>
    </row>
    <row r="204" s="13" customFormat="1">
      <c r="A204" s="13"/>
      <c r="B204" s="232"/>
      <c r="C204" s="233"/>
      <c r="D204" s="234" t="s">
        <v>150</v>
      </c>
      <c r="E204" s="235" t="s">
        <v>1</v>
      </c>
      <c r="F204" s="236" t="s">
        <v>319</v>
      </c>
      <c r="G204" s="233"/>
      <c r="H204" s="237">
        <v>201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150</v>
      </c>
      <c r="AU204" s="243" t="s">
        <v>83</v>
      </c>
      <c r="AV204" s="13" t="s">
        <v>83</v>
      </c>
      <c r="AW204" s="13" t="s">
        <v>30</v>
      </c>
      <c r="AX204" s="13" t="s">
        <v>73</v>
      </c>
      <c r="AY204" s="243" t="s">
        <v>118</v>
      </c>
    </row>
    <row r="205" s="13" customFormat="1">
      <c r="A205" s="13"/>
      <c r="B205" s="232"/>
      <c r="C205" s="233"/>
      <c r="D205" s="234" t="s">
        <v>150</v>
      </c>
      <c r="E205" s="235" t="s">
        <v>1</v>
      </c>
      <c r="F205" s="236" t="s">
        <v>329</v>
      </c>
      <c r="G205" s="233"/>
      <c r="H205" s="237">
        <v>1885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150</v>
      </c>
      <c r="AU205" s="243" t="s">
        <v>83</v>
      </c>
      <c r="AV205" s="13" t="s">
        <v>83</v>
      </c>
      <c r="AW205" s="13" t="s">
        <v>30</v>
      </c>
      <c r="AX205" s="13" t="s">
        <v>73</v>
      </c>
      <c r="AY205" s="243" t="s">
        <v>118</v>
      </c>
    </row>
    <row r="206" s="13" customFormat="1">
      <c r="A206" s="13"/>
      <c r="B206" s="232"/>
      <c r="C206" s="233"/>
      <c r="D206" s="234" t="s">
        <v>150</v>
      </c>
      <c r="E206" s="235" t="s">
        <v>1</v>
      </c>
      <c r="F206" s="236" t="s">
        <v>310</v>
      </c>
      <c r="G206" s="233"/>
      <c r="H206" s="237">
        <v>85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150</v>
      </c>
      <c r="AU206" s="243" t="s">
        <v>83</v>
      </c>
      <c r="AV206" s="13" t="s">
        <v>83</v>
      </c>
      <c r="AW206" s="13" t="s">
        <v>30</v>
      </c>
      <c r="AX206" s="13" t="s">
        <v>73</v>
      </c>
      <c r="AY206" s="243" t="s">
        <v>118</v>
      </c>
    </row>
    <row r="207" s="14" customFormat="1">
      <c r="A207" s="14"/>
      <c r="B207" s="244"/>
      <c r="C207" s="245"/>
      <c r="D207" s="234" t="s">
        <v>150</v>
      </c>
      <c r="E207" s="246" t="s">
        <v>1</v>
      </c>
      <c r="F207" s="247" t="s">
        <v>161</v>
      </c>
      <c r="G207" s="245"/>
      <c r="H207" s="248">
        <v>2171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150</v>
      </c>
      <c r="AU207" s="254" t="s">
        <v>83</v>
      </c>
      <c r="AV207" s="14" t="s">
        <v>124</v>
      </c>
      <c r="AW207" s="14" t="s">
        <v>30</v>
      </c>
      <c r="AX207" s="14" t="s">
        <v>81</v>
      </c>
      <c r="AY207" s="254" t="s">
        <v>118</v>
      </c>
    </row>
    <row r="208" s="12" customFormat="1" ht="22.8" customHeight="1">
      <c r="A208" s="12"/>
      <c r="B208" s="202"/>
      <c r="C208" s="203"/>
      <c r="D208" s="204" t="s">
        <v>72</v>
      </c>
      <c r="E208" s="216" t="s">
        <v>153</v>
      </c>
      <c r="F208" s="216" t="s">
        <v>330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SUM(P209:P212)</f>
        <v>0</v>
      </c>
      <c r="Q208" s="210"/>
      <c r="R208" s="211">
        <f>SUM(R209:R212)</f>
        <v>0.0032000000000000002</v>
      </c>
      <c r="S208" s="210"/>
      <c r="T208" s="212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81</v>
      </c>
      <c r="AT208" s="214" t="s">
        <v>72</v>
      </c>
      <c r="AU208" s="214" t="s">
        <v>81</v>
      </c>
      <c r="AY208" s="213" t="s">
        <v>118</v>
      </c>
      <c r="BK208" s="215">
        <f>SUM(BK209:BK212)</f>
        <v>0</v>
      </c>
    </row>
    <row r="209" s="2" customFormat="1" ht="16.5" customHeight="1">
      <c r="A209" s="37"/>
      <c r="B209" s="38"/>
      <c r="C209" s="218" t="s">
        <v>331</v>
      </c>
      <c r="D209" s="218" t="s">
        <v>120</v>
      </c>
      <c r="E209" s="219" t="s">
        <v>332</v>
      </c>
      <c r="F209" s="220" t="s">
        <v>333</v>
      </c>
      <c r="G209" s="221" t="s">
        <v>294</v>
      </c>
      <c r="H209" s="222">
        <v>40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38</v>
      </c>
      <c r="O209" s="90"/>
      <c r="P209" s="228">
        <f>O209*H209</f>
        <v>0</v>
      </c>
      <c r="Q209" s="228">
        <v>8.0000000000000007E-05</v>
      </c>
      <c r="R209" s="228">
        <f>Q209*H209</f>
        <v>0.0032000000000000002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124</v>
      </c>
      <c r="AT209" s="230" t="s">
        <v>120</v>
      </c>
      <c r="AU209" s="230" t="s">
        <v>83</v>
      </c>
      <c r="AY209" s="16" t="s">
        <v>118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81</v>
      </c>
      <c r="BK209" s="231">
        <f>ROUND(I209*H209,2)</f>
        <v>0</v>
      </c>
      <c r="BL209" s="16" t="s">
        <v>124</v>
      </c>
      <c r="BM209" s="230" t="s">
        <v>334</v>
      </c>
    </row>
    <row r="210" s="13" customFormat="1">
      <c r="A210" s="13"/>
      <c r="B210" s="232"/>
      <c r="C210" s="233"/>
      <c r="D210" s="234" t="s">
        <v>150</v>
      </c>
      <c r="E210" s="235" t="s">
        <v>1</v>
      </c>
      <c r="F210" s="236" t="s">
        <v>335</v>
      </c>
      <c r="G210" s="233"/>
      <c r="H210" s="237">
        <v>20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150</v>
      </c>
      <c r="AU210" s="243" t="s">
        <v>83</v>
      </c>
      <c r="AV210" s="13" t="s">
        <v>83</v>
      </c>
      <c r="AW210" s="13" t="s">
        <v>30</v>
      </c>
      <c r="AX210" s="13" t="s">
        <v>73</v>
      </c>
      <c r="AY210" s="243" t="s">
        <v>118</v>
      </c>
    </row>
    <row r="211" s="13" customFormat="1">
      <c r="A211" s="13"/>
      <c r="B211" s="232"/>
      <c r="C211" s="233"/>
      <c r="D211" s="234" t="s">
        <v>150</v>
      </c>
      <c r="E211" s="235" t="s">
        <v>1</v>
      </c>
      <c r="F211" s="236" t="s">
        <v>336</v>
      </c>
      <c r="G211" s="233"/>
      <c r="H211" s="237">
        <v>20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150</v>
      </c>
      <c r="AU211" s="243" t="s">
        <v>83</v>
      </c>
      <c r="AV211" s="13" t="s">
        <v>83</v>
      </c>
      <c r="AW211" s="13" t="s">
        <v>30</v>
      </c>
      <c r="AX211" s="13" t="s">
        <v>73</v>
      </c>
      <c r="AY211" s="243" t="s">
        <v>118</v>
      </c>
    </row>
    <row r="212" s="14" customFormat="1">
      <c r="A212" s="14"/>
      <c r="B212" s="244"/>
      <c r="C212" s="245"/>
      <c r="D212" s="234" t="s">
        <v>150</v>
      </c>
      <c r="E212" s="246" t="s">
        <v>1</v>
      </c>
      <c r="F212" s="247" t="s">
        <v>161</v>
      </c>
      <c r="G212" s="245"/>
      <c r="H212" s="248">
        <v>40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150</v>
      </c>
      <c r="AU212" s="254" t="s">
        <v>83</v>
      </c>
      <c r="AV212" s="14" t="s">
        <v>124</v>
      </c>
      <c r="AW212" s="14" t="s">
        <v>30</v>
      </c>
      <c r="AX212" s="14" t="s">
        <v>81</v>
      </c>
      <c r="AY212" s="254" t="s">
        <v>118</v>
      </c>
    </row>
    <row r="213" s="12" customFormat="1" ht="22.8" customHeight="1">
      <c r="A213" s="12"/>
      <c r="B213" s="202"/>
      <c r="C213" s="203"/>
      <c r="D213" s="204" t="s">
        <v>72</v>
      </c>
      <c r="E213" s="216" t="s">
        <v>162</v>
      </c>
      <c r="F213" s="216" t="s">
        <v>337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SUM(P214:P218)</f>
        <v>0</v>
      </c>
      <c r="Q213" s="210"/>
      <c r="R213" s="211">
        <f>SUM(R214:R218)</f>
        <v>11.637879999999999</v>
      </c>
      <c r="S213" s="210"/>
      <c r="T213" s="212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81</v>
      </c>
      <c r="AT213" s="214" t="s">
        <v>72</v>
      </c>
      <c r="AU213" s="214" t="s">
        <v>81</v>
      </c>
      <c r="AY213" s="213" t="s">
        <v>118</v>
      </c>
      <c r="BK213" s="215">
        <f>SUM(BK214:BK218)</f>
        <v>0</v>
      </c>
    </row>
    <row r="214" s="2" customFormat="1" ht="24.15" customHeight="1">
      <c r="A214" s="37"/>
      <c r="B214" s="38"/>
      <c r="C214" s="218" t="s">
        <v>338</v>
      </c>
      <c r="D214" s="218" t="s">
        <v>120</v>
      </c>
      <c r="E214" s="219" t="s">
        <v>339</v>
      </c>
      <c r="F214" s="220" t="s">
        <v>340</v>
      </c>
      <c r="G214" s="221" t="s">
        <v>294</v>
      </c>
      <c r="H214" s="222">
        <v>4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38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124</v>
      </c>
      <c r="AT214" s="230" t="s">
        <v>120</v>
      </c>
      <c r="AU214" s="230" t="s">
        <v>83</v>
      </c>
      <c r="AY214" s="16" t="s">
        <v>118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124</v>
      </c>
      <c r="BM214" s="230" t="s">
        <v>341</v>
      </c>
    </row>
    <row r="215" s="2" customFormat="1" ht="24.15" customHeight="1">
      <c r="A215" s="37"/>
      <c r="B215" s="38"/>
      <c r="C215" s="218" t="s">
        <v>342</v>
      </c>
      <c r="D215" s="218" t="s">
        <v>120</v>
      </c>
      <c r="E215" s="219" t="s">
        <v>343</v>
      </c>
      <c r="F215" s="220" t="s">
        <v>344</v>
      </c>
      <c r="G215" s="221" t="s">
        <v>294</v>
      </c>
      <c r="H215" s="222">
        <v>4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38</v>
      </c>
      <c r="O215" s="90"/>
      <c r="P215" s="228">
        <f>O215*H215</f>
        <v>0</v>
      </c>
      <c r="Q215" s="228">
        <v>0.00011</v>
      </c>
      <c r="R215" s="228">
        <f>Q215*H215</f>
        <v>0.00044000000000000002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124</v>
      </c>
      <c r="AT215" s="230" t="s">
        <v>120</v>
      </c>
      <c r="AU215" s="230" t="s">
        <v>83</v>
      </c>
      <c r="AY215" s="16" t="s">
        <v>118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124</v>
      </c>
      <c r="BM215" s="230" t="s">
        <v>345</v>
      </c>
    </row>
    <row r="216" s="2" customFormat="1" ht="21.75" customHeight="1">
      <c r="A216" s="37"/>
      <c r="B216" s="38"/>
      <c r="C216" s="218" t="s">
        <v>346</v>
      </c>
      <c r="D216" s="218" t="s">
        <v>120</v>
      </c>
      <c r="E216" s="219" t="s">
        <v>347</v>
      </c>
      <c r="F216" s="220" t="s">
        <v>348</v>
      </c>
      <c r="G216" s="221" t="s">
        <v>128</v>
      </c>
      <c r="H216" s="222">
        <v>2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38</v>
      </c>
      <c r="O216" s="90"/>
      <c r="P216" s="228">
        <f>O216*H216</f>
        <v>0</v>
      </c>
      <c r="Q216" s="228">
        <v>5.8003900000000002</v>
      </c>
      <c r="R216" s="228">
        <f>Q216*H216</f>
        <v>11.60078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124</v>
      </c>
      <c r="AT216" s="230" t="s">
        <v>120</v>
      </c>
      <c r="AU216" s="230" t="s">
        <v>83</v>
      </c>
      <c r="AY216" s="16" t="s">
        <v>118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124</v>
      </c>
      <c r="BM216" s="230" t="s">
        <v>349</v>
      </c>
    </row>
    <row r="217" s="2" customFormat="1" ht="24.15" customHeight="1">
      <c r="A217" s="37"/>
      <c r="B217" s="38"/>
      <c r="C217" s="218" t="s">
        <v>350</v>
      </c>
      <c r="D217" s="218" t="s">
        <v>120</v>
      </c>
      <c r="E217" s="219" t="s">
        <v>351</v>
      </c>
      <c r="F217" s="220" t="s">
        <v>352</v>
      </c>
      <c r="G217" s="221" t="s">
        <v>123</v>
      </c>
      <c r="H217" s="222">
        <v>78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0.00046999999999999999</v>
      </c>
      <c r="R217" s="228">
        <f>Q217*H217</f>
        <v>0.036659999999999998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124</v>
      </c>
      <c r="AT217" s="230" t="s">
        <v>120</v>
      </c>
      <c r="AU217" s="230" t="s">
        <v>83</v>
      </c>
      <c r="AY217" s="16" t="s">
        <v>118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124</v>
      </c>
      <c r="BM217" s="230" t="s">
        <v>353</v>
      </c>
    </row>
    <row r="218" s="13" customFormat="1">
      <c r="A218" s="13"/>
      <c r="B218" s="232"/>
      <c r="C218" s="233"/>
      <c r="D218" s="234" t="s">
        <v>150</v>
      </c>
      <c r="E218" s="235" t="s">
        <v>1</v>
      </c>
      <c r="F218" s="236" t="s">
        <v>354</v>
      </c>
      <c r="G218" s="233"/>
      <c r="H218" s="237">
        <v>78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150</v>
      </c>
      <c r="AU218" s="243" t="s">
        <v>83</v>
      </c>
      <c r="AV218" s="13" t="s">
        <v>83</v>
      </c>
      <c r="AW218" s="13" t="s">
        <v>30</v>
      </c>
      <c r="AX218" s="13" t="s">
        <v>81</v>
      </c>
      <c r="AY218" s="243" t="s">
        <v>118</v>
      </c>
    </row>
    <row r="219" s="12" customFormat="1" ht="22.8" customHeight="1">
      <c r="A219" s="12"/>
      <c r="B219" s="202"/>
      <c r="C219" s="203"/>
      <c r="D219" s="204" t="s">
        <v>72</v>
      </c>
      <c r="E219" s="216" t="s">
        <v>355</v>
      </c>
      <c r="F219" s="216" t="s">
        <v>356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P220</f>
        <v>0</v>
      </c>
      <c r="Q219" s="210"/>
      <c r="R219" s="211">
        <f>R220</f>
        <v>0</v>
      </c>
      <c r="S219" s="210"/>
      <c r="T219" s="212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81</v>
      </c>
      <c r="AT219" s="214" t="s">
        <v>72</v>
      </c>
      <c r="AU219" s="214" t="s">
        <v>81</v>
      </c>
      <c r="AY219" s="213" t="s">
        <v>118</v>
      </c>
      <c r="BK219" s="215">
        <f>BK220</f>
        <v>0</v>
      </c>
    </row>
    <row r="220" s="2" customFormat="1" ht="33" customHeight="1">
      <c r="A220" s="37"/>
      <c r="B220" s="38"/>
      <c r="C220" s="218" t="s">
        <v>357</v>
      </c>
      <c r="D220" s="218" t="s">
        <v>120</v>
      </c>
      <c r="E220" s="219" t="s">
        <v>358</v>
      </c>
      <c r="F220" s="220" t="s">
        <v>359</v>
      </c>
      <c r="G220" s="221" t="s">
        <v>360</v>
      </c>
      <c r="H220" s="222">
        <v>438.81599999999997</v>
      </c>
      <c r="I220" s="223"/>
      <c r="J220" s="224">
        <f>ROUND(I220*H220,2)</f>
        <v>0</v>
      </c>
      <c r="K220" s="225"/>
      <c r="L220" s="43"/>
      <c r="M220" s="266" t="s">
        <v>1</v>
      </c>
      <c r="N220" s="267" t="s">
        <v>38</v>
      </c>
      <c r="O220" s="268"/>
      <c r="P220" s="269">
        <f>O220*H220</f>
        <v>0</v>
      </c>
      <c r="Q220" s="269">
        <v>0</v>
      </c>
      <c r="R220" s="269">
        <f>Q220*H220</f>
        <v>0</v>
      </c>
      <c r="S220" s="269">
        <v>0</v>
      </c>
      <c r="T220" s="27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124</v>
      </c>
      <c r="AT220" s="230" t="s">
        <v>120</v>
      </c>
      <c r="AU220" s="230" t="s">
        <v>83</v>
      </c>
      <c r="AY220" s="16" t="s">
        <v>118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124</v>
      </c>
      <c r="BM220" s="230" t="s">
        <v>361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svZ5jERzMoblXkNGR8WfELZ6oFQYPsRs3TgiXSq9NOkR3JCZtPbYB/HY37FYLd7lopu0RCOEuul6sF6N9sxDyQ==" hashValue="NR1E0OFlSbkGukQxMmFuwvWrGL5W2bthc+cDBaOY3239GWK/0433n1iYieitM2LdGDIgJV4Zt1GvQ8z1q2juFg==" algorithmName="SHA-512" password="CC35"/>
  <autoFilter ref="C123:K22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Polní cesta HPC2 Chlum u Blatné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362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ROUND((SUM(BE120:BE135)),  2)</f>
        <v>0</v>
      </c>
      <c r="G33" s="37"/>
      <c r="H33" s="37"/>
      <c r="I33" s="154">
        <v>0.20999999999999999</v>
      </c>
      <c r="J33" s="153">
        <f>ROUND(((SUM(BE120:BE135))*I33),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ROUND((SUM(BF120:BF135)),  2)</f>
        <v>0</v>
      </c>
      <c r="G34" s="37"/>
      <c r="H34" s="37"/>
      <c r="I34" s="154">
        <v>0.14999999999999999</v>
      </c>
      <c r="J34" s="153">
        <f>ROUND(((SUM(BF120:BF135))*I34),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ROUND((SUM(BG120:BG135)),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ROUND((SUM(BH120:BH135)),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ROUND((SUM(BI120:BI135)),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Polní cesta HPC2 Chlum u Blatné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8"/>
      <c r="C97" s="179"/>
      <c r="D97" s="180" t="s">
        <v>363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364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365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366</v>
      </c>
      <c r="E100" s="187"/>
      <c r="F100" s="187"/>
      <c r="G100" s="187"/>
      <c r="H100" s="187"/>
      <c r="I100" s="187"/>
      <c r="J100" s="188">
        <f>J133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Polní cesta HPC2 Chlum u Blatné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02 -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6. 2. 2022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104</v>
      </c>
      <c r="D119" s="193" t="s">
        <v>58</v>
      </c>
      <c r="E119" s="193" t="s">
        <v>54</v>
      </c>
      <c r="F119" s="193" t="s">
        <v>55</v>
      </c>
      <c r="G119" s="193" t="s">
        <v>105</v>
      </c>
      <c r="H119" s="193" t="s">
        <v>106</v>
      </c>
      <c r="I119" s="193" t="s">
        <v>107</v>
      </c>
      <c r="J119" s="194" t="s">
        <v>92</v>
      </c>
      <c r="K119" s="195" t="s">
        <v>108</v>
      </c>
      <c r="L119" s="196"/>
      <c r="M119" s="99" t="s">
        <v>1</v>
      </c>
      <c r="N119" s="100" t="s">
        <v>37</v>
      </c>
      <c r="O119" s="100" t="s">
        <v>109</v>
      </c>
      <c r="P119" s="100" t="s">
        <v>110</v>
      </c>
      <c r="Q119" s="100" t="s">
        <v>111</v>
      </c>
      <c r="R119" s="100" t="s">
        <v>112</v>
      </c>
      <c r="S119" s="100" t="s">
        <v>113</v>
      </c>
      <c r="T119" s="101" t="s">
        <v>114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115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94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85</v>
      </c>
      <c r="F121" s="205" t="s">
        <v>367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P122+P131+P133</f>
        <v>0</v>
      </c>
      <c r="Q121" s="210"/>
      <c r="R121" s="211">
        <f>R122+R131+R133</f>
        <v>0</v>
      </c>
      <c r="S121" s="210"/>
      <c r="T121" s="212">
        <f>T122+T131+T133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137</v>
      </c>
      <c r="AT121" s="214" t="s">
        <v>72</v>
      </c>
      <c r="AU121" s="214" t="s">
        <v>73</v>
      </c>
      <c r="AY121" s="213" t="s">
        <v>118</v>
      </c>
      <c r="BK121" s="215">
        <f>BK122+BK131+BK133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368</v>
      </c>
      <c r="F122" s="216" t="s">
        <v>369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137</v>
      </c>
      <c r="AT122" s="214" t="s">
        <v>72</v>
      </c>
      <c r="AU122" s="214" t="s">
        <v>81</v>
      </c>
      <c r="AY122" s="213" t="s">
        <v>118</v>
      </c>
      <c r="BK122" s="215">
        <f>SUM(BK123:BK130)</f>
        <v>0</v>
      </c>
    </row>
    <row r="123" s="2" customFormat="1" ht="16.5" customHeight="1">
      <c r="A123" s="37"/>
      <c r="B123" s="38"/>
      <c r="C123" s="218" t="s">
        <v>81</v>
      </c>
      <c r="D123" s="218" t="s">
        <v>120</v>
      </c>
      <c r="E123" s="219" t="s">
        <v>370</v>
      </c>
      <c r="F123" s="220" t="s">
        <v>371</v>
      </c>
      <c r="G123" s="221" t="s">
        <v>372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124</v>
      </c>
      <c r="AT123" s="230" t="s">
        <v>120</v>
      </c>
      <c r="AU123" s="230" t="s">
        <v>83</v>
      </c>
      <c r="AY123" s="16" t="s">
        <v>118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81</v>
      </c>
      <c r="BK123" s="231">
        <f>ROUND(I123*H123,2)</f>
        <v>0</v>
      </c>
      <c r="BL123" s="16" t="s">
        <v>124</v>
      </c>
      <c r="BM123" s="230" t="s">
        <v>373</v>
      </c>
    </row>
    <row r="124" s="2" customFormat="1" ht="24.15" customHeight="1">
      <c r="A124" s="37"/>
      <c r="B124" s="38"/>
      <c r="C124" s="218" t="s">
        <v>83</v>
      </c>
      <c r="D124" s="218" t="s">
        <v>120</v>
      </c>
      <c r="E124" s="219" t="s">
        <v>374</v>
      </c>
      <c r="F124" s="220" t="s">
        <v>375</v>
      </c>
      <c r="G124" s="221" t="s">
        <v>372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124</v>
      </c>
      <c r="AT124" s="230" t="s">
        <v>120</v>
      </c>
      <c r="AU124" s="230" t="s">
        <v>83</v>
      </c>
      <c r="AY124" s="16" t="s">
        <v>118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81</v>
      </c>
      <c r="BK124" s="231">
        <f>ROUND(I124*H124,2)</f>
        <v>0</v>
      </c>
      <c r="BL124" s="16" t="s">
        <v>124</v>
      </c>
      <c r="BM124" s="230" t="s">
        <v>376</v>
      </c>
    </row>
    <row r="125" s="2" customFormat="1" ht="16.5" customHeight="1">
      <c r="A125" s="37"/>
      <c r="B125" s="38"/>
      <c r="C125" s="218" t="s">
        <v>130</v>
      </c>
      <c r="D125" s="218" t="s">
        <v>120</v>
      </c>
      <c r="E125" s="219" t="s">
        <v>377</v>
      </c>
      <c r="F125" s="220" t="s">
        <v>378</v>
      </c>
      <c r="G125" s="221" t="s">
        <v>372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379</v>
      </c>
      <c r="AT125" s="230" t="s">
        <v>120</v>
      </c>
      <c r="AU125" s="230" t="s">
        <v>83</v>
      </c>
      <c r="AY125" s="16" t="s">
        <v>118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81</v>
      </c>
      <c r="BK125" s="231">
        <f>ROUND(I125*H125,2)</f>
        <v>0</v>
      </c>
      <c r="BL125" s="16" t="s">
        <v>379</v>
      </c>
      <c r="BM125" s="230" t="s">
        <v>380</v>
      </c>
    </row>
    <row r="126" s="2" customFormat="1" ht="16.5" customHeight="1">
      <c r="A126" s="37"/>
      <c r="B126" s="38"/>
      <c r="C126" s="218" t="s">
        <v>124</v>
      </c>
      <c r="D126" s="218" t="s">
        <v>120</v>
      </c>
      <c r="E126" s="219" t="s">
        <v>381</v>
      </c>
      <c r="F126" s="220" t="s">
        <v>382</v>
      </c>
      <c r="G126" s="221" t="s">
        <v>372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124</v>
      </c>
      <c r="AT126" s="230" t="s">
        <v>120</v>
      </c>
      <c r="AU126" s="230" t="s">
        <v>83</v>
      </c>
      <c r="AY126" s="16" t="s">
        <v>118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81</v>
      </c>
      <c r="BK126" s="231">
        <f>ROUND(I126*H126,2)</f>
        <v>0</v>
      </c>
      <c r="BL126" s="16" t="s">
        <v>124</v>
      </c>
      <c r="BM126" s="230" t="s">
        <v>383</v>
      </c>
    </row>
    <row r="127" s="2" customFormat="1" ht="16.5" customHeight="1">
      <c r="A127" s="37"/>
      <c r="B127" s="38"/>
      <c r="C127" s="218" t="s">
        <v>137</v>
      </c>
      <c r="D127" s="218" t="s">
        <v>120</v>
      </c>
      <c r="E127" s="219" t="s">
        <v>384</v>
      </c>
      <c r="F127" s="220" t="s">
        <v>385</v>
      </c>
      <c r="G127" s="221" t="s">
        <v>372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124</v>
      </c>
      <c r="AT127" s="230" t="s">
        <v>120</v>
      </c>
      <c r="AU127" s="230" t="s">
        <v>83</v>
      </c>
      <c r="AY127" s="16" t="s">
        <v>118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124</v>
      </c>
      <c r="BM127" s="230" t="s">
        <v>386</v>
      </c>
    </row>
    <row r="128" s="2" customFormat="1" ht="16.5" customHeight="1">
      <c r="A128" s="37"/>
      <c r="B128" s="38"/>
      <c r="C128" s="218" t="s">
        <v>141</v>
      </c>
      <c r="D128" s="218" t="s">
        <v>120</v>
      </c>
      <c r="E128" s="219" t="s">
        <v>387</v>
      </c>
      <c r="F128" s="220" t="s">
        <v>388</v>
      </c>
      <c r="G128" s="221" t="s">
        <v>372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124</v>
      </c>
      <c r="AT128" s="230" t="s">
        <v>120</v>
      </c>
      <c r="AU128" s="230" t="s">
        <v>83</v>
      </c>
      <c r="AY128" s="16" t="s">
        <v>118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124</v>
      </c>
      <c r="BM128" s="230" t="s">
        <v>389</v>
      </c>
    </row>
    <row r="129" s="2" customFormat="1" ht="16.5" customHeight="1">
      <c r="A129" s="37"/>
      <c r="B129" s="38"/>
      <c r="C129" s="218" t="s">
        <v>145</v>
      </c>
      <c r="D129" s="218" t="s">
        <v>120</v>
      </c>
      <c r="E129" s="219" t="s">
        <v>390</v>
      </c>
      <c r="F129" s="220" t="s">
        <v>391</v>
      </c>
      <c r="G129" s="221" t="s">
        <v>372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124</v>
      </c>
      <c r="AT129" s="230" t="s">
        <v>120</v>
      </c>
      <c r="AU129" s="230" t="s">
        <v>83</v>
      </c>
      <c r="AY129" s="16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124</v>
      </c>
      <c r="BM129" s="230" t="s">
        <v>392</v>
      </c>
    </row>
    <row r="130" s="2" customFormat="1" ht="16.5" customHeight="1">
      <c r="A130" s="37"/>
      <c r="B130" s="38"/>
      <c r="C130" s="218" t="s">
        <v>153</v>
      </c>
      <c r="D130" s="218" t="s">
        <v>120</v>
      </c>
      <c r="E130" s="219" t="s">
        <v>393</v>
      </c>
      <c r="F130" s="220" t="s">
        <v>394</v>
      </c>
      <c r="G130" s="221" t="s">
        <v>372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83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124</v>
      </c>
      <c r="BM130" s="230" t="s">
        <v>395</v>
      </c>
    </row>
    <row r="131" s="12" customFormat="1" ht="22.8" customHeight="1">
      <c r="A131" s="12"/>
      <c r="B131" s="202"/>
      <c r="C131" s="203"/>
      <c r="D131" s="204" t="s">
        <v>72</v>
      </c>
      <c r="E131" s="216" t="s">
        <v>396</v>
      </c>
      <c r="F131" s="216" t="s">
        <v>397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P132</f>
        <v>0</v>
      </c>
      <c r="Q131" s="210"/>
      <c r="R131" s="211">
        <f>R132</f>
        <v>0</v>
      </c>
      <c r="S131" s="210"/>
      <c r="T131" s="21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137</v>
      </c>
      <c r="AT131" s="214" t="s">
        <v>72</v>
      </c>
      <c r="AU131" s="214" t="s">
        <v>81</v>
      </c>
      <c r="AY131" s="213" t="s">
        <v>118</v>
      </c>
      <c r="BK131" s="215">
        <f>BK132</f>
        <v>0</v>
      </c>
    </row>
    <row r="132" s="2" customFormat="1" ht="16.5" customHeight="1">
      <c r="A132" s="37"/>
      <c r="B132" s="38"/>
      <c r="C132" s="218" t="s">
        <v>162</v>
      </c>
      <c r="D132" s="218" t="s">
        <v>120</v>
      </c>
      <c r="E132" s="219" t="s">
        <v>398</v>
      </c>
      <c r="F132" s="220" t="s">
        <v>399</v>
      </c>
      <c r="G132" s="221" t="s">
        <v>372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124</v>
      </c>
      <c r="AT132" s="230" t="s">
        <v>120</v>
      </c>
      <c r="AU132" s="230" t="s">
        <v>83</v>
      </c>
      <c r="AY132" s="16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124</v>
      </c>
      <c r="BM132" s="230" t="s">
        <v>400</v>
      </c>
    </row>
    <row r="133" s="12" customFormat="1" ht="22.8" customHeight="1">
      <c r="A133" s="12"/>
      <c r="B133" s="202"/>
      <c r="C133" s="203"/>
      <c r="D133" s="204" t="s">
        <v>72</v>
      </c>
      <c r="E133" s="216" t="s">
        <v>401</v>
      </c>
      <c r="F133" s="216" t="s">
        <v>402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SUM(P134:P135)</f>
        <v>0</v>
      </c>
      <c r="Q133" s="210"/>
      <c r="R133" s="211">
        <f>SUM(R134:R135)</f>
        <v>0</v>
      </c>
      <c r="S133" s="210"/>
      <c r="T133" s="21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137</v>
      </c>
      <c r="AT133" s="214" t="s">
        <v>72</v>
      </c>
      <c r="AU133" s="214" t="s">
        <v>81</v>
      </c>
      <c r="AY133" s="213" t="s">
        <v>118</v>
      </c>
      <c r="BK133" s="215">
        <f>SUM(BK134:BK135)</f>
        <v>0</v>
      </c>
    </row>
    <row r="134" s="2" customFormat="1" ht="16.5" customHeight="1">
      <c r="A134" s="37"/>
      <c r="B134" s="38"/>
      <c r="C134" s="218" t="s">
        <v>166</v>
      </c>
      <c r="D134" s="218" t="s">
        <v>120</v>
      </c>
      <c r="E134" s="219" t="s">
        <v>403</v>
      </c>
      <c r="F134" s="220" t="s">
        <v>404</v>
      </c>
      <c r="G134" s="221" t="s">
        <v>372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124</v>
      </c>
      <c r="AT134" s="230" t="s">
        <v>120</v>
      </c>
      <c r="AU134" s="230" t="s">
        <v>83</v>
      </c>
      <c r="AY134" s="16" t="s">
        <v>118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124</v>
      </c>
      <c r="BM134" s="230" t="s">
        <v>405</v>
      </c>
    </row>
    <row r="135" s="13" customFormat="1">
      <c r="A135" s="13"/>
      <c r="B135" s="232"/>
      <c r="C135" s="233"/>
      <c r="D135" s="234" t="s">
        <v>150</v>
      </c>
      <c r="E135" s="235" t="s">
        <v>1</v>
      </c>
      <c r="F135" s="236" t="s">
        <v>406</v>
      </c>
      <c r="G135" s="233"/>
      <c r="H135" s="237">
        <v>1</v>
      </c>
      <c r="I135" s="238"/>
      <c r="J135" s="233"/>
      <c r="K135" s="233"/>
      <c r="L135" s="239"/>
      <c r="M135" s="271"/>
      <c r="N135" s="272"/>
      <c r="O135" s="272"/>
      <c r="P135" s="272"/>
      <c r="Q135" s="272"/>
      <c r="R135" s="272"/>
      <c r="S135" s="272"/>
      <c r="T135" s="27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150</v>
      </c>
      <c r="AU135" s="243" t="s">
        <v>83</v>
      </c>
      <c r="AV135" s="13" t="s">
        <v>83</v>
      </c>
      <c r="AW135" s="13" t="s">
        <v>30</v>
      </c>
      <c r="AX135" s="13" t="s">
        <v>81</v>
      </c>
      <c r="AY135" s="243" t="s">
        <v>118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iXlFfpwPdneBkvde1Z93KPpXuQOD1GxPSu6PquEw3g1W16BgopEy7dsG77EKDPb00pr13/uK8+8+g9zZtBwIjg==" hashValue="oiGYTnPV0jnmJ9BdRraX5aUdD+WAPRfsbwHd5byJefGdjurkvmWk0TChzkMNMTbOL4R/rBJuveNC+g6tkkfQiA==" algorithmName="SHA-512" password="CC35"/>
  <autoFilter ref="C119:K13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9"/>
    </row>
    <row r="4" s="1" customFormat="1" ht="24.96" customHeight="1">
      <c r="B4" s="19"/>
      <c r="C4" s="137" t="s">
        <v>407</v>
      </c>
      <c r="H4" s="19"/>
    </row>
    <row r="5" s="1" customFormat="1" ht="12" customHeight="1">
      <c r="B5" s="19"/>
      <c r="C5" s="274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75" t="s">
        <v>16</v>
      </c>
      <c r="D6" s="276" t="s">
        <v>17</v>
      </c>
      <c r="E6" s="1"/>
      <c r="F6" s="1"/>
      <c r="H6" s="19"/>
    </row>
    <row r="7" s="1" customFormat="1" ht="16.5" customHeight="1">
      <c r="B7" s="19"/>
      <c r="C7" s="139" t="s">
        <v>22</v>
      </c>
      <c r="D7" s="143" t="str">
        <f>'Rekapitulace stavby'!AN8</f>
        <v>6. 2. 2022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0"/>
      <c r="B9" s="277"/>
      <c r="C9" s="278" t="s">
        <v>54</v>
      </c>
      <c r="D9" s="279" t="s">
        <v>55</v>
      </c>
      <c r="E9" s="279" t="s">
        <v>105</v>
      </c>
      <c r="F9" s="280" t="s">
        <v>408</v>
      </c>
      <c r="G9" s="190"/>
      <c r="H9" s="277"/>
    </row>
    <row r="10" s="2" customFormat="1" ht="26.4" customHeight="1">
      <c r="A10" s="37"/>
      <c r="B10" s="43"/>
      <c r="C10" s="281" t="s">
        <v>409</v>
      </c>
      <c r="D10" s="281" t="s">
        <v>79</v>
      </c>
      <c r="E10" s="37"/>
      <c r="F10" s="37"/>
      <c r="G10" s="37"/>
      <c r="H10" s="43"/>
    </row>
    <row r="11" s="2" customFormat="1" ht="16.8" customHeight="1">
      <c r="A11" s="37"/>
      <c r="B11" s="43"/>
      <c r="C11" s="282" t="s">
        <v>160</v>
      </c>
      <c r="D11" s="283" t="s">
        <v>160</v>
      </c>
      <c r="E11" s="284" t="s">
        <v>1</v>
      </c>
      <c r="F11" s="285">
        <v>163.56</v>
      </c>
      <c r="G11" s="37"/>
      <c r="H11" s="43"/>
    </row>
    <row r="12" s="2" customFormat="1" ht="16.8" customHeight="1">
      <c r="A12" s="37"/>
      <c r="B12" s="43"/>
      <c r="C12" s="286" t="s">
        <v>1</v>
      </c>
      <c r="D12" s="286" t="s">
        <v>157</v>
      </c>
      <c r="E12" s="16" t="s">
        <v>1</v>
      </c>
      <c r="F12" s="287">
        <v>4.5</v>
      </c>
      <c r="G12" s="37"/>
      <c r="H12" s="43"/>
    </row>
    <row r="13" s="2" customFormat="1" ht="16.8" customHeight="1">
      <c r="A13" s="37"/>
      <c r="B13" s="43"/>
      <c r="C13" s="286" t="s">
        <v>1</v>
      </c>
      <c r="D13" s="286" t="s">
        <v>158</v>
      </c>
      <c r="E13" s="16" t="s">
        <v>1</v>
      </c>
      <c r="F13" s="287">
        <v>140.69999999999999</v>
      </c>
      <c r="G13" s="37"/>
      <c r="H13" s="43"/>
    </row>
    <row r="14" s="2" customFormat="1" ht="16.8" customHeight="1">
      <c r="A14" s="37"/>
      <c r="B14" s="43"/>
      <c r="C14" s="286" t="s">
        <v>1</v>
      </c>
      <c r="D14" s="286" t="s">
        <v>159</v>
      </c>
      <c r="E14" s="16" t="s">
        <v>1</v>
      </c>
      <c r="F14" s="287">
        <v>18.359999999999999</v>
      </c>
      <c r="G14" s="37"/>
      <c r="H14" s="43"/>
    </row>
    <row r="15" s="2" customFormat="1" ht="16.8" customHeight="1">
      <c r="A15" s="37"/>
      <c r="B15" s="43"/>
      <c r="C15" s="286" t="s">
        <v>160</v>
      </c>
      <c r="D15" s="286" t="s">
        <v>161</v>
      </c>
      <c r="E15" s="16" t="s">
        <v>1</v>
      </c>
      <c r="F15" s="287">
        <v>163.56</v>
      </c>
      <c r="G15" s="37"/>
      <c r="H15" s="43"/>
    </row>
    <row r="16" s="2" customFormat="1" ht="16.8" customHeight="1">
      <c r="A16" s="37"/>
      <c r="B16" s="43"/>
      <c r="C16" s="282" t="s">
        <v>151</v>
      </c>
      <c r="D16" s="283" t="s">
        <v>151</v>
      </c>
      <c r="E16" s="284" t="s">
        <v>1</v>
      </c>
      <c r="F16" s="285">
        <v>2073.5</v>
      </c>
      <c r="G16" s="37"/>
      <c r="H16" s="43"/>
    </row>
    <row r="17" s="2" customFormat="1" ht="16.8" customHeight="1">
      <c r="A17" s="37"/>
      <c r="B17" s="43"/>
      <c r="C17" s="286" t="s">
        <v>151</v>
      </c>
      <c r="D17" s="286" t="s">
        <v>152</v>
      </c>
      <c r="E17" s="16" t="s">
        <v>1</v>
      </c>
      <c r="F17" s="287">
        <v>2073.5</v>
      </c>
      <c r="G17" s="37"/>
      <c r="H17" s="43"/>
    </row>
    <row r="18" s="2" customFormat="1" ht="7.44" customHeight="1">
      <c r="A18" s="37"/>
      <c r="B18" s="169"/>
      <c r="C18" s="170"/>
      <c r="D18" s="170"/>
      <c r="E18" s="170"/>
      <c r="F18" s="170"/>
      <c r="G18" s="170"/>
      <c r="H18" s="43"/>
    </row>
    <row r="19" s="2" customFormat="1">
      <c r="A19" s="37"/>
      <c r="B19" s="37"/>
      <c r="C19" s="37"/>
      <c r="D19" s="37"/>
      <c r="E19" s="37"/>
      <c r="F19" s="37"/>
      <c r="G19" s="37"/>
      <c r="H19" s="37"/>
    </row>
  </sheetData>
  <sheetProtection sheet="1" formatColumns="0" formatRows="0" objects="1" scenarios="1" spinCount="100000" saltValue="MrmCI5/gafUScn8gPUqsII4viuvz14K4RgpIWr/6vxynJWLekQfGLtCFEDpswbBiiGDSv2P7BOiU1AGb3m+hoA==" hashValue="MNUjLnJB/Y4Qc6getLVuln9/k5DaFaomUfcEytV2OA7Zah2s9DtV+Nvv+v+sl/t63wDKJWO0ix9yESTLsKKCD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Vera Radouchova</dc:creator>
  <cp:lastModifiedBy>Vera Radouchova</cp:lastModifiedBy>
  <dcterms:created xsi:type="dcterms:W3CDTF">2023-07-24T08:21:46Z</dcterms:created>
  <dcterms:modified xsi:type="dcterms:W3CDTF">2023-07-24T08:22:00Z</dcterms:modified>
</cp:coreProperties>
</file>