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030_03 - SO3 - Oprava za..." sheetId="2" r:id="rId2"/>
    <sheet name="3030_ost - Ostatní náklady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'3030_03 - SO3 - Oprava za...'!$C$89:$K$287</definedName>
    <definedName name="_xlnm.Print_Area" localSheetId="1">'3030_03 - SO3 - Oprava za...'!$C$4:$J$39,'3030_03 - SO3 - Oprava za...'!$C$45:$J$71,'3030_03 - SO3 - Oprava za...'!$C$77:$K$287</definedName>
    <definedName name="_xlnm.Print_Titles" localSheetId="1">'3030_03 - SO3 - Oprava za...'!$89:$89</definedName>
    <definedName name="_xlnm._FilterDatabase" localSheetId="2" hidden="1">'3030_ost - Ostatní náklady'!$C$81:$K$123</definedName>
    <definedName name="_xlnm.Print_Area" localSheetId="2">'3030_ost - Ostatní náklady'!$C$4:$J$39,'3030_ost - Ostatní náklady'!$C$45:$J$63,'3030_ost - Ostatní náklady'!$C$69:$K$123</definedName>
    <definedName name="_xlnm.Print_Titles" localSheetId="2">'3030_ost - Ostatní náklady'!$81:$81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2" r="J37"/>
  <c r="J36"/>
  <c i="1" r="AY55"/>
  <c i="2" r="J35"/>
  <c i="1" r="AX55"/>
  <c i="2"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84"/>
  <c r="E7"/>
  <c r="E80"/>
  <c i="1" r="L50"/>
  <c r="AM50"/>
  <c r="AM49"/>
  <c r="L49"/>
  <c r="AM47"/>
  <c r="L47"/>
  <c r="L45"/>
  <c r="L44"/>
  <c i="2" r="BK272"/>
  <c r="J224"/>
  <c r="J134"/>
  <c r="BK259"/>
  <c r="J186"/>
  <c r="J104"/>
  <c r="J136"/>
  <c i="1" r="AS54"/>
  <c i="3" r="J113"/>
  <c r="J96"/>
  <c r="BK85"/>
  <c i="2" r="J283"/>
  <c r="J228"/>
  <c r="BK150"/>
  <c r="BK275"/>
  <c r="BK224"/>
  <c r="BK180"/>
  <c r="BK269"/>
  <c r="J196"/>
  <c r="BK287"/>
  <c r="J225"/>
  <c r="J168"/>
  <c r="BK120"/>
  <c i="3" r="BK99"/>
  <c r="J90"/>
  <c i="2" r="BK279"/>
  <c r="BK155"/>
  <c r="J279"/>
  <c r="J211"/>
  <c r="BK144"/>
  <c r="BK256"/>
  <c r="J189"/>
  <c r="J101"/>
  <c r="BK265"/>
  <c r="BK207"/>
  <c r="BK158"/>
  <c r="J110"/>
  <c i="3" r="J120"/>
  <c r="BK113"/>
  <c r="BK101"/>
  <c i="2" r="J287"/>
  <c r="BK153"/>
  <c r="J269"/>
  <c r="BK204"/>
  <c r="BK161"/>
  <c r="J275"/>
  <c r="BK214"/>
  <c r="J244"/>
  <c r="J204"/>
  <c r="J161"/>
  <c r="BK123"/>
  <c i="3" r="BK93"/>
  <c r="BK118"/>
  <c r="BK109"/>
  <c i="2" r="J262"/>
  <c r="J201"/>
  <c r="BK132"/>
  <c r="BK262"/>
  <c r="J191"/>
  <c r="BK113"/>
  <c r="J218"/>
  <c r="J126"/>
  <c r="J272"/>
  <c r="BK241"/>
  <c r="BK196"/>
  <c r="BK134"/>
  <c i="3" r="BK111"/>
  <c r="BK105"/>
  <c r="BK103"/>
  <c i="2" r="BK211"/>
  <c r="BK129"/>
  <c r="J248"/>
  <c r="J194"/>
  <c r="BK107"/>
  <c r="BK194"/>
  <c r="BK93"/>
  <c r="J232"/>
  <c r="J180"/>
  <c r="J132"/>
  <c i="3" r="J98"/>
  <c r="BK90"/>
  <c r="J88"/>
  <c i="2" r="BK235"/>
  <c r="BK199"/>
  <c r="J120"/>
  <c r="J235"/>
  <c r="BK126"/>
  <c r="BK234"/>
  <c r="BK191"/>
  <c r="J107"/>
  <c r="BK228"/>
  <c r="BK189"/>
  <c r="BK136"/>
  <c i="3" r="J103"/>
  <c r="BK122"/>
  <c r="BK98"/>
  <c r="J85"/>
  <c i="2" r="BK244"/>
  <c r="BK168"/>
  <c r="BK283"/>
  <c r="J207"/>
  <c r="BK147"/>
  <c r="J98"/>
  <c r="BK190"/>
  <c r="BK110"/>
  <c r="BK252"/>
  <c r="BK201"/>
  <c r="J147"/>
  <c i="3" r="J118"/>
  <c r="BK88"/>
  <c r="J122"/>
  <c i="2" r="J234"/>
  <c r="BK139"/>
  <c r="J265"/>
  <c r="BK183"/>
  <c r="J129"/>
  <c r="J238"/>
  <c r="J144"/>
  <c r="BK248"/>
  <c r="J199"/>
  <c r="BK142"/>
  <c i="3" r="J107"/>
  <c r="BK107"/>
  <c r="J101"/>
  <c r="J93"/>
  <c i="2" r="J259"/>
  <c r="BK174"/>
  <c r="J93"/>
  <c r="J221"/>
  <c r="J142"/>
  <c r="J252"/>
  <c r="J183"/>
  <c r="J95"/>
  <c r="J214"/>
  <c r="J153"/>
  <c r="J113"/>
  <c i="3" r="J109"/>
  <c r="J111"/>
  <c r="J99"/>
  <c i="2" r="J256"/>
  <c r="BK186"/>
  <c r="BK104"/>
  <c r="BK238"/>
  <c r="J139"/>
  <c r="J241"/>
  <c r="J158"/>
  <c r="BK98"/>
  <c r="BK218"/>
  <c r="J155"/>
  <c r="BK101"/>
  <c i="3" r="J105"/>
  <c r="BK96"/>
  <c i="2" r="J190"/>
  <c r="BK95"/>
  <c r="BK225"/>
  <c r="J174"/>
  <c r="J286"/>
  <c r="BK232"/>
  <c r="J123"/>
  <c r="BK286"/>
  <c r="BK221"/>
  <c r="J150"/>
  <c i="3" r="J116"/>
  <c r="BK120"/>
  <c r="BK116"/>
  <c i="2" l="1" r="BK92"/>
  <c r="J92"/>
  <c r="J61"/>
  <c r="R92"/>
  <c r="BK154"/>
  <c r="J154"/>
  <c r="J62"/>
  <c r="R154"/>
  <c r="T160"/>
  <c r="BK217"/>
  <c r="J217"/>
  <c r="J65"/>
  <c r="R217"/>
  <c r="P231"/>
  <c r="P268"/>
  <c r="R282"/>
  <c r="R281"/>
  <c r="T92"/>
  <c r="P154"/>
  <c r="T154"/>
  <c r="R160"/>
  <c r="P210"/>
  <c r="T210"/>
  <c r="P217"/>
  <c r="T217"/>
  <c r="R231"/>
  <c r="BK268"/>
  <c r="J268"/>
  <c r="J67"/>
  <c r="T268"/>
  <c r="P282"/>
  <c r="P281"/>
  <c i="3" r="R84"/>
  <c i="2" r="P92"/>
  <c r="P91"/>
  <c r="P90"/>
  <c i="1" r="AU55"/>
  <c i="2" r="BK160"/>
  <c r="J160"/>
  <c r="J63"/>
  <c r="P160"/>
  <c r="BK210"/>
  <c r="J210"/>
  <c r="J64"/>
  <c r="R210"/>
  <c r="BK231"/>
  <c r="J231"/>
  <c r="J66"/>
  <c r="T231"/>
  <c r="R268"/>
  <c r="BK282"/>
  <c r="J282"/>
  <c r="J70"/>
  <c r="T282"/>
  <c r="T281"/>
  <c i="3" r="P84"/>
  <c r="BK115"/>
  <c r="J115"/>
  <c r="J62"/>
  <c r="BK84"/>
  <c r="J84"/>
  <c r="J61"/>
  <c r="T84"/>
  <c r="P115"/>
  <c r="R115"/>
  <c r="T115"/>
  <c i="2" r="BK278"/>
  <c r="J278"/>
  <c r="J68"/>
  <c i="3" r="J52"/>
  <c r="BE85"/>
  <c r="BE105"/>
  <c r="BE109"/>
  <c r="BE111"/>
  <c r="E48"/>
  <c r="BE90"/>
  <c r="BE93"/>
  <c r="BE107"/>
  <c r="F55"/>
  <c r="BE96"/>
  <c r="BE98"/>
  <c r="BE101"/>
  <c r="BE113"/>
  <c r="BE116"/>
  <c r="BE118"/>
  <c r="J55"/>
  <c r="BE88"/>
  <c r="BE99"/>
  <c r="BE103"/>
  <c r="BE120"/>
  <c r="BE122"/>
  <c i="2" r="BE93"/>
  <c r="BE95"/>
  <c r="BE98"/>
  <c r="BE104"/>
  <c r="BE147"/>
  <c r="BE158"/>
  <c r="BE180"/>
  <c r="BE190"/>
  <c r="BE234"/>
  <c r="BE269"/>
  <c r="F55"/>
  <c r="BE113"/>
  <c r="BE126"/>
  <c r="BE139"/>
  <c r="BE153"/>
  <c r="BE161"/>
  <c r="BE168"/>
  <c r="BE174"/>
  <c r="BE186"/>
  <c r="BE196"/>
  <c r="BE199"/>
  <c r="BE201"/>
  <c r="BE207"/>
  <c r="BE211"/>
  <c r="BE221"/>
  <c r="BE225"/>
  <c r="BE244"/>
  <c r="BE259"/>
  <c r="BE262"/>
  <c r="BE272"/>
  <c r="BE275"/>
  <c r="BE279"/>
  <c r="BE283"/>
  <c r="E48"/>
  <c r="BE101"/>
  <c r="BE120"/>
  <c r="BE129"/>
  <c r="BE132"/>
  <c r="BE134"/>
  <c r="BE136"/>
  <c r="BE150"/>
  <c r="BE155"/>
  <c r="BE189"/>
  <c r="BE232"/>
  <c r="BE235"/>
  <c r="BE238"/>
  <c r="BE241"/>
  <c r="BE252"/>
  <c r="BE286"/>
  <c r="BE287"/>
  <c r="J52"/>
  <c r="J55"/>
  <c r="BE107"/>
  <c r="BE110"/>
  <c r="BE123"/>
  <c r="BE142"/>
  <c r="BE144"/>
  <c r="BE183"/>
  <c r="BE191"/>
  <c r="BE194"/>
  <c r="BE204"/>
  <c r="BE214"/>
  <c r="BE218"/>
  <c r="BE224"/>
  <c r="BE228"/>
  <c r="BE248"/>
  <c r="BE256"/>
  <c r="BE265"/>
  <c r="J34"/>
  <c i="1" r="AW55"/>
  <c i="2" r="F35"/>
  <c i="1" r="BB55"/>
  <c i="3" r="J34"/>
  <c i="1" r="AW56"/>
  <c i="3" r="F36"/>
  <c i="1" r="BC56"/>
  <c i="3" r="F37"/>
  <c i="1" r="BD56"/>
  <c i="2" r="F37"/>
  <c i="1" r="BD55"/>
  <c i="3" r="F34"/>
  <c i="1" r="BA56"/>
  <c i="3" r="F35"/>
  <c i="1" r="BB56"/>
  <c i="2" r="F34"/>
  <c i="1" r="BA55"/>
  <c i="2" r="F36"/>
  <c i="1" r="BC55"/>
  <c i="3" l="1" r="R83"/>
  <c r="R82"/>
  <c r="P83"/>
  <c r="P82"/>
  <c i="1" r="AU56"/>
  <c i="2" r="T91"/>
  <c r="T90"/>
  <c i="3" r="T83"/>
  <c r="T82"/>
  <c i="2" r="R91"/>
  <c r="R90"/>
  <c r="BK91"/>
  <c r="J91"/>
  <c r="J60"/>
  <c r="BK281"/>
  <c r="J281"/>
  <c r="J69"/>
  <c i="3" r="BK83"/>
  <c r="J83"/>
  <c r="J60"/>
  <c i="1" r="AU54"/>
  <c r="BB54"/>
  <c r="W31"/>
  <c i="2" r="F33"/>
  <c i="1" r="AZ55"/>
  <c i="2" r="J33"/>
  <c i="1" r="AV55"/>
  <c r="AT55"/>
  <c i="3" r="F33"/>
  <c i="1" r="AZ56"/>
  <c i="3" r="J33"/>
  <c i="1" r="AV56"/>
  <c r="AT56"/>
  <c r="BC54"/>
  <c r="W32"/>
  <c r="BD54"/>
  <c r="W33"/>
  <c r="BA54"/>
  <c r="AW54"/>
  <c r="AK30"/>
  <c i="2" l="1" r="BK90"/>
  <c r="J90"/>
  <c r="J59"/>
  <c i="3" r="BK82"/>
  <c r="J82"/>
  <c r="J30"/>
  <c i="1" r="AG56"/>
  <c r="AZ54"/>
  <c r="AV54"/>
  <c r="AK29"/>
  <c r="AX54"/>
  <c r="W30"/>
  <c r="AY54"/>
  <c i="3" l="1" r="J39"/>
  <c r="J59"/>
  <c i="1" r="AN56"/>
  <c i="2" r="J30"/>
  <c i="1" r="AG55"/>
  <c r="AG54"/>
  <c r="AK26"/>
  <c r="W29"/>
  <c r="AT54"/>
  <c i="2" l="1" r="J39"/>
  <c i="1" r="AN55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<sst xmlns="http://schemas.openxmlformats.org/spreadsheetml/2006/main">
  <si>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</si>
  <si>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</si>
  <si>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</si>
  <si>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</si>
  <si>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</si>
  <si>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{34ce5610-2f59-470f-8c81-3b9b9d099d9a}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</si>
  <si>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</si>
  <si>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</si>
  <si>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</si>
  <si>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</si>
  <si>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</si>
  <si>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</si>
  <si>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</si>
  <si>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</si>
  <si>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</si>
  <si>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</si>
  <si>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</si>
  <si>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PD a AD Oprava náhonu Mlýnka v Odrách</t>
  </si>
  <si>
    <t>KSO:</t>
  </si>
  <si>
    <t/>
  </si>
  <si>
    <t>CC-CZ:</t>
  </si>
  <si>
    <t>Místo:</t>
  </si>
  <si>
    <t>náhon Mlýnka, k.ú. Odry</t>
  </si>
  <si>
    <t>Datum:</t>
  </si>
  <si>
    <t>21. 7. 2022</t>
  </si>
  <si>
    <t>Zadavatel:</t>
  </si>
  <si>
    <t>IČ:</t>
  </si>
  <si>
    <t>01312774</t>
  </si>
  <si>
    <t>Státní pozemkový úřad ČR, s.p.</t>
  </si>
  <si>
    <t>DIČ:</t>
  </si>
  <si>
    <t>Uchazeč:</t>
  </si>
  <si>
    <t>Vyplň údaj</t>
  </si>
  <si>
    <t>Projektant:</t>
  </si>
  <si>
    <t>49241648</t>
  </si>
  <si>
    <t>VODNÍ DÍLA - TBD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</si>
  <si>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</si>
  <si>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</si>
  <si>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</si>
  <si>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</si>
  <si>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</si>
  <si>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</si>
  <si>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</si>
  <si>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</si>
  <si>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</si>
  <si>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</si>
  <si>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</si>
  <si>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</si>
  <si>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</si>
  <si>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</si>
  <si>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</si>
  <si>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</si>
  <si>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</si>
  <si>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</si>
  <si>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</si>
  <si>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</si>
  <si>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</si>
  <si>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</si>
  <si>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</si>
  <si>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</si>
  <si>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</si>
  <si>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</si>
  <si>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</si>
  <si>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</si>
  <si>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</si>
  <si>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</si>
  <si>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</si>
  <si>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</si>
  <si>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</si>
  <si>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</si>
  <si>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</si>
  <si>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</si>
  <si>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</si>
  <si>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</si>
  <si>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</si>
  <si>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</si>
  <si>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</si>
  <si>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</si>
  <si>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</si>
  <si>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</si>
  <si>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3030_03</t>
  </si>
  <si>
    <t>SO3 - Oprava zaklenuté části náhonu</t>
  </si>
  <si>
    <t>STA</t>
  </si>
  <si>
    <t>1</t>
  </si>
  <si>
    <t>{032c2973-1c89-4014-8c98-80f7fadf6355}</t>
  </si>
  <si>
    <t>2</t>
  </si>
  <si>
    <t>3030_ost</t>
  </si>
  <si>
    <t>Ostatní náklady</t>
  </si>
  <si>
    <t>{270da64e-4d49-4427-9d55-4579d090e029}</t>
  </si>
  <si>
    <t>KRYCÍ LIST SOUPISU PRACÍ</t>
  </si>
  <si>
    <t>Objekt:</t>
  </si>
  <si>
    <t>3030_03 - SO3 - Oprava zaklenuté části náhonu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</si>
  <si>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</si>
  <si>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</si>
  <si>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</si>
  <si>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</si>
  <si>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</si>
  <si>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</si>
  <si>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</si>
  <si>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</si>
  <si>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</si>
  <si>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</si>
  <si>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</si>
  <si>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</si>
  <si>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</si>
  <si>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</si>
  <si>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</si>
  <si>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</si>
  <si>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</si>
  <si>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</si>
  <si>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</si>
  <si>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</si>
  <si>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</si>
  <si>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</si>
  <si>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</si>
  <si>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</si>
  <si>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</si>
  <si>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</si>
  <si>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</si>
  <si>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</si>
  <si>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</si>
  <si>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</si>
  <si>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</si>
  <si>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</si>
  <si>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</si>
  <si>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100R1</t>
  </si>
  <si>
    <t>Převedení vody během stavebních prací pomocí potrubí DN300 - dle zvolené technologie zhotovitele - kompletní dodávka + montáž</t>
  </si>
  <si>
    <t>kompl</t>
  </si>
  <si>
    <t>4</t>
  </si>
  <si>
    <t>1005154625</t>
  </si>
  <si>
    <t>P</t>
  </si>
  <si>
    <t>Poznámka k položce:_x000d_
- včetně zbudování provizorní hrázky (v místě stávající rámové propustě) a jejího odstranění po skončení prací</t>
  </si>
  <si>
    <t>111209111</t>
  </si>
  <si>
    <t>Spálení proutí, klestu z prořezávek a odstraněných křovin pro jakoukoliv dřevinu</t>
  </si>
  <si>
    <t>m2</t>
  </si>
  <si>
    <t>CS ÚRS 2022 01</t>
  </si>
  <si>
    <t>-917849669</t>
  </si>
  <si>
    <t>Online PSC</t>
  </si>
  <si>
    <t>https://podminky.urs.cz/item/CS_URS_2022_01/111209111</t>
  </si>
  <si>
    <t>VV</t>
  </si>
  <si>
    <t>"náletové dřeviny" 50</t>
  </si>
  <si>
    <t>3</t>
  </si>
  <si>
    <t>111251101</t>
  </si>
  <si>
    <t>Odstranění křovin a stromů s odstraněním kořenů strojně průměru kmene do 100 mm v rovině nebo ve svahu sklonu terénu do 1:5, při celkové ploše do 100 m2</t>
  </si>
  <si>
    <t>-1367703554</t>
  </si>
  <si>
    <t>https://podminky.urs.cz/item/CS_URS_2022_01/111251101</t>
  </si>
  <si>
    <t>"C.2, odhad plochy náletových dřevin" 50</t>
  </si>
  <si>
    <t>112101121</t>
  </si>
  <si>
    <t>Odstranění stromů s odřezáním kmene a s odvětvením jehličnatých bez odkornění, průměru kmene přes 100 do 300 mm</t>
  </si>
  <si>
    <t>kus</t>
  </si>
  <si>
    <t>-1211553199</t>
  </si>
  <si>
    <t>https://podminky.urs.cz/item/CS_URS_2022_01/112101121</t>
  </si>
  <si>
    <t>"C.2, vzrostlé tůje" 36</t>
  </si>
  <si>
    <t>5</t>
  </si>
  <si>
    <t>112111111</t>
  </si>
  <si>
    <t>Spálení větví stromů všech druhů stromů o průměru kmene přes 0,10 m na hromadách</t>
  </si>
  <si>
    <t>2046882235</t>
  </si>
  <si>
    <t>https://podminky.urs.cz/item/CS_URS_2022_01/112111111</t>
  </si>
  <si>
    <t>6</t>
  </si>
  <si>
    <t>113151111</t>
  </si>
  <si>
    <t>Rozebírání zpevněných ploch s přemístěním na skládku na vzdálenost do 20 m nebo s naložením na dopravní prostředek ze silničních panelů</t>
  </si>
  <si>
    <t>-2107725775</t>
  </si>
  <si>
    <t>https://podminky.urs.cz/item/CS_URS_2022_01/113151111</t>
  </si>
  <si>
    <t>"odstranění dočasné zpevněné plochy" 42</t>
  </si>
  <si>
    <t>7</t>
  </si>
  <si>
    <t>122211101</t>
  </si>
  <si>
    <t>Odkopávky a prokopávky ručně zapažené i nezapažené v hornině třídy těžitelnosti I skupiny 3</t>
  </si>
  <si>
    <t>m3</t>
  </si>
  <si>
    <t>-2104186168</t>
  </si>
  <si>
    <t>https://podminky.urs.cz/item/CS_URS_2022_01/122211101</t>
  </si>
  <si>
    <t>"vrstva násypu cca 20cm nad klenbou náhonu" 14,8*4*0,2</t>
  </si>
  <si>
    <t>8</t>
  </si>
  <si>
    <t>122251103</t>
  </si>
  <si>
    <t>Odkopávky a prokopávky nezapažené strojně v hornině třídy těžitelnosti I skupiny 3 přes 50 do 100 m3</t>
  </si>
  <si>
    <t>-551238699</t>
  </si>
  <si>
    <t>https://podminky.urs.cz/item/CS_URS_2022_01/122251103</t>
  </si>
  <si>
    <t>"D.2-D.4, podél náhonu" 13,9*3,7 + 3,7*1,5</t>
  </si>
  <si>
    <t>"D.2-D.4, výtokový obj" 6,8*3</t>
  </si>
  <si>
    <t>"D.2-D.4, bloky B a C" 8,9*1</t>
  </si>
  <si>
    <t>"D.8, základ plotu" 2</t>
  </si>
  <si>
    <t>"výkop prováděný ručně" -11,84</t>
  </si>
  <si>
    <t>9</t>
  </si>
  <si>
    <t>151101101</t>
  </si>
  <si>
    <t>Zřízení pažení a rozepření stěn rýh pro podzemní vedení příložné pro jakoukoliv mezerovitost, hloubky do 2 m</t>
  </si>
  <si>
    <t>-140814162</t>
  </si>
  <si>
    <t>https://podminky.urs.cz/item/CS_URS_2022_01/151101101</t>
  </si>
  <si>
    <t>"D.2-D.4" 14*2*2</t>
  </si>
  <si>
    <t>10</t>
  </si>
  <si>
    <t>151101111</t>
  </si>
  <si>
    <t>Odstranění pažení a rozepření stěn rýh pro podzemní vedení s uložením materiálu na vzdálenost do 3 m od kraje výkopu příložné, hloubky do 2 m</t>
  </si>
  <si>
    <t>-189541149</t>
  </si>
  <si>
    <t>https://podminky.urs.cz/item/CS_URS_2022_01/151101111</t>
  </si>
  <si>
    <t>11</t>
  </si>
  <si>
    <t>174151101</t>
  </si>
  <si>
    <t>Zásyp sypaninou z jakékoliv horniny strojně s uložením výkopku ve vrstvách se zhutněním jam, šachet, rýh nebo kolem objektů v těchto vykopávkách</t>
  </si>
  <si>
    <t>-2005475920</t>
  </si>
  <si>
    <t>https://podminky.urs.cz/item/CS_URS_2022_01/174151101</t>
  </si>
  <si>
    <t>"D.1-D.4, zpětný zásyp" 34,75+3,9+2,8+11,4+2</t>
  </si>
  <si>
    <t>12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</si>
  <si>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</si>
  <si>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</si>
  <si>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1115496143</t>
  </si>
  <si>
    <t>https://podminky.urs.cz/item/CS_URS_2022_01/175151101</t>
  </si>
  <si>
    <t>"obsyp drenážních vrtů a kolem prostupů a napojení stávajícího potrubí" 0,52+0,6*0,6*2*2</t>
  </si>
  <si>
    <t>13</t>
  </si>
  <si>
    <t>M</t>
  </si>
  <si>
    <t>58343911</t>
  </si>
  <si>
    <t>kamenivo drcené hrubé frakce 11/22</t>
  </si>
  <si>
    <t>t</t>
  </si>
  <si>
    <t>376735727</t>
  </si>
  <si>
    <t>"zásyp drenážního potrubí" 0,52</t>
  </si>
  <si>
    <t>14</t>
  </si>
  <si>
    <t>58337302</t>
  </si>
  <si>
    <t>štěrkopísek frakce 0/16</t>
  </si>
  <si>
    <t>834781412</t>
  </si>
  <si>
    <t>"napojení stávajících potrubí" 1,44</t>
  </si>
  <si>
    <t>181351003</t>
  </si>
  <si>
    <t>Rozprostření a urovnání ornice v rovině nebo ve svahu sklonu do 1:5 strojně při souvislé ploše do 100 m2, tl. vrstvy do 200 mm</t>
  </si>
  <si>
    <t>1414087599</t>
  </si>
  <si>
    <t>https://podminky.urs.cz/item/CS_URS_2022_01/181351003</t>
  </si>
  <si>
    <t>"D.2-D.4" 88</t>
  </si>
  <si>
    <t>16</t>
  </si>
  <si>
    <t>181411121</t>
  </si>
  <si>
    <t>Založení trávníku na půdě předem připravené plochy do 1000 m2 výsevem včetně utažení lučního v rovině nebo na svahu do 1:5</t>
  </si>
  <si>
    <t>-1257537264</t>
  </si>
  <si>
    <t>https://podminky.urs.cz/item/CS_URS_2022_01/181411121</t>
  </si>
  <si>
    <t>"D.2-D.4" 70</t>
  </si>
  <si>
    <t>17</t>
  </si>
  <si>
    <t>00572470</t>
  </si>
  <si>
    <t>osivo směs travní univerzál</t>
  </si>
  <si>
    <t>kg</t>
  </si>
  <si>
    <t>241396718</t>
  </si>
  <si>
    <t>70*0,02 'Přepočtené koeficientem množství</t>
  </si>
  <si>
    <t>18</t>
  </si>
  <si>
    <t>181951112</t>
  </si>
  <si>
    <t>Úprava pláně vyrovnáním výškových rozdílů strojně v hornině třídy těžitelnosti I, skupiny 1 až 3 se zhutněním</t>
  </si>
  <si>
    <t>1419506370</t>
  </si>
  <si>
    <t>https://podminky.urs.cz/item/CS_URS_2022_01/181951112</t>
  </si>
  <si>
    <t>"D.2-D.4, úprava a zhutnění základové spáry" 14,8*4</t>
  </si>
  <si>
    <t>19</t>
  </si>
  <si>
    <t>183151112</t>
  </si>
  <si>
    <t>Hloubení jam pro výsadbu dřevin strojně v rovině nebo ve svahu do 1:5, objem přes 0,20 do 0,30 m3</t>
  </si>
  <si>
    <t>1507079344</t>
  </si>
  <si>
    <t>https://podminky.urs.cz/item/CS_URS_2022_01/183151112</t>
  </si>
  <si>
    <t>"náhradní výsadba" 38</t>
  </si>
  <si>
    <t>20</t>
  </si>
  <si>
    <t>184701112</t>
  </si>
  <si>
    <t>Výsadba živého plotu v rovině nebo na svahu do 1:5, z dřevin s balem</t>
  </si>
  <si>
    <t>4702828</t>
  </si>
  <si>
    <t>https://podminky.urs.cz/item/CS_URS_2022_01/184701112</t>
  </si>
  <si>
    <t>02660348</t>
  </si>
  <si>
    <t>zerav západní /Thuja occidentalis/ 100-150cm</t>
  </si>
  <si>
    <t>-2035423707</t>
  </si>
  <si>
    <t>Zakládání</t>
  </si>
  <si>
    <t>22</t>
  </si>
  <si>
    <t>291211111</t>
  </si>
  <si>
    <t>Zřízení zpevněné plochy ze silničních panelů osazených do lože tl. 50 mm z kameniva</t>
  </si>
  <si>
    <t>-1905867544</t>
  </si>
  <si>
    <t>https://podminky.urs.cz/item/CS_URS_2022_01/291211111</t>
  </si>
  <si>
    <t>"vytvoření zpevněné plochy pro potřeby stavby" 14*3</t>
  </si>
  <si>
    <t>23</t>
  </si>
  <si>
    <t>59381009</t>
  </si>
  <si>
    <t>panel silniční 3,00x1,00x0,15m</t>
  </si>
  <si>
    <t>1294965612</t>
  </si>
  <si>
    <t>"dvojnásobná obratovost" 42/3/2</t>
  </si>
  <si>
    <t>Svislé a kompletní konstrukce</t>
  </si>
  <si>
    <t>24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</si>
  <si>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</si>
  <si>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</si>
  <si>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1531848630</t>
  </si>
  <si>
    <t>https://podminky.urs.cz/item/CS_URS_2022_01/321321116</t>
  </si>
  <si>
    <t>"D.2-D.4, podkladní deska " 47,52*0,2</t>
  </si>
  <si>
    <t>"D.2-D.4, zavazovací bloček" 0,4*0,45*2*13,9</t>
  </si>
  <si>
    <t>"D.2-D.4, zdi " 2,15*0,53+2,15*0,32</t>
  </si>
  <si>
    <t>"D.5, výtokový obj" 3,12*0,5</t>
  </si>
  <si>
    <t>"D.8, základ plotu" 0,03*0,7*10</t>
  </si>
  <si>
    <t>25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</si>
  <si>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</si>
  <si>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</si>
  <si>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1633520445</t>
  </si>
  <si>
    <t>https://podminky.urs.cz/item/CS_URS_2022_01/321351010</t>
  </si>
  <si>
    <t>"D.3, D.5, výtokový obj, blok A" 1,82*0,5*2+3,12*2</t>
  </si>
  <si>
    <t>"D.3, D.7.2, výtokový obj, blok B" 2,1+5,5*0,32</t>
  </si>
  <si>
    <t>"D.3, D.7.3, výtokový obj, blok C" 2,1+5,5*0,58</t>
  </si>
  <si>
    <t>"D.1-D.4, dobetonování zámků RP v oblouku" 0,1*1,4*14</t>
  </si>
  <si>
    <t>26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</si>
  <si>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</si>
  <si>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</si>
  <si>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411560597</t>
  </si>
  <si>
    <t>https://podminky.urs.cz/item/CS_URS_2022_01/321352010</t>
  </si>
  <si>
    <t>27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</si>
  <si>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</si>
  <si>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</si>
  <si>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-1511947085</t>
  </si>
  <si>
    <t>https://podminky.urs.cz/item/CS_URS_2022_01/321366111</t>
  </si>
  <si>
    <t>"D.7.1-D.7.3, celková hmotnost" (19,8+62+38+41)/1000</t>
  </si>
  <si>
    <t>28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</si>
  <si>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</si>
  <si>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</si>
  <si>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133293172</t>
  </si>
  <si>
    <t>https://podminky.urs.cz/item/CS_URS_2022_01/321368211</t>
  </si>
  <si>
    <t>"D.2-D.4, podkladní deska" 240/1000</t>
  </si>
  <si>
    <t>29</t>
  </si>
  <si>
    <t>338171113</t>
  </si>
  <si>
    <t>Montáž sloupků a vzpěr plotových ocelových trubkových nebo profilovaných výšky do 2,00 m se zabetonováním do 0,08 m3 do připravených jamek</t>
  </si>
  <si>
    <t>1697448139</t>
  </si>
  <si>
    <t>https://podminky.urs.cz/item/CS_URS_2022_01/338171113</t>
  </si>
  <si>
    <t>"D.8, sloupky + vzpěry" 11+10</t>
  </si>
  <si>
    <t>30</t>
  </si>
  <si>
    <t>55342181R</t>
  </si>
  <si>
    <t>plotový profilovaný sloupek D 40-50mm dl 2,0-2,5m pro svařované pletivo v návinu povrchová úprava poplastování</t>
  </si>
  <si>
    <t>439644613</t>
  </si>
  <si>
    <t>31</t>
  </si>
  <si>
    <t>55342190R</t>
  </si>
  <si>
    <t>plotová profilovaná vzpěra D 40-50mm dl 2,0-2,5m bez hlavy a objímky pro svařované pletivo v návinu povrchová úprava poplastování</t>
  </si>
  <si>
    <t>-1761437346</t>
  </si>
  <si>
    <t>32</t>
  </si>
  <si>
    <t>348101220</t>
  </si>
  <si>
    <t>Osazení vrat nebo vrátek k oplocení na sloupky ocelové, plochy jednotlivě přes 2 do 4 m2</t>
  </si>
  <si>
    <t>1603594122</t>
  </si>
  <si>
    <t>https://podminky.urs.cz/item/CS_URS_2022_01/348101220</t>
  </si>
  <si>
    <t>"D.8" 1</t>
  </si>
  <si>
    <t>33</t>
  </si>
  <si>
    <t>55342335R</t>
  </si>
  <si>
    <t>branka plotová jednokřídlá Pz s PVC vrstvou 1350x1700mm</t>
  </si>
  <si>
    <t>-1098854694</t>
  </si>
  <si>
    <t>Poznámka k položce:_x000d_
včetně příslušenství</t>
  </si>
  <si>
    <t>34</t>
  </si>
  <si>
    <t>348401130</t>
  </si>
  <si>
    <t>Montáž oplocení z pletiva strojového s napínacími dráty přes 1,6 do 2,0 m</t>
  </si>
  <si>
    <t>m</t>
  </si>
  <si>
    <t>147629370</t>
  </si>
  <si>
    <t>https://podminky.urs.cz/item/CS_URS_2022_01/348401130</t>
  </si>
  <si>
    <t>"D.8" 20,4</t>
  </si>
  <si>
    <t>35</t>
  </si>
  <si>
    <t>31327516</t>
  </si>
  <si>
    <t>pletivo drátěné plastifikované se čtvercovými oky 55/2,5mm v 1750mm</t>
  </si>
  <si>
    <t>-1674525342</t>
  </si>
  <si>
    <t>20,4*1,05 'Přepočtené koeficientem množství</t>
  </si>
  <si>
    <t>36</t>
  </si>
  <si>
    <t>389121111</t>
  </si>
  <si>
    <t>Osazení dílců rámové konstrukce propustků a podchodů hmotnosti jednotlivě do 5 t</t>
  </si>
  <si>
    <t>405839132</t>
  </si>
  <si>
    <t>https://podminky.urs.cz/item/CS_URS_2022_01/389121111</t>
  </si>
  <si>
    <t>"D.2, D.6, celkový počet" 19</t>
  </si>
  <si>
    <t>37</t>
  </si>
  <si>
    <t>300R1</t>
  </si>
  <si>
    <t>ŽB propust rámová 2,00x1,00m, dl. 1,00m</t>
  </si>
  <si>
    <t>164175254</t>
  </si>
  <si>
    <t>Poznámka k položce:_x000d_
typ Beneš</t>
  </si>
  <si>
    <t>"D.2, D.6" 9</t>
  </si>
  <si>
    <t>38</t>
  </si>
  <si>
    <t>300R2</t>
  </si>
  <si>
    <t>ŽB propust rámová 2,00x1,00m, dl. 0,50m</t>
  </si>
  <si>
    <t>-1495507573</t>
  </si>
  <si>
    <t>"D.2, D.6" 10</t>
  </si>
  <si>
    <t>Vodorovné konstrukce</t>
  </si>
  <si>
    <t>39</t>
  </si>
  <si>
    <t>451571112</t>
  </si>
  <si>
    <t>Lože pod dlažby ze štěrkopísků, tl. vrstvy přes 100 do 150 mm</t>
  </si>
  <si>
    <t>1113112117</t>
  </si>
  <si>
    <t>https://podminky.urs.cz/item/CS_URS_2022_01/451571112</t>
  </si>
  <si>
    <t>"D.1, D.3, mezi bloky B a C" 1,25*0,5</t>
  </si>
  <si>
    <t>40</t>
  </si>
  <si>
    <t>465511327</t>
  </si>
  <si>
    <t>Dlažba z lomového kamene lomařsky upraveného na sucho s vyklínováním kamenem, s vyplněním spár těženým kamenivem, drnem nebo ornicí s osetím, tl. kamene 300 mm</t>
  </si>
  <si>
    <t>1257931724</t>
  </si>
  <si>
    <t>https://podminky.urs.cz/item/CS_URS_2022_01/465511327</t>
  </si>
  <si>
    <t>Trubní vedení</t>
  </si>
  <si>
    <t>41</t>
  </si>
  <si>
    <t>800R01</t>
  </si>
  <si>
    <t>Utěsnění prostupu potrubí DN 100</t>
  </si>
  <si>
    <t>-668538126</t>
  </si>
  <si>
    <t xml:space="preserve">Poznámka k položce:_x000d_
např tmelením, příp rozpínavým pryžovým kroužkem mezi příruby </t>
  </si>
  <si>
    <t>"D.3" 2</t>
  </si>
  <si>
    <t>42</t>
  </si>
  <si>
    <t>800R02</t>
  </si>
  <si>
    <t>Utěsnění prostupu potrubí DN 150</t>
  </si>
  <si>
    <t>-2146726047</t>
  </si>
  <si>
    <t>"D.2" 2</t>
  </si>
  <si>
    <t>43</t>
  </si>
  <si>
    <t>800R3</t>
  </si>
  <si>
    <t>Napojení stávající potrubí kamenina/beton na potrubí KG SN4 DN150</t>
  </si>
  <si>
    <t>ks</t>
  </si>
  <si>
    <t>-382143999</t>
  </si>
  <si>
    <t>44</t>
  </si>
  <si>
    <t>871265211</t>
  </si>
  <si>
    <t>Kanalizační potrubí z tvrdého PVC v otevřeném výkopu ve sklonu do 20 %, hladkého plnostěnného jednovrstvého, tuhost třídy SN 4 DN 110</t>
  </si>
  <si>
    <t>-39453264</t>
  </si>
  <si>
    <t>https://podminky.urs.cz/item/CS_URS_2022_01/871265211</t>
  </si>
  <si>
    <t>"D.3, trubka DN100" 2*0,8</t>
  </si>
  <si>
    <t>45</t>
  </si>
  <si>
    <t>871315211</t>
  </si>
  <si>
    <t>Kanalizační potrubí z tvrdého PVC v otevřeném výkopu ve sklonu do 20 %, hladkého plnostěnného jednovrstvého, tuhost třídy SN 4 DN 160</t>
  </si>
  <si>
    <t>1642522879</t>
  </si>
  <si>
    <t>https://podminky.urs.cz/item/CS_URS_2022_01/871315211</t>
  </si>
  <si>
    <t>"D.2, trubka DN150" 0,4*2</t>
  </si>
  <si>
    <t>Ostatní konstrukce a práce, bourání</t>
  </si>
  <si>
    <t>46</t>
  </si>
  <si>
    <t>916331111R</t>
  </si>
  <si>
    <t>Osazení zahradního obrubníku na sucho bez boční opěry</t>
  </si>
  <si>
    <t>1336167270</t>
  </si>
  <si>
    <t>47</t>
  </si>
  <si>
    <t>59217002</t>
  </si>
  <si>
    <t>obrubník betonový zahradní šedý 1000x50x200mm</t>
  </si>
  <si>
    <t>-878159424</t>
  </si>
  <si>
    <t>48</t>
  </si>
  <si>
    <t>919726122</t>
  </si>
  <si>
    <t>Geotextilie netkaná pro ochranu, separaci nebo filtraci měrná hmotnost přes 200 do 300 g/m2</t>
  </si>
  <si>
    <t>1556191474</t>
  </si>
  <si>
    <t>https://podminky.urs.cz/item/CS_URS_2022_01/919726122</t>
  </si>
  <si>
    <t>"D.2-D.4, celková plocha + 20%" 1,2*100</t>
  </si>
  <si>
    <t>49</t>
  </si>
  <si>
    <t>931994132</t>
  </si>
  <si>
    <t>Těsnění spáry betonové konstrukce pásy, profily, tmely tmelem silikonovým spáry dilatační do 4,0 cm2</t>
  </si>
  <si>
    <t>1008654360</t>
  </si>
  <si>
    <t>https://podminky.urs.cz/item/CS_URS_2022_01/931994132</t>
  </si>
  <si>
    <t>"D.5" 7,4*2+6*2</t>
  </si>
  <si>
    <t>50</t>
  </si>
  <si>
    <t>953312122</t>
  </si>
  <si>
    <t>Vložky svislé do dilatačních spár z polystyrenových desek extrudovaných včetně dodání a osazení, v jakémkoliv zdivu přes 10 do 20 mm</t>
  </si>
  <si>
    <t>669740357</t>
  </si>
  <si>
    <t>https://podminky.urs.cz/item/CS_URS_2022_01/953312122</t>
  </si>
  <si>
    <t>"D.5" 2,07*2</t>
  </si>
  <si>
    <t>51</t>
  </si>
  <si>
    <t>962022491</t>
  </si>
  <si>
    <t>Bourání zdiva nadzákladového kamenného na maltu cementovou, objemu přes 1 m3</t>
  </si>
  <si>
    <t>-1833216710</t>
  </si>
  <si>
    <t>https://podminky.urs.cz/item/CS_URS_2022_01/962022491</t>
  </si>
  <si>
    <t>"D.2-D.4, klenba" 1,3*13,2</t>
  </si>
  <si>
    <t>"D.2-D.4, zdi" 1,3*0,55*2</t>
  </si>
  <si>
    <t>52</t>
  </si>
  <si>
    <t>962042321</t>
  </si>
  <si>
    <t>Bourání zdiva z betonu prostého nadzákladového objemu přes 1 m3</t>
  </si>
  <si>
    <t>-2042045781</t>
  </si>
  <si>
    <t>https://podminky.urs.cz/item/CS_URS_2022_01/962042321</t>
  </si>
  <si>
    <t>"D.2-D.4, zdi" 1,34*0,55</t>
  </si>
  <si>
    <t>"D.2-D.4, vstup" 1,8*0,4*4</t>
  </si>
  <si>
    <t>53</t>
  </si>
  <si>
    <t>962052211</t>
  </si>
  <si>
    <t>Bourání zdiva železobetonového nadzákladového, objemu přes 1 m3</t>
  </si>
  <si>
    <t>-438852265</t>
  </si>
  <si>
    <t>https://podminky.urs.cz/item/CS_URS_2022_01/962052211</t>
  </si>
  <si>
    <t>"D.2-D.4, klenba" 0,3*13,2</t>
  </si>
  <si>
    <t>"D.2-D.4, výtokový obj" 2,28*0,65</t>
  </si>
  <si>
    <t>54</t>
  </si>
  <si>
    <t>966071721</t>
  </si>
  <si>
    <t>Bourání plotových sloupků a vzpěr ocelových trubkových nebo profilovaných výšky do 2,50 m odřezáním</t>
  </si>
  <si>
    <t>1186059891</t>
  </si>
  <si>
    <t>https://podminky.urs.cz/item/CS_URS_2022_01/966071721</t>
  </si>
  <si>
    <t>"D.8, stávající plot" 13</t>
  </si>
  <si>
    <t>55</t>
  </si>
  <si>
    <t>966071822</t>
  </si>
  <si>
    <t>Rozebrání oplocení z pletiva drátěného se čtvercovými oky, výšky přes 1,6 do 2,0 m</t>
  </si>
  <si>
    <t>947552457</t>
  </si>
  <si>
    <t>https://podminky.urs.cz/item/CS_URS_2022_01/966071822</t>
  </si>
  <si>
    <t>"D.8, stávající plot" 20,4</t>
  </si>
  <si>
    <t>56</t>
  </si>
  <si>
    <t>977151121</t>
  </si>
  <si>
    <t>Jádrové vrty diamantovými korunkami do stavebních materiálů (železobetonu, betonu, cihel, obkladů, dlažeb, kamene) průměru přes 110 do 120 mm</t>
  </si>
  <si>
    <t>-741493406</t>
  </si>
  <si>
    <t>https://podminky.urs.cz/item/CS_URS_2022_01/977151121</t>
  </si>
  <si>
    <t>"D.3, prostup pro potrubí DN100" 0,7*2</t>
  </si>
  <si>
    <t>57</t>
  </si>
  <si>
    <t>977151124</t>
  </si>
  <si>
    <t>Jádrové vrty diamantovými korunkami do stavebních materiálů (železobetonu, betonu, cihel, obkladů, dlažeb, kamene) průměru přes 150 do 180 mm</t>
  </si>
  <si>
    <t>535980761</t>
  </si>
  <si>
    <t>https://podminky.urs.cz/item/CS_URS_2022_01/977151124</t>
  </si>
  <si>
    <t>"D.1, D.2, prostup pro potrubí DN150" 0,2*2</t>
  </si>
  <si>
    <t>997</t>
  </si>
  <si>
    <t>Přesun sutě</t>
  </si>
  <si>
    <t>58</t>
  </si>
  <si>
    <t>997013501</t>
  </si>
  <si>
    <t>Odvoz suti a vybouraných hmot na skládku nebo meziskládku se složením, na vzdálenost do 1 km</t>
  </si>
  <si>
    <t>-14708222</t>
  </si>
  <si>
    <t>https://podminky.urs.cz/item/CS_URS_2022_01/997013501</t>
  </si>
  <si>
    <t>"prostý beton" 9,06*2,2</t>
  </si>
  <si>
    <t>59</t>
  </si>
  <si>
    <t>997013509</t>
  </si>
  <si>
    <t>Odvoz suti a vybouraných hmot na skládku nebo meziskládku se složením, na vzdálenost Příplatek k ceně za každý další i započatý 1 km přes 1 km</t>
  </si>
  <si>
    <t>43621644</t>
  </si>
  <si>
    <t>https://podminky.urs.cz/item/CS_URS_2022_01/997013509</t>
  </si>
  <si>
    <t>"předpoklad 51km" 19,932*50</t>
  </si>
  <si>
    <t>60</t>
  </si>
  <si>
    <t>997013861</t>
  </si>
  <si>
    <t>Poplatek za uložení stavebního odpadu na recyklační skládce (skládkovné) z prostého betonu zatříděného do Katalogu odpadů pod kódem 17 01 01</t>
  </si>
  <si>
    <t>1832396621</t>
  </si>
  <si>
    <t>https://podminky.urs.cz/item/CS_URS_2022_01/997013861</t>
  </si>
  <si>
    <t>19,932</t>
  </si>
  <si>
    <t>998</t>
  </si>
  <si>
    <t>Přesun hmot</t>
  </si>
  <si>
    <t>61</t>
  </si>
  <si>
    <t>998332011</t>
  </si>
  <si>
    <t>Přesun hmot pro úpravy vodních toků a kanály, hráze rybníků apod. dopravní vzdálenost do 500 m</t>
  </si>
  <si>
    <t>-553380721</t>
  </si>
  <si>
    <t>https://podminky.urs.cz/item/CS_URS_2022_01/998332011</t>
  </si>
  <si>
    <t>PSV</t>
  </si>
  <si>
    <t>Práce a dodávky PSV</t>
  </si>
  <si>
    <t>767</t>
  </si>
  <si>
    <t>Konstrukce zámečnické</t>
  </si>
  <si>
    <t>62</t>
  </si>
  <si>
    <t>767221003</t>
  </si>
  <si>
    <t>Montáž výrobků z kompozitů zábradlí, kotveného do železobetonu</t>
  </si>
  <si>
    <t>294970049</t>
  </si>
  <si>
    <t>https://podminky.urs.cz/item/CS_URS_2022_01/767221003</t>
  </si>
  <si>
    <t>"D.3, celková délka" 2,8</t>
  </si>
  <si>
    <t>63</t>
  </si>
  <si>
    <t>63126080</t>
  </si>
  <si>
    <t>zábradlí kompozitní - madlo, jedna vodorovná výplň, výška 1,1m</t>
  </si>
  <si>
    <t>804370225</t>
  </si>
  <si>
    <t>64</t>
  </si>
  <si>
    <t>998767102</t>
  </si>
  <si>
    <t>Přesun hmot tonážní pro zámečnické konstrukce v objektech v do 12 m</t>
  </si>
  <si>
    <t>1620096722</t>
  </si>
  <si>
    <t>3030_ost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</si>
  <si>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</si>
  <si>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</si>
  <si>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</si>
  <si>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</si>
  <si>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</si>
  <si>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</si>
  <si>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</si>
  <si>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</si>
  <si>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</si>
  <si>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</si>
  <si>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1067386564</t>
  </si>
  <si>
    <t>https://podminky.urs.cz/item/CS_URS_2022_01/012103000</t>
  </si>
  <si>
    <t>Poznámka k položce:_x000d_
Zajištění všech nezbytných opatření, jimiž bude předejito 
porušení jakékoliv inženýrské sítě během výstavby, aktualizaci vyjádření k existenci sítí, jejich vytýčení, označení a ochrana stávajících inženýrských sítí a zařízení v obvodu staveniště. Součástí položky je geodetické výtyčení stavby před zahájením prací.</t>
  </si>
  <si>
    <t>012203000</t>
  </si>
  <si>
    <t>Geodetické práce při provádění stavby</t>
  </si>
  <si>
    <t>-2033265595</t>
  </si>
  <si>
    <t>https://podminky.urs.cz/item/CS_URS_2022_01/012203000</t>
  </si>
  <si>
    <t>013254000</t>
  </si>
  <si>
    <t>Dokumentace skutečného provedení stavby</t>
  </si>
  <si>
    <t>-1859929507</t>
  </si>
  <si>
    <t>https://podminky.urs.cz/item/CS_URS_2022_01/013254000</t>
  </si>
  <si>
    <t>Poznámka k položce:_x000d_
Zákresy veškerých změn oproti schválené projektové dokumentaci a to ve všech přílohách této projektové dokumentace_x000d_
(označit červeným razítkem "Skutečné provedení" s datem a podpisy zhotovitele a technického dozoru objednatele) (v 5-ti vyhotoveních v tištěné i digitální verzi - 5xCD nebo DVD ve formátu *.pdf a 5xCD nebo DVD se zdrojovými daty)</t>
  </si>
  <si>
    <t>013294000</t>
  </si>
  <si>
    <t>Ostatní dokumentace</t>
  </si>
  <si>
    <t>-1087288225</t>
  </si>
  <si>
    <t>https://podminky.urs.cz/item/CS_URS_2022_01/013294000</t>
  </si>
  <si>
    <t xml:space="preserve">Poznámka k položce:_x000d_
Zhotoviteli je předepsáno (musí doložit a uchovat):_x000d_
- pasport dřevostavby (zahradního domku) vč. fotodokumentace před a po stavbě pro případné prokázání poškození_x000d_
- protokoly o použité betonové směsi_x000d_
- výsledky kontrolních zkoušek (laboratorní zkoušky atd.), protokoly prokazující vlastnosti použitého materiálu_x000d_
- geodetické zaměření (polohopisné a výškopisné zaměření, JTSK, Bpv) základové spáry (odtěžené části) a skutečného provedení – bude sloužit k ověření množství uloženého materiálu_x000d_
_x000d_
Zhotovitel zpracuje a předloží k odsouhlasení  dodavatelskou, výrobní a dílenskou dokumentaci:_x000d_
 - bednění vč. osazení chrániček injektáže. Požadavky na bednění jsou specifikované v kap. 3.4.2.6. Součástí dokumentace musí být i návrh následného způsobu sanace dotčených nových železobetonových konstrukcí bedněním (zálivky kotevních otvorů pro bednění a vodotěsné uzavření prostupů pro ztužení bednění)_x000d_
 - pro prefabrikované dílce (rámové propusti, typ Beneš)_x000d_
 - pro pažení výkopu vč. stabilitního posouzení_x000d_
 - pro zábradlí,_x000d_
 - pro plot se vstupní brankou_x000d_
_x000d_
</t>
  </si>
  <si>
    <t>R01</t>
  </si>
  <si>
    <t>Projednání a zajištění případného zvláštního užívání komunikací a veřejných ploch</t>
  </si>
  <si>
    <t>-118999929</t>
  </si>
  <si>
    <t>Poznámka k položce:_x000d_
Projednání a zajištění případného zvláštního užívání komunikací a veřejných ploch a to v rozsahu nezbytném pro řádné a bezpečné provádění stavby, průběžná údržba dotčených komunikací po celou dobu stavby včetně uvedení všech povrchů do původního stavu a jejich protokolární předání</t>
  </si>
  <si>
    <t>R02</t>
  </si>
  <si>
    <t>Dopravní značení dle požadavku správce komunikace a DI, včetně projednání</t>
  </si>
  <si>
    <t>-1331236787</t>
  </si>
  <si>
    <t>R03</t>
  </si>
  <si>
    <t>Fotodokumentace postupu prací při provádění díla</t>
  </si>
  <si>
    <t>-923193620</t>
  </si>
  <si>
    <t>Poznámka k položce:_x000d_
včetně popisu prováděných prací, lokalizace, uvedení data a času. Fotodokumentace bude uložena ke každé fakturaci na CD(DVD) nosiči v rozlišení a kvalitě pro tisk</t>
  </si>
  <si>
    <t>R04</t>
  </si>
  <si>
    <t>Zpracování a předání geodetického zaměření skutečného provedení stavby</t>
  </si>
  <si>
    <t>1714494154</t>
  </si>
  <si>
    <t>Poznámka k položce:_x000d_
bude provedeno odborně způsobilou osobou, bude obsahovat polohopisné a výškopisné zaměření stavby a jednotlivých objektů s návazností na katastr nemovitostí a projektovou dokumentaci</t>
  </si>
  <si>
    <t>R05</t>
  </si>
  <si>
    <t>Zajištění písemného převzetí základové spáry kvalifikovaným geotechnikem/geologem</t>
  </si>
  <si>
    <t>-1975500001</t>
  </si>
  <si>
    <t>Poznámka k položce:_x000d_
- proběhne před zahájením výstavby základové desky_x000d_
- bude posouzeno, zda parametry a vlastnosti základové spáry odpovídají předpokladům projektové dokumentace</t>
  </si>
  <si>
    <t>R06</t>
  </si>
  <si>
    <t>Zpracování technologického postupu</t>
  </si>
  <si>
    <t>-214874119</t>
  </si>
  <si>
    <t xml:space="preserve">Poznámka k položce:_x000d_
Zhotovitel vypracuje a předloží stavebníkovi k odsouhlasení technologický postup:_x000d_
 - bourání konstrukce náhonu vč. zajištění rýhy výkopu_x000d_
-  provádění betonových konstrukcí, receptury směsi a postup ošetřování, které zajistí dodržení projektem požadovaných vlastností_x000d_
 - dodatečné sanace dotčených nových železobetonových konstrukcí (zálivky kotevních otvorů pro bednění, zámků spojů prefabrikátů atd.)_x000d_
 - popis způsobu ochrany všech konstrukcí a zařízení, které mohou být při provádění poškozeny,_x000d_
 - postup montáže prefabrikovaných dílců rámových propustí_x000d_
</t>
  </si>
  <si>
    <t>R11</t>
  </si>
  <si>
    <t>Zřízení ochrany podzemního vedení VN v místě křížení se stavbou</t>
  </si>
  <si>
    <t>694237611</t>
  </si>
  <si>
    <t>Poznámka k položce:_x000d_
osazení chráničky, příp. přeložení kabelu - dle požadavku správce sítě</t>
  </si>
  <si>
    <t>R12</t>
  </si>
  <si>
    <t>Zřízení ochrany zahradního domu dle možností zhotovitele</t>
  </si>
  <si>
    <t>-2096443754</t>
  </si>
  <si>
    <t>Poznámka k položce:_x000d_
- dřevostavba v těsné blízkosti stavby, bez pevných základů, zastavěná plocha cca 20m2_x000d_
- např. pažící boxy, rozepření výkopu za pomocí dřevěných fošen s rozpěrou atd., způsob zajištění výkopu bude před stavbou předložen k odsouhlasení investorovi</t>
  </si>
  <si>
    <t>R13</t>
  </si>
  <si>
    <t>Pasportizace technického stavu příjezdových komunikací před a po dokončení stavby</t>
  </si>
  <si>
    <t>1708920043</t>
  </si>
  <si>
    <t>Poznámka k položce:_x000d_
Před zahájením stavby zpracuje zhotovitel pasportizaci technického stavu příjezdových komunikací, které budou nebo by mohly být během stavby dotčeny nebo poškozeny stavebními pracemi, jako podklad při řešení případných sporů o vzniku škod (včetně fotodokumentace stavu dotčených pozemků dočasného záboru před i po ukončení prací)_x000d__x000d_
dtto po dokončení</t>
  </si>
  <si>
    <t>R14</t>
  </si>
  <si>
    <t>Pasportizace technického stavu zahradního domu před a po dokončení stavby</t>
  </si>
  <si>
    <t>1949260730</t>
  </si>
  <si>
    <t>Poznámka k položce:_x000d_
dřevostavba v těsné blízkosti stavby, bez pevných základů, zastavěná plocha cca 20m2</t>
  </si>
  <si>
    <t>VRN3</t>
  </si>
  <si>
    <t>Zařízení staveniště</t>
  </si>
  <si>
    <t>030001000</t>
  </si>
  <si>
    <t>-548984530</t>
  </si>
  <si>
    <t>https://podminky.urs.cz/item/CS_URS_2022_01/030001000</t>
  </si>
  <si>
    <t>033002000</t>
  </si>
  <si>
    <t>Připojení staveniště na inženýrské sítě</t>
  </si>
  <si>
    <t>1623830490</t>
  </si>
  <si>
    <t>https://podminky.urs.cz/item/CS_URS_2022_01/033002000</t>
  </si>
  <si>
    <t>034002000</t>
  </si>
  <si>
    <t>Zabezpečení staveniště</t>
  </si>
  <si>
    <t>-800832869</t>
  </si>
  <si>
    <t>https://podminky.urs.cz/item/CS_URS_2022_01/034002000</t>
  </si>
  <si>
    <t>039002000</t>
  </si>
  <si>
    <t>Zrušení zařízení staveniště</t>
  </si>
  <si>
    <t>174468018</t>
  </si>
  <si>
    <t>https://podminky.urs.cz/item/CS_URS_2022_01/039002000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</si>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</sst>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09111" TargetMode="External" /><Relationship Id="rId2" Type="http://schemas.openxmlformats.org/officeDocument/2006/relationships/hyperlink" Target="https://podminky.urs.cz/item/CS_URS_2022_01/111251101" TargetMode="External" /><Relationship Id="rId3" Type="http://schemas.openxmlformats.org/officeDocument/2006/relationships/hyperlink" Target="https://podminky.urs.cz/item/CS_URS_2022_01/112101121" TargetMode="External" /><Relationship Id="rId4" Type="http://schemas.openxmlformats.org/officeDocument/2006/relationships/hyperlink" Target="https://podminky.urs.cz/item/CS_URS_2022_01/112111111" TargetMode="External" /><Relationship Id="rId5" Type="http://schemas.openxmlformats.org/officeDocument/2006/relationships/hyperlink" Target="https://podminky.urs.cz/item/CS_URS_2022_01/113151111" TargetMode="External" /><Relationship Id="rId6" Type="http://schemas.openxmlformats.org/officeDocument/2006/relationships/hyperlink" Target="https://podminky.urs.cz/item/CS_URS_2022_01/122211101" TargetMode="External" /><Relationship Id="rId7" Type="http://schemas.openxmlformats.org/officeDocument/2006/relationships/hyperlink" Target="https://podminky.urs.cz/item/CS_URS_2022_01/122251103" TargetMode="External" /><Relationship Id="rId8" Type="http://schemas.openxmlformats.org/officeDocument/2006/relationships/hyperlink" Target="https://podminky.urs.cz/item/CS_URS_2022_01/151101101" TargetMode="External" /><Relationship Id="rId9" Type="http://schemas.openxmlformats.org/officeDocument/2006/relationships/hyperlink" Target="https://podminky.urs.cz/item/CS_URS_2022_01/151101111" TargetMode="External" /><Relationship Id="rId10" Type="http://schemas.openxmlformats.org/officeDocument/2006/relationships/hyperlink" Target="https://podminky.urs.cz/item/CS_URS_2022_01/174151101" TargetMode="External" /><Relationship Id="rId11" Type="http://schemas.openxmlformats.org/officeDocument/2006/relationships/hyperlink" Target="https://podminky.urs.cz/item/CS_URS_2022_01/175151101" TargetMode="External" /><Relationship Id="rId12" Type="http://schemas.openxmlformats.org/officeDocument/2006/relationships/hyperlink" Target="https://podminky.urs.cz/item/CS_URS_2022_01/181351003" TargetMode="External" /><Relationship Id="rId13" Type="http://schemas.openxmlformats.org/officeDocument/2006/relationships/hyperlink" Target="https://podminky.urs.cz/item/CS_URS_2022_01/181411121" TargetMode="External" /><Relationship Id="rId14" Type="http://schemas.openxmlformats.org/officeDocument/2006/relationships/hyperlink" Target="https://podminky.urs.cz/item/CS_URS_2022_01/181951112" TargetMode="External" /><Relationship Id="rId15" Type="http://schemas.openxmlformats.org/officeDocument/2006/relationships/hyperlink" Target="https://podminky.urs.cz/item/CS_URS_2022_01/183151112" TargetMode="External" /><Relationship Id="rId16" Type="http://schemas.openxmlformats.org/officeDocument/2006/relationships/hyperlink" Target="https://podminky.urs.cz/item/CS_URS_2022_01/184701112" TargetMode="External" /><Relationship Id="rId17" Type="http://schemas.openxmlformats.org/officeDocument/2006/relationships/hyperlink" Target="https://podminky.urs.cz/item/CS_URS_2022_01/291211111" TargetMode="External" /><Relationship Id="rId18" Type="http://schemas.openxmlformats.org/officeDocument/2006/relationships/hyperlink" Target="https://podminky.urs.cz/item/CS_URS_2022_01/321321116" TargetMode="External" /><Relationship Id="rId19" Type="http://schemas.openxmlformats.org/officeDocument/2006/relationships/hyperlink" Target="https://podminky.urs.cz/item/CS_URS_2022_01/321351010" TargetMode="External" /><Relationship Id="rId20" Type="http://schemas.openxmlformats.org/officeDocument/2006/relationships/hyperlink" Target="https://podminky.urs.cz/item/CS_URS_2022_01/321352010" TargetMode="External" /><Relationship Id="rId21" Type="http://schemas.openxmlformats.org/officeDocument/2006/relationships/hyperlink" Target="https://podminky.urs.cz/item/CS_URS_2022_01/321366111" TargetMode="External" /><Relationship Id="rId22" Type="http://schemas.openxmlformats.org/officeDocument/2006/relationships/hyperlink" Target="https://podminky.urs.cz/item/CS_URS_2022_01/321368211" TargetMode="External" /><Relationship Id="rId23" Type="http://schemas.openxmlformats.org/officeDocument/2006/relationships/hyperlink" Target="https://podminky.urs.cz/item/CS_URS_2022_01/338171113" TargetMode="External" /><Relationship Id="rId24" Type="http://schemas.openxmlformats.org/officeDocument/2006/relationships/hyperlink" Target="https://podminky.urs.cz/item/CS_URS_2022_01/348101220" TargetMode="External" /><Relationship Id="rId25" Type="http://schemas.openxmlformats.org/officeDocument/2006/relationships/hyperlink" Target="https://podminky.urs.cz/item/CS_URS_2022_01/348401130" TargetMode="External" /><Relationship Id="rId26" Type="http://schemas.openxmlformats.org/officeDocument/2006/relationships/hyperlink" Target="https://podminky.urs.cz/item/CS_URS_2022_01/389121111" TargetMode="External" /><Relationship Id="rId27" Type="http://schemas.openxmlformats.org/officeDocument/2006/relationships/hyperlink" Target="https://podminky.urs.cz/item/CS_URS_2022_01/451571112" TargetMode="External" /><Relationship Id="rId28" Type="http://schemas.openxmlformats.org/officeDocument/2006/relationships/hyperlink" Target="https://podminky.urs.cz/item/CS_URS_2022_01/465511327" TargetMode="External" /><Relationship Id="rId29" Type="http://schemas.openxmlformats.org/officeDocument/2006/relationships/hyperlink" Target="https://podminky.urs.cz/item/CS_URS_2022_01/871265211" TargetMode="External" /><Relationship Id="rId30" Type="http://schemas.openxmlformats.org/officeDocument/2006/relationships/hyperlink" Target="https://podminky.urs.cz/item/CS_URS_2022_01/871315211" TargetMode="External" /><Relationship Id="rId31" Type="http://schemas.openxmlformats.org/officeDocument/2006/relationships/hyperlink" Target="https://podminky.urs.cz/item/CS_URS_2022_01/919726122" TargetMode="External" /><Relationship Id="rId32" Type="http://schemas.openxmlformats.org/officeDocument/2006/relationships/hyperlink" Target="https://podminky.urs.cz/item/CS_URS_2022_01/931994132" TargetMode="External" /><Relationship Id="rId33" Type="http://schemas.openxmlformats.org/officeDocument/2006/relationships/hyperlink" Target="https://podminky.urs.cz/item/CS_URS_2022_01/953312122" TargetMode="External" /><Relationship Id="rId34" Type="http://schemas.openxmlformats.org/officeDocument/2006/relationships/hyperlink" Target="https://podminky.urs.cz/item/CS_URS_2022_01/962022491" TargetMode="External" /><Relationship Id="rId35" Type="http://schemas.openxmlformats.org/officeDocument/2006/relationships/hyperlink" Target="https://podminky.urs.cz/item/CS_URS_2022_01/962042321" TargetMode="External" /><Relationship Id="rId36" Type="http://schemas.openxmlformats.org/officeDocument/2006/relationships/hyperlink" Target="https://podminky.urs.cz/item/CS_URS_2022_01/962052211" TargetMode="External" /><Relationship Id="rId37" Type="http://schemas.openxmlformats.org/officeDocument/2006/relationships/hyperlink" Target="https://podminky.urs.cz/item/CS_URS_2022_01/966071721" TargetMode="External" /><Relationship Id="rId38" Type="http://schemas.openxmlformats.org/officeDocument/2006/relationships/hyperlink" Target="https://podminky.urs.cz/item/CS_URS_2022_01/966071822" TargetMode="External" /><Relationship Id="rId39" Type="http://schemas.openxmlformats.org/officeDocument/2006/relationships/hyperlink" Target="https://podminky.urs.cz/item/CS_URS_2022_01/977151121" TargetMode="External" /><Relationship Id="rId40" Type="http://schemas.openxmlformats.org/officeDocument/2006/relationships/hyperlink" Target="https://podminky.urs.cz/item/CS_URS_2022_01/977151124" TargetMode="External" /><Relationship Id="rId41" Type="http://schemas.openxmlformats.org/officeDocument/2006/relationships/hyperlink" Target="https://podminky.urs.cz/item/CS_URS_2022_01/997013501" TargetMode="External" /><Relationship Id="rId42" Type="http://schemas.openxmlformats.org/officeDocument/2006/relationships/hyperlink" Target="https://podminky.urs.cz/item/CS_URS_2022_01/997013509" TargetMode="External" /><Relationship Id="rId43" Type="http://schemas.openxmlformats.org/officeDocument/2006/relationships/hyperlink" Target="https://podminky.urs.cz/item/CS_URS_2022_01/997013861" TargetMode="External" /><Relationship Id="rId44" Type="http://schemas.openxmlformats.org/officeDocument/2006/relationships/hyperlink" Target="https://podminky.urs.cz/item/CS_URS_2022_01/998332011" TargetMode="External" /><Relationship Id="rId45" Type="http://schemas.openxmlformats.org/officeDocument/2006/relationships/hyperlink" Target="https://podminky.urs.cz/item/CS_URS_2022_01/767221003" TargetMode="External" /><Relationship Id="rId4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13254000" TargetMode="External" /><Relationship Id="rId4" Type="http://schemas.openxmlformats.org/officeDocument/2006/relationships/hyperlink" Target="https://podminky.urs.cz/item/CS_URS_2022_01/013294000" TargetMode="External" /><Relationship Id="rId5" Type="http://schemas.openxmlformats.org/officeDocument/2006/relationships/hyperlink" Target="https://podminky.urs.cz/item/CS_URS_2022_01/030001000" TargetMode="External" /><Relationship Id="rId6" Type="http://schemas.openxmlformats.org/officeDocument/2006/relationships/hyperlink" Target="https://podminky.urs.cz/item/CS_URS_2022_01/033002000" TargetMode="External" /><Relationship Id="rId7" Type="http://schemas.openxmlformats.org/officeDocument/2006/relationships/hyperlink" Target="https://podminky.urs.cz/item/CS_URS_2022_01/034002000" TargetMode="External" /><Relationship Id="rId8" Type="http://schemas.openxmlformats.org/officeDocument/2006/relationships/hyperlink" Target="https://podminky.urs.cz/item/CS_URS_2022_01/039002000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3030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PD a AD Oprava náhonu Mlýnka v Odrách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náhon Mlýnka, k.ú. Odry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21. 7. 2022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Státní pozemkový úřad ČR, s.p.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>VODNÍ DÍLA - TBD a.s.</v>
      </c>
      <c r="AN49" s="63"/>
      <c r="AO49" s="63"/>
      <c r="AP49" s="63"/>
      <c r="AQ49" s="39"/>
      <c r="AR49" s="43"/>
      <c r="AS49" s="73" t="s">
        <v>54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55</v>
      </c>
      <c r="D52" s="86"/>
      <c r="E52" s="86"/>
      <c r="F52" s="86"/>
      <c r="G52" s="86"/>
      <c r="H52" s="87"/>
      <c r="I52" s="88" t="s">
        <v>56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57</v>
      </c>
      <c r="AH52" s="86"/>
      <c r="AI52" s="86"/>
      <c r="AJ52" s="86"/>
      <c r="AK52" s="86"/>
      <c r="AL52" s="86"/>
      <c r="AM52" s="86"/>
      <c r="AN52" s="88" t="s">
        <v>58</v>
      </c>
      <c r="AO52" s="86"/>
      <c r="AP52" s="86"/>
      <c r="AQ52" s="90" t="s">
        <v>59</v>
      </c>
      <c r="AR52" s="43"/>
      <c r="AS52" s="91" t="s">
        <v>60</v>
      </c>
      <c r="AT52" s="92" t="s">
        <v>61</v>
      </c>
      <c r="AU52" s="92" t="s">
        <v>62</v>
      </c>
      <c r="AV52" s="92" t="s">
        <v>63</v>
      </c>
      <c r="AW52" s="92" t="s">
        <v>64</v>
      </c>
      <c r="AX52" s="92" t="s">
        <v>65</v>
      </c>
      <c r="AY52" s="92" t="s">
        <v>66</v>
      </c>
      <c r="AZ52" s="92" t="s">
        <v>67</v>
      </c>
      <c r="BA52" s="92" t="s">
        <v>68</v>
      </c>
      <c r="BB52" s="92" t="s">
        <v>69</v>
      </c>
      <c r="BC52" s="92" t="s">
        <v>70</v>
      </c>
      <c r="BD52" s="93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73</v>
      </c>
      <c r="BT54" s="108" t="s">
        <v>74</v>
      </c>
      <c r="BU54" s="109" t="s">
        <v>75</v>
      </c>
      <c r="BV54" s="108" t="s">
        <v>76</v>
      </c>
      <c r="BW54" s="108" t="s">
        <v>5</v>
      </c>
      <c r="BX54" s="108" t="s">
        <v>77</v>
      </c>
      <c r="CL54" s="108" t="s">
        <v>19</v>
      </c>
    </row>
    <row r="55" s="7" customFormat="1" ht="16.5" customHeight="1">
      <c r="A55" s="110" t="s">
        <v>78</v>
      </c>
      <c r="B55" s="111"/>
      <c r="C55" s="112"/>
      <c r="D55" s="113" t="s">
        <v>79</v>
      </c>
      <c r="E55" s="113"/>
      <c r="F55" s="113"/>
      <c r="G55" s="113"/>
      <c r="H55" s="113"/>
      <c r="I55" s="114"/>
      <c r="J55" s="113" t="s">
        <v>80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'3030_03 - SO3 - Oprava za...'!J30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81</v>
      </c>
      <c r="AR55" s="117"/>
      <c r="AS55" s="118">
        <v>0</v>
      </c>
      <c r="AT55" s="119">
        <f>ROUND(SUM(AV55:AW55),2)</f>
        <v>0</v>
      </c>
      <c r="AU55" s="120">
        <f>'3030_03 - SO3 - Oprava za...'!P90</f>
        <v>0</v>
      </c>
      <c r="AV55" s="119">
        <f>'3030_03 - SO3 - Oprava za...'!J33</f>
        <v>0</v>
      </c>
      <c r="AW55" s="119">
        <f>'3030_03 - SO3 - Oprava za...'!J34</f>
        <v>0</v>
      </c>
      <c r="AX55" s="119">
        <f>'3030_03 - SO3 - Oprava za...'!J35</f>
        <v>0</v>
      </c>
      <c r="AY55" s="119">
        <f>'3030_03 - SO3 - Oprava za...'!J36</f>
        <v>0</v>
      </c>
      <c r="AZ55" s="119">
        <f>'3030_03 - SO3 - Oprava za...'!F33</f>
        <v>0</v>
      </c>
      <c r="BA55" s="119">
        <f>'3030_03 - SO3 - Oprava za...'!F34</f>
        <v>0</v>
      </c>
      <c r="BB55" s="119">
        <f>'3030_03 - SO3 - Oprava za...'!F35</f>
        <v>0</v>
      </c>
      <c r="BC55" s="119">
        <f>'3030_03 - SO3 - Oprava za...'!F36</f>
        <v>0</v>
      </c>
      <c r="BD55" s="121">
        <f>'3030_03 - SO3 - Oprava za...'!F37</f>
        <v>0</v>
      </c>
      <c r="BE55" s="7"/>
      <c r="BT55" s="122" t="s">
        <v>82</v>
      </c>
      <c r="BV55" s="122" t="s">
        <v>76</v>
      </c>
      <c r="BW55" s="122" t="s">
        <v>83</v>
      </c>
      <c r="BX55" s="122" t="s">
        <v>5</v>
      </c>
      <c r="CL55" s="122" t="s">
        <v>19</v>
      </c>
      <c r="CM55" s="122" t="s">
        <v>84</v>
      </c>
    </row>
    <row r="56" s="7" customFormat="1" ht="24.75" customHeight="1">
      <c r="A56" s="110" t="s">
        <v>78</v>
      </c>
      <c r="B56" s="111"/>
      <c r="C56" s="112"/>
      <c r="D56" s="113" t="s">
        <v>85</v>
      </c>
      <c r="E56" s="113"/>
      <c r="F56" s="113"/>
      <c r="G56" s="113"/>
      <c r="H56" s="113"/>
      <c r="I56" s="114"/>
      <c r="J56" s="113" t="s">
        <v>86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'3030_ost - Ostatní náklady'!J30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81</v>
      </c>
      <c r="AR56" s="117"/>
      <c r="AS56" s="123">
        <v>0</v>
      </c>
      <c r="AT56" s="124">
        <f>ROUND(SUM(AV56:AW56),2)</f>
        <v>0</v>
      </c>
      <c r="AU56" s="125">
        <f>'3030_ost - Ostatní náklady'!P82</f>
        <v>0</v>
      </c>
      <c r="AV56" s="124">
        <f>'3030_ost - Ostatní náklady'!J33</f>
        <v>0</v>
      </c>
      <c r="AW56" s="124">
        <f>'3030_ost - Ostatní náklady'!J34</f>
        <v>0</v>
      </c>
      <c r="AX56" s="124">
        <f>'3030_ost - Ostatní náklady'!J35</f>
        <v>0</v>
      </c>
      <c r="AY56" s="124">
        <f>'3030_ost - Ostatní náklady'!J36</f>
        <v>0</v>
      </c>
      <c r="AZ56" s="124">
        <f>'3030_ost - Ostatní náklady'!F33</f>
        <v>0</v>
      </c>
      <c r="BA56" s="124">
        <f>'3030_ost - Ostatní náklady'!F34</f>
        <v>0</v>
      </c>
      <c r="BB56" s="124">
        <f>'3030_ost - Ostatní náklady'!F35</f>
        <v>0</v>
      </c>
      <c r="BC56" s="124">
        <f>'3030_ost - Ostatní náklady'!F36</f>
        <v>0</v>
      </c>
      <c r="BD56" s="126">
        <f>'3030_ost - Ostatní náklady'!F37</f>
        <v>0</v>
      </c>
      <c r="BE56" s="7"/>
      <c r="BT56" s="122" t="s">
        <v>82</v>
      </c>
      <c r="BV56" s="122" t="s">
        <v>76</v>
      </c>
      <c r="BW56" s="122" t="s">
        <v>87</v>
      </c>
      <c r="BX56" s="122" t="s">
        <v>5</v>
      </c>
      <c r="CL56" s="122" t="s">
        <v>19</v>
      </c>
      <c r="CM56" s="122" t="s">
        <v>84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jnvsEZ++FlKcEr4xqHPJbPAVhDhvT5YVl2H3+X6yF6CcZamo/ptxrc7wfJ6QA8orXtrbZk8/Oj9Seb5u2MOYfQ==" hashValue="DiAnhtYW37VaRMItPiEG1oLmust7+XhYEoTMW3tjTFD2+X5Idxia0qaXlSL/EGvfyCZp5PZ9jS9e+P2/HhB1H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3030_03 - SO3 - Oprava za...'!C2" display="/"/>
    <hyperlink ref="A56" location="'3030_ost - Ostatn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88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PD a AD Oprava náhonu Mlýnka v Odrách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89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21. 7. 2022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33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34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36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ROUND(J90,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ROUND((SUM(BE90:BE287)),  2)</f>
        <v>0</v>
      </c>
      <c r="G33" s="37"/>
      <c r="H33" s="37"/>
      <c r="I33" s="147">
        <v>0.20999999999999999</v>
      </c>
      <c r="J33" s="146">
        <f>ROUND(((SUM(BE90:BE287))*I33),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ROUND((SUM(BF90:BF287)),  2)</f>
        <v>0</v>
      </c>
      <c r="G34" s="37"/>
      <c r="H34" s="37"/>
      <c r="I34" s="147">
        <v>0.14999999999999999</v>
      </c>
      <c r="J34" s="146">
        <f>ROUND(((SUM(BF90:BF287))*I34),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ROUND((SUM(BG90:BG287)),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ROUND((SUM(BH90:BH287)),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ROUND((SUM(BI90:BI287)),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91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PD a AD Oprava náhonu Mlýnka v Odrách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89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3030_03 - SO3 - Oprava zaklenuté části náhonu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náhon Mlýnka, k.ú. Odry</v>
      </c>
      <c r="G52" s="39"/>
      <c r="H52" s="39"/>
      <c r="I52" s="31" t="s">
        <v>23</v>
      </c>
      <c r="J52" s="71" t="str">
        <f>IF(J12="","",J12)</f>
        <v>21. 7. 2022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Státní pozemkový úřad ČR, s.p.</v>
      </c>
      <c r="G54" s="39"/>
      <c r="H54" s="39"/>
      <c r="I54" s="31" t="s">
        <v>32</v>
      </c>
      <c r="J54" s="35" t="str">
        <f>E21</f>
        <v>VODNÍ DÍLA - TBD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92</v>
      </c>
      <c r="D57" s="161"/>
      <c r="E57" s="161"/>
      <c r="F57" s="161"/>
      <c r="G57" s="161"/>
      <c r="H57" s="161"/>
      <c r="I57" s="161"/>
      <c r="J57" s="162" t="s">
        <v>93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J90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94</v>
      </c>
    </row>
    <row r="60" s="9" customFormat="1" ht="24.96" customHeight="1">
      <c r="A60" s="9"/>
      <c r="B60" s="164"/>
      <c r="C60" s="165"/>
      <c r="D60" s="166" t="s">
        <v>95</v>
      </c>
      <c r="E60" s="167"/>
      <c r="F60" s="167"/>
      <c r="G60" s="167"/>
      <c r="H60" s="167"/>
      <c r="I60" s="167"/>
      <c r="J60" s="168">
        <f>J91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96</v>
      </c>
      <c r="E61" s="173"/>
      <c r="F61" s="173"/>
      <c r="G61" s="173"/>
      <c r="H61" s="173"/>
      <c r="I61" s="173"/>
      <c r="J61" s="174">
        <f>J92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97</v>
      </c>
      <c r="E62" s="173"/>
      <c r="F62" s="173"/>
      <c r="G62" s="173"/>
      <c r="H62" s="173"/>
      <c r="I62" s="173"/>
      <c r="J62" s="174">
        <f>J154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98</v>
      </c>
      <c r="E63" s="173"/>
      <c r="F63" s="173"/>
      <c r="G63" s="173"/>
      <c r="H63" s="173"/>
      <c r="I63" s="173"/>
      <c r="J63" s="174">
        <f>J160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99</v>
      </c>
      <c r="E64" s="173"/>
      <c r="F64" s="173"/>
      <c r="G64" s="173"/>
      <c r="H64" s="173"/>
      <c r="I64" s="173"/>
      <c r="J64" s="174">
        <f>J210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100</v>
      </c>
      <c r="E65" s="173"/>
      <c r="F65" s="173"/>
      <c r="G65" s="173"/>
      <c r="H65" s="173"/>
      <c r="I65" s="173"/>
      <c r="J65" s="174">
        <f>J217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101</v>
      </c>
      <c r="E66" s="173"/>
      <c r="F66" s="173"/>
      <c r="G66" s="173"/>
      <c r="H66" s="173"/>
      <c r="I66" s="173"/>
      <c r="J66" s="174">
        <f>J231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102</v>
      </c>
      <c r="E67" s="173"/>
      <c r="F67" s="173"/>
      <c r="G67" s="173"/>
      <c r="H67" s="173"/>
      <c r="I67" s="173"/>
      <c r="J67" s="174">
        <f>J268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103</v>
      </c>
      <c r="E68" s="173"/>
      <c r="F68" s="173"/>
      <c r="G68" s="173"/>
      <c r="H68" s="173"/>
      <c r="I68" s="173"/>
      <c r="J68" s="174">
        <f>J278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4"/>
      <c r="C69" s="165"/>
      <c r="D69" s="166" t="s">
        <v>104</v>
      </c>
      <c r="E69" s="167"/>
      <c r="F69" s="167"/>
      <c r="G69" s="167"/>
      <c r="H69" s="167"/>
      <c r="I69" s="167"/>
      <c r="J69" s="168">
        <f>J281</f>
        <v>0</v>
      </c>
      <c r="K69" s="165"/>
      <c r="L69" s="16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0"/>
      <c r="C70" s="171"/>
      <c r="D70" s="172" t="s">
        <v>105</v>
      </c>
      <c r="E70" s="173"/>
      <c r="F70" s="173"/>
      <c r="G70" s="173"/>
      <c r="H70" s="173"/>
      <c r="I70" s="173"/>
      <c r="J70" s="174">
        <f>J282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="2" customFormat="1" ht="6.96" customHeight="1">
      <c r="A76" s="37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4.96" customHeight="1">
      <c r="A77" s="37"/>
      <c r="B77" s="38"/>
      <c r="C77" s="22" t="s">
        <v>106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16</v>
      </c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159" t="str">
        <f>E7</f>
        <v>PD a AD Oprava náhonu Mlýnka v Odrách</v>
      </c>
      <c r="F80" s="31"/>
      <c r="G80" s="31"/>
      <c r="H80" s="31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89</v>
      </c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9"/>
      <c r="D82" s="39"/>
      <c r="E82" s="68" t="str">
        <f>E9</f>
        <v>3030_03 - SO3 - Oprava zaklenuté části náhonu</v>
      </c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21</v>
      </c>
      <c r="D84" s="39"/>
      <c r="E84" s="39"/>
      <c r="F84" s="26" t="str">
        <f>F12</f>
        <v>náhon Mlýnka, k.ú. Odry</v>
      </c>
      <c r="G84" s="39"/>
      <c r="H84" s="39"/>
      <c r="I84" s="31" t="s">
        <v>23</v>
      </c>
      <c r="J84" s="71" t="str">
        <f>IF(J12="","",J12)</f>
        <v>21. 7. 2022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25.65" customHeight="1">
      <c r="A86" s="37"/>
      <c r="B86" s="38"/>
      <c r="C86" s="31" t="s">
        <v>25</v>
      </c>
      <c r="D86" s="39"/>
      <c r="E86" s="39"/>
      <c r="F86" s="26" t="str">
        <f>E15</f>
        <v>Státní pozemkový úřad ČR, s.p.</v>
      </c>
      <c r="G86" s="39"/>
      <c r="H86" s="39"/>
      <c r="I86" s="31" t="s">
        <v>32</v>
      </c>
      <c r="J86" s="35" t="str">
        <f>E21</f>
        <v>VODNÍ DÍLA - TBD a.s.</v>
      </c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30</v>
      </c>
      <c r="D87" s="39"/>
      <c r="E87" s="39"/>
      <c r="F87" s="26" t="str">
        <f>IF(E18="","",E18)</f>
        <v>Vyplň údaj</v>
      </c>
      <c r="G87" s="39"/>
      <c r="H87" s="39"/>
      <c r="I87" s="31" t="s">
        <v>36</v>
      </c>
      <c r="J87" s="35" t="str">
        <f>E24</f>
        <v xml:space="preserve"> 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0.32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1" customFormat="1" ht="29.28" customHeight="1">
      <c r="A89" s="176"/>
      <c r="B89" s="177"/>
      <c r="C89" s="178" t="s">
        <v>107</v>
      </c>
      <c r="D89" s="179" t="s">
        <v>59</v>
      </c>
      <c r="E89" s="179" t="s">
        <v>55</v>
      </c>
      <c r="F89" s="179" t="s">
        <v>56</v>
      </c>
      <c r="G89" s="179" t="s">
        <v>108</v>
      </c>
      <c r="H89" s="179" t="s">
        <v>109</v>
      </c>
      <c r="I89" s="179" t="s">
        <v>110</v>
      </c>
      <c r="J89" s="179" t="s">
        <v>93</v>
      </c>
      <c r="K89" s="180" t="s">
        <v>111</v>
      </c>
      <c r="L89" s="181"/>
      <c r="M89" s="91" t="s">
        <v>19</v>
      </c>
      <c r="N89" s="92" t="s">
        <v>44</v>
      </c>
      <c r="O89" s="92" t="s">
        <v>112</v>
      </c>
      <c r="P89" s="92" t="s">
        <v>113</v>
      </c>
      <c r="Q89" s="92" t="s">
        <v>114</v>
      </c>
      <c r="R89" s="92" t="s">
        <v>115</v>
      </c>
      <c r="S89" s="92" t="s">
        <v>116</v>
      </c>
      <c r="T89" s="93" t="s">
        <v>117</v>
      </c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</row>
    <row r="90" s="2" customFormat="1" ht="22.8" customHeight="1">
      <c r="A90" s="37"/>
      <c r="B90" s="38"/>
      <c r="C90" s="98" t="s">
        <v>118</v>
      </c>
      <c r="D90" s="39"/>
      <c r="E90" s="39"/>
      <c r="F90" s="39"/>
      <c r="G90" s="39"/>
      <c r="H90" s="39"/>
      <c r="I90" s="39"/>
      <c r="J90" s="182">
        <f>BK90</f>
        <v>0</v>
      </c>
      <c r="K90" s="39"/>
      <c r="L90" s="43"/>
      <c r="M90" s="94"/>
      <c r="N90" s="183"/>
      <c r="O90" s="95"/>
      <c r="P90" s="184">
        <f>P91+P281</f>
        <v>0</v>
      </c>
      <c r="Q90" s="95"/>
      <c r="R90" s="184">
        <f>R91+R281</f>
        <v>122.92935868000001</v>
      </c>
      <c r="S90" s="95"/>
      <c r="T90" s="185">
        <f>T91+T281</f>
        <v>82.615192000000008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73</v>
      </c>
      <c r="AU90" s="16" t="s">
        <v>94</v>
      </c>
      <c r="BK90" s="186">
        <f>BK91+BK281</f>
        <v>0</v>
      </c>
    </row>
    <row r="91" s="12" customFormat="1" ht="25.92" customHeight="1">
      <c r="A91" s="12"/>
      <c r="B91" s="187"/>
      <c r="C91" s="188"/>
      <c r="D91" s="189" t="s">
        <v>73</v>
      </c>
      <c r="E91" s="190" t="s">
        <v>119</v>
      </c>
      <c r="F91" s="190" t="s">
        <v>120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P92+P154+P160+P210+P217+P231+P268+P278</f>
        <v>0</v>
      </c>
      <c r="Q91" s="195"/>
      <c r="R91" s="196">
        <f>R92+R154+R160+R210+R217+R231+R268+R278</f>
        <v>122.91283868000001</v>
      </c>
      <c r="S91" s="195"/>
      <c r="T91" s="197">
        <f>T92+T154+T160+T210+T217+T231+T268+T278</f>
        <v>82.615192000000008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8" t="s">
        <v>82</v>
      </c>
      <c r="AT91" s="199" t="s">
        <v>73</v>
      </c>
      <c r="AU91" s="199" t="s">
        <v>74</v>
      </c>
      <c r="AY91" s="198" t="s">
        <v>121</v>
      </c>
      <c r="BK91" s="200">
        <f>BK92+BK154+BK160+BK210+BK217+BK231+BK268+BK278</f>
        <v>0</v>
      </c>
    </row>
    <row r="92" s="12" customFormat="1" ht="22.8" customHeight="1">
      <c r="A92" s="12"/>
      <c r="B92" s="187"/>
      <c r="C92" s="188"/>
      <c r="D92" s="189" t="s">
        <v>73</v>
      </c>
      <c r="E92" s="201" t="s">
        <v>82</v>
      </c>
      <c r="F92" s="201" t="s">
        <v>122</v>
      </c>
      <c r="G92" s="188"/>
      <c r="H92" s="188"/>
      <c r="I92" s="191"/>
      <c r="J92" s="202">
        <f>BK92</f>
        <v>0</v>
      </c>
      <c r="K92" s="188"/>
      <c r="L92" s="193"/>
      <c r="M92" s="194"/>
      <c r="N92" s="195"/>
      <c r="O92" s="195"/>
      <c r="P92" s="196">
        <f>SUM(P93:P153)</f>
        <v>0</v>
      </c>
      <c r="Q92" s="195"/>
      <c r="R92" s="196">
        <f>SUM(R93:R153)</f>
        <v>2.6939399999999996</v>
      </c>
      <c r="S92" s="195"/>
      <c r="T92" s="197">
        <f>SUM(T93:T153)</f>
        <v>14.91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8" t="s">
        <v>82</v>
      </c>
      <c r="AT92" s="199" t="s">
        <v>73</v>
      </c>
      <c r="AU92" s="199" t="s">
        <v>82</v>
      </c>
      <c r="AY92" s="198" t="s">
        <v>121</v>
      </c>
      <c r="BK92" s="200">
        <f>SUM(BK93:BK153)</f>
        <v>0</v>
      </c>
    </row>
    <row r="93" s="2" customFormat="1" ht="37.8" customHeight="1">
      <c r="A93" s="37"/>
      <c r="B93" s="38"/>
      <c r="C93" s="203" t="s">
        <v>82</v>
      </c>
      <c r="D93" s="203" t="s">
        <v>123</v>
      </c>
      <c r="E93" s="204" t="s">
        <v>124</v>
      </c>
      <c r="F93" s="205" t="s">
        <v>125</v>
      </c>
      <c r="G93" s="206" t="s">
        <v>126</v>
      </c>
      <c r="H93" s="207">
        <v>1</v>
      </c>
      <c r="I93" s="208"/>
      <c r="J93" s="209">
        <f>ROUND(I93*H93,2)</f>
        <v>0</v>
      </c>
      <c r="K93" s="205" t="s">
        <v>19</v>
      </c>
      <c r="L93" s="43"/>
      <c r="M93" s="210" t="s">
        <v>19</v>
      </c>
      <c r="N93" s="211" t="s">
        <v>45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127</v>
      </c>
      <c r="AT93" s="214" t="s">
        <v>123</v>
      </c>
      <c r="AU93" s="214" t="s">
        <v>84</v>
      </c>
      <c r="AY93" s="16" t="s">
        <v>121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82</v>
      </c>
      <c r="BK93" s="215">
        <f>ROUND(I93*H93,2)</f>
        <v>0</v>
      </c>
      <c r="BL93" s="16" t="s">
        <v>127</v>
      </c>
      <c r="BM93" s="214" t="s">
        <v>128</v>
      </c>
    </row>
    <row r="94" s="2" customFormat="1">
      <c r="A94" s="37"/>
      <c r="B94" s="38"/>
      <c r="C94" s="39"/>
      <c r="D94" s="216" t="s">
        <v>129</v>
      </c>
      <c r="E94" s="39"/>
      <c r="F94" s="217" t="s">
        <v>130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129</v>
      </c>
      <c r="AU94" s="16" t="s">
        <v>84</v>
      </c>
    </row>
    <row r="95" s="2" customFormat="1" ht="24.15" customHeight="1">
      <c r="A95" s="37"/>
      <c r="B95" s="38"/>
      <c r="C95" s="203" t="s">
        <v>84</v>
      </c>
      <c r="D95" s="203" t="s">
        <v>123</v>
      </c>
      <c r="E95" s="204" t="s">
        <v>131</v>
      </c>
      <c r="F95" s="205" t="s">
        <v>132</v>
      </c>
      <c r="G95" s="206" t="s">
        <v>133</v>
      </c>
      <c r="H95" s="207">
        <v>50</v>
      </c>
      <c r="I95" s="208"/>
      <c r="J95" s="209">
        <f>ROUND(I95*H95,2)</f>
        <v>0</v>
      </c>
      <c r="K95" s="205" t="s">
        <v>134</v>
      </c>
      <c r="L95" s="43"/>
      <c r="M95" s="210" t="s">
        <v>19</v>
      </c>
      <c r="N95" s="211" t="s">
        <v>45</v>
      </c>
      <c r="O95" s="83"/>
      <c r="P95" s="212">
        <f>O95*H95</f>
        <v>0</v>
      </c>
      <c r="Q95" s="212">
        <v>3.0000000000000001E-05</v>
      </c>
      <c r="R95" s="212">
        <f>Q95*H95</f>
        <v>0.0015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127</v>
      </c>
      <c r="AT95" s="214" t="s">
        <v>123</v>
      </c>
      <c r="AU95" s="214" t="s">
        <v>84</v>
      </c>
      <c r="AY95" s="16" t="s">
        <v>121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82</v>
      </c>
      <c r="BK95" s="215">
        <f>ROUND(I95*H95,2)</f>
        <v>0</v>
      </c>
      <c r="BL95" s="16" t="s">
        <v>127</v>
      </c>
      <c r="BM95" s="214" t="s">
        <v>135</v>
      </c>
    </row>
    <row r="96" s="2" customFormat="1">
      <c r="A96" s="37"/>
      <c r="B96" s="38"/>
      <c r="C96" s="39"/>
      <c r="D96" s="221" t="s">
        <v>136</v>
      </c>
      <c r="E96" s="39"/>
      <c r="F96" s="222" t="s">
        <v>137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136</v>
      </c>
      <c r="AU96" s="16" t="s">
        <v>84</v>
      </c>
    </row>
    <row r="97" s="13" customFormat="1">
      <c r="A97" s="13"/>
      <c r="B97" s="223"/>
      <c r="C97" s="224"/>
      <c r="D97" s="216" t="s">
        <v>138</v>
      </c>
      <c r="E97" s="225" t="s">
        <v>19</v>
      </c>
      <c r="F97" s="226" t="s">
        <v>139</v>
      </c>
      <c r="G97" s="224"/>
      <c r="H97" s="227">
        <v>50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138</v>
      </c>
      <c r="AU97" s="233" t="s">
        <v>84</v>
      </c>
      <c r="AV97" s="13" t="s">
        <v>84</v>
      </c>
      <c r="AW97" s="13" t="s">
        <v>35</v>
      </c>
      <c r="AX97" s="13" t="s">
        <v>82</v>
      </c>
      <c r="AY97" s="233" t="s">
        <v>121</v>
      </c>
    </row>
    <row r="98" s="2" customFormat="1" ht="49.05" customHeight="1">
      <c r="A98" s="37"/>
      <c r="B98" s="38"/>
      <c r="C98" s="203" t="s">
        <v>140</v>
      </c>
      <c r="D98" s="203" t="s">
        <v>123</v>
      </c>
      <c r="E98" s="204" t="s">
        <v>141</v>
      </c>
      <c r="F98" s="205" t="s">
        <v>142</v>
      </c>
      <c r="G98" s="206" t="s">
        <v>133</v>
      </c>
      <c r="H98" s="207">
        <v>50</v>
      </c>
      <c r="I98" s="208"/>
      <c r="J98" s="209">
        <f>ROUND(I98*H98,2)</f>
        <v>0</v>
      </c>
      <c r="K98" s="205" t="s">
        <v>134</v>
      </c>
      <c r="L98" s="43"/>
      <c r="M98" s="210" t="s">
        <v>19</v>
      </c>
      <c r="N98" s="211" t="s">
        <v>45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127</v>
      </c>
      <c r="AT98" s="214" t="s">
        <v>123</v>
      </c>
      <c r="AU98" s="214" t="s">
        <v>84</v>
      </c>
      <c r="AY98" s="16" t="s">
        <v>121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82</v>
      </c>
      <c r="BK98" s="215">
        <f>ROUND(I98*H98,2)</f>
        <v>0</v>
      </c>
      <c r="BL98" s="16" t="s">
        <v>127</v>
      </c>
      <c r="BM98" s="214" t="s">
        <v>143</v>
      </c>
    </row>
    <row r="99" s="2" customFormat="1">
      <c r="A99" s="37"/>
      <c r="B99" s="38"/>
      <c r="C99" s="39"/>
      <c r="D99" s="221" t="s">
        <v>136</v>
      </c>
      <c r="E99" s="39"/>
      <c r="F99" s="222" t="s">
        <v>144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136</v>
      </c>
      <c r="AU99" s="16" t="s">
        <v>84</v>
      </c>
    </row>
    <row r="100" s="13" customFormat="1">
      <c r="A100" s="13"/>
      <c r="B100" s="223"/>
      <c r="C100" s="224"/>
      <c r="D100" s="216" t="s">
        <v>138</v>
      </c>
      <c r="E100" s="225" t="s">
        <v>19</v>
      </c>
      <c r="F100" s="226" t="s">
        <v>145</v>
      </c>
      <c r="G100" s="224"/>
      <c r="H100" s="227">
        <v>50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138</v>
      </c>
      <c r="AU100" s="233" t="s">
        <v>84</v>
      </c>
      <c r="AV100" s="13" t="s">
        <v>84</v>
      </c>
      <c r="AW100" s="13" t="s">
        <v>35</v>
      </c>
      <c r="AX100" s="13" t="s">
        <v>74</v>
      </c>
      <c r="AY100" s="233" t="s">
        <v>121</v>
      </c>
    </row>
    <row r="101" s="2" customFormat="1" ht="37.8" customHeight="1">
      <c r="A101" s="37"/>
      <c r="B101" s="38"/>
      <c r="C101" s="203" t="s">
        <v>127</v>
      </c>
      <c r="D101" s="203" t="s">
        <v>123</v>
      </c>
      <c r="E101" s="204" t="s">
        <v>146</v>
      </c>
      <c r="F101" s="205" t="s">
        <v>147</v>
      </c>
      <c r="G101" s="206" t="s">
        <v>148</v>
      </c>
      <c r="H101" s="207">
        <v>36</v>
      </c>
      <c r="I101" s="208"/>
      <c r="J101" s="209">
        <f>ROUND(I101*H101,2)</f>
        <v>0</v>
      </c>
      <c r="K101" s="205" t="s">
        <v>134</v>
      </c>
      <c r="L101" s="43"/>
      <c r="M101" s="210" t="s">
        <v>19</v>
      </c>
      <c r="N101" s="211" t="s">
        <v>45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127</v>
      </c>
      <c r="AT101" s="214" t="s">
        <v>123</v>
      </c>
      <c r="AU101" s="214" t="s">
        <v>84</v>
      </c>
      <c r="AY101" s="16" t="s">
        <v>121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82</v>
      </c>
      <c r="BK101" s="215">
        <f>ROUND(I101*H101,2)</f>
        <v>0</v>
      </c>
      <c r="BL101" s="16" t="s">
        <v>127</v>
      </c>
      <c r="BM101" s="214" t="s">
        <v>149</v>
      </c>
    </row>
    <row r="102" s="2" customFormat="1">
      <c r="A102" s="37"/>
      <c r="B102" s="38"/>
      <c r="C102" s="39"/>
      <c r="D102" s="221" t="s">
        <v>136</v>
      </c>
      <c r="E102" s="39"/>
      <c r="F102" s="222" t="s">
        <v>150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136</v>
      </c>
      <c r="AU102" s="16" t="s">
        <v>84</v>
      </c>
    </row>
    <row r="103" s="13" customFormat="1">
      <c r="A103" s="13"/>
      <c r="B103" s="223"/>
      <c r="C103" s="224"/>
      <c r="D103" s="216" t="s">
        <v>138</v>
      </c>
      <c r="E103" s="225" t="s">
        <v>19</v>
      </c>
      <c r="F103" s="226" t="s">
        <v>151</v>
      </c>
      <c r="G103" s="224"/>
      <c r="H103" s="227">
        <v>36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138</v>
      </c>
      <c r="AU103" s="233" t="s">
        <v>84</v>
      </c>
      <c r="AV103" s="13" t="s">
        <v>84</v>
      </c>
      <c r="AW103" s="13" t="s">
        <v>35</v>
      </c>
      <c r="AX103" s="13" t="s">
        <v>82</v>
      </c>
      <c r="AY103" s="233" t="s">
        <v>121</v>
      </c>
    </row>
    <row r="104" s="2" customFormat="1" ht="24.15" customHeight="1">
      <c r="A104" s="37"/>
      <c r="B104" s="38"/>
      <c r="C104" s="203" t="s">
        <v>152</v>
      </c>
      <c r="D104" s="203" t="s">
        <v>123</v>
      </c>
      <c r="E104" s="204" t="s">
        <v>153</v>
      </c>
      <c r="F104" s="205" t="s">
        <v>154</v>
      </c>
      <c r="G104" s="206" t="s">
        <v>148</v>
      </c>
      <c r="H104" s="207">
        <v>36</v>
      </c>
      <c r="I104" s="208"/>
      <c r="J104" s="209">
        <f>ROUND(I104*H104,2)</f>
        <v>0</v>
      </c>
      <c r="K104" s="205" t="s">
        <v>134</v>
      </c>
      <c r="L104" s="43"/>
      <c r="M104" s="210" t="s">
        <v>19</v>
      </c>
      <c r="N104" s="211" t="s">
        <v>45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127</v>
      </c>
      <c r="AT104" s="214" t="s">
        <v>123</v>
      </c>
      <c r="AU104" s="214" t="s">
        <v>84</v>
      </c>
      <c r="AY104" s="16" t="s">
        <v>121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82</v>
      </c>
      <c r="BK104" s="215">
        <f>ROUND(I104*H104,2)</f>
        <v>0</v>
      </c>
      <c r="BL104" s="16" t="s">
        <v>127</v>
      </c>
      <c r="BM104" s="214" t="s">
        <v>155</v>
      </c>
    </row>
    <row r="105" s="2" customFormat="1">
      <c r="A105" s="37"/>
      <c r="B105" s="38"/>
      <c r="C105" s="39"/>
      <c r="D105" s="221" t="s">
        <v>136</v>
      </c>
      <c r="E105" s="39"/>
      <c r="F105" s="222" t="s">
        <v>156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136</v>
      </c>
      <c r="AU105" s="16" t="s">
        <v>84</v>
      </c>
    </row>
    <row r="106" s="13" customFormat="1">
      <c r="A106" s="13"/>
      <c r="B106" s="223"/>
      <c r="C106" s="224"/>
      <c r="D106" s="216" t="s">
        <v>138</v>
      </c>
      <c r="E106" s="225" t="s">
        <v>19</v>
      </c>
      <c r="F106" s="226" t="s">
        <v>151</v>
      </c>
      <c r="G106" s="224"/>
      <c r="H106" s="227">
        <v>36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138</v>
      </c>
      <c r="AU106" s="233" t="s">
        <v>84</v>
      </c>
      <c r="AV106" s="13" t="s">
        <v>84</v>
      </c>
      <c r="AW106" s="13" t="s">
        <v>35</v>
      </c>
      <c r="AX106" s="13" t="s">
        <v>82</v>
      </c>
      <c r="AY106" s="233" t="s">
        <v>121</v>
      </c>
    </row>
    <row r="107" s="2" customFormat="1" ht="44.25" customHeight="1">
      <c r="A107" s="37"/>
      <c r="B107" s="38"/>
      <c r="C107" s="203" t="s">
        <v>157</v>
      </c>
      <c r="D107" s="203" t="s">
        <v>123</v>
      </c>
      <c r="E107" s="204" t="s">
        <v>158</v>
      </c>
      <c r="F107" s="205" t="s">
        <v>159</v>
      </c>
      <c r="G107" s="206" t="s">
        <v>133</v>
      </c>
      <c r="H107" s="207">
        <v>42</v>
      </c>
      <c r="I107" s="208"/>
      <c r="J107" s="209">
        <f>ROUND(I107*H107,2)</f>
        <v>0</v>
      </c>
      <c r="K107" s="205" t="s">
        <v>134</v>
      </c>
      <c r="L107" s="43"/>
      <c r="M107" s="210" t="s">
        <v>19</v>
      </c>
      <c r="N107" s="211" t="s">
        <v>45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0.35499999999999998</v>
      </c>
      <c r="T107" s="213">
        <f>S107*H107</f>
        <v>14.91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127</v>
      </c>
      <c r="AT107" s="214" t="s">
        <v>123</v>
      </c>
      <c r="AU107" s="214" t="s">
        <v>84</v>
      </c>
      <c r="AY107" s="16" t="s">
        <v>121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82</v>
      </c>
      <c r="BK107" s="215">
        <f>ROUND(I107*H107,2)</f>
        <v>0</v>
      </c>
      <c r="BL107" s="16" t="s">
        <v>127</v>
      </c>
      <c r="BM107" s="214" t="s">
        <v>160</v>
      </c>
    </row>
    <row r="108" s="2" customFormat="1">
      <c r="A108" s="37"/>
      <c r="B108" s="38"/>
      <c r="C108" s="39"/>
      <c r="D108" s="221" t="s">
        <v>136</v>
      </c>
      <c r="E108" s="39"/>
      <c r="F108" s="222" t="s">
        <v>161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136</v>
      </c>
      <c r="AU108" s="16" t="s">
        <v>84</v>
      </c>
    </row>
    <row r="109" s="13" customFormat="1">
      <c r="A109" s="13"/>
      <c r="B109" s="223"/>
      <c r="C109" s="224"/>
      <c r="D109" s="216" t="s">
        <v>138</v>
      </c>
      <c r="E109" s="225" t="s">
        <v>19</v>
      </c>
      <c r="F109" s="226" t="s">
        <v>162</v>
      </c>
      <c r="G109" s="224"/>
      <c r="H109" s="227">
        <v>42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138</v>
      </c>
      <c r="AU109" s="233" t="s">
        <v>84</v>
      </c>
      <c r="AV109" s="13" t="s">
        <v>84</v>
      </c>
      <c r="AW109" s="13" t="s">
        <v>35</v>
      </c>
      <c r="AX109" s="13" t="s">
        <v>82</v>
      </c>
      <c r="AY109" s="233" t="s">
        <v>121</v>
      </c>
    </row>
    <row r="110" s="2" customFormat="1" ht="33" customHeight="1">
      <c r="A110" s="37"/>
      <c r="B110" s="38"/>
      <c r="C110" s="203" t="s">
        <v>163</v>
      </c>
      <c r="D110" s="203" t="s">
        <v>123</v>
      </c>
      <c r="E110" s="204" t="s">
        <v>164</v>
      </c>
      <c r="F110" s="205" t="s">
        <v>165</v>
      </c>
      <c r="G110" s="206" t="s">
        <v>166</v>
      </c>
      <c r="H110" s="207">
        <v>11.84</v>
      </c>
      <c r="I110" s="208"/>
      <c r="J110" s="209">
        <f>ROUND(I110*H110,2)</f>
        <v>0</v>
      </c>
      <c r="K110" s="205" t="s">
        <v>134</v>
      </c>
      <c r="L110" s="43"/>
      <c r="M110" s="210" t="s">
        <v>19</v>
      </c>
      <c r="N110" s="211" t="s">
        <v>45</v>
      </c>
      <c r="O110" s="83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127</v>
      </c>
      <c r="AT110" s="214" t="s">
        <v>123</v>
      </c>
      <c r="AU110" s="214" t="s">
        <v>84</v>
      </c>
      <c r="AY110" s="16" t="s">
        <v>121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82</v>
      </c>
      <c r="BK110" s="215">
        <f>ROUND(I110*H110,2)</f>
        <v>0</v>
      </c>
      <c r="BL110" s="16" t="s">
        <v>127</v>
      </c>
      <c r="BM110" s="214" t="s">
        <v>167</v>
      </c>
    </row>
    <row r="111" s="2" customFormat="1">
      <c r="A111" s="37"/>
      <c r="B111" s="38"/>
      <c r="C111" s="39"/>
      <c r="D111" s="221" t="s">
        <v>136</v>
      </c>
      <c r="E111" s="39"/>
      <c r="F111" s="222" t="s">
        <v>168</v>
      </c>
      <c r="G111" s="39"/>
      <c r="H111" s="39"/>
      <c r="I111" s="218"/>
      <c r="J111" s="39"/>
      <c r="K111" s="39"/>
      <c r="L111" s="43"/>
      <c r="M111" s="219"/>
      <c r="N111" s="22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136</v>
      </c>
      <c r="AU111" s="16" t="s">
        <v>84</v>
      </c>
    </row>
    <row r="112" s="13" customFormat="1">
      <c r="A112" s="13"/>
      <c r="B112" s="223"/>
      <c r="C112" s="224"/>
      <c r="D112" s="216" t="s">
        <v>138</v>
      </c>
      <c r="E112" s="225" t="s">
        <v>19</v>
      </c>
      <c r="F112" s="226" t="s">
        <v>169</v>
      </c>
      <c r="G112" s="224"/>
      <c r="H112" s="227">
        <v>11.84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138</v>
      </c>
      <c r="AU112" s="233" t="s">
        <v>84</v>
      </c>
      <c r="AV112" s="13" t="s">
        <v>84</v>
      </c>
      <c r="AW112" s="13" t="s">
        <v>35</v>
      </c>
      <c r="AX112" s="13" t="s">
        <v>82</v>
      </c>
      <c r="AY112" s="233" t="s">
        <v>121</v>
      </c>
    </row>
    <row r="113" s="2" customFormat="1" ht="33" customHeight="1">
      <c r="A113" s="37"/>
      <c r="B113" s="38"/>
      <c r="C113" s="203" t="s">
        <v>170</v>
      </c>
      <c r="D113" s="203" t="s">
        <v>123</v>
      </c>
      <c r="E113" s="204" t="s">
        <v>171</v>
      </c>
      <c r="F113" s="205" t="s">
        <v>172</v>
      </c>
      <c r="G113" s="206" t="s">
        <v>166</v>
      </c>
      <c r="H113" s="207">
        <v>76.439999999999998</v>
      </c>
      <c r="I113" s="208"/>
      <c r="J113" s="209">
        <f>ROUND(I113*H113,2)</f>
        <v>0</v>
      </c>
      <c r="K113" s="205" t="s">
        <v>134</v>
      </c>
      <c r="L113" s="43"/>
      <c r="M113" s="210" t="s">
        <v>19</v>
      </c>
      <c r="N113" s="211" t="s">
        <v>45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127</v>
      </c>
      <c r="AT113" s="214" t="s">
        <v>123</v>
      </c>
      <c r="AU113" s="214" t="s">
        <v>84</v>
      </c>
      <c r="AY113" s="16" t="s">
        <v>121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82</v>
      </c>
      <c r="BK113" s="215">
        <f>ROUND(I113*H113,2)</f>
        <v>0</v>
      </c>
      <c r="BL113" s="16" t="s">
        <v>127</v>
      </c>
      <c r="BM113" s="214" t="s">
        <v>173</v>
      </c>
    </row>
    <row r="114" s="2" customFormat="1">
      <c r="A114" s="37"/>
      <c r="B114" s="38"/>
      <c r="C114" s="39"/>
      <c r="D114" s="221" t="s">
        <v>136</v>
      </c>
      <c r="E114" s="39"/>
      <c r="F114" s="222" t="s">
        <v>174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136</v>
      </c>
      <c r="AU114" s="16" t="s">
        <v>84</v>
      </c>
    </row>
    <row r="115" s="13" customFormat="1">
      <c r="A115" s="13"/>
      <c r="B115" s="223"/>
      <c r="C115" s="224"/>
      <c r="D115" s="216" t="s">
        <v>138</v>
      </c>
      <c r="E115" s="225" t="s">
        <v>19</v>
      </c>
      <c r="F115" s="226" t="s">
        <v>175</v>
      </c>
      <c r="G115" s="224"/>
      <c r="H115" s="227">
        <v>56.979999999999997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138</v>
      </c>
      <c r="AU115" s="233" t="s">
        <v>84</v>
      </c>
      <c r="AV115" s="13" t="s">
        <v>84</v>
      </c>
      <c r="AW115" s="13" t="s">
        <v>35</v>
      </c>
      <c r="AX115" s="13" t="s">
        <v>74</v>
      </c>
      <c r="AY115" s="233" t="s">
        <v>121</v>
      </c>
    </row>
    <row r="116" s="13" customFormat="1">
      <c r="A116" s="13"/>
      <c r="B116" s="223"/>
      <c r="C116" s="224"/>
      <c r="D116" s="216" t="s">
        <v>138</v>
      </c>
      <c r="E116" s="225" t="s">
        <v>19</v>
      </c>
      <c r="F116" s="226" t="s">
        <v>176</v>
      </c>
      <c r="G116" s="224"/>
      <c r="H116" s="227">
        <v>20.399999999999999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138</v>
      </c>
      <c r="AU116" s="233" t="s">
        <v>84</v>
      </c>
      <c r="AV116" s="13" t="s">
        <v>84</v>
      </c>
      <c r="AW116" s="13" t="s">
        <v>35</v>
      </c>
      <c r="AX116" s="13" t="s">
        <v>74</v>
      </c>
      <c r="AY116" s="233" t="s">
        <v>121</v>
      </c>
    </row>
    <row r="117" s="13" customFormat="1">
      <c r="A117" s="13"/>
      <c r="B117" s="223"/>
      <c r="C117" s="224"/>
      <c r="D117" s="216" t="s">
        <v>138</v>
      </c>
      <c r="E117" s="225" t="s">
        <v>19</v>
      </c>
      <c r="F117" s="226" t="s">
        <v>177</v>
      </c>
      <c r="G117" s="224"/>
      <c r="H117" s="227">
        <v>8.9000000000000004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138</v>
      </c>
      <c r="AU117" s="233" t="s">
        <v>84</v>
      </c>
      <c r="AV117" s="13" t="s">
        <v>84</v>
      </c>
      <c r="AW117" s="13" t="s">
        <v>35</v>
      </c>
      <c r="AX117" s="13" t="s">
        <v>74</v>
      </c>
      <c r="AY117" s="233" t="s">
        <v>121</v>
      </c>
    </row>
    <row r="118" s="13" customFormat="1">
      <c r="A118" s="13"/>
      <c r="B118" s="223"/>
      <c r="C118" s="224"/>
      <c r="D118" s="216" t="s">
        <v>138</v>
      </c>
      <c r="E118" s="225" t="s">
        <v>19</v>
      </c>
      <c r="F118" s="226" t="s">
        <v>178</v>
      </c>
      <c r="G118" s="224"/>
      <c r="H118" s="227">
        <v>2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138</v>
      </c>
      <c r="AU118" s="233" t="s">
        <v>84</v>
      </c>
      <c r="AV118" s="13" t="s">
        <v>84</v>
      </c>
      <c r="AW118" s="13" t="s">
        <v>35</v>
      </c>
      <c r="AX118" s="13" t="s">
        <v>74</v>
      </c>
      <c r="AY118" s="233" t="s">
        <v>121</v>
      </c>
    </row>
    <row r="119" s="13" customFormat="1">
      <c r="A119" s="13"/>
      <c r="B119" s="223"/>
      <c r="C119" s="224"/>
      <c r="D119" s="216" t="s">
        <v>138</v>
      </c>
      <c r="E119" s="225" t="s">
        <v>19</v>
      </c>
      <c r="F119" s="226" t="s">
        <v>179</v>
      </c>
      <c r="G119" s="224"/>
      <c r="H119" s="227">
        <v>-11.84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138</v>
      </c>
      <c r="AU119" s="233" t="s">
        <v>84</v>
      </c>
      <c r="AV119" s="13" t="s">
        <v>84</v>
      </c>
      <c r="AW119" s="13" t="s">
        <v>35</v>
      </c>
      <c r="AX119" s="13" t="s">
        <v>74</v>
      </c>
      <c r="AY119" s="233" t="s">
        <v>121</v>
      </c>
    </row>
    <row r="120" s="2" customFormat="1" ht="37.8" customHeight="1">
      <c r="A120" s="37"/>
      <c r="B120" s="38"/>
      <c r="C120" s="203" t="s">
        <v>180</v>
      </c>
      <c r="D120" s="203" t="s">
        <v>123</v>
      </c>
      <c r="E120" s="204" t="s">
        <v>181</v>
      </c>
      <c r="F120" s="205" t="s">
        <v>182</v>
      </c>
      <c r="G120" s="206" t="s">
        <v>133</v>
      </c>
      <c r="H120" s="207">
        <v>56</v>
      </c>
      <c r="I120" s="208"/>
      <c r="J120" s="209">
        <f>ROUND(I120*H120,2)</f>
        <v>0</v>
      </c>
      <c r="K120" s="205" t="s">
        <v>134</v>
      </c>
      <c r="L120" s="43"/>
      <c r="M120" s="210" t="s">
        <v>19</v>
      </c>
      <c r="N120" s="211" t="s">
        <v>45</v>
      </c>
      <c r="O120" s="83"/>
      <c r="P120" s="212">
        <f>O120*H120</f>
        <v>0</v>
      </c>
      <c r="Q120" s="212">
        <v>0.00084000000000000003</v>
      </c>
      <c r="R120" s="212">
        <f>Q120*H120</f>
        <v>0.047039999999999998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127</v>
      </c>
      <c r="AT120" s="214" t="s">
        <v>123</v>
      </c>
      <c r="AU120" s="214" t="s">
        <v>84</v>
      </c>
      <c r="AY120" s="16" t="s">
        <v>121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82</v>
      </c>
      <c r="BK120" s="215">
        <f>ROUND(I120*H120,2)</f>
        <v>0</v>
      </c>
      <c r="BL120" s="16" t="s">
        <v>127</v>
      </c>
      <c r="BM120" s="214" t="s">
        <v>183</v>
      </c>
    </row>
    <row r="121" s="2" customFormat="1">
      <c r="A121" s="37"/>
      <c r="B121" s="38"/>
      <c r="C121" s="39"/>
      <c r="D121" s="221" t="s">
        <v>136</v>
      </c>
      <c r="E121" s="39"/>
      <c r="F121" s="222" t="s">
        <v>184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136</v>
      </c>
      <c r="AU121" s="16" t="s">
        <v>84</v>
      </c>
    </row>
    <row r="122" s="13" customFormat="1">
      <c r="A122" s="13"/>
      <c r="B122" s="223"/>
      <c r="C122" s="224"/>
      <c r="D122" s="216" t="s">
        <v>138</v>
      </c>
      <c r="E122" s="225" t="s">
        <v>19</v>
      </c>
      <c r="F122" s="226" t="s">
        <v>185</v>
      </c>
      <c r="G122" s="224"/>
      <c r="H122" s="227">
        <v>56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138</v>
      </c>
      <c r="AU122" s="233" t="s">
        <v>84</v>
      </c>
      <c r="AV122" s="13" t="s">
        <v>84</v>
      </c>
      <c r="AW122" s="13" t="s">
        <v>35</v>
      </c>
      <c r="AX122" s="13" t="s">
        <v>82</v>
      </c>
      <c r="AY122" s="233" t="s">
        <v>121</v>
      </c>
    </row>
    <row r="123" s="2" customFormat="1" ht="44.25" customHeight="1">
      <c r="A123" s="37"/>
      <c r="B123" s="38"/>
      <c r="C123" s="203" t="s">
        <v>186</v>
      </c>
      <c r="D123" s="203" t="s">
        <v>123</v>
      </c>
      <c r="E123" s="204" t="s">
        <v>187</v>
      </c>
      <c r="F123" s="205" t="s">
        <v>188</v>
      </c>
      <c r="G123" s="206" t="s">
        <v>133</v>
      </c>
      <c r="H123" s="207">
        <v>56</v>
      </c>
      <c r="I123" s="208"/>
      <c r="J123" s="209">
        <f>ROUND(I123*H123,2)</f>
        <v>0</v>
      </c>
      <c r="K123" s="205" t="s">
        <v>134</v>
      </c>
      <c r="L123" s="43"/>
      <c r="M123" s="210" t="s">
        <v>19</v>
      </c>
      <c r="N123" s="211" t="s">
        <v>45</v>
      </c>
      <c r="O123" s="8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4" t="s">
        <v>127</v>
      </c>
      <c r="AT123" s="214" t="s">
        <v>123</v>
      </c>
      <c r="AU123" s="214" t="s">
        <v>84</v>
      </c>
      <c r="AY123" s="16" t="s">
        <v>121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82</v>
      </c>
      <c r="BK123" s="215">
        <f>ROUND(I123*H123,2)</f>
        <v>0</v>
      </c>
      <c r="BL123" s="16" t="s">
        <v>127</v>
      </c>
      <c r="BM123" s="214" t="s">
        <v>189</v>
      </c>
    </row>
    <row r="124" s="2" customFormat="1">
      <c r="A124" s="37"/>
      <c r="B124" s="38"/>
      <c r="C124" s="39"/>
      <c r="D124" s="221" t="s">
        <v>136</v>
      </c>
      <c r="E124" s="39"/>
      <c r="F124" s="222" t="s">
        <v>190</v>
      </c>
      <c r="G124" s="39"/>
      <c r="H124" s="39"/>
      <c r="I124" s="218"/>
      <c r="J124" s="39"/>
      <c r="K124" s="39"/>
      <c r="L124" s="43"/>
      <c r="M124" s="219"/>
      <c r="N124" s="220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136</v>
      </c>
      <c r="AU124" s="16" t="s">
        <v>84</v>
      </c>
    </row>
    <row r="125" s="13" customFormat="1">
      <c r="A125" s="13"/>
      <c r="B125" s="223"/>
      <c r="C125" s="224"/>
      <c r="D125" s="216" t="s">
        <v>138</v>
      </c>
      <c r="E125" s="225" t="s">
        <v>19</v>
      </c>
      <c r="F125" s="226" t="s">
        <v>185</v>
      </c>
      <c r="G125" s="224"/>
      <c r="H125" s="227">
        <v>56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138</v>
      </c>
      <c r="AU125" s="233" t="s">
        <v>84</v>
      </c>
      <c r="AV125" s="13" t="s">
        <v>84</v>
      </c>
      <c r="AW125" s="13" t="s">
        <v>35</v>
      </c>
      <c r="AX125" s="13" t="s">
        <v>82</v>
      </c>
      <c r="AY125" s="233" t="s">
        <v>121</v>
      </c>
    </row>
    <row r="126" s="2" customFormat="1" ht="44.25" customHeight="1">
      <c r="A126" s="37"/>
      <c r="B126" s="38"/>
      <c r="C126" s="203" t="s">
        <v>191</v>
      </c>
      <c r="D126" s="203" t="s">
        <v>123</v>
      </c>
      <c r="E126" s="204" t="s">
        <v>192</v>
      </c>
      <c r="F126" s="205" t="s">
        <v>193</v>
      </c>
      <c r="G126" s="206" t="s">
        <v>166</v>
      </c>
      <c r="H126" s="207">
        <v>54.850000000000001</v>
      </c>
      <c r="I126" s="208"/>
      <c r="J126" s="209">
        <f>ROUND(I126*H126,2)</f>
        <v>0</v>
      </c>
      <c r="K126" s="205" t="s">
        <v>134</v>
      </c>
      <c r="L126" s="43"/>
      <c r="M126" s="210" t="s">
        <v>19</v>
      </c>
      <c r="N126" s="211" t="s">
        <v>45</v>
      </c>
      <c r="O126" s="8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127</v>
      </c>
      <c r="AT126" s="214" t="s">
        <v>123</v>
      </c>
      <c r="AU126" s="214" t="s">
        <v>84</v>
      </c>
      <c r="AY126" s="16" t="s">
        <v>121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82</v>
      </c>
      <c r="BK126" s="215">
        <f>ROUND(I126*H126,2)</f>
        <v>0</v>
      </c>
      <c r="BL126" s="16" t="s">
        <v>127</v>
      </c>
      <c r="BM126" s="214" t="s">
        <v>194</v>
      </c>
    </row>
    <row r="127" s="2" customFormat="1">
      <c r="A127" s="37"/>
      <c r="B127" s="38"/>
      <c r="C127" s="39"/>
      <c r="D127" s="221" t="s">
        <v>136</v>
      </c>
      <c r="E127" s="39"/>
      <c r="F127" s="222" t="s">
        <v>195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136</v>
      </c>
      <c r="AU127" s="16" t="s">
        <v>84</v>
      </c>
    </row>
    <row r="128" s="13" customFormat="1">
      <c r="A128" s="13"/>
      <c r="B128" s="223"/>
      <c r="C128" s="224"/>
      <c r="D128" s="216" t="s">
        <v>138</v>
      </c>
      <c r="E128" s="225" t="s">
        <v>19</v>
      </c>
      <c r="F128" s="226" t="s">
        <v>196</v>
      </c>
      <c r="G128" s="224"/>
      <c r="H128" s="227">
        <v>54.850000000000001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138</v>
      </c>
      <c r="AU128" s="233" t="s">
        <v>84</v>
      </c>
      <c r="AV128" s="13" t="s">
        <v>84</v>
      </c>
      <c r="AW128" s="13" t="s">
        <v>35</v>
      </c>
      <c r="AX128" s="13" t="s">
        <v>74</v>
      </c>
      <c r="AY128" s="233" t="s">
        <v>121</v>
      </c>
    </row>
    <row r="129" s="2" customFormat="1" ht="66.75" customHeight="1">
      <c r="A129" s="37"/>
      <c r="B129" s="38"/>
      <c r="C129" s="203" t="s">
        <v>197</v>
      </c>
      <c r="D129" s="203" t="s">
        <v>123</v>
      </c>
      <c r="E129" s="204" t="s">
        <v>198</v>
      </c>
      <c r="F129" s="205" t="s">
        <v>199</v>
      </c>
      <c r="G129" s="206" t="s">
        <v>166</v>
      </c>
      <c r="H129" s="207">
        <v>1.96</v>
      </c>
      <c r="I129" s="208"/>
      <c r="J129" s="209">
        <f>ROUND(I129*H129,2)</f>
        <v>0</v>
      </c>
      <c r="K129" s="205" t="s">
        <v>134</v>
      </c>
      <c r="L129" s="43"/>
      <c r="M129" s="210" t="s">
        <v>19</v>
      </c>
      <c r="N129" s="211" t="s">
        <v>45</v>
      </c>
      <c r="O129" s="83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4" t="s">
        <v>127</v>
      </c>
      <c r="AT129" s="214" t="s">
        <v>123</v>
      </c>
      <c r="AU129" s="214" t="s">
        <v>84</v>
      </c>
      <c r="AY129" s="16" t="s">
        <v>121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6" t="s">
        <v>82</v>
      </c>
      <c r="BK129" s="215">
        <f>ROUND(I129*H129,2)</f>
        <v>0</v>
      </c>
      <c r="BL129" s="16" t="s">
        <v>127</v>
      </c>
      <c r="BM129" s="214" t="s">
        <v>200</v>
      </c>
    </row>
    <row r="130" s="2" customFormat="1">
      <c r="A130" s="37"/>
      <c r="B130" s="38"/>
      <c r="C130" s="39"/>
      <c r="D130" s="221" t="s">
        <v>136</v>
      </c>
      <c r="E130" s="39"/>
      <c r="F130" s="222" t="s">
        <v>201</v>
      </c>
      <c r="G130" s="39"/>
      <c r="H130" s="39"/>
      <c r="I130" s="218"/>
      <c r="J130" s="39"/>
      <c r="K130" s="39"/>
      <c r="L130" s="43"/>
      <c r="M130" s="219"/>
      <c r="N130" s="220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136</v>
      </c>
      <c r="AU130" s="16" t="s">
        <v>84</v>
      </c>
    </row>
    <row r="131" s="13" customFormat="1">
      <c r="A131" s="13"/>
      <c r="B131" s="223"/>
      <c r="C131" s="224"/>
      <c r="D131" s="216" t="s">
        <v>138</v>
      </c>
      <c r="E131" s="225" t="s">
        <v>19</v>
      </c>
      <c r="F131" s="226" t="s">
        <v>202</v>
      </c>
      <c r="G131" s="224"/>
      <c r="H131" s="227">
        <v>1.96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138</v>
      </c>
      <c r="AU131" s="233" t="s">
        <v>84</v>
      </c>
      <c r="AV131" s="13" t="s">
        <v>84</v>
      </c>
      <c r="AW131" s="13" t="s">
        <v>35</v>
      </c>
      <c r="AX131" s="13" t="s">
        <v>82</v>
      </c>
      <c r="AY131" s="233" t="s">
        <v>121</v>
      </c>
    </row>
    <row r="132" s="2" customFormat="1" ht="16.5" customHeight="1">
      <c r="A132" s="37"/>
      <c r="B132" s="38"/>
      <c r="C132" s="234" t="s">
        <v>203</v>
      </c>
      <c r="D132" s="234" t="s">
        <v>204</v>
      </c>
      <c r="E132" s="235" t="s">
        <v>205</v>
      </c>
      <c r="F132" s="236" t="s">
        <v>206</v>
      </c>
      <c r="G132" s="237" t="s">
        <v>207</v>
      </c>
      <c r="H132" s="238">
        <v>0.52000000000000002</v>
      </c>
      <c r="I132" s="239"/>
      <c r="J132" s="240">
        <f>ROUND(I132*H132,2)</f>
        <v>0</v>
      </c>
      <c r="K132" s="236" t="s">
        <v>134</v>
      </c>
      <c r="L132" s="241"/>
      <c r="M132" s="242" t="s">
        <v>19</v>
      </c>
      <c r="N132" s="243" t="s">
        <v>45</v>
      </c>
      <c r="O132" s="83"/>
      <c r="P132" s="212">
        <f>O132*H132</f>
        <v>0</v>
      </c>
      <c r="Q132" s="212">
        <v>1</v>
      </c>
      <c r="R132" s="212">
        <f>Q132*H132</f>
        <v>0.52000000000000002</v>
      </c>
      <c r="S132" s="212">
        <v>0</v>
      </c>
      <c r="T132" s="21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4" t="s">
        <v>170</v>
      </c>
      <c r="AT132" s="214" t="s">
        <v>204</v>
      </c>
      <c r="AU132" s="214" t="s">
        <v>84</v>
      </c>
      <c r="AY132" s="16" t="s">
        <v>121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6" t="s">
        <v>82</v>
      </c>
      <c r="BK132" s="215">
        <f>ROUND(I132*H132,2)</f>
        <v>0</v>
      </c>
      <c r="BL132" s="16" t="s">
        <v>127</v>
      </c>
      <c r="BM132" s="214" t="s">
        <v>208</v>
      </c>
    </row>
    <row r="133" s="13" customFormat="1">
      <c r="A133" s="13"/>
      <c r="B133" s="223"/>
      <c r="C133" s="224"/>
      <c r="D133" s="216" t="s">
        <v>138</v>
      </c>
      <c r="E133" s="225" t="s">
        <v>19</v>
      </c>
      <c r="F133" s="226" t="s">
        <v>209</v>
      </c>
      <c r="G133" s="224"/>
      <c r="H133" s="227">
        <v>0.52000000000000002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138</v>
      </c>
      <c r="AU133" s="233" t="s">
        <v>84</v>
      </c>
      <c r="AV133" s="13" t="s">
        <v>84</v>
      </c>
      <c r="AW133" s="13" t="s">
        <v>35</v>
      </c>
      <c r="AX133" s="13" t="s">
        <v>82</v>
      </c>
      <c r="AY133" s="233" t="s">
        <v>121</v>
      </c>
    </row>
    <row r="134" s="2" customFormat="1" ht="16.5" customHeight="1">
      <c r="A134" s="37"/>
      <c r="B134" s="38"/>
      <c r="C134" s="234" t="s">
        <v>210</v>
      </c>
      <c r="D134" s="234" t="s">
        <v>204</v>
      </c>
      <c r="E134" s="235" t="s">
        <v>211</v>
      </c>
      <c r="F134" s="236" t="s">
        <v>212</v>
      </c>
      <c r="G134" s="237" t="s">
        <v>207</v>
      </c>
      <c r="H134" s="238">
        <v>1.44</v>
      </c>
      <c r="I134" s="239"/>
      <c r="J134" s="240">
        <f>ROUND(I134*H134,2)</f>
        <v>0</v>
      </c>
      <c r="K134" s="236" t="s">
        <v>134</v>
      </c>
      <c r="L134" s="241"/>
      <c r="M134" s="242" t="s">
        <v>19</v>
      </c>
      <c r="N134" s="243" t="s">
        <v>45</v>
      </c>
      <c r="O134" s="83"/>
      <c r="P134" s="212">
        <f>O134*H134</f>
        <v>0</v>
      </c>
      <c r="Q134" s="212">
        <v>1</v>
      </c>
      <c r="R134" s="212">
        <f>Q134*H134</f>
        <v>1.44</v>
      </c>
      <c r="S134" s="212">
        <v>0</v>
      </c>
      <c r="T134" s="21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4" t="s">
        <v>170</v>
      </c>
      <c r="AT134" s="214" t="s">
        <v>204</v>
      </c>
      <c r="AU134" s="214" t="s">
        <v>84</v>
      </c>
      <c r="AY134" s="16" t="s">
        <v>121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82</v>
      </c>
      <c r="BK134" s="215">
        <f>ROUND(I134*H134,2)</f>
        <v>0</v>
      </c>
      <c r="BL134" s="16" t="s">
        <v>127</v>
      </c>
      <c r="BM134" s="214" t="s">
        <v>213</v>
      </c>
    </row>
    <row r="135" s="13" customFormat="1">
      <c r="A135" s="13"/>
      <c r="B135" s="223"/>
      <c r="C135" s="224"/>
      <c r="D135" s="216" t="s">
        <v>138</v>
      </c>
      <c r="E135" s="225" t="s">
        <v>19</v>
      </c>
      <c r="F135" s="226" t="s">
        <v>214</v>
      </c>
      <c r="G135" s="224"/>
      <c r="H135" s="227">
        <v>1.44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138</v>
      </c>
      <c r="AU135" s="233" t="s">
        <v>84</v>
      </c>
      <c r="AV135" s="13" t="s">
        <v>84</v>
      </c>
      <c r="AW135" s="13" t="s">
        <v>35</v>
      </c>
      <c r="AX135" s="13" t="s">
        <v>82</v>
      </c>
      <c r="AY135" s="233" t="s">
        <v>121</v>
      </c>
    </row>
    <row r="136" s="2" customFormat="1" ht="37.8" customHeight="1">
      <c r="A136" s="37"/>
      <c r="B136" s="38"/>
      <c r="C136" s="203" t="s">
        <v>8</v>
      </c>
      <c r="D136" s="203" t="s">
        <v>123</v>
      </c>
      <c r="E136" s="204" t="s">
        <v>215</v>
      </c>
      <c r="F136" s="205" t="s">
        <v>216</v>
      </c>
      <c r="G136" s="206" t="s">
        <v>133</v>
      </c>
      <c r="H136" s="207">
        <v>88</v>
      </c>
      <c r="I136" s="208"/>
      <c r="J136" s="209">
        <f>ROUND(I136*H136,2)</f>
        <v>0</v>
      </c>
      <c r="K136" s="205" t="s">
        <v>134</v>
      </c>
      <c r="L136" s="43"/>
      <c r="M136" s="210" t="s">
        <v>19</v>
      </c>
      <c r="N136" s="211" t="s">
        <v>45</v>
      </c>
      <c r="O136" s="8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127</v>
      </c>
      <c r="AT136" s="214" t="s">
        <v>123</v>
      </c>
      <c r="AU136" s="214" t="s">
        <v>84</v>
      </c>
      <c r="AY136" s="16" t="s">
        <v>121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82</v>
      </c>
      <c r="BK136" s="215">
        <f>ROUND(I136*H136,2)</f>
        <v>0</v>
      </c>
      <c r="BL136" s="16" t="s">
        <v>127</v>
      </c>
      <c r="BM136" s="214" t="s">
        <v>217</v>
      </c>
    </row>
    <row r="137" s="2" customFormat="1">
      <c r="A137" s="37"/>
      <c r="B137" s="38"/>
      <c r="C137" s="39"/>
      <c r="D137" s="221" t="s">
        <v>136</v>
      </c>
      <c r="E137" s="39"/>
      <c r="F137" s="222" t="s">
        <v>218</v>
      </c>
      <c r="G137" s="39"/>
      <c r="H137" s="39"/>
      <c r="I137" s="218"/>
      <c r="J137" s="39"/>
      <c r="K137" s="39"/>
      <c r="L137" s="43"/>
      <c r="M137" s="219"/>
      <c r="N137" s="22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136</v>
      </c>
      <c r="AU137" s="16" t="s">
        <v>84</v>
      </c>
    </row>
    <row r="138" s="13" customFormat="1">
      <c r="A138" s="13"/>
      <c r="B138" s="223"/>
      <c r="C138" s="224"/>
      <c r="D138" s="216" t="s">
        <v>138</v>
      </c>
      <c r="E138" s="225" t="s">
        <v>19</v>
      </c>
      <c r="F138" s="226" t="s">
        <v>219</v>
      </c>
      <c r="G138" s="224"/>
      <c r="H138" s="227">
        <v>88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138</v>
      </c>
      <c r="AU138" s="233" t="s">
        <v>84</v>
      </c>
      <c r="AV138" s="13" t="s">
        <v>84</v>
      </c>
      <c r="AW138" s="13" t="s">
        <v>35</v>
      </c>
      <c r="AX138" s="13" t="s">
        <v>82</v>
      </c>
      <c r="AY138" s="233" t="s">
        <v>121</v>
      </c>
    </row>
    <row r="139" s="2" customFormat="1" ht="37.8" customHeight="1">
      <c r="A139" s="37"/>
      <c r="B139" s="38"/>
      <c r="C139" s="203" t="s">
        <v>220</v>
      </c>
      <c r="D139" s="203" t="s">
        <v>123</v>
      </c>
      <c r="E139" s="204" t="s">
        <v>221</v>
      </c>
      <c r="F139" s="205" t="s">
        <v>222</v>
      </c>
      <c r="G139" s="206" t="s">
        <v>133</v>
      </c>
      <c r="H139" s="207">
        <v>70</v>
      </c>
      <c r="I139" s="208"/>
      <c r="J139" s="209">
        <f>ROUND(I139*H139,2)</f>
        <v>0</v>
      </c>
      <c r="K139" s="205" t="s">
        <v>134</v>
      </c>
      <c r="L139" s="43"/>
      <c r="M139" s="210" t="s">
        <v>19</v>
      </c>
      <c r="N139" s="211" t="s">
        <v>45</v>
      </c>
      <c r="O139" s="83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127</v>
      </c>
      <c r="AT139" s="214" t="s">
        <v>123</v>
      </c>
      <c r="AU139" s="214" t="s">
        <v>84</v>
      </c>
      <c r="AY139" s="16" t="s">
        <v>121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82</v>
      </c>
      <c r="BK139" s="215">
        <f>ROUND(I139*H139,2)</f>
        <v>0</v>
      </c>
      <c r="BL139" s="16" t="s">
        <v>127</v>
      </c>
      <c r="BM139" s="214" t="s">
        <v>223</v>
      </c>
    </row>
    <row r="140" s="2" customFormat="1">
      <c r="A140" s="37"/>
      <c r="B140" s="38"/>
      <c r="C140" s="39"/>
      <c r="D140" s="221" t="s">
        <v>136</v>
      </c>
      <c r="E140" s="39"/>
      <c r="F140" s="222" t="s">
        <v>224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136</v>
      </c>
      <c r="AU140" s="16" t="s">
        <v>84</v>
      </c>
    </row>
    <row r="141" s="13" customFormat="1">
      <c r="A141" s="13"/>
      <c r="B141" s="223"/>
      <c r="C141" s="224"/>
      <c r="D141" s="216" t="s">
        <v>138</v>
      </c>
      <c r="E141" s="225" t="s">
        <v>19</v>
      </c>
      <c r="F141" s="226" t="s">
        <v>225</v>
      </c>
      <c r="G141" s="224"/>
      <c r="H141" s="227">
        <v>70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138</v>
      </c>
      <c r="AU141" s="233" t="s">
        <v>84</v>
      </c>
      <c r="AV141" s="13" t="s">
        <v>84</v>
      </c>
      <c r="AW141" s="13" t="s">
        <v>35</v>
      </c>
      <c r="AX141" s="13" t="s">
        <v>82</v>
      </c>
      <c r="AY141" s="233" t="s">
        <v>121</v>
      </c>
    </row>
    <row r="142" s="2" customFormat="1" ht="16.5" customHeight="1">
      <c r="A142" s="37"/>
      <c r="B142" s="38"/>
      <c r="C142" s="234" t="s">
        <v>226</v>
      </c>
      <c r="D142" s="234" t="s">
        <v>204</v>
      </c>
      <c r="E142" s="235" t="s">
        <v>227</v>
      </c>
      <c r="F142" s="236" t="s">
        <v>228</v>
      </c>
      <c r="G142" s="237" t="s">
        <v>229</v>
      </c>
      <c r="H142" s="238">
        <v>1.3999999999999999</v>
      </c>
      <c r="I142" s="239"/>
      <c r="J142" s="240">
        <f>ROUND(I142*H142,2)</f>
        <v>0</v>
      </c>
      <c r="K142" s="236" t="s">
        <v>134</v>
      </c>
      <c r="L142" s="241"/>
      <c r="M142" s="242" t="s">
        <v>19</v>
      </c>
      <c r="N142" s="243" t="s">
        <v>45</v>
      </c>
      <c r="O142" s="83"/>
      <c r="P142" s="212">
        <f>O142*H142</f>
        <v>0</v>
      </c>
      <c r="Q142" s="212">
        <v>0.001</v>
      </c>
      <c r="R142" s="212">
        <f>Q142*H142</f>
        <v>0.0014</v>
      </c>
      <c r="S142" s="212">
        <v>0</v>
      </c>
      <c r="T142" s="21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4" t="s">
        <v>170</v>
      </c>
      <c r="AT142" s="214" t="s">
        <v>204</v>
      </c>
      <c r="AU142" s="214" t="s">
        <v>84</v>
      </c>
      <c r="AY142" s="16" t="s">
        <v>121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6" t="s">
        <v>82</v>
      </c>
      <c r="BK142" s="215">
        <f>ROUND(I142*H142,2)</f>
        <v>0</v>
      </c>
      <c r="BL142" s="16" t="s">
        <v>127</v>
      </c>
      <c r="BM142" s="214" t="s">
        <v>230</v>
      </c>
    </row>
    <row r="143" s="13" customFormat="1">
      <c r="A143" s="13"/>
      <c r="B143" s="223"/>
      <c r="C143" s="224"/>
      <c r="D143" s="216" t="s">
        <v>138</v>
      </c>
      <c r="E143" s="224"/>
      <c r="F143" s="226" t="s">
        <v>231</v>
      </c>
      <c r="G143" s="224"/>
      <c r="H143" s="227">
        <v>1.3999999999999999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138</v>
      </c>
      <c r="AU143" s="233" t="s">
        <v>84</v>
      </c>
      <c r="AV143" s="13" t="s">
        <v>84</v>
      </c>
      <c r="AW143" s="13" t="s">
        <v>4</v>
      </c>
      <c r="AX143" s="13" t="s">
        <v>82</v>
      </c>
      <c r="AY143" s="233" t="s">
        <v>121</v>
      </c>
    </row>
    <row r="144" s="2" customFormat="1" ht="33" customHeight="1">
      <c r="A144" s="37"/>
      <c r="B144" s="38"/>
      <c r="C144" s="203" t="s">
        <v>232</v>
      </c>
      <c r="D144" s="203" t="s">
        <v>123</v>
      </c>
      <c r="E144" s="204" t="s">
        <v>233</v>
      </c>
      <c r="F144" s="205" t="s">
        <v>234</v>
      </c>
      <c r="G144" s="206" t="s">
        <v>133</v>
      </c>
      <c r="H144" s="207">
        <v>59.200000000000003</v>
      </c>
      <c r="I144" s="208"/>
      <c r="J144" s="209">
        <f>ROUND(I144*H144,2)</f>
        <v>0</v>
      </c>
      <c r="K144" s="205" t="s">
        <v>134</v>
      </c>
      <c r="L144" s="43"/>
      <c r="M144" s="210" t="s">
        <v>19</v>
      </c>
      <c r="N144" s="211" t="s">
        <v>45</v>
      </c>
      <c r="O144" s="83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4" t="s">
        <v>127</v>
      </c>
      <c r="AT144" s="214" t="s">
        <v>123</v>
      </c>
      <c r="AU144" s="214" t="s">
        <v>84</v>
      </c>
      <c r="AY144" s="16" t="s">
        <v>121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6" t="s">
        <v>82</v>
      </c>
      <c r="BK144" s="215">
        <f>ROUND(I144*H144,2)</f>
        <v>0</v>
      </c>
      <c r="BL144" s="16" t="s">
        <v>127</v>
      </c>
      <c r="BM144" s="214" t="s">
        <v>235</v>
      </c>
    </row>
    <row r="145" s="2" customFormat="1">
      <c r="A145" s="37"/>
      <c r="B145" s="38"/>
      <c r="C145" s="39"/>
      <c r="D145" s="221" t="s">
        <v>136</v>
      </c>
      <c r="E145" s="39"/>
      <c r="F145" s="222" t="s">
        <v>236</v>
      </c>
      <c r="G145" s="39"/>
      <c r="H145" s="39"/>
      <c r="I145" s="218"/>
      <c r="J145" s="39"/>
      <c r="K145" s="39"/>
      <c r="L145" s="43"/>
      <c r="M145" s="219"/>
      <c r="N145" s="22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136</v>
      </c>
      <c r="AU145" s="16" t="s">
        <v>84</v>
      </c>
    </row>
    <row r="146" s="13" customFormat="1">
      <c r="A146" s="13"/>
      <c r="B146" s="223"/>
      <c r="C146" s="224"/>
      <c r="D146" s="216" t="s">
        <v>138</v>
      </c>
      <c r="E146" s="225" t="s">
        <v>19</v>
      </c>
      <c r="F146" s="226" t="s">
        <v>237</v>
      </c>
      <c r="G146" s="224"/>
      <c r="H146" s="227">
        <v>59.200000000000003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138</v>
      </c>
      <c r="AU146" s="233" t="s">
        <v>84</v>
      </c>
      <c r="AV146" s="13" t="s">
        <v>84</v>
      </c>
      <c r="AW146" s="13" t="s">
        <v>35</v>
      </c>
      <c r="AX146" s="13" t="s">
        <v>82</v>
      </c>
      <c r="AY146" s="233" t="s">
        <v>121</v>
      </c>
    </row>
    <row r="147" s="2" customFormat="1" ht="33" customHeight="1">
      <c r="A147" s="37"/>
      <c r="B147" s="38"/>
      <c r="C147" s="203" t="s">
        <v>238</v>
      </c>
      <c r="D147" s="203" t="s">
        <v>123</v>
      </c>
      <c r="E147" s="204" t="s">
        <v>239</v>
      </c>
      <c r="F147" s="205" t="s">
        <v>240</v>
      </c>
      <c r="G147" s="206" t="s">
        <v>148</v>
      </c>
      <c r="H147" s="207">
        <v>38</v>
      </c>
      <c r="I147" s="208"/>
      <c r="J147" s="209">
        <f>ROUND(I147*H147,2)</f>
        <v>0</v>
      </c>
      <c r="K147" s="205" t="s">
        <v>134</v>
      </c>
      <c r="L147" s="43"/>
      <c r="M147" s="210" t="s">
        <v>19</v>
      </c>
      <c r="N147" s="211" t="s">
        <v>45</v>
      </c>
      <c r="O147" s="83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4" t="s">
        <v>127</v>
      </c>
      <c r="AT147" s="214" t="s">
        <v>123</v>
      </c>
      <c r="AU147" s="214" t="s">
        <v>84</v>
      </c>
      <c r="AY147" s="16" t="s">
        <v>121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6" t="s">
        <v>82</v>
      </c>
      <c r="BK147" s="215">
        <f>ROUND(I147*H147,2)</f>
        <v>0</v>
      </c>
      <c r="BL147" s="16" t="s">
        <v>127</v>
      </c>
      <c r="BM147" s="214" t="s">
        <v>241</v>
      </c>
    </row>
    <row r="148" s="2" customFormat="1">
      <c r="A148" s="37"/>
      <c r="B148" s="38"/>
      <c r="C148" s="39"/>
      <c r="D148" s="221" t="s">
        <v>136</v>
      </c>
      <c r="E148" s="39"/>
      <c r="F148" s="222" t="s">
        <v>242</v>
      </c>
      <c r="G148" s="39"/>
      <c r="H148" s="39"/>
      <c r="I148" s="218"/>
      <c r="J148" s="39"/>
      <c r="K148" s="39"/>
      <c r="L148" s="43"/>
      <c r="M148" s="219"/>
      <c r="N148" s="220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136</v>
      </c>
      <c r="AU148" s="16" t="s">
        <v>84</v>
      </c>
    </row>
    <row r="149" s="13" customFormat="1">
      <c r="A149" s="13"/>
      <c r="B149" s="223"/>
      <c r="C149" s="224"/>
      <c r="D149" s="216" t="s">
        <v>138</v>
      </c>
      <c r="E149" s="225" t="s">
        <v>19</v>
      </c>
      <c r="F149" s="226" t="s">
        <v>243</v>
      </c>
      <c r="G149" s="224"/>
      <c r="H149" s="227">
        <v>38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138</v>
      </c>
      <c r="AU149" s="233" t="s">
        <v>84</v>
      </c>
      <c r="AV149" s="13" t="s">
        <v>84</v>
      </c>
      <c r="AW149" s="13" t="s">
        <v>35</v>
      </c>
      <c r="AX149" s="13" t="s">
        <v>82</v>
      </c>
      <c r="AY149" s="233" t="s">
        <v>121</v>
      </c>
    </row>
    <row r="150" s="2" customFormat="1" ht="24.15" customHeight="1">
      <c r="A150" s="37"/>
      <c r="B150" s="38"/>
      <c r="C150" s="203" t="s">
        <v>244</v>
      </c>
      <c r="D150" s="203" t="s">
        <v>123</v>
      </c>
      <c r="E150" s="204" t="s">
        <v>245</v>
      </c>
      <c r="F150" s="205" t="s">
        <v>246</v>
      </c>
      <c r="G150" s="206" t="s">
        <v>148</v>
      </c>
      <c r="H150" s="207">
        <v>38</v>
      </c>
      <c r="I150" s="208"/>
      <c r="J150" s="209">
        <f>ROUND(I150*H150,2)</f>
        <v>0</v>
      </c>
      <c r="K150" s="205" t="s">
        <v>134</v>
      </c>
      <c r="L150" s="43"/>
      <c r="M150" s="210" t="s">
        <v>19</v>
      </c>
      <c r="N150" s="211" t="s">
        <v>45</v>
      </c>
      <c r="O150" s="83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4" t="s">
        <v>127</v>
      </c>
      <c r="AT150" s="214" t="s">
        <v>123</v>
      </c>
      <c r="AU150" s="214" t="s">
        <v>84</v>
      </c>
      <c r="AY150" s="16" t="s">
        <v>121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6" t="s">
        <v>82</v>
      </c>
      <c r="BK150" s="215">
        <f>ROUND(I150*H150,2)</f>
        <v>0</v>
      </c>
      <c r="BL150" s="16" t="s">
        <v>127</v>
      </c>
      <c r="BM150" s="214" t="s">
        <v>247</v>
      </c>
    </row>
    <row r="151" s="2" customFormat="1">
      <c r="A151" s="37"/>
      <c r="B151" s="38"/>
      <c r="C151" s="39"/>
      <c r="D151" s="221" t="s">
        <v>136</v>
      </c>
      <c r="E151" s="39"/>
      <c r="F151" s="222" t="s">
        <v>248</v>
      </c>
      <c r="G151" s="39"/>
      <c r="H151" s="39"/>
      <c r="I151" s="218"/>
      <c r="J151" s="39"/>
      <c r="K151" s="39"/>
      <c r="L151" s="43"/>
      <c r="M151" s="219"/>
      <c r="N151" s="220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136</v>
      </c>
      <c r="AU151" s="16" t="s">
        <v>84</v>
      </c>
    </row>
    <row r="152" s="13" customFormat="1">
      <c r="A152" s="13"/>
      <c r="B152" s="223"/>
      <c r="C152" s="224"/>
      <c r="D152" s="216" t="s">
        <v>138</v>
      </c>
      <c r="E152" s="225" t="s">
        <v>19</v>
      </c>
      <c r="F152" s="226" t="s">
        <v>243</v>
      </c>
      <c r="G152" s="224"/>
      <c r="H152" s="227">
        <v>38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138</v>
      </c>
      <c r="AU152" s="233" t="s">
        <v>84</v>
      </c>
      <c r="AV152" s="13" t="s">
        <v>84</v>
      </c>
      <c r="AW152" s="13" t="s">
        <v>35</v>
      </c>
      <c r="AX152" s="13" t="s">
        <v>82</v>
      </c>
      <c r="AY152" s="233" t="s">
        <v>121</v>
      </c>
    </row>
    <row r="153" s="2" customFormat="1" ht="16.5" customHeight="1">
      <c r="A153" s="37"/>
      <c r="B153" s="38"/>
      <c r="C153" s="234" t="s">
        <v>7</v>
      </c>
      <c r="D153" s="234" t="s">
        <v>204</v>
      </c>
      <c r="E153" s="235" t="s">
        <v>249</v>
      </c>
      <c r="F153" s="236" t="s">
        <v>250</v>
      </c>
      <c r="G153" s="237" t="s">
        <v>148</v>
      </c>
      <c r="H153" s="238">
        <v>38</v>
      </c>
      <c r="I153" s="239"/>
      <c r="J153" s="240">
        <f>ROUND(I153*H153,2)</f>
        <v>0</v>
      </c>
      <c r="K153" s="236" t="s">
        <v>134</v>
      </c>
      <c r="L153" s="241"/>
      <c r="M153" s="242" t="s">
        <v>19</v>
      </c>
      <c r="N153" s="243" t="s">
        <v>45</v>
      </c>
      <c r="O153" s="83"/>
      <c r="P153" s="212">
        <f>O153*H153</f>
        <v>0</v>
      </c>
      <c r="Q153" s="212">
        <v>0.017999999999999999</v>
      </c>
      <c r="R153" s="212">
        <f>Q153*H153</f>
        <v>0.68399999999999994</v>
      </c>
      <c r="S153" s="212">
        <v>0</v>
      </c>
      <c r="T153" s="21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4" t="s">
        <v>170</v>
      </c>
      <c r="AT153" s="214" t="s">
        <v>204</v>
      </c>
      <c r="AU153" s="214" t="s">
        <v>84</v>
      </c>
      <c r="AY153" s="16" t="s">
        <v>121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6" t="s">
        <v>82</v>
      </c>
      <c r="BK153" s="215">
        <f>ROUND(I153*H153,2)</f>
        <v>0</v>
      </c>
      <c r="BL153" s="16" t="s">
        <v>127</v>
      </c>
      <c r="BM153" s="214" t="s">
        <v>251</v>
      </c>
    </row>
    <row r="154" s="12" customFormat="1" ht="22.8" customHeight="1">
      <c r="A154" s="12"/>
      <c r="B154" s="187"/>
      <c r="C154" s="188"/>
      <c r="D154" s="189" t="s">
        <v>73</v>
      </c>
      <c r="E154" s="201" t="s">
        <v>84</v>
      </c>
      <c r="F154" s="201" t="s">
        <v>252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SUM(P155:P159)</f>
        <v>0</v>
      </c>
      <c r="Q154" s="195"/>
      <c r="R154" s="196">
        <f>SUM(R155:R159)</f>
        <v>12.376000000000001</v>
      </c>
      <c r="S154" s="195"/>
      <c r="T154" s="197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8" t="s">
        <v>82</v>
      </c>
      <c r="AT154" s="199" t="s">
        <v>73</v>
      </c>
      <c r="AU154" s="199" t="s">
        <v>82</v>
      </c>
      <c r="AY154" s="198" t="s">
        <v>121</v>
      </c>
      <c r="BK154" s="200">
        <f>SUM(BK155:BK159)</f>
        <v>0</v>
      </c>
    </row>
    <row r="155" s="2" customFormat="1" ht="24.15" customHeight="1">
      <c r="A155" s="37"/>
      <c r="B155" s="38"/>
      <c r="C155" s="203" t="s">
        <v>253</v>
      </c>
      <c r="D155" s="203" t="s">
        <v>123</v>
      </c>
      <c r="E155" s="204" t="s">
        <v>254</v>
      </c>
      <c r="F155" s="205" t="s">
        <v>255</v>
      </c>
      <c r="G155" s="206" t="s">
        <v>133</v>
      </c>
      <c r="H155" s="207">
        <v>42</v>
      </c>
      <c r="I155" s="208"/>
      <c r="J155" s="209">
        <f>ROUND(I155*H155,2)</f>
        <v>0</v>
      </c>
      <c r="K155" s="205" t="s">
        <v>134</v>
      </c>
      <c r="L155" s="43"/>
      <c r="M155" s="210" t="s">
        <v>19</v>
      </c>
      <c r="N155" s="211" t="s">
        <v>45</v>
      </c>
      <c r="O155" s="83"/>
      <c r="P155" s="212">
        <f>O155*H155</f>
        <v>0</v>
      </c>
      <c r="Q155" s="212">
        <v>0.108</v>
      </c>
      <c r="R155" s="212">
        <f>Q155*H155</f>
        <v>4.5359999999999996</v>
      </c>
      <c r="S155" s="212">
        <v>0</v>
      </c>
      <c r="T155" s="21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4" t="s">
        <v>127</v>
      </c>
      <c r="AT155" s="214" t="s">
        <v>123</v>
      </c>
      <c r="AU155" s="214" t="s">
        <v>84</v>
      </c>
      <c r="AY155" s="16" t="s">
        <v>121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6" t="s">
        <v>82</v>
      </c>
      <c r="BK155" s="215">
        <f>ROUND(I155*H155,2)</f>
        <v>0</v>
      </c>
      <c r="BL155" s="16" t="s">
        <v>127</v>
      </c>
      <c r="BM155" s="214" t="s">
        <v>256</v>
      </c>
    </row>
    <row r="156" s="2" customFormat="1">
      <c r="A156" s="37"/>
      <c r="B156" s="38"/>
      <c r="C156" s="39"/>
      <c r="D156" s="221" t="s">
        <v>136</v>
      </c>
      <c r="E156" s="39"/>
      <c r="F156" s="222" t="s">
        <v>257</v>
      </c>
      <c r="G156" s="39"/>
      <c r="H156" s="39"/>
      <c r="I156" s="218"/>
      <c r="J156" s="39"/>
      <c r="K156" s="39"/>
      <c r="L156" s="43"/>
      <c r="M156" s="219"/>
      <c r="N156" s="220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136</v>
      </c>
      <c r="AU156" s="16" t="s">
        <v>84</v>
      </c>
    </row>
    <row r="157" s="13" customFormat="1">
      <c r="A157" s="13"/>
      <c r="B157" s="223"/>
      <c r="C157" s="224"/>
      <c r="D157" s="216" t="s">
        <v>138</v>
      </c>
      <c r="E157" s="225" t="s">
        <v>19</v>
      </c>
      <c r="F157" s="226" t="s">
        <v>258</v>
      </c>
      <c r="G157" s="224"/>
      <c r="H157" s="227">
        <v>42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138</v>
      </c>
      <c r="AU157" s="233" t="s">
        <v>84</v>
      </c>
      <c r="AV157" s="13" t="s">
        <v>84</v>
      </c>
      <c r="AW157" s="13" t="s">
        <v>35</v>
      </c>
      <c r="AX157" s="13" t="s">
        <v>82</v>
      </c>
      <c r="AY157" s="233" t="s">
        <v>121</v>
      </c>
    </row>
    <row r="158" s="2" customFormat="1" ht="16.5" customHeight="1">
      <c r="A158" s="37"/>
      <c r="B158" s="38"/>
      <c r="C158" s="234" t="s">
        <v>259</v>
      </c>
      <c r="D158" s="234" t="s">
        <v>204</v>
      </c>
      <c r="E158" s="235" t="s">
        <v>260</v>
      </c>
      <c r="F158" s="236" t="s">
        <v>261</v>
      </c>
      <c r="G158" s="237" t="s">
        <v>148</v>
      </c>
      <c r="H158" s="238">
        <v>7</v>
      </c>
      <c r="I158" s="239"/>
      <c r="J158" s="240">
        <f>ROUND(I158*H158,2)</f>
        <v>0</v>
      </c>
      <c r="K158" s="236" t="s">
        <v>134</v>
      </c>
      <c r="L158" s="241"/>
      <c r="M158" s="242" t="s">
        <v>19</v>
      </c>
      <c r="N158" s="243" t="s">
        <v>45</v>
      </c>
      <c r="O158" s="83"/>
      <c r="P158" s="212">
        <f>O158*H158</f>
        <v>0</v>
      </c>
      <c r="Q158" s="212">
        <v>1.1200000000000001</v>
      </c>
      <c r="R158" s="212">
        <f>Q158*H158</f>
        <v>7.8400000000000007</v>
      </c>
      <c r="S158" s="212">
        <v>0</v>
      </c>
      <c r="T158" s="21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4" t="s">
        <v>170</v>
      </c>
      <c r="AT158" s="214" t="s">
        <v>204</v>
      </c>
      <c r="AU158" s="214" t="s">
        <v>84</v>
      </c>
      <c r="AY158" s="16" t="s">
        <v>121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6" t="s">
        <v>82</v>
      </c>
      <c r="BK158" s="215">
        <f>ROUND(I158*H158,2)</f>
        <v>0</v>
      </c>
      <c r="BL158" s="16" t="s">
        <v>127</v>
      </c>
      <c r="BM158" s="214" t="s">
        <v>262</v>
      </c>
    </row>
    <row r="159" s="13" customFormat="1">
      <c r="A159" s="13"/>
      <c r="B159" s="223"/>
      <c r="C159" s="224"/>
      <c r="D159" s="216" t="s">
        <v>138</v>
      </c>
      <c r="E159" s="225" t="s">
        <v>19</v>
      </c>
      <c r="F159" s="226" t="s">
        <v>263</v>
      </c>
      <c r="G159" s="224"/>
      <c r="H159" s="227">
        <v>7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138</v>
      </c>
      <c r="AU159" s="233" t="s">
        <v>84</v>
      </c>
      <c r="AV159" s="13" t="s">
        <v>84</v>
      </c>
      <c r="AW159" s="13" t="s">
        <v>35</v>
      </c>
      <c r="AX159" s="13" t="s">
        <v>82</v>
      </c>
      <c r="AY159" s="233" t="s">
        <v>121</v>
      </c>
    </row>
    <row r="160" s="12" customFormat="1" ht="22.8" customHeight="1">
      <c r="A160" s="12"/>
      <c r="B160" s="187"/>
      <c r="C160" s="188"/>
      <c r="D160" s="189" t="s">
        <v>73</v>
      </c>
      <c r="E160" s="201" t="s">
        <v>140</v>
      </c>
      <c r="F160" s="201" t="s">
        <v>264</v>
      </c>
      <c r="G160" s="188"/>
      <c r="H160" s="188"/>
      <c r="I160" s="191"/>
      <c r="J160" s="202">
        <f>BK160</f>
        <v>0</v>
      </c>
      <c r="K160" s="188"/>
      <c r="L160" s="193"/>
      <c r="M160" s="194"/>
      <c r="N160" s="195"/>
      <c r="O160" s="195"/>
      <c r="P160" s="196">
        <f>SUM(P161:P209)</f>
        <v>0</v>
      </c>
      <c r="Q160" s="195"/>
      <c r="R160" s="196">
        <f>SUM(R161:R209)</f>
        <v>104.95930248000001</v>
      </c>
      <c r="S160" s="195"/>
      <c r="T160" s="197">
        <f>SUM(T161:T209)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8" t="s">
        <v>82</v>
      </c>
      <c r="AT160" s="199" t="s">
        <v>73</v>
      </c>
      <c r="AU160" s="199" t="s">
        <v>82</v>
      </c>
      <c r="AY160" s="198" t="s">
        <v>121</v>
      </c>
      <c r="BK160" s="200">
        <f>SUM(BK161:BK209)</f>
        <v>0</v>
      </c>
    </row>
    <row r="161" s="2" customFormat="1" ht="66.75" customHeight="1">
      <c r="A161" s="37"/>
      <c r="B161" s="38"/>
      <c r="C161" s="203" t="s">
        <v>265</v>
      </c>
      <c r="D161" s="203" t="s">
        <v>123</v>
      </c>
      <c r="E161" s="204" t="s">
        <v>266</v>
      </c>
      <c r="F161" s="205" t="s">
        <v>267</v>
      </c>
      <c r="G161" s="206" t="s">
        <v>166</v>
      </c>
      <c r="H161" s="207">
        <v>18.106000000000002</v>
      </c>
      <c r="I161" s="208"/>
      <c r="J161" s="209">
        <f>ROUND(I161*H161,2)</f>
        <v>0</v>
      </c>
      <c r="K161" s="205" t="s">
        <v>134</v>
      </c>
      <c r="L161" s="43"/>
      <c r="M161" s="210" t="s">
        <v>19</v>
      </c>
      <c r="N161" s="211" t="s">
        <v>45</v>
      </c>
      <c r="O161" s="83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4" t="s">
        <v>127</v>
      </c>
      <c r="AT161" s="214" t="s">
        <v>123</v>
      </c>
      <c r="AU161" s="214" t="s">
        <v>84</v>
      </c>
      <c r="AY161" s="16" t="s">
        <v>121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6" t="s">
        <v>82</v>
      </c>
      <c r="BK161" s="215">
        <f>ROUND(I161*H161,2)</f>
        <v>0</v>
      </c>
      <c r="BL161" s="16" t="s">
        <v>127</v>
      </c>
      <c r="BM161" s="214" t="s">
        <v>268</v>
      </c>
    </row>
    <row r="162" s="2" customFormat="1">
      <c r="A162" s="37"/>
      <c r="B162" s="38"/>
      <c r="C162" s="39"/>
      <c r="D162" s="221" t="s">
        <v>136</v>
      </c>
      <c r="E162" s="39"/>
      <c r="F162" s="222" t="s">
        <v>269</v>
      </c>
      <c r="G162" s="39"/>
      <c r="H162" s="39"/>
      <c r="I162" s="218"/>
      <c r="J162" s="39"/>
      <c r="K162" s="39"/>
      <c r="L162" s="43"/>
      <c r="M162" s="219"/>
      <c r="N162" s="220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136</v>
      </c>
      <c r="AU162" s="16" t="s">
        <v>84</v>
      </c>
    </row>
    <row r="163" s="13" customFormat="1">
      <c r="A163" s="13"/>
      <c r="B163" s="223"/>
      <c r="C163" s="224"/>
      <c r="D163" s="216" t="s">
        <v>138</v>
      </c>
      <c r="E163" s="225" t="s">
        <v>19</v>
      </c>
      <c r="F163" s="226" t="s">
        <v>270</v>
      </c>
      <c r="G163" s="224"/>
      <c r="H163" s="227">
        <v>9.5039999999999996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138</v>
      </c>
      <c r="AU163" s="233" t="s">
        <v>84</v>
      </c>
      <c r="AV163" s="13" t="s">
        <v>84</v>
      </c>
      <c r="AW163" s="13" t="s">
        <v>35</v>
      </c>
      <c r="AX163" s="13" t="s">
        <v>74</v>
      </c>
      <c r="AY163" s="233" t="s">
        <v>121</v>
      </c>
    </row>
    <row r="164" s="13" customFormat="1">
      <c r="A164" s="13"/>
      <c r="B164" s="223"/>
      <c r="C164" s="224"/>
      <c r="D164" s="216" t="s">
        <v>138</v>
      </c>
      <c r="E164" s="225" t="s">
        <v>19</v>
      </c>
      <c r="F164" s="226" t="s">
        <v>271</v>
      </c>
      <c r="G164" s="224"/>
      <c r="H164" s="227">
        <v>5.0039999999999996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138</v>
      </c>
      <c r="AU164" s="233" t="s">
        <v>84</v>
      </c>
      <c r="AV164" s="13" t="s">
        <v>84</v>
      </c>
      <c r="AW164" s="13" t="s">
        <v>35</v>
      </c>
      <c r="AX164" s="13" t="s">
        <v>74</v>
      </c>
      <c r="AY164" s="233" t="s">
        <v>121</v>
      </c>
    </row>
    <row r="165" s="13" customFormat="1">
      <c r="A165" s="13"/>
      <c r="B165" s="223"/>
      <c r="C165" s="224"/>
      <c r="D165" s="216" t="s">
        <v>138</v>
      </c>
      <c r="E165" s="225" t="s">
        <v>19</v>
      </c>
      <c r="F165" s="226" t="s">
        <v>272</v>
      </c>
      <c r="G165" s="224"/>
      <c r="H165" s="227">
        <v>1.8280000000000001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138</v>
      </c>
      <c r="AU165" s="233" t="s">
        <v>84</v>
      </c>
      <c r="AV165" s="13" t="s">
        <v>84</v>
      </c>
      <c r="AW165" s="13" t="s">
        <v>35</v>
      </c>
      <c r="AX165" s="13" t="s">
        <v>74</v>
      </c>
      <c r="AY165" s="233" t="s">
        <v>121</v>
      </c>
    </row>
    <row r="166" s="13" customFormat="1">
      <c r="A166" s="13"/>
      <c r="B166" s="223"/>
      <c r="C166" s="224"/>
      <c r="D166" s="216" t="s">
        <v>138</v>
      </c>
      <c r="E166" s="225" t="s">
        <v>19</v>
      </c>
      <c r="F166" s="226" t="s">
        <v>273</v>
      </c>
      <c r="G166" s="224"/>
      <c r="H166" s="227">
        <v>1.5600000000000001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138</v>
      </c>
      <c r="AU166" s="233" t="s">
        <v>84</v>
      </c>
      <c r="AV166" s="13" t="s">
        <v>84</v>
      </c>
      <c r="AW166" s="13" t="s">
        <v>35</v>
      </c>
      <c r="AX166" s="13" t="s">
        <v>74</v>
      </c>
      <c r="AY166" s="233" t="s">
        <v>121</v>
      </c>
    </row>
    <row r="167" s="13" customFormat="1">
      <c r="A167" s="13"/>
      <c r="B167" s="223"/>
      <c r="C167" s="224"/>
      <c r="D167" s="216" t="s">
        <v>138</v>
      </c>
      <c r="E167" s="225" t="s">
        <v>19</v>
      </c>
      <c r="F167" s="226" t="s">
        <v>274</v>
      </c>
      <c r="G167" s="224"/>
      <c r="H167" s="227">
        <v>0.20999999999999999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138</v>
      </c>
      <c r="AU167" s="233" t="s">
        <v>84</v>
      </c>
      <c r="AV167" s="13" t="s">
        <v>84</v>
      </c>
      <c r="AW167" s="13" t="s">
        <v>35</v>
      </c>
      <c r="AX167" s="13" t="s">
        <v>74</v>
      </c>
      <c r="AY167" s="233" t="s">
        <v>121</v>
      </c>
    </row>
    <row r="168" s="2" customFormat="1" ht="76.35" customHeight="1">
      <c r="A168" s="37"/>
      <c r="B168" s="38"/>
      <c r="C168" s="203" t="s">
        <v>275</v>
      </c>
      <c r="D168" s="203" t="s">
        <v>123</v>
      </c>
      <c r="E168" s="204" t="s">
        <v>276</v>
      </c>
      <c r="F168" s="205" t="s">
        <v>277</v>
      </c>
      <c r="G168" s="206" t="s">
        <v>133</v>
      </c>
      <c r="H168" s="207">
        <v>19.170000000000002</v>
      </c>
      <c r="I168" s="208"/>
      <c r="J168" s="209">
        <f>ROUND(I168*H168,2)</f>
        <v>0</v>
      </c>
      <c r="K168" s="205" t="s">
        <v>134</v>
      </c>
      <c r="L168" s="43"/>
      <c r="M168" s="210" t="s">
        <v>19</v>
      </c>
      <c r="N168" s="211" t="s">
        <v>45</v>
      </c>
      <c r="O168" s="83"/>
      <c r="P168" s="212">
        <f>O168*H168</f>
        <v>0</v>
      </c>
      <c r="Q168" s="212">
        <v>0.00726</v>
      </c>
      <c r="R168" s="212">
        <f>Q168*H168</f>
        <v>0.1391742</v>
      </c>
      <c r="S168" s="212">
        <v>0</v>
      </c>
      <c r="T168" s="21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4" t="s">
        <v>127</v>
      </c>
      <c r="AT168" s="214" t="s">
        <v>123</v>
      </c>
      <c r="AU168" s="214" t="s">
        <v>84</v>
      </c>
      <c r="AY168" s="16" t="s">
        <v>121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82</v>
      </c>
      <c r="BK168" s="215">
        <f>ROUND(I168*H168,2)</f>
        <v>0</v>
      </c>
      <c r="BL168" s="16" t="s">
        <v>127</v>
      </c>
      <c r="BM168" s="214" t="s">
        <v>278</v>
      </c>
    </row>
    <row r="169" s="2" customFormat="1">
      <c r="A169" s="37"/>
      <c r="B169" s="38"/>
      <c r="C169" s="39"/>
      <c r="D169" s="221" t="s">
        <v>136</v>
      </c>
      <c r="E169" s="39"/>
      <c r="F169" s="222" t="s">
        <v>279</v>
      </c>
      <c r="G169" s="39"/>
      <c r="H169" s="39"/>
      <c r="I169" s="218"/>
      <c r="J169" s="39"/>
      <c r="K169" s="39"/>
      <c r="L169" s="43"/>
      <c r="M169" s="219"/>
      <c r="N169" s="22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136</v>
      </c>
      <c r="AU169" s="16" t="s">
        <v>84</v>
      </c>
    </row>
    <row r="170" s="13" customFormat="1">
      <c r="A170" s="13"/>
      <c r="B170" s="223"/>
      <c r="C170" s="224"/>
      <c r="D170" s="216" t="s">
        <v>138</v>
      </c>
      <c r="E170" s="225" t="s">
        <v>19</v>
      </c>
      <c r="F170" s="226" t="s">
        <v>280</v>
      </c>
      <c r="G170" s="224"/>
      <c r="H170" s="227">
        <v>8.0600000000000005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138</v>
      </c>
      <c r="AU170" s="233" t="s">
        <v>84</v>
      </c>
      <c r="AV170" s="13" t="s">
        <v>84</v>
      </c>
      <c r="AW170" s="13" t="s">
        <v>35</v>
      </c>
      <c r="AX170" s="13" t="s">
        <v>74</v>
      </c>
      <c r="AY170" s="233" t="s">
        <v>121</v>
      </c>
    </row>
    <row r="171" s="13" customFormat="1">
      <c r="A171" s="13"/>
      <c r="B171" s="223"/>
      <c r="C171" s="224"/>
      <c r="D171" s="216" t="s">
        <v>138</v>
      </c>
      <c r="E171" s="225" t="s">
        <v>19</v>
      </c>
      <c r="F171" s="226" t="s">
        <v>281</v>
      </c>
      <c r="G171" s="224"/>
      <c r="H171" s="227">
        <v>3.8599999999999999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138</v>
      </c>
      <c r="AU171" s="233" t="s">
        <v>84</v>
      </c>
      <c r="AV171" s="13" t="s">
        <v>84</v>
      </c>
      <c r="AW171" s="13" t="s">
        <v>35</v>
      </c>
      <c r="AX171" s="13" t="s">
        <v>74</v>
      </c>
      <c r="AY171" s="233" t="s">
        <v>121</v>
      </c>
    </row>
    <row r="172" s="13" customFormat="1">
      <c r="A172" s="13"/>
      <c r="B172" s="223"/>
      <c r="C172" s="224"/>
      <c r="D172" s="216" t="s">
        <v>138</v>
      </c>
      <c r="E172" s="225" t="s">
        <v>19</v>
      </c>
      <c r="F172" s="226" t="s">
        <v>282</v>
      </c>
      <c r="G172" s="224"/>
      <c r="H172" s="227">
        <v>5.29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138</v>
      </c>
      <c r="AU172" s="233" t="s">
        <v>84</v>
      </c>
      <c r="AV172" s="13" t="s">
        <v>84</v>
      </c>
      <c r="AW172" s="13" t="s">
        <v>35</v>
      </c>
      <c r="AX172" s="13" t="s">
        <v>74</v>
      </c>
      <c r="AY172" s="233" t="s">
        <v>121</v>
      </c>
    </row>
    <row r="173" s="13" customFormat="1">
      <c r="A173" s="13"/>
      <c r="B173" s="223"/>
      <c r="C173" s="224"/>
      <c r="D173" s="216" t="s">
        <v>138</v>
      </c>
      <c r="E173" s="225" t="s">
        <v>19</v>
      </c>
      <c r="F173" s="226" t="s">
        <v>283</v>
      </c>
      <c r="G173" s="224"/>
      <c r="H173" s="227">
        <v>1.96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138</v>
      </c>
      <c r="AU173" s="233" t="s">
        <v>84</v>
      </c>
      <c r="AV173" s="13" t="s">
        <v>84</v>
      </c>
      <c r="AW173" s="13" t="s">
        <v>35</v>
      </c>
      <c r="AX173" s="13" t="s">
        <v>74</v>
      </c>
      <c r="AY173" s="233" t="s">
        <v>121</v>
      </c>
    </row>
    <row r="174" s="2" customFormat="1" ht="76.35" customHeight="1">
      <c r="A174" s="37"/>
      <c r="B174" s="38"/>
      <c r="C174" s="203" t="s">
        <v>284</v>
      </c>
      <c r="D174" s="203" t="s">
        <v>123</v>
      </c>
      <c r="E174" s="204" t="s">
        <v>285</v>
      </c>
      <c r="F174" s="205" t="s">
        <v>286</v>
      </c>
      <c r="G174" s="206" t="s">
        <v>133</v>
      </c>
      <c r="H174" s="207">
        <v>19.170000000000002</v>
      </c>
      <c r="I174" s="208"/>
      <c r="J174" s="209">
        <f>ROUND(I174*H174,2)</f>
        <v>0</v>
      </c>
      <c r="K174" s="205" t="s">
        <v>134</v>
      </c>
      <c r="L174" s="43"/>
      <c r="M174" s="210" t="s">
        <v>19</v>
      </c>
      <c r="N174" s="211" t="s">
        <v>45</v>
      </c>
      <c r="O174" s="83"/>
      <c r="P174" s="212">
        <f>O174*H174</f>
        <v>0</v>
      </c>
      <c r="Q174" s="212">
        <v>0.00085999999999999998</v>
      </c>
      <c r="R174" s="212">
        <f>Q174*H174</f>
        <v>0.016486199999999999</v>
      </c>
      <c r="S174" s="212">
        <v>0</v>
      </c>
      <c r="T174" s="21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4" t="s">
        <v>127</v>
      </c>
      <c r="AT174" s="214" t="s">
        <v>123</v>
      </c>
      <c r="AU174" s="214" t="s">
        <v>84</v>
      </c>
      <c r="AY174" s="16" t="s">
        <v>121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6" t="s">
        <v>82</v>
      </c>
      <c r="BK174" s="215">
        <f>ROUND(I174*H174,2)</f>
        <v>0</v>
      </c>
      <c r="BL174" s="16" t="s">
        <v>127</v>
      </c>
      <c r="BM174" s="214" t="s">
        <v>287</v>
      </c>
    </row>
    <row r="175" s="2" customFormat="1">
      <c r="A175" s="37"/>
      <c r="B175" s="38"/>
      <c r="C175" s="39"/>
      <c r="D175" s="221" t="s">
        <v>136</v>
      </c>
      <c r="E175" s="39"/>
      <c r="F175" s="222" t="s">
        <v>288</v>
      </c>
      <c r="G175" s="39"/>
      <c r="H175" s="39"/>
      <c r="I175" s="218"/>
      <c r="J175" s="39"/>
      <c r="K175" s="39"/>
      <c r="L175" s="43"/>
      <c r="M175" s="219"/>
      <c r="N175" s="220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136</v>
      </c>
      <c r="AU175" s="16" t="s">
        <v>84</v>
      </c>
    </row>
    <row r="176" s="13" customFormat="1">
      <c r="A176" s="13"/>
      <c r="B176" s="223"/>
      <c r="C176" s="224"/>
      <c r="D176" s="216" t="s">
        <v>138</v>
      </c>
      <c r="E176" s="225" t="s">
        <v>19</v>
      </c>
      <c r="F176" s="226" t="s">
        <v>280</v>
      </c>
      <c r="G176" s="224"/>
      <c r="H176" s="227">
        <v>8.0600000000000005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138</v>
      </c>
      <c r="AU176" s="233" t="s">
        <v>84</v>
      </c>
      <c r="AV176" s="13" t="s">
        <v>84</v>
      </c>
      <c r="AW176" s="13" t="s">
        <v>35</v>
      </c>
      <c r="AX176" s="13" t="s">
        <v>74</v>
      </c>
      <c r="AY176" s="233" t="s">
        <v>121</v>
      </c>
    </row>
    <row r="177" s="13" customFormat="1">
      <c r="A177" s="13"/>
      <c r="B177" s="223"/>
      <c r="C177" s="224"/>
      <c r="D177" s="216" t="s">
        <v>138</v>
      </c>
      <c r="E177" s="225" t="s">
        <v>19</v>
      </c>
      <c r="F177" s="226" t="s">
        <v>281</v>
      </c>
      <c r="G177" s="224"/>
      <c r="H177" s="227">
        <v>3.8599999999999999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138</v>
      </c>
      <c r="AU177" s="233" t="s">
        <v>84</v>
      </c>
      <c r="AV177" s="13" t="s">
        <v>84</v>
      </c>
      <c r="AW177" s="13" t="s">
        <v>35</v>
      </c>
      <c r="AX177" s="13" t="s">
        <v>74</v>
      </c>
      <c r="AY177" s="233" t="s">
        <v>121</v>
      </c>
    </row>
    <row r="178" s="13" customFormat="1">
      <c r="A178" s="13"/>
      <c r="B178" s="223"/>
      <c r="C178" s="224"/>
      <c r="D178" s="216" t="s">
        <v>138</v>
      </c>
      <c r="E178" s="225" t="s">
        <v>19</v>
      </c>
      <c r="F178" s="226" t="s">
        <v>282</v>
      </c>
      <c r="G178" s="224"/>
      <c r="H178" s="227">
        <v>5.29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138</v>
      </c>
      <c r="AU178" s="233" t="s">
        <v>84</v>
      </c>
      <c r="AV178" s="13" t="s">
        <v>84</v>
      </c>
      <c r="AW178" s="13" t="s">
        <v>35</v>
      </c>
      <c r="AX178" s="13" t="s">
        <v>74</v>
      </c>
      <c r="AY178" s="233" t="s">
        <v>121</v>
      </c>
    </row>
    <row r="179" s="13" customFormat="1">
      <c r="A179" s="13"/>
      <c r="B179" s="223"/>
      <c r="C179" s="224"/>
      <c r="D179" s="216" t="s">
        <v>138</v>
      </c>
      <c r="E179" s="225" t="s">
        <v>19</v>
      </c>
      <c r="F179" s="226" t="s">
        <v>283</v>
      </c>
      <c r="G179" s="224"/>
      <c r="H179" s="227">
        <v>1.96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138</v>
      </c>
      <c r="AU179" s="233" t="s">
        <v>84</v>
      </c>
      <c r="AV179" s="13" t="s">
        <v>84</v>
      </c>
      <c r="AW179" s="13" t="s">
        <v>35</v>
      </c>
      <c r="AX179" s="13" t="s">
        <v>74</v>
      </c>
      <c r="AY179" s="233" t="s">
        <v>121</v>
      </c>
    </row>
    <row r="180" s="2" customFormat="1" ht="78" customHeight="1">
      <c r="A180" s="37"/>
      <c r="B180" s="38"/>
      <c r="C180" s="203" t="s">
        <v>289</v>
      </c>
      <c r="D180" s="203" t="s">
        <v>123</v>
      </c>
      <c r="E180" s="204" t="s">
        <v>290</v>
      </c>
      <c r="F180" s="205" t="s">
        <v>291</v>
      </c>
      <c r="G180" s="206" t="s">
        <v>207</v>
      </c>
      <c r="H180" s="207">
        <v>0.161</v>
      </c>
      <c r="I180" s="208"/>
      <c r="J180" s="209">
        <f>ROUND(I180*H180,2)</f>
        <v>0</v>
      </c>
      <c r="K180" s="205" t="s">
        <v>134</v>
      </c>
      <c r="L180" s="43"/>
      <c r="M180" s="210" t="s">
        <v>19</v>
      </c>
      <c r="N180" s="211" t="s">
        <v>45</v>
      </c>
      <c r="O180" s="83"/>
      <c r="P180" s="212">
        <f>O180*H180</f>
        <v>0</v>
      </c>
      <c r="Q180" s="212">
        <v>1.09528</v>
      </c>
      <c r="R180" s="212">
        <f>Q180*H180</f>
        <v>0.17634008000000001</v>
      </c>
      <c r="S180" s="212">
        <v>0</v>
      </c>
      <c r="T180" s="21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4" t="s">
        <v>127</v>
      </c>
      <c r="AT180" s="214" t="s">
        <v>123</v>
      </c>
      <c r="AU180" s="214" t="s">
        <v>84</v>
      </c>
      <c r="AY180" s="16" t="s">
        <v>121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6" t="s">
        <v>82</v>
      </c>
      <c r="BK180" s="215">
        <f>ROUND(I180*H180,2)</f>
        <v>0</v>
      </c>
      <c r="BL180" s="16" t="s">
        <v>127</v>
      </c>
      <c r="BM180" s="214" t="s">
        <v>292</v>
      </c>
    </row>
    <row r="181" s="2" customFormat="1">
      <c r="A181" s="37"/>
      <c r="B181" s="38"/>
      <c r="C181" s="39"/>
      <c r="D181" s="221" t="s">
        <v>136</v>
      </c>
      <c r="E181" s="39"/>
      <c r="F181" s="222" t="s">
        <v>293</v>
      </c>
      <c r="G181" s="39"/>
      <c r="H181" s="39"/>
      <c r="I181" s="218"/>
      <c r="J181" s="39"/>
      <c r="K181" s="39"/>
      <c r="L181" s="43"/>
      <c r="M181" s="219"/>
      <c r="N181" s="220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136</v>
      </c>
      <c r="AU181" s="16" t="s">
        <v>84</v>
      </c>
    </row>
    <row r="182" s="13" customFormat="1">
      <c r="A182" s="13"/>
      <c r="B182" s="223"/>
      <c r="C182" s="224"/>
      <c r="D182" s="216" t="s">
        <v>138</v>
      </c>
      <c r="E182" s="225" t="s">
        <v>19</v>
      </c>
      <c r="F182" s="226" t="s">
        <v>294</v>
      </c>
      <c r="G182" s="224"/>
      <c r="H182" s="227">
        <v>0.161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138</v>
      </c>
      <c r="AU182" s="233" t="s">
        <v>84</v>
      </c>
      <c r="AV182" s="13" t="s">
        <v>84</v>
      </c>
      <c r="AW182" s="13" t="s">
        <v>35</v>
      </c>
      <c r="AX182" s="13" t="s">
        <v>74</v>
      </c>
      <c r="AY182" s="233" t="s">
        <v>121</v>
      </c>
    </row>
    <row r="183" s="2" customFormat="1" ht="90" customHeight="1">
      <c r="A183" s="37"/>
      <c r="B183" s="38"/>
      <c r="C183" s="203" t="s">
        <v>295</v>
      </c>
      <c r="D183" s="203" t="s">
        <v>123</v>
      </c>
      <c r="E183" s="204" t="s">
        <v>296</v>
      </c>
      <c r="F183" s="205" t="s">
        <v>297</v>
      </c>
      <c r="G183" s="206" t="s">
        <v>207</v>
      </c>
      <c r="H183" s="207">
        <v>0.23999999999999999</v>
      </c>
      <c r="I183" s="208"/>
      <c r="J183" s="209">
        <f>ROUND(I183*H183,2)</f>
        <v>0</v>
      </c>
      <c r="K183" s="205" t="s">
        <v>134</v>
      </c>
      <c r="L183" s="43"/>
      <c r="M183" s="210" t="s">
        <v>19</v>
      </c>
      <c r="N183" s="211" t="s">
        <v>45</v>
      </c>
      <c r="O183" s="83"/>
      <c r="P183" s="212">
        <f>O183*H183</f>
        <v>0</v>
      </c>
      <c r="Q183" s="212">
        <v>1.03955</v>
      </c>
      <c r="R183" s="212">
        <f>Q183*H183</f>
        <v>0.24949199999999999</v>
      </c>
      <c r="S183" s="212">
        <v>0</v>
      </c>
      <c r="T183" s="21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4" t="s">
        <v>127</v>
      </c>
      <c r="AT183" s="214" t="s">
        <v>123</v>
      </c>
      <c r="AU183" s="214" t="s">
        <v>84</v>
      </c>
      <c r="AY183" s="16" t="s">
        <v>121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6" t="s">
        <v>82</v>
      </c>
      <c r="BK183" s="215">
        <f>ROUND(I183*H183,2)</f>
        <v>0</v>
      </c>
      <c r="BL183" s="16" t="s">
        <v>127</v>
      </c>
      <c r="BM183" s="214" t="s">
        <v>298</v>
      </c>
    </row>
    <row r="184" s="2" customFormat="1">
      <c r="A184" s="37"/>
      <c r="B184" s="38"/>
      <c r="C184" s="39"/>
      <c r="D184" s="221" t="s">
        <v>136</v>
      </c>
      <c r="E184" s="39"/>
      <c r="F184" s="222" t="s">
        <v>299</v>
      </c>
      <c r="G184" s="39"/>
      <c r="H184" s="39"/>
      <c r="I184" s="218"/>
      <c r="J184" s="39"/>
      <c r="K184" s="39"/>
      <c r="L184" s="43"/>
      <c r="M184" s="219"/>
      <c r="N184" s="220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136</v>
      </c>
      <c r="AU184" s="16" t="s">
        <v>84</v>
      </c>
    </row>
    <row r="185" s="13" customFormat="1">
      <c r="A185" s="13"/>
      <c r="B185" s="223"/>
      <c r="C185" s="224"/>
      <c r="D185" s="216" t="s">
        <v>138</v>
      </c>
      <c r="E185" s="225" t="s">
        <v>19</v>
      </c>
      <c r="F185" s="226" t="s">
        <v>300</v>
      </c>
      <c r="G185" s="224"/>
      <c r="H185" s="227">
        <v>0.23999999999999999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138</v>
      </c>
      <c r="AU185" s="233" t="s">
        <v>84</v>
      </c>
      <c r="AV185" s="13" t="s">
        <v>84</v>
      </c>
      <c r="AW185" s="13" t="s">
        <v>35</v>
      </c>
      <c r="AX185" s="13" t="s">
        <v>74</v>
      </c>
      <c r="AY185" s="233" t="s">
        <v>121</v>
      </c>
    </row>
    <row r="186" s="2" customFormat="1" ht="44.25" customHeight="1">
      <c r="A186" s="37"/>
      <c r="B186" s="38"/>
      <c r="C186" s="203" t="s">
        <v>301</v>
      </c>
      <c r="D186" s="203" t="s">
        <v>123</v>
      </c>
      <c r="E186" s="204" t="s">
        <v>302</v>
      </c>
      <c r="F186" s="205" t="s">
        <v>303</v>
      </c>
      <c r="G186" s="206" t="s">
        <v>148</v>
      </c>
      <c r="H186" s="207">
        <v>21</v>
      </c>
      <c r="I186" s="208"/>
      <c r="J186" s="209">
        <f>ROUND(I186*H186,2)</f>
        <v>0</v>
      </c>
      <c r="K186" s="205" t="s">
        <v>134</v>
      </c>
      <c r="L186" s="43"/>
      <c r="M186" s="210" t="s">
        <v>19</v>
      </c>
      <c r="N186" s="211" t="s">
        <v>45</v>
      </c>
      <c r="O186" s="83"/>
      <c r="P186" s="212">
        <f>O186*H186</f>
        <v>0</v>
      </c>
      <c r="Q186" s="212">
        <v>0.17488999999999999</v>
      </c>
      <c r="R186" s="212">
        <f>Q186*H186</f>
        <v>3.6726899999999998</v>
      </c>
      <c r="S186" s="212">
        <v>0</v>
      </c>
      <c r="T186" s="21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4" t="s">
        <v>127</v>
      </c>
      <c r="AT186" s="214" t="s">
        <v>123</v>
      </c>
      <c r="AU186" s="214" t="s">
        <v>84</v>
      </c>
      <c r="AY186" s="16" t="s">
        <v>121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6" t="s">
        <v>82</v>
      </c>
      <c r="BK186" s="215">
        <f>ROUND(I186*H186,2)</f>
        <v>0</v>
      </c>
      <c r="BL186" s="16" t="s">
        <v>127</v>
      </c>
      <c r="BM186" s="214" t="s">
        <v>304</v>
      </c>
    </row>
    <row r="187" s="2" customFormat="1">
      <c r="A187" s="37"/>
      <c r="B187" s="38"/>
      <c r="C187" s="39"/>
      <c r="D187" s="221" t="s">
        <v>136</v>
      </c>
      <c r="E187" s="39"/>
      <c r="F187" s="222" t="s">
        <v>305</v>
      </c>
      <c r="G187" s="39"/>
      <c r="H187" s="39"/>
      <c r="I187" s="218"/>
      <c r="J187" s="39"/>
      <c r="K187" s="39"/>
      <c r="L187" s="43"/>
      <c r="M187" s="219"/>
      <c r="N187" s="220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136</v>
      </c>
      <c r="AU187" s="16" t="s">
        <v>84</v>
      </c>
    </row>
    <row r="188" s="13" customFormat="1">
      <c r="A188" s="13"/>
      <c r="B188" s="223"/>
      <c r="C188" s="224"/>
      <c r="D188" s="216" t="s">
        <v>138</v>
      </c>
      <c r="E188" s="225" t="s">
        <v>19</v>
      </c>
      <c r="F188" s="226" t="s">
        <v>306</v>
      </c>
      <c r="G188" s="224"/>
      <c r="H188" s="227">
        <v>21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138</v>
      </c>
      <c r="AU188" s="233" t="s">
        <v>84</v>
      </c>
      <c r="AV188" s="13" t="s">
        <v>84</v>
      </c>
      <c r="AW188" s="13" t="s">
        <v>35</v>
      </c>
      <c r="AX188" s="13" t="s">
        <v>82</v>
      </c>
      <c r="AY188" s="233" t="s">
        <v>121</v>
      </c>
    </row>
    <row r="189" s="2" customFormat="1" ht="37.8" customHeight="1">
      <c r="A189" s="37"/>
      <c r="B189" s="38"/>
      <c r="C189" s="234" t="s">
        <v>307</v>
      </c>
      <c r="D189" s="234" t="s">
        <v>204</v>
      </c>
      <c r="E189" s="235" t="s">
        <v>308</v>
      </c>
      <c r="F189" s="236" t="s">
        <v>309</v>
      </c>
      <c r="G189" s="237" t="s">
        <v>148</v>
      </c>
      <c r="H189" s="238">
        <v>11</v>
      </c>
      <c r="I189" s="239"/>
      <c r="J189" s="240">
        <f>ROUND(I189*H189,2)</f>
        <v>0</v>
      </c>
      <c r="K189" s="236" t="s">
        <v>19</v>
      </c>
      <c r="L189" s="241"/>
      <c r="M189" s="242" t="s">
        <v>19</v>
      </c>
      <c r="N189" s="243" t="s">
        <v>45</v>
      </c>
      <c r="O189" s="83"/>
      <c r="P189" s="212">
        <f>O189*H189</f>
        <v>0</v>
      </c>
      <c r="Q189" s="212">
        <v>0.0047999999999999996</v>
      </c>
      <c r="R189" s="212">
        <f>Q189*H189</f>
        <v>0.052799999999999993</v>
      </c>
      <c r="S189" s="212">
        <v>0</v>
      </c>
      <c r="T189" s="21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4" t="s">
        <v>170</v>
      </c>
      <c r="AT189" s="214" t="s">
        <v>204</v>
      </c>
      <c r="AU189" s="214" t="s">
        <v>84</v>
      </c>
      <c r="AY189" s="16" t="s">
        <v>121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6" t="s">
        <v>82</v>
      </c>
      <c r="BK189" s="215">
        <f>ROUND(I189*H189,2)</f>
        <v>0</v>
      </c>
      <c r="BL189" s="16" t="s">
        <v>127</v>
      </c>
      <c r="BM189" s="214" t="s">
        <v>310</v>
      </c>
    </row>
    <row r="190" s="2" customFormat="1" ht="37.8" customHeight="1">
      <c r="A190" s="37"/>
      <c r="B190" s="38"/>
      <c r="C190" s="234" t="s">
        <v>311</v>
      </c>
      <c r="D190" s="234" t="s">
        <v>204</v>
      </c>
      <c r="E190" s="235" t="s">
        <v>312</v>
      </c>
      <c r="F190" s="236" t="s">
        <v>313</v>
      </c>
      <c r="G190" s="237" t="s">
        <v>148</v>
      </c>
      <c r="H190" s="238">
        <v>10</v>
      </c>
      <c r="I190" s="239"/>
      <c r="J190" s="240">
        <f>ROUND(I190*H190,2)</f>
        <v>0</v>
      </c>
      <c r="K190" s="236" t="s">
        <v>19</v>
      </c>
      <c r="L190" s="241"/>
      <c r="M190" s="242" t="s">
        <v>19</v>
      </c>
      <c r="N190" s="243" t="s">
        <v>45</v>
      </c>
      <c r="O190" s="83"/>
      <c r="P190" s="212">
        <f>O190*H190</f>
        <v>0</v>
      </c>
      <c r="Q190" s="212">
        <v>0.0033999999999999998</v>
      </c>
      <c r="R190" s="212">
        <f>Q190*H190</f>
        <v>0.033999999999999996</v>
      </c>
      <c r="S190" s="212">
        <v>0</v>
      </c>
      <c r="T190" s="21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4" t="s">
        <v>170</v>
      </c>
      <c r="AT190" s="214" t="s">
        <v>204</v>
      </c>
      <c r="AU190" s="214" t="s">
        <v>84</v>
      </c>
      <c r="AY190" s="16" t="s">
        <v>121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6" t="s">
        <v>82</v>
      </c>
      <c r="BK190" s="215">
        <f>ROUND(I190*H190,2)</f>
        <v>0</v>
      </c>
      <c r="BL190" s="16" t="s">
        <v>127</v>
      </c>
      <c r="BM190" s="214" t="s">
        <v>314</v>
      </c>
    </row>
    <row r="191" s="2" customFormat="1" ht="24.15" customHeight="1">
      <c r="A191" s="37"/>
      <c r="B191" s="38"/>
      <c r="C191" s="203" t="s">
        <v>315</v>
      </c>
      <c r="D191" s="203" t="s">
        <v>123</v>
      </c>
      <c r="E191" s="204" t="s">
        <v>316</v>
      </c>
      <c r="F191" s="205" t="s">
        <v>317</v>
      </c>
      <c r="G191" s="206" t="s">
        <v>148</v>
      </c>
      <c r="H191" s="207">
        <v>1</v>
      </c>
      <c r="I191" s="208"/>
      <c r="J191" s="209">
        <f>ROUND(I191*H191,2)</f>
        <v>0</v>
      </c>
      <c r="K191" s="205" t="s">
        <v>134</v>
      </c>
      <c r="L191" s="43"/>
      <c r="M191" s="210" t="s">
        <v>19</v>
      </c>
      <c r="N191" s="211" t="s">
        <v>45</v>
      </c>
      <c r="O191" s="83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14" t="s">
        <v>127</v>
      </c>
      <c r="AT191" s="214" t="s">
        <v>123</v>
      </c>
      <c r="AU191" s="214" t="s">
        <v>84</v>
      </c>
      <c r="AY191" s="16" t="s">
        <v>121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6" t="s">
        <v>82</v>
      </c>
      <c r="BK191" s="215">
        <f>ROUND(I191*H191,2)</f>
        <v>0</v>
      </c>
      <c r="BL191" s="16" t="s">
        <v>127</v>
      </c>
      <c r="BM191" s="214" t="s">
        <v>318</v>
      </c>
    </row>
    <row r="192" s="2" customFormat="1">
      <c r="A192" s="37"/>
      <c r="B192" s="38"/>
      <c r="C192" s="39"/>
      <c r="D192" s="221" t="s">
        <v>136</v>
      </c>
      <c r="E192" s="39"/>
      <c r="F192" s="222" t="s">
        <v>319</v>
      </c>
      <c r="G192" s="39"/>
      <c r="H192" s="39"/>
      <c r="I192" s="218"/>
      <c r="J192" s="39"/>
      <c r="K192" s="39"/>
      <c r="L192" s="43"/>
      <c r="M192" s="219"/>
      <c r="N192" s="220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136</v>
      </c>
      <c r="AU192" s="16" t="s">
        <v>84</v>
      </c>
    </row>
    <row r="193" s="13" customFormat="1">
      <c r="A193" s="13"/>
      <c r="B193" s="223"/>
      <c r="C193" s="224"/>
      <c r="D193" s="216" t="s">
        <v>138</v>
      </c>
      <c r="E193" s="225" t="s">
        <v>19</v>
      </c>
      <c r="F193" s="226" t="s">
        <v>320</v>
      </c>
      <c r="G193" s="224"/>
      <c r="H193" s="227">
        <v>1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138</v>
      </c>
      <c r="AU193" s="233" t="s">
        <v>84</v>
      </c>
      <c r="AV193" s="13" t="s">
        <v>84</v>
      </c>
      <c r="AW193" s="13" t="s">
        <v>35</v>
      </c>
      <c r="AX193" s="13" t="s">
        <v>82</v>
      </c>
      <c r="AY193" s="233" t="s">
        <v>121</v>
      </c>
    </row>
    <row r="194" s="2" customFormat="1" ht="24.15" customHeight="1">
      <c r="A194" s="37"/>
      <c r="B194" s="38"/>
      <c r="C194" s="234" t="s">
        <v>321</v>
      </c>
      <c r="D194" s="234" t="s">
        <v>204</v>
      </c>
      <c r="E194" s="235" t="s">
        <v>322</v>
      </c>
      <c r="F194" s="236" t="s">
        <v>323</v>
      </c>
      <c r="G194" s="237" t="s">
        <v>148</v>
      </c>
      <c r="H194" s="238">
        <v>1</v>
      </c>
      <c r="I194" s="239"/>
      <c r="J194" s="240">
        <f>ROUND(I194*H194,2)</f>
        <v>0</v>
      </c>
      <c r="K194" s="236" t="s">
        <v>19</v>
      </c>
      <c r="L194" s="241"/>
      <c r="M194" s="242" t="s">
        <v>19</v>
      </c>
      <c r="N194" s="243" t="s">
        <v>45</v>
      </c>
      <c r="O194" s="83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4" t="s">
        <v>170</v>
      </c>
      <c r="AT194" s="214" t="s">
        <v>204</v>
      </c>
      <c r="AU194" s="214" t="s">
        <v>84</v>
      </c>
      <c r="AY194" s="16" t="s">
        <v>121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6" t="s">
        <v>82</v>
      </c>
      <c r="BK194" s="215">
        <f>ROUND(I194*H194,2)</f>
        <v>0</v>
      </c>
      <c r="BL194" s="16" t="s">
        <v>127</v>
      </c>
      <c r="BM194" s="214" t="s">
        <v>324</v>
      </c>
    </row>
    <row r="195" s="2" customFormat="1">
      <c r="A195" s="37"/>
      <c r="B195" s="38"/>
      <c r="C195" s="39"/>
      <c r="D195" s="216" t="s">
        <v>129</v>
      </c>
      <c r="E195" s="39"/>
      <c r="F195" s="217" t="s">
        <v>325</v>
      </c>
      <c r="G195" s="39"/>
      <c r="H195" s="39"/>
      <c r="I195" s="218"/>
      <c r="J195" s="39"/>
      <c r="K195" s="39"/>
      <c r="L195" s="43"/>
      <c r="M195" s="219"/>
      <c r="N195" s="220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129</v>
      </c>
      <c r="AU195" s="16" t="s">
        <v>84</v>
      </c>
    </row>
    <row r="196" s="2" customFormat="1" ht="24.15" customHeight="1">
      <c r="A196" s="37"/>
      <c r="B196" s="38"/>
      <c r="C196" s="203" t="s">
        <v>326</v>
      </c>
      <c r="D196" s="203" t="s">
        <v>123</v>
      </c>
      <c r="E196" s="204" t="s">
        <v>327</v>
      </c>
      <c r="F196" s="205" t="s">
        <v>328</v>
      </c>
      <c r="G196" s="206" t="s">
        <v>329</v>
      </c>
      <c r="H196" s="207">
        <v>20.399999999999999</v>
      </c>
      <c r="I196" s="208"/>
      <c r="J196" s="209">
        <f>ROUND(I196*H196,2)</f>
        <v>0</v>
      </c>
      <c r="K196" s="205" t="s">
        <v>134</v>
      </c>
      <c r="L196" s="43"/>
      <c r="M196" s="210" t="s">
        <v>19</v>
      </c>
      <c r="N196" s="211" t="s">
        <v>45</v>
      </c>
      <c r="O196" s="83"/>
      <c r="P196" s="212">
        <f>O196*H196</f>
        <v>0</v>
      </c>
      <c r="Q196" s="212">
        <v>0</v>
      </c>
      <c r="R196" s="212">
        <f>Q196*H196</f>
        <v>0</v>
      </c>
      <c r="S196" s="212">
        <v>0</v>
      </c>
      <c r="T196" s="21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4" t="s">
        <v>127</v>
      </c>
      <c r="AT196" s="214" t="s">
        <v>123</v>
      </c>
      <c r="AU196" s="214" t="s">
        <v>84</v>
      </c>
      <c r="AY196" s="16" t="s">
        <v>121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6" t="s">
        <v>82</v>
      </c>
      <c r="BK196" s="215">
        <f>ROUND(I196*H196,2)</f>
        <v>0</v>
      </c>
      <c r="BL196" s="16" t="s">
        <v>127</v>
      </c>
      <c r="BM196" s="214" t="s">
        <v>330</v>
      </c>
    </row>
    <row r="197" s="2" customFormat="1">
      <c r="A197" s="37"/>
      <c r="B197" s="38"/>
      <c r="C197" s="39"/>
      <c r="D197" s="221" t="s">
        <v>136</v>
      </c>
      <c r="E197" s="39"/>
      <c r="F197" s="222" t="s">
        <v>331</v>
      </c>
      <c r="G197" s="39"/>
      <c r="H197" s="39"/>
      <c r="I197" s="218"/>
      <c r="J197" s="39"/>
      <c r="K197" s="39"/>
      <c r="L197" s="43"/>
      <c r="M197" s="219"/>
      <c r="N197" s="220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136</v>
      </c>
      <c r="AU197" s="16" t="s">
        <v>84</v>
      </c>
    </row>
    <row r="198" s="13" customFormat="1">
      <c r="A198" s="13"/>
      <c r="B198" s="223"/>
      <c r="C198" s="224"/>
      <c r="D198" s="216" t="s">
        <v>138</v>
      </c>
      <c r="E198" s="225" t="s">
        <v>19</v>
      </c>
      <c r="F198" s="226" t="s">
        <v>332</v>
      </c>
      <c r="G198" s="224"/>
      <c r="H198" s="227">
        <v>20.399999999999999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138</v>
      </c>
      <c r="AU198" s="233" t="s">
        <v>84</v>
      </c>
      <c r="AV198" s="13" t="s">
        <v>84</v>
      </c>
      <c r="AW198" s="13" t="s">
        <v>35</v>
      </c>
      <c r="AX198" s="13" t="s">
        <v>82</v>
      </c>
      <c r="AY198" s="233" t="s">
        <v>121</v>
      </c>
    </row>
    <row r="199" s="2" customFormat="1" ht="24.15" customHeight="1">
      <c r="A199" s="37"/>
      <c r="B199" s="38"/>
      <c r="C199" s="234" t="s">
        <v>333</v>
      </c>
      <c r="D199" s="234" t="s">
        <v>204</v>
      </c>
      <c r="E199" s="235" t="s">
        <v>334</v>
      </c>
      <c r="F199" s="236" t="s">
        <v>335</v>
      </c>
      <c r="G199" s="237" t="s">
        <v>329</v>
      </c>
      <c r="H199" s="238">
        <v>21.420000000000002</v>
      </c>
      <c r="I199" s="239"/>
      <c r="J199" s="240">
        <f>ROUND(I199*H199,2)</f>
        <v>0</v>
      </c>
      <c r="K199" s="236" t="s">
        <v>134</v>
      </c>
      <c r="L199" s="241"/>
      <c r="M199" s="242" t="s">
        <v>19</v>
      </c>
      <c r="N199" s="243" t="s">
        <v>45</v>
      </c>
      <c r="O199" s="83"/>
      <c r="P199" s="212">
        <f>O199*H199</f>
        <v>0</v>
      </c>
      <c r="Q199" s="212">
        <v>0.0015</v>
      </c>
      <c r="R199" s="212">
        <f>Q199*H199</f>
        <v>0.032130000000000006</v>
      </c>
      <c r="S199" s="212">
        <v>0</v>
      </c>
      <c r="T199" s="21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14" t="s">
        <v>170</v>
      </c>
      <c r="AT199" s="214" t="s">
        <v>204</v>
      </c>
      <c r="AU199" s="214" t="s">
        <v>84</v>
      </c>
      <c r="AY199" s="16" t="s">
        <v>121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16" t="s">
        <v>82</v>
      </c>
      <c r="BK199" s="215">
        <f>ROUND(I199*H199,2)</f>
        <v>0</v>
      </c>
      <c r="BL199" s="16" t="s">
        <v>127</v>
      </c>
      <c r="BM199" s="214" t="s">
        <v>336</v>
      </c>
    </row>
    <row r="200" s="13" customFormat="1">
      <c r="A200" s="13"/>
      <c r="B200" s="223"/>
      <c r="C200" s="224"/>
      <c r="D200" s="216" t="s">
        <v>138</v>
      </c>
      <c r="E200" s="224"/>
      <c r="F200" s="226" t="s">
        <v>337</v>
      </c>
      <c r="G200" s="224"/>
      <c r="H200" s="227">
        <v>21.420000000000002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138</v>
      </c>
      <c r="AU200" s="233" t="s">
        <v>84</v>
      </c>
      <c r="AV200" s="13" t="s">
        <v>84</v>
      </c>
      <c r="AW200" s="13" t="s">
        <v>4</v>
      </c>
      <c r="AX200" s="13" t="s">
        <v>82</v>
      </c>
      <c r="AY200" s="233" t="s">
        <v>121</v>
      </c>
    </row>
    <row r="201" s="2" customFormat="1" ht="24.15" customHeight="1">
      <c r="A201" s="37"/>
      <c r="B201" s="38"/>
      <c r="C201" s="203" t="s">
        <v>338</v>
      </c>
      <c r="D201" s="203" t="s">
        <v>123</v>
      </c>
      <c r="E201" s="204" t="s">
        <v>339</v>
      </c>
      <c r="F201" s="205" t="s">
        <v>340</v>
      </c>
      <c r="G201" s="206" t="s">
        <v>148</v>
      </c>
      <c r="H201" s="207">
        <v>19</v>
      </c>
      <c r="I201" s="208"/>
      <c r="J201" s="209">
        <f>ROUND(I201*H201,2)</f>
        <v>0</v>
      </c>
      <c r="K201" s="205" t="s">
        <v>134</v>
      </c>
      <c r="L201" s="43"/>
      <c r="M201" s="210" t="s">
        <v>19</v>
      </c>
      <c r="N201" s="211" t="s">
        <v>45</v>
      </c>
      <c r="O201" s="83"/>
      <c r="P201" s="212">
        <f>O201*H201</f>
        <v>0</v>
      </c>
      <c r="Q201" s="212">
        <v>0.14401</v>
      </c>
      <c r="R201" s="212">
        <f>Q201*H201</f>
        <v>2.7361900000000001</v>
      </c>
      <c r="S201" s="212">
        <v>0</v>
      </c>
      <c r="T201" s="21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14" t="s">
        <v>127</v>
      </c>
      <c r="AT201" s="214" t="s">
        <v>123</v>
      </c>
      <c r="AU201" s="214" t="s">
        <v>84</v>
      </c>
      <c r="AY201" s="16" t="s">
        <v>121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6" t="s">
        <v>82</v>
      </c>
      <c r="BK201" s="215">
        <f>ROUND(I201*H201,2)</f>
        <v>0</v>
      </c>
      <c r="BL201" s="16" t="s">
        <v>127</v>
      </c>
      <c r="BM201" s="214" t="s">
        <v>341</v>
      </c>
    </row>
    <row r="202" s="2" customFormat="1">
      <c r="A202" s="37"/>
      <c r="B202" s="38"/>
      <c r="C202" s="39"/>
      <c r="D202" s="221" t="s">
        <v>136</v>
      </c>
      <c r="E202" s="39"/>
      <c r="F202" s="222" t="s">
        <v>342</v>
      </c>
      <c r="G202" s="39"/>
      <c r="H202" s="39"/>
      <c r="I202" s="218"/>
      <c r="J202" s="39"/>
      <c r="K202" s="39"/>
      <c r="L202" s="43"/>
      <c r="M202" s="219"/>
      <c r="N202" s="220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136</v>
      </c>
      <c r="AU202" s="16" t="s">
        <v>84</v>
      </c>
    </row>
    <row r="203" s="13" customFormat="1">
      <c r="A203" s="13"/>
      <c r="B203" s="223"/>
      <c r="C203" s="224"/>
      <c r="D203" s="216" t="s">
        <v>138</v>
      </c>
      <c r="E203" s="225" t="s">
        <v>19</v>
      </c>
      <c r="F203" s="226" t="s">
        <v>343</v>
      </c>
      <c r="G203" s="224"/>
      <c r="H203" s="227">
        <v>19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138</v>
      </c>
      <c r="AU203" s="233" t="s">
        <v>84</v>
      </c>
      <c r="AV203" s="13" t="s">
        <v>84</v>
      </c>
      <c r="AW203" s="13" t="s">
        <v>35</v>
      </c>
      <c r="AX203" s="13" t="s">
        <v>82</v>
      </c>
      <c r="AY203" s="233" t="s">
        <v>121</v>
      </c>
    </row>
    <row r="204" s="2" customFormat="1" ht="16.5" customHeight="1">
      <c r="A204" s="37"/>
      <c r="B204" s="38"/>
      <c r="C204" s="234" t="s">
        <v>344</v>
      </c>
      <c r="D204" s="234" t="s">
        <v>204</v>
      </c>
      <c r="E204" s="235" t="s">
        <v>345</v>
      </c>
      <c r="F204" s="236" t="s">
        <v>346</v>
      </c>
      <c r="G204" s="237" t="s">
        <v>148</v>
      </c>
      <c r="H204" s="238">
        <v>9</v>
      </c>
      <c r="I204" s="239"/>
      <c r="J204" s="240">
        <f>ROUND(I204*H204,2)</f>
        <v>0</v>
      </c>
      <c r="K204" s="236" t="s">
        <v>19</v>
      </c>
      <c r="L204" s="241"/>
      <c r="M204" s="242" t="s">
        <v>19</v>
      </c>
      <c r="N204" s="243" t="s">
        <v>45</v>
      </c>
      <c r="O204" s="83"/>
      <c r="P204" s="212">
        <f>O204*H204</f>
        <v>0</v>
      </c>
      <c r="Q204" s="212">
        <v>5.1500000000000004</v>
      </c>
      <c r="R204" s="212">
        <f>Q204*H204</f>
        <v>46.350000000000001</v>
      </c>
      <c r="S204" s="212">
        <v>0</v>
      </c>
      <c r="T204" s="21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14" t="s">
        <v>170</v>
      </c>
      <c r="AT204" s="214" t="s">
        <v>204</v>
      </c>
      <c r="AU204" s="214" t="s">
        <v>84</v>
      </c>
      <c r="AY204" s="16" t="s">
        <v>121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6" t="s">
        <v>82</v>
      </c>
      <c r="BK204" s="215">
        <f>ROUND(I204*H204,2)</f>
        <v>0</v>
      </c>
      <c r="BL204" s="16" t="s">
        <v>127</v>
      </c>
      <c r="BM204" s="214" t="s">
        <v>347</v>
      </c>
    </row>
    <row r="205" s="2" customFormat="1">
      <c r="A205" s="37"/>
      <c r="B205" s="38"/>
      <c r="C205" s="39"/>
      <c r="D205" s="216" t="s">
        <v>129</v>
      </c>
      <c r="E205" s="39"/>
      <c r="F205" s="217" t="s">
        <v>348</v>
      </c>
      <c r="G205" s="39"/>
      <c r="H205" s="39"/>
      <c r="I205" s="218"/>
      <c r="J205" s="39"/>
      <c r="K205" s="39"/>
      <c r="L205" s="43"/>
      <c r="M205" s="219"/>
      <c r="N205" s="220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129</v>
      </c>
      <c r="AU205" s="16" t="s">
        <v>84</v>
      </c>
    </row>
    <row r="206" s="13" customFormat="1">
      <c r="A206" s="13"/>
      <c r="B206" s="223"/>
      <c r="C206" s="224"/>
      <c r="D206" s="216" t="s">
        <v>138</v>
      </c>
      <c r="E206" s="225" t="s">
        <v>19</v>
      </c>
      <c r="F206" s="226" t="s">
        <v>349</v>
      </c>
      <c r="G206" s="224"/>
      <c r="H206" s="227">
        <v>9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138</v>
      </c>
      <c r="AU206" s="233" t="s">
        <v>84</v>
      </c>
      <c r="AV206" s="13" t="s">
        <v>84</v>
      </c>
      <c r="AW206" s="13" t="s">
        <v>35</v>
      </c>
      <c r="AX206" s="13" t="s">
        <v>82</v>
      </c>
      <c r="AY206" s="233" t="s">
        <v>121</v>
      </c>
    </row>
    <row r="207" s="2" customFormat="1" ht="16.5" customHeight="1">
      <c r="A207" s="37"/>
      <c r="B207" s="38"/>
      <c r="C207" s="234" t="s">
        <v>350</v>
      </c>
      <c r="D207" s="234" t="s">
        <v>204</v>
      </c>
      <c r="E207" s="235" t="s">
        <v>351</v>
      </c>
      <c r="F207" s="236" t="s">
        <v>352</v>
      </c>
      <c r="G207" s="237" t="s">
        <v>148</v>
      </c>
      <c r="H207" s="238">
        <v>10</v>
      </c>
      <c r="I207" s="239"/>
      <c r="J207" s="240">
        <f>ROUND(I207*H207,2)</f>
        <v>0</v>
      </c>
      <c r="K207" s="236" t="s">
        <v>19</v>
      </c>
      <c r="L207" s="241"/>
      <c r="M207" s="242" t="s">
        <v>19</v>
      </c>
      <c r="N207" s="243" t="s">
        <v>45</v>
      </c>
      <c r="O207" s="83"/>
      <c r="P207" s="212">
        <f>O207*H207</f>
        <v>0</v>
      </c>
      <c r="Q207" s="212">
        <v>5.1500000000000004</v>
      </c>
      <c r="R207" s="212">
        <f>Q207*H207</f>
        <v>51.5</v>
      </c>
      <c r="S207" s="212">
        <v>0</v>
      </c>
      <c r="T207" s="21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4" t="s">
        <v>170</v>
      </c>
      <c r="AT207" s="214" t="s">
        <v>204</v>
      </c>
      <c r="AU207" s="214" t="s">
        <v>84</v>
      </c>
      <c r="AY207" s="16" t="s">
        <v>121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16" t="s">
        <v>82</v>
      </c>
      <c r="BK207" s="215">
        <f>ROUND(I207*H207,2)</f>
        <v>0</v>
      </c>
      <c r="BL207" s="16" t="s">
        <v>127</v>
      </c>
      <c r="BM207" s="214" t="s">
        <v>353</v>
      </c>
    </row>
    <row r="208" s="2" customFormat="1">
      <c r="A208" s="37"/>
      <c r="B208" s="38"/>
      <c r="C208" s="39"/>
      <c r="D208" s="216" t="s">
        <v>129</v>
      </c>
      <c r="E208" s="39"/>
      <c r="F208" s="217" t="s">
        <v>348</v>
      </c>
      <c r="G208" s="39"/>
      <c r="H208" s="39"/>
      <c r="I208" s="218"/>
      <c r="J208" s="39"/>
      <c r="K208" s="39"/>
      <c r="L208" s="43"/>
      <c r="M208" s="219"/>
      <c r="N208" s="220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129</v>
      </c>
      <c r="AU208" s="16" t="s">
        <v>84</v>
      </c>
    </row>
    <row r="209" s="13" customFormat="1">
      <c r="A209" s="13"/>
      <c r="B209" s="223"/>
      <c r="C209" s="224"/>
      <c r="D209" s="216" t="s">
        <v>138</v>
      </c>
      <c r="E209" s="225" t="s">
        <v>19</v>
      </c>
      <c r="F209" s="226" t="s">
        <v>354</v>
      </c>
      <c r="G209" s="224"/>
      <c r="H209" s="227">
        <v>10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138</v>
      </c>
      <c r="AU209" s="233" t="s">
        <v>84</v>
      </c>
      <c r="AV209" s="13" t="s">
        <v>84</v>
      </c>
      <c r="AW209" s="13" t="s">
        <v>35</v>
      </c>
      <c r="AX209" s="13" t="s">
        <v>82</v>
      </c>
      <c r="AY209" s="233" t="s">
        <v>121</v>
      </c>
    </row>
    <row r="210" s="12" customFormat="1" ht="22.8" customHeight="1">
      <c r="A210" s="12"/>
      <c r="B210" s="187"/>
      <c r="C210" s="188"/>
      <c r="D210" s="189" t="s">
        <v>73</v>
      </c>
      <c r="E210" s="201" t="s">
        <v>127</v>
      </c>
      <c r="F210" s="201" t="s">
        <v>355</v>
      </c>
      <c r="G210" s="188"/>
      <c r="H210" s="188"/>
      <c r="I210" s="191"/>
      <c r="J210" s="202">
        <f>BK210</f>
        <v>0</v>
      </c>
      <c r="K210" s="188"/>
      <c r="L210" s="193"/>
      <c r="M210" s="194"/>
      <c r="N210" s="195"/>
      <c r="O210" s="195"/>
      <c r="P210" s="196">
        <f>SUM(P211:P216)</f>
        <v>0</v>
      </c>
      <c r="Q210" s="195"/>
      <c r="R210" s="196">
        <f>SUM(R211:R216)</f>
        <v>0.57489999999999997</v>
      </c>
      <c r="S210" s="195"/>
      <c r="T210" s="197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8" t="s">
        <v>82</v>
      </c>
      <c r="AT210" s="199" t="s">
        <v>73</v>
      </c>
      <c r="AU210" s="199" t="s">
        <v>82</v>
      </c>
      <c r="AY210" s="198" t="s">
        <v>121</v>
      </c>
      <c r="BK210" s="200">
        <f>SUM(BK211:BK216)</f>
        <v>0</v>
      </c>
    </row>
    <row r="211" s="2" customFormat="1" ht="24.15" customHeight="1">
      <c r="A211" s="37"/>
      <c r="B211" s="38"/>
      <c r="C211" s="203" t="s">
        <v>356</v>
      </c>
      <c r="D211" s="203" t="s">
        <v>123</v>
      </c>
      <c r="E211" s="204" t="s">
        <v>357</v>
      </c>
      <c r="F211" s="205" t="s">
        <v>358</v>
      </c>
      <c r="G211" s="206" t="s">
        <v>133</v>
      </c>
      <c r="H211" s="207">
        <v>0.625</v>
      </c>
      <c r="I211" s="208"/>
      <c r="J211" s="209">
        <f>ROUND(I211*H211,2)</f>
        <v>0</v>
      </c>
      <c r="K211" s="205" t="s">
        <v>134</v>
      </c>
      <c r="L211" s="43"/>
      <c r="M211" s="210" t="s">
        <v>19</v>
      </c>
      <c r="N211" s="211" t="s">
        <v>45</v>
      </c>
      <c r="O211" s="83"/>
      <c r="P211" s="212">
        <f>O211*H211</f>
        <v>0</v>
      </c>
      <c r="Q211" s="212">
        <v>0.31879000000000002</v>
      </c>
      <c r="R211" s="212">
        <f>Q211*H211</f>
        <v>0.19924375</v>
      </c>
      <c r="S211" s="212">
        <v>0</v>
      </c>
      <c r="T211" s="21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4" t="s">
        <v>127</v>
      </c>
      <c r="AT211" s="214" t="s">
        <v>123</v>
      </c>
      <c r="AU211" s="214" t="s">
        <v>84</v>
      </c>
      <c r="AY211" s="16" t="s">
        <v>121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6" t="s">
        <v>82</v>
      </c>
      <c r="BK211" s="215">
        <f>ROUND(I211*H211,2)</f>
        <v>0</v>
      </c>
      <c r="BL211" s="16" t="s">
        <v>127</v>
      </c>
      <c r="BM211" s="214" t="s">
        <v>359</v>
      </c>
    </row>
    <row r="212" s="2" customFormat="1">
      <c r="A212" s="37"/>
      <c r="B212" s="38"/>
      <c r="C212" s="39"/>
      <c r="D212" s="221" t="s">
        <v>136</v>
      </c>
      <c r="E212" s="39"/>
      <c r="F212" s="222" t="s">
        <v>360</v>
      </c>
      <c r="G212" s="39"/>
      <c r="H212" s="39"/>
      <c r="I212" s="218"/>
      <c r="J212" s="39"/>
      <c r="K212" s="39"/>
      <c r="L212" s="43"/>
      <c r="M212" s="219"/>
      <c r="N212" s="22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136</v>
      </c>
      <c r="AU212" s="16" t="s">
        <v>84</v>
      </c>
    </row>
    <row r="213" s="13" customFormat="1">
      <c r="A213" s="13"/>
      <c r="B213" s="223"/>
      <c r="C213" s="224"/>
      <c r="D213" s="216" t="s">
        <v>138</v>
      </c>
      <c r="E213" s="225" t="s">
        <v>19</v>
      </c>
      <c r="F213" s="226" t="s">
        <v>361</v>
      </c>
      <c r="G213" s="224"/>
      <c r="H213" s="227">
        <v>0.625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138</v>
      </c>
      <c r="AU213" s="233" t="s">
        <v>84</v>
      </c>
      <c r="AV213" s="13" t="s">
        <v>84</v>
      </c>
      <c r="AW213" s="13" t="s">
        <v>35</v>
      </c>
      <c r="AX213" s="13" t="s">
        <v>82</v>
      </c>
      <c r="AY213" s="233" t="s">
        <v>121</v>
      </c>
    </row>
    <row r="214" s="2" customFormat="1" ht="49.05" customHeight="1">
      <c r="A214" s="37"/>
      <c r="B214" s="38"/>
      <c r="C214" s="203" t="s">
        <v>362</v>
      </c>
      <c r="D214" s="203" t="s">
        <v>123</v>
      </c>
      <c r="E214" s="204" t="s">
        <v>363</v>
      </c>
      <c r="F214" s="205" t="s">
        <v>364</v>
      </c>
      <c r="G214" s="206" t="s">
        <v>133</v>
      </c>
      <c r="H214" s="207">
        <v>0.625</v>
      </c>
      <c r="I214" s="208"/>
      <c r="J214" s="209">
        <f>ROUND(I214*H214,2)</f>
        <v>0</v>
      </c>
      <c r="K214" s="205" t="s">
        <v>134</v>
      </c>
      <c r="L214" s="43"/>
      <c r="M214" s="210" t="s">
        <v>19</v>
      </c>
      <c r="N214" s="211" t="s">
        <v>45</v>
      </c>
      <c r="O214" s="83"/>
      <c r="P214" s="212">
        <f>O214*H214</f>
        <v>0</v>
      </c>
      <c r="Q214" s="212">
        <v>0.60104999999999997</v>
      </c>
      <c r="R214" s="212">
        <f>Q214*H214</f>
        <v>0.37565624999999997</v>
      </c>
      <c r="S214" s="212">
        <v>0</v>
      </c>
      <c r="T214" s="21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4" t="s">
        <v>127</v>
      </c>
      <c r="AT214" s="214" t="s">
        <v>123</v>
      </c>
      <c r="AU214" s="214" t="s">
        <v>84</v>
      </c>
      <c r="AY214" s="16" t="s">
        <v>121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6" t="s">
        <v>82</v>
      </c>
      <c r="BK214" s="215">
        <f>ROUND(I214*H214,2)</f>
        <v>0</v>
      </c>
      <c r="BL214" s="16" t="s">
        <v>127</v>
      </c>
      <c r="BM214" s="214" t="s">
        <v>365</v>
      </c>
    </row>
    <row r="215" s="2" customFormat="1">
      <c r="A215" s="37"/>
      <c r="B215" s="38"/>
      <c r="C215" s="39"/>
      <c r="D215" s="221" t="s">
        <v>136</v>
      </c>
      <c r="E215" s="39"/>
      <c r="F215" s="222" t="s">
        <v>366</v>
      </c>
      <c r="G215" s="39"/>
      <c r="H215" s="39"/>
      <c r="I215" s="218"/>
      <c r="J215" s="39"/>
      <c r="K215" s="39"/>
      <c r="L215" s="43"/>
      <c r="M215" s="219"/>
      <c r="N215" s="220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136</v>
      </c>
      <c r="AU215" s="16" t="s">
        <v>84</v>
      </c>
    </row>
    <row r="216" s="13" customFormat="1">
      <c r="A216" s="13"/>
      <c r="B216" s="223"/>
      <c r="C216" s="224"/>
      <c r="D216" s="216" t="s">
        <v>138</v>
      </c>
      <c r="E216" s="225" t="s">
        <v>19</v>
      </c>
      <c r="F216" s="226" t="s">
        <v>361</v>
      </c>
      <c r="G216" s="224"/>
      <c r="H216" s="227">
        <v>0.625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138</v>
      </c>
      <c r="AU216" s="233" t="s">
        <v>84</v>
      </c>
      <c r="AV216" s="13" t="s">
        <v>84</v>
      </c>
      <c r="AW216" s="13" t="s">
        <v>35</v>
      </c>
      <c r="AX216" s="13" t="s">
        <v>82</v>
      </c>
      <c r="AY216" s="233" t="s">
        <v>121</v>
      </c>
    </row>
    <row r="217" s="12" customFormat="1" ht="22.8" customHeight="1">
      <c r="A217" s="12"/>
      <c r="B217" s="187"/>
      <c r="C217" s="188"/>
      <c r="D217" s="189" t="s">
        <v>73</v>
      </c>
      <c r="E217" s="201" t="s">
        <v>170</v>
      </c>
      <c r="F217" s="201" t="s">
        <v>367</v>
      </c>
      <c r="G217" s="188"/>
      <c r="H217" s="188"/>
      <c r="I217" s="191"/>
      <c r="J217" s="202">
        <f>BK217</f>
        <v>0</v>
      </c>
      <c r="K217" s="188"/>
      <c r="L217" s="193"/>
      <c r="M217" s="194"/>
      <c r="N217" s="195"/>
      <c r="O217" s="195"/>
      <c r="P217" s="196">
        <f>SUM(P218:P230)</f>
        <v>0</v>
      </c>
      <c r="Q217" s="195"/>
      <c r="R217" s="196">
        <f>SUM(R218:R230)</f>
        <v>0.011976000000000001</v>
      </c>
      <c r="S217" s="195"/>
      <c r="T217" s="197">
        <f>SUM(T218:T230)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8" t="s">
        <v>82</v>
      </c>
      <c r="AT217" s="199" t="s">
        <v>73</v>
      </c>
      <c r="AU217" s="199" t="s">
        <v>82</v>
      </c>
      <c r="AY217" s="198" t="s">
        <v>121</v>
      </c>
      <c r="BK217" s="200">
        <f>SUM(BK218:BK230)</f>
        <v>0</v>
      </c>
    </row>
    <row r="218" s="2" customFormat="1" ht="16.5" customHeight="1">
      <c r="A218" s="37"/>
      <c r="B218" s="38"/>
      <c r="C218" s="203" t="s">
        <v>368</v>
      </c>
      <c r="D218" s="203" t="s">
        <v>123</v>
      </c>
      <c r="E218" s="204" t="s">
        <v>369</v>
      </c>
      <c r="F218" s="205" t="s">
        <v>370</v>
      </c>
      <c r="G218" s="206" t="s">
        <v>148</v>
      </c>
      <c r="H218" s="207">
        <v>2</v>
      </c>
      <c r="I218" s="208"/>
      <c r="J218" s="209">
        <f>ROUND(I218*H218,2)</f>
        <v>0</v>
      </c>
      <c r="K218" s="205" t="s">
        <v>19</v>
      </c>
      <c r="L218" s="43"/>
      <c r="M218" s="210" t="s">
        <v>19</v>
      </c>
      <c r="N218" s="211" t="s">
        <v>45</v>
      </c>
      <c r="O218" s="83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14" t="s">
        <v>127</v>
      </c>
      <c r="AT218" s="214" t="s">
        <v>123</v>
      </c>
      <c r="AU218" s="214" t="s">
        <v>84</v>
      </c>
      <c r="AY218" s="16" t="s">
        <v>121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6" t="s">
        <v>82</v>
      </c>
      <c r="BK218" s="215">
        <f>ROUND(I218*H218,2)</f>
        <v>0</v>
      </c>
      <c r="BL218" s="16" t="s">
        <v>127</v>
      </c>
      <c r="BM218" s="214" t="s">
        <v>371</v>
      </c>
    </row>
    <row r="219" s="2" customFormat="1">
      <c r="A219" s="37"/>
      <c r="B219" s="38"/>
      <c r="C219" s="39"/>
      <c r="D219" s="216" t="s">
        <v>129</v>
      </c>
      <c r="E219" s="39"/>
      <c r="F219" s="217" t="s">
        <v>372</v>
      </c>
      <c r="G219" s="39"/>
      <c r="H219" s="39"/>
      <c r="I219" s="218"/>
      <c r="J219" s="39"/>
      <c r="K219" s="39"/>
      <c r="L219" s="43"/>
      <c r="M219" s="219"/>
      <c r="N219" s="220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129</v>
      </c>
      <c r="AU219" s="16" t="s">
        <v>84</v>
      </c>
    </row>
    <row r="220" s="13" customFormat="1">
      <c r="A220" s="13"/>
      <c r="B220" s="223"/>
      <c r="C220" s="224"/>
      <c r="D220" s="216" t="s">
        <v>138</v>
      </c>
      <c r="E220" s="225" t="s">
        <v>19</v>
      </c>
      <c r="F220" s="226" t="s">
        <v>373</v>
      </c>
      <c r="G220" s="224"/>
      <c r="H220" s="227">
        <v>2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138</v>
      </c>
      <c r="AU220" s="233" t="s">
        <v>84</v>
      </c>
      <c r="AV220" s="13" t="s">
        <v>84</v>
      </c>
      <c r="AW220" s="13" t="s">
        <v>35</v>
      </c>
      <c r="AX220" s="13" t="s">
        <v>82</v>
      </c>
      <c r="AY220" s="233" t="s">
        <v>121</v>
      </c>
    </row>
    <row r="221" s="2" customFormat="1" ht="16.5" customHeight="1">
      <c r="A221" s="37"/>
      <c r="B221" s="38"/>
      <c r="C221" s="203" t="s">
        <v>374</v>
      </c>
      <c r="D221" s="203" t="s">
        <v>123</v>
      </c>
      <c r="E221" s="204" t="s">
        <v>375</v>
      </c>
      <c r="F221" s="205" t="s">
        <v>376</v>
      </c>
      <c r="G221" s="206" t="s">
        <v>148</v>
      </c>
      <c r="H221" s="207">
        <v>2</v>
      </c>
      <c r="I221" s="208"/>
      <c r="J221" s="209">
        <f>ROUND(I221*H221,2)</f>
        <v>0</v>
      </c>
      <c r="K221" s="205" t="s">
        <v>19</v>
      </c>
      <c r="L221" s="43"/>
      <c r="M221" s="210" t="s">
        <v>19</v>
      </c>
      <c r="N221" s="211" t="s">
        <v>45</v>
      </c>
      <c r="O221" s="83"/>
      <c r="P221" s="212">
        <f>O221*H221</f>
        <v>0</v>
      </c>
      <c r="Q221" s="212">
        <v>0</v>
      </c>
      <c r="R221" s="212">
        <f>Q221*H221</f>
        <v>0</v>
      </c>
      <c r="S221" s="212">
        <v>0</v>
      </c>
      <c r="T221" s="21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4" t="s">
        <v>127</v>
      </c>
      <c r="AT221" s="214" t="s">
        <v>123</v>
      </c>
      <c r="AU221" s="214" t="s">
        <v>84</v>
      </c>
      <c r="AY221" s="16" t="s">
        <v>121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6" t="s">
        <v>82</v>
      </c>
      <c r="BK221" s="215">
        <f>ROUND(I221*H221,2)</f>
        <v>0</v>
      </c>
      <c r="BL221" s="16" t="s">
        <v>127</v>
      </c>
      <c r="BM221" s="214" t="s">
        <v>377</v>
      </c>
    </row>
    <row r="222" s="2" customFormat="1">
      <c r="A222" s="37"/>
      <c r="B222" s="38"/>
      <c r="C222" s="39"/>
      <c r="D222" s="216" t="s">
        <v>129</v>
      </c>
      <c r="E222" s="39"/>
      <c r="F222" s="217" t="s">
        <v>372</v>
      </c>
      <c r="G222" s="39"/>
      <c r="H222" s="39"/>
      <c r="I222" s="218"/>
      <c r="J222" s="39"/>
      <c r="K222" s="39"/>
      <c r="L222" s="43"/>
      <c r="M222" s="219"/>
      <c r="N222" s="22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129</v>
      </c>
      <c r="AU222" s="16" t="s">
        <v>84</v>
      </c>
    </row>
    <row r="223" s="13" customFormat="1">
      <c r="A223" s="13"/>
      <c r="B223" s="223"/>
      <c r="C223" s="224"/>
      <c r="D223" s="216" t="s">
        <v>138</v>
      </c>
      <c r="E223" s="225" t="s">
        <v>19</v>
      </c>
      <c r="F223" s="226" t="s">
        <v>378</v>
      </c>
      <c r="G223" s="224"/>
      <c r="H223" s="227">
        <v>2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138</v>
      </c>
      <c r="AU223" s="233" t="s">
        <v>84</v>
      </c>
      <c r="AV223" s="13" t="s">
        <v>84</v>
      </c>
      <c r="AW223" s="13" t="s">
        <v>35</v>
      </c>
      <c r="AX223" s="13" t="s">
        <v>82</v>
      </c>
      <c r="AY223" s="233" t="s">
        <v>121</v>
      </c>
    </row>
    <row r="224" s="2" customFormat="1" ht="24.15" customHeight="1">
      <c r="A224" s="37"/>
      <c r="B224" s="38"/>
      <c r="C224" s="203" t="s">
        <v>379</v>
      </c>
      <c r="D224" s="203" t="s">
        <v>123</v>
      </c>
      <c r="E224" s="204" t="s">
        <v>380</v>
      </c>
      <c r="F224" s="205" t="s">
        <v>381</v>
      </c>
      <c r="G224" s="206" t="s">
        <v>382</v>
      </c>
      <c r="H224" s="207">
        <v>2</v>
      </c>
      <c r="I224" s="208"/>
      <c r="J224" s="209">
        <f>ROUND(I224*H224,2)</f>
        <v>0</v>
      </c>
      <c r="K224" s="205" t="s">
        <v>19</v>
      </c>
      <c r="L224" s="43"/>
      <c r="M224" s="210" t="s">
        <v>19</v>
      </c>
      <c r="N224" s="211" t="s">
        <v>45</v>
      </c>
      <c r="O224" s="83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14" t="s">
        <v>127</v>
      </c>
      <c r="AT224" s="214" t="s">
        <v>123</v>
      </c>
      <c r="AU224" s="214" t="s">
        <v>84</v>
      </c>
      <c r="AY224" s="16" t="s">
        <v>121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6" t="s">
        <v>82</v>
      </c>
      <c r="BK224" s="215">
        <f>ROUND(I224*H224,2)</f>
        <v>0</v>
      </c>
      <c r="BL224" s="16" t="s">
        <v>127</v>
      </c>
      <c r="BM224" s="214" t="s">
        <v>383</v>
      </c>
    </row>
    <row r="225" s="2" customFormat="1" ht="44.25" customHeight="1">
      <c r="A225" s="37"/>
      <c r="B225" s="38"/>
      <c r="C225" s="203" t="s">
        <v>384</v>
      </c>
      <c r="D225" s="203" t="s">
        <v>123</v>
      </c>
      <c r="E225" s="204" t="s">
        <v>385</v>
      </c>
      <c r="F225" s="205" t="s">
        <v>386</v>
      </c>
      <c r="G225" s="206" t="s">
        <v>329</v>
      </c>
      <c r="H225" s="207">
        <v>1.6000000000000001</v>
      </c>
      <c r="I225" s="208"/>
      <c r="J225" s="209">
        <f>ROUND(I225*H225,2)</f>
        <v>0</v>
      </c>
      <c r="K225" s="205" t="s">
        <v>134</v>
      </c>
      <c r="L225" s="43"/>
      <c r="M225" s="210" t="s">
        <v>19</v>
      </c>
      <c r="N225" s="211" t="s">
        <v>45</v>
      </c>
      <c r="O225" s="83"/>
      <c r="P225" s="212">
        <f>O225*H225</f>
        <v>0</v>
      </c>
      <c r="Q225" s="212">
        <v>0.00131</v>
      </c>
      <c r="R225" s="212">
        <f>Q225*H225</f>
        <v>0.0020960000000000002</v>
      </c>
      <c r="S225" s="212">
        <v>0</v>
      </c>
      <c r="T225" s="21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4" t="s">
        <v>127</v>
      </c>
      <c r="AT225" s="214" t="s">
        <v>123</v>
      </c>
      <c r="AU225" s="214" t="s">
        <v>84</v>
      </c>
      <c r="AY225" s="16" t="s">
        <v>121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6" t="s">
        <v>82</v>
      </c>
      <c r="BK225" s="215">
        <f>ROUND(I225*H225,2)</f>
        <v>0</v>
      </c>
      <c r="BL225" s="16" t="s">
        <v>127</v>
      </c>
      <c r="BM225" s="214" t="s">
        <v>387</v>
      </c>
    </row>
    <row r="226" s="2" customFormat="1">
      <c r="A226" s="37"/>
      <c r="B226" s="38"/>
      <c r="C226" s="39"/>
      <c r="D226" s="221" t="s">
        <v>136</v>
      </c>
      <c r="E226" s="39"/>
      <c r="F226" s="222" t="s">
        <v>388</v>
      </c>
      <c r="G226" s="39"/>
      <c r="H226" s="39"/>
      <c r="I226" s="218"/>
      <c r="J226" s="39"/>
      <c r="K226" s="39"/>
      <c r="L226" s="43"/>
      <c r="M226" s="219"/>
      <c r="N226" s="220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136</v>
      </c>
      <c r="AU226" s="16" t="s">
        <v>84</v>
      </c>
    </row>
    <row r="227" s="13" customFormat="1">
      <c r="A227" s="13"/>
      <c r="B227" s="223"/>
      <c r="C227" s="224"/>
      <c r="D227" s="216" t="s">
        <v>138</v>
      </c>
      <c r="E227" s="225" t="s">
        <v>19</v>
      </c>
      <c r="F227" s="226" t="s">
        <v>389</v>
      </c>
      <c r="G227" s="224"/>
      <c r="H227" s="227">
        <v>1.6000000000000001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138</v>
      </c>
      <c r="AU227" s="233" t="s">
        <v>84</v>
      </c>
      <c r="AV227" s="13" t="s">
        <v>84</v>
      </c>
      <c r="AW227" s="13" t="s">
        <v>35</v>
      </c>
      <c r="AX227" s="13" t="s">
        <v>82</v>
      </c>
      <c r="AY227" s="233" t="s">
        <v>121</v>
      </c>
    </row>
    <row r="228" s="2" customFormat="1" ht="44.25" customHeight="1">
      <c r="A228" s="37"/>
      <c r="B228" s="38"/>
      <c r="C228" s="203" t="s">
        <v>390</v>
      </c>
      <c r="D228" s="203" t="s">
        <v>123</v>
      </c>
      <c r="E228" s="204" t="s">
        <v>391</v>
      </c>
      <c r="F228" s="205" t="s">
        <v>392</v>
      </c>
      <c r="G228" s="206" t="s">
        <v>329</v>
      </c>
      <c r="H228" s="207">
        <v>0.80000000000000004</v>
      </c>
      <c r="I228" s="208"/>
      <c r="J228" s="209">
        <f>ROUND(I228*H228,2)</f>
        <v>0</v>
      </c>
      <c r="K228" s="205" t="s">
        <v>134</v>
      </c>
      <c r="L228" s="43"/>
      <c r="M228" s="210" t="s">
        <v>19</v>
      </c>
      <c r="N228" s="211" t="s">
        <v>45</v>
      </c>
      <c r="O228" s="83"/>
      <c r="P228" s="212">
        <f>O228*H228</f>
        <v>0</v>
      </c>
      <c r="Q228" s="212">
        <v>0.01235</v>
      </c>
      <c r="R228" s="212">
        <f>Q228*H228</f>
        <v>0.0098799999999999999</v>
      </c>
      <c r="S228" s="212">
        <v>0</v>
      </c>
      <c r="T228" s="21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14" t="s">
        <v>127</v>
      </c>
      <c r="AT228" s="214" t="s">
        <v>123</v>
      </c>
      <c r="AU228" s="214" t="s">
        <v>84</v>
      </c>
      <c r="AY228" s="16" t="s">
        <v>121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6" t="s">
        <v>82</v>
      </c>
      <c r="BK228" s="215">
        <f>ROUND(I228*H228,2)</f>
        <v>0</v>
      </c>
      <c r="BL228" s="16" t="s">
        <v>127</v>
      </c>
      <c r="BM228" s="214" t="s">
        <v>393</v>
      </c>
    </row>
    <row r="229" s="2" customFormat="1">
      <c r="A229" s="37"/>
      <c r="B229" s="38"/>
      <c r="C229" s="39"/>
      <c r="D229" s="221" t="s">
        <v>136</v>
      </c>
      <c r="E229" s="39"/>
      <c r="F229" s="222" t="s">
        <v>394</v>
      </c>
      <c r="G229" s="39"/>
      <c r="H229" s="39"/>
      <c r="I229" s="218"/>
      <c r="J229" s="39"/>
      <c r="K229" s="39"/>
      <c r="L229" s="43"/>
      <c r="M229" s="219"/>
      <c r="N229" s="220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136</v>
      </c>
      <c r="AU229" s="16" t="s">
        <v>84</v>
      </c>
    </row>
    <row r="230" s="13" customFormat="1">
      <c r="A230" s="13"/>
      <c r="B230" s="223"/>
      <c r="C230" s="224"/>
      <c r="D230" s="216" t="s">
        <v>138</v>
      </c>
      <c r="E230" s="225" t="s">
        <v>19</v>
      </c>
      <c r="F230" s="226" t="s">
        <v>395</v>
      </c>
      <c r="G230" s="224"/>
      <c r="H230" s="227">
        <v>0.80000000000000004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138</v>
      </c>
      <c r="AU230" s="233" t="s">
        <v>84</v>
      </c>
      <c r="AV230" s="13" t="s">
        <v>84</v>
      </c>
      <c r="AW230" s="13" t="s">
        <v>35</v>
      </c>
      <c r="AX230" s="13" t="s">
        <v>82</v>
      </c>
      <c r="AY230" s="233" t="s">
        <v>121</v>
      </c>
    </row>
    <row r="231" s="12" customFormat="1" ht="22.8" customHeight="1">
      <c r="A231" s="12"/>
      <c r="B231" s="187"/>
      <c r="C231" s="188"/>
      <c r="D231" s="189" t="s">
        <v>73</v>
      </c>
      <c r="E231" s="201" t="s">
        <v>180</v>
      </c>
      <c r="F231" s="201" t="s">
        <v>396</v>
      </c>
      <c r="G231" s="188"/>
      <c r="H231" s="188"/>
      <c r="I231" s="191"/>
      <c r="J231" s="202">
        <f>BK231</f>
        <v>0</v>
      </c>
      <c r="K231" s="188"/>
      <c r="L231" s="193"/>
      <c r="M231" s="194"/>
      <c r="N231" s="195"/>
      <c r="O231" s="195"/>
      <c r="P231" s="196">
        <f>SUM(P232:P267)</f>
        <v>0</v>
      </c>
      <c r="Q231" s="195"/>
      <c r="R231" s="196">
        <f>SUM(R232:R267)</f>
        <v>2.2967201999999998</v>
      </c>
      <c r="S231" s="195"/>
      <c r="T231" s="197">
        <f>SUM(T232:T267)</f>
        <v>67.705192000000011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8" t="s">
        <v>82</v>
      </c>
      <c r="AT231" s="199" t="s">
        <v>73</v>
      </c>
      <c r="AU231" s="199" t="s">
        <v>82</v>
      </c>
      <c r="AY231" s="198" t="s">
        <v>121</v>
      </c>
      <c r="BK231" s="200">
        <f>SUM(BK232:BK267)</f>
        <v>0</v>
      </c>
    </row>
    <row r="232" s="2" customFormat="1" ht="24.15" customHeight="1">
      <c r="A232" s="37"/>
      <c r="B232" s="38"/>
      <c r="C232" s="203" t="s">
        <v>397</v>
      </c>
      <c r="D232" s="203" t="s">
        <v>123</v>
      </c>
      <c r="E232" s="204" t="s">
        <v>398</v>
      </c>
      <c r="F232" s="205" t="s">
        <v>399</v>
      </c>
      <c r="G232" s="206" t="s">
        <v>329</v>
      </c>
      <c r="H232" s="207">
        <v>20.399999999999999</v>
      </c>
      <c r="I232" s="208"/>
      <c r="J232" s="209">
        <f>ROUND(I232*H232,2)</f>
        <v>0</v>
      </c>
      <c r="K232" s="205" t="s">
        <v>19</v>
      </c>
      <c r="L232" s="43"/>
      <c r="M232" s="210" t="s">
        <v>19</v>
      </c>
      <c r="N232" s="211" t="s">
        <v>45</v>
      </c>
      <c r="O232" s="83"/>
      <c r="P232" s="212">
        <f>O232*H232</f>
        <v>0</v>
      </c>
      <c r="Q232" s="212">
        <v>0.085309999999999997</v>
      </c>
      <c r="R232" s="212">
        <f>Q232*H232</f>
        <v>1.7403239999999998</v>
      </c>
      <c r="S232" s="212">
        <v>0</v>
      </c>
      <c r="T232" s="21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14" t="s">
        <v>127</v>
      </c>
      <c r="AT232" s="214" t="s">
        <v>123</v>
      </c>
      <c r="AU232" s="214" t="s">
        <v>84</v>
      </c>
      <c r="AY232" s="16" t="s">
        <v>121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6" t="s">
        <v>82</v>
      </c>
      <c r="BK232" s="215">
        <f>ROUND(I232*H232,2)</f>
        <v>0</v>
      </c>
      <c r="BL232" s="16" t="s">
        <v>127</v>
      </c>
      <c r="BM232" s="214" t="s">
        <v>400</v>
      </c>
    </row>
    <row r="233" s="13" customFormat="1">
      <c r="A233" s="13"/>
      <c r="B233" s="223"/>
      <c r="C233" s="224"/>
      <c r="D233" s="216" t="s">
        <v>138</v>
      </c>
      <c r="E233" s="225" t="s">
        <v>19</v>
      </c>
      <c r="F233" s="226" t="s">
        <v>332</v>
      </c>
      <c r="G233" s="224"/>
      <c r="H233" s="227">
        <v>20.399999999999999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138</v>
      </c>
      <c r="AU233" s="233" t="s">
        <v>84</v>
      </c>
      <c r="AV233" s="13" t="s">
        <v>84</v>
      </c>
      <c r="AW233" s="13" t="s">
        <v>35</v>
      </c>
      <c r="AX233" s="13" t="s">
        <v>82</v>
      </c>
      <c r="AY233" s="233" t="s">
        <v>121</v>
      </c>
    </row>
    <row r="234" s="2" customFormat="1" ht="16.5" customHeight="1">
      <c r="A234" s="37"/>
      <c r="B234" s="38"/>
      <c r="C234" s="234" t="s">
        <v>401</v>
      </c>
      <c r="D234" s="234" t="s">
        <v>204</v>
      </c>
      <c r="E234" s="235" t="s">
        <v>402</v>
      </c>
      <c r="F234" s="236" t="s">
        <v>403</v>
      </c>
      <c r="G234" s="237" t="s">
        <v>329</v>
      </c>
      <c r="H234" s="238">
        <v>20.399999999999999</v>
      </c>
      <c r="I234" s="239"/>
      <c r="J234" s="240">
        <f>ROUND(I234*H234,2)</f>
        <v>0</v>
      </c>
      <c r="K234" s="236" t="s">
        <v>134</v>
      </c>
      <c r="L234" s="241"/>
      <c r="M234" s="242" t="s">
        <v>19</v>
      </c>
      <c r="N234" s="243" t="s">
        <v>45</v>
      </c>
      <c r="O234" s="83"/>
      <c r="P234" s="212">
        <f>O234*H234</f>
        <v>0</v>
      </c>
      <c r="Q234" s="212">
        <v>0.024</v>
      </c>
      <c r="R234" s="212">
        <f>Q234*H234</f>
        <v>0.48959999999999998</v>
      </c>
      <c r="S234" s="212">
        <v>0</v>
      </c>
      <c r="T234" s="21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14" t="s">
        <v>170</v>
      </c>
      <c r="AT234" s="214" t="s">
        <v>204</v>
      </c>
      <c r="AU234" s="214" t="s">
        <v>84</v>
      </c>
      <c r="AY234" s="16" t="s">
        <v>121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16" t="s">
        <v>82</v>
      </c>
      <c r="BK234" s="215">
        <f>ROUND(I234*H234,2)</f>
        <v>0</v>
      </c>
      <c r="BL234" s="16" t="s">
        <v>127</v>
      </c>
      <c r="BM234" s="214" t="s">
        <v>404</v>
      </c>
    </row>
    <row r="235" s="2" customFormat="1" ht="24.15" customHeight="1">
      <c r="A235" s="37"/>
      <c r="B235" s="38"/>
      <c r="C235" s="203" t="s">
        <v>405</v>
      </c>
      <c r="D235" s="203" t="s">
        <v>123</v>
      </c>
      <c r="E235" s="204" t="s">
        <v>406</v>
      </c>
      <c r="F235" s="205" t="s">
        <v>407</v>
      </c>
      <c r="G235" s="206" t="s">
        <v>133</v>
      </c>
      <c r="H235" s="207">
        <v>120</v>
      </c>
      <c r="I235" s="208"/>
      <c r="J235" s="209">
        <f>ROUND(I235*H235,2)</f>
        <v>0</v>
      </c>
      <c r="K235" s="205" t="s">
        <v>134</v>
      </c>
      <c r="L235" s="43"/>
      <c r="M235" s="210" t="s">
        <v>19</v>
      </c>
      <c r="N235" s="211" t="s">
        <v>45</v>
      </c>
      <c r="O235" s="83"/>
      <c r="P235" s="212">
        <f>O235*H235</f>
        <v>0</v>
      </c>
      <c r="Q235" s="212">
        <v>0.00046999999999999999</v>
      </c>
      <c r="R235" s="212">
        <f>Q235*H235</f>
        <v>0.056399999999999999</v>
      </c>
      <c r="S235" s="212">
        <v>0</v>
      </c>
      <c r="T235" s="21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14" t="s">
        <v>127</v>
      </c>
      <c r="AT235" s="214" t="s">
        <v>123</v>
      </c>
      <c r="AU235" s="214" t="s">
        <v>84</v>
      </c>
      <c r="AY235" s="16" t="s">
        <v>121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16" t="s">
        <v>82</v>
      </c>
      <c r="BK235" s="215">
        <f>ROUND(I235*H235,2)</f>
        <v>0</v>
      </c>
      <c r="BL235" s="16" t="s">
        <v>127</v>
      </c>
      <c r="BM235" s="214" t="s">
        <v>408</v>
      </c>
    </row>
    <row r="236" s="2" customFormat="1">
      <c r="A236" s="37"/>
      <c r="B236" s="38"/>
      <c r="C236" s="39"/>
      <c r="D236" s="221" t="s">
        <v>136</v>
      </c>
      <c r="E236" s="39"/>
      <c r="F236" s="222" t="s">
        <v>409</v>
      </c>
      <c r="G236" s="39"/>
      <c r="H236" s="39"/>
      <c r="I236" s="218"/>
      <c r="J236" s="39"/>
      <c r="K236" s="39"/>
      <c r="L236" s="43"/>
      <c r="M236" s="219"/>
      <c r="N236" s="220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136</v>
      </c>
      <c r="AU236" s="16" t="s">
        <v>84</v>
      </c>
    </row>
    <row r="237" s="13" customFormat="1">
      <c r="A237" s="13"/>
      <c r="B237" s="223"/>
      <c r="C237" s="224"/>
      <c r="D237" s="216" t="s">
        <v>138</v>
      </c>
      <c r="E237" s="225" t="s">
        <v>19</v>
      </c>
      <c r="F237" s="226" t="s">
        <v>410</v>
      </c>
      <c r="G237" s="224"/>
      <c r="H237" s="227">
        <v>120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138</v>
      </c>
      <c r="AU237" s="233" t="s">
        <v>84</v>
      </c>
      <c r="AV237" s="13" t="s">
        <v>84</v>
      </c>
      <c r="AW237" s="13" t="s">
        <v>35</v>
      </c>
      <c r="AX237" s="13" t="s">
        <v>82</v>
      </c>
      <c r="AY237" s="233" t="s">
        <v>121</v>
      </c>
    </row>
    <row r="238" s="2" customFormat="1" ht="33" customHeight="1">
      <c r="A238" s="37"/>
      <c r="B238" s="38"/>
      <c r="C238" s="203" t="s">
        <v>411</v>
      </c>
      <c r="D238" s="203" t="s">
        <v>123</v>
      </c>
      <c r="E238" s="204" t="s">
        <v>412</v>
      </c>
      <c r="F238" s="205" t="s">
        <v>413</v>
      </c>
      <c r="G238" s="206" t="s">
        <v>329</v>
      </c>
      <c r="H238" s="207">
        <v>26.800000000000001</v>
      </c>
      <c r="I238" s="208"/>
      <c r="J238" s="209">
        <f>ROUND(I238*H238,2)</f>
        <v>0</v>
      </c>
      <c r="K238" s="205" t="s">
        <v>134</v>
      </c>
      <c r="L238" s="43"/>
      <c r="M238" s="210" t="s">
        <v>19</v>
      </c>
      <c r="N238" s="211" t="s">
        <v>45</v>
      </c>
      <c r="O238" s="83"/>
      <c r="P238" s="212">
        <f>O238*H238</f>
        <v>0</v>
      </c>
      <c r="Q238" s="212">
        <v>0.00018000000000000001</v>
      </c>
      <c r="R238" s="212">
        <f>Q238*H238</f>
        <v>0.0048240000000000002</v>
      </c>
      <c r="S238" s="212">
        <v>0</v>
      </c>
      <c r="T238" s="21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14" t="s">
        <v>127</v>
      </c>
      <c r="AT238" s="214" t="s">
        <v>123</v>
      </c>
      <c r="AU238" s="214" t="s">
        <v>84</v>
      </c>
      <c r="AY238" s="16" t="s">
        <v>121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6" t="s">
        <v>82</v>
      </c>
      <c r="BK238" s="215">
        <f>ROUND(I238*H238,2)</f>
        <v>0</v>
      </c>
      <c r="BL238" s="16" t="s">
        <v>127</v>
      </c>
      <c r="BM238" s="214" t="s">
        <v>414</v>
      </c>
    </row>
    <row r="239" s="2" customFormat="1">
      <c r="A239" s="37"/>
      <c r="B239" s="38"/>
      <c r="C239" s="39"/>
      <c r="D239" s="221" t="s">
        <v>136</v>
      </c>
      <c r="E239" s="39"/>
      <c r="F239" s="222" t="s">
        <v>415</v>
      </c>
      <c r="G239" s="39"/>
      <c r="H239" s="39"/>
      <c r="I239" s="218"/>
      <c r="J239" s="39"/>
      <c r="K239" s="39"/>
      <c r="L239" s="43"/>
      <c r="M239" s="219"/>
      <c r="N239" s="220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136</v>
      </c>
      <c r="AU239" s="16" t="s">
        <v>84</v>
      </c>
    </row>
    <row r="240" s="13" customFormat="1">
      <c r="A240" s="13"/>
      <c r="B240" s="223"/>
      <c r="C240" s="224"/>
      <c r="D240" s="216" t="s">
        <v>138</v>
      </c>
      <c r="E240" s="225" t="s">
        <v>19</v>
      </c>
      <c r="F240" s="226" t="s">
        <v>416</v>
      </c>
      <c r="G240" s="224"/>
      <c r="H240" s="227">
        <v>26.800000000000001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138</v>
      </c>
      <c r="AU240" s="233" t="s">
        <v>84</v>
      </c>
      <c r="AV240" s="13" t="s">
        <v>84</v>
      </c>
      <c r="AW240" s="13" t="s">
        <v>35</v>
      </c>
      <c r="AX240" s="13" t="s">
        <v>82</v>
      </c>
      <c r="AY240" s="233" t="s">
        <v>121</v>
      </c>
    </row>
    <row r="241" s="2" customFormat="1" ht="44.25" customHeight="1">
      <c r="A241" s="37"/>
      <c r="B241" s="38"/>
      <c r="C241" s="203" t="s">
        <v>417</v>
      </c>
      <c r="D241" s="203" t="s">
        <v>123</v>
      </c>
      <c r="E241" s="204" t="s">
        <v>418</v>
      </c>
      <c r="F241" s="205" t="s">
        <v>419</v>
      </c>
      <c r="G241" s="206" t="s">
        <v>133</v>
      </c>
      <c r="H241" s="207">
        <v>4.1399999999999997</v>
      </c>
      <c r="I241" s="208"/>
      <c r="J241" s="209">
        <f>ROUND(I241*H241,2)</f>
        <v>0</v>
      </c>
      <c r="K241" s="205" t="s">
        <v>134</v>
      </c>
      <c r="L241" s="43"/>
      <c r="M241" s="210" t="s">
        <v>19</v>
      </c>
      <c r="N241" s="211" t="s">
        <v>45</v>
      </c>
      <c r="O241" s="83"/>
      <c r="P241" s="212">
        <f>O241*H241</f>
        <v>0</v>
      </c>
      <c r="Q241" s="212">
        <v>0.00063000000000000003</v>
      </c>
      <c r="R241" s="212">
        <f>Q241*H241</f>
        <v>0.0026081999999999998</v>
      </c>
      <c r="S241" s="212">
        <v>0</v>
      </c>
      <c r="T241" s="21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14" t="s">
        <v>127</v>
      </c>
      <c r="AT241" s="214" t="s">
        <v>123</v>
      </c>
      <c r="AU241" s="214" t="s">
        <v>84</v>
      </c>
      <c r="AY241" s="16" t="s">
        <v>121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16" t="s">
        <v>82</v>
      </c>
      <c r="BK241" s="215">
        <f>ROUND(I241*H241,2)</f>
        <v>0</v>
      </c>
      <c r="BL241" s="16" t="s">
        <v>127</v>
      </c>
      <c r="BM241" s="214" t="s">
        <v>420</v>
      </c>
    </row>
    <row r="242" s="2" customFormat="1">
      <c r="A242" s="37"/>
      <c r="B242" s="38"/>
      <c r="C242" s="39"/>
      <c r="D242" s="221" t="s">
        <v>136</v>
      </c>
      <c r="E242" s="39"/>
      <c r="F242" s="222" t="s">
        <v>421</v>
      </c>
      <c r="G242" s="39"/>
      <c r="H242" s="39"/>
      <c r="I242" s="218"/>
      <c r="J242" s="39"/>
      <c r="K242" s="39"/>
      <c r="L242" s="43"/>
      <c r="M242" s="219"/>
      <c r="N242" s="220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136</v>
      </c>
      <c r="AU242" s="16" t="s">
        <v>84</v>
      </c>
    </row>
    <row r="243" s="13" customFormat="1">
      <c r="A243" s="13"/>
      <c r="B243" s="223"/>
      <c r="C243" s="224"/>
      <c r="D243" s="216" t="s">
        <v>138</v>
      </c>
      <c r="E243" s="225" t="s">
        <v>19</v>
      </c>
      <c r="F243" s="226" t="s">
        <v>422</v>
      </c>
      <c r="G243" s="224"/>
      <c r="H243" s="227">
        <v>4.1399999999999997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138</v>
      </c>
      <c r="AU243" s="233" t="s">
        <v>84</v>
      </c>
      <c r="AV243" s="13" t="s">
        <v>84</v>
      </c>
      <c r="AW243" s="13" t="s">
        <v>35</v>
      </c>
      <c r="AX243" s="13" t="s">
        <v>82</v>
      </c>
      <c r="AY243" s="233" t="s">
        <v>121</v>
      </c>
    </row>
    <row r="244" s="2" customFormat="1" ht="24.15" customHeight="1">
      <c r="A244" s="37"/>
      <c r="B244" s="38"/>
      <c r="C244" s="203" t="s">
        <v>423</v>
      </c>
      <c r="D244" s="203" t="s">
        <v>123</v>
      </c>
      <c r="E244" s="204" t="s">
        <v>424</v>
      </c>
      <c r="F244" s="205" t="s">
        <v>425</v>
      </c>
      <c r="G244" s="206" t="s">
        <v>166</v>
      </c>
      <c r="H244" s="207">
        <v>18.59</v>
      </c>
      <c r="I244" s="208"/>
      <c r="J244" s="209">
        <f>ROUND(I244*H244,2)</f>
        <v>0</v>
      </c>
      <c r="K244" s="205" t="s">
        <v>134</v>
      </c>
      <c r="L244" s="43"/>
      <c r="M244" s="210" t="s">
        <v>19</v>
      </c>
      <c r="N244" s="211" t="s">
        <v>45</v>
      </c>
      <c r="O244" s="83"/>
      <c r="P244" s="212">
        <f>O244*H244</f>
        <v>0</v>
      </c>
      <c r="Q244" s="212">
        <v>0</v>
      </c>
      <c r="R244" s="212">
        <f>Q244*H244</f>
        <v>0</v>
      </c>
      <c r="S244" s="212">
        <v>2.5</v>
      </c>
      <c r="T244" s="213">
        <f>S244*H244</f>
        <v>46.475000000000001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14" t="s">
        <v>127</v>
      </c>
      <c r="AT244" s="214" t="s">
        <v>123</v>
      </c>
      <c r="AU244" s="214" t="s">
        <v>84</v>
      </c>
      <c r="AY244" s="16" t="s">
        <v>121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6" t="s">
        <v>82</v>
      </c>
      <c r="BK244" s="215">
        <f>ROUND(I244*H244,2)</f>
        <v>0</v>
      </c>
      <c r="BL244" s="16" t="s">
        <v>127</v>
      </c>
      <c r="BM244" s="214" t="s">
        <v>426</v>
      </c>
    </row>
    <row r="245" s="2" customFormat="1">
      <c r="A245" s="37"/>
      <c r="B245" s="38"/>
      <c r="C245" s="39"/>
      <c r="D245" s="221" t="s">
        <v>136</v>
      </c>
      <c r="E245" s="39"/>
      <c r="F245" s="222" t="s">
        <v>427</v>
      </c>
      <c r="G245" s="39"/>
      <c r="H245" s="39"/>
      <c r="I245" s="218"/>
      <c r="J245" s="39"/>
      <c r="K245" s="39"/>
      <c r="L245" s="43"/>
      <c r="M245" s="219"/>
      <c r="N245" s="220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136</v>
      </c>
      <c r="AU245" s="16" t="s">
        <v>84</v>
      </c>
    </row>
    <row r="246" s="13" customFormat="1">
      <c r="A246" s="13"/>
      <c r="B246" s="223"/>
      <c r="C246" s="224"/>
      <c r="D246" s="216" t="s">
        <v>138</v>
      </c>
      <c r="E246" s="225" t="s">
        <v>19</v>
      </c>
      <c r="F246" s="226" t="s">
        <v>428</v>
      </c>
      <c r="G246" s="224"/>
      <c r="H246" s="227">
        <v>17.16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138</v>
      </c>
      <c r="AU246" s="233" t="s">
        <v>84</v>
      </c>
      <c r="AV246" s="13" t="s">
        <v>84</v>
      </c>
      <c r="AW246" s="13" t="s">
        <v>35</v>
      </c>
      <c r="AX246" s="13" t="s">
        <v>74</v>
      </c>
      <c r="AY246" s="233" t="s">
        <v>121</v>
      </c>
    </row>
    <row r="247" s="13" customFormat="1">
      <c r="A247" s="13"/>
      <c r="B247" s="223"/>
      <c r="C247" s="224"/>
      <c r="D247" s="216" t="s">
        <v>138</v>
      </c>
      <c r="E247" s="225" t="s">
        <v>19</v>
      </c>
      <c r="F247" s="226" t="s">
        <v>429</v>
      </c>
      <c r="G247" s="224"/>
      <c r="H247" s="227">
        <v>1.4299999999999999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138</v>
      </c>
      <c r="AU247" s="233" t="s">
        <v>84</v>
      </c>
      <c r="AV247" s="13" t="s">
        <v>84</v>
      </c>
      <c r="AW247" s="13" t="s">
        <v>35</v>
      </c>
      <c r="AX247" s="13" t="s">
        <v>74</v>
      </c>
      <c r="AY247" s="233" t="s">
        <v>121</v>
      </c>
    </row>
    <row r="248" s="2" customFormat="1" ht="24.15" customHeight="1">
      <c r="A248" s="37"/>
      <c r="B248" s="38"/>
      <c r="C248" s="203" t="s">
        <v>430</v>
      </c>
      <c r="D248" s="203" t="s">
        <v>123</v>
      </c>
      <c r="E248" s="204" t="s">
        <v>431</v>
      </c>
      <c r="F248" s="205" t="s">
        <v>432</v>
      </c>
      <c r="G248" s="206" t="s">
        <v>166</v>
      </c>
      <c r="H248" s="207">
        <v>3.617</v>
      </c>
      <c r="I248" s="208"/>
      <c r="J248" s="209">
        <f>ROUND(I248*H248,2)</f>
        <v>0</v>
      </c>
      <c r="K248" s="205" t="s">
        <v>134</v>
      </c>
      <c r="L248" s="43"/>
      <c r="M248" s="210" t="s">
        <v>19</v>
      </c>
      <c r="N248" s="211" t="s">
        <v>45</v>
      </c>
      <c r="O248" s="83"/>
      <c r="P248" s="212">
        <f>O248*H248</f>
        <v>0</v>
      </c>
      <c r="Q248" s="212">
        <v>0</v>
      </c>
      <c r="R248" s="212">
        <f>Q248*H248</f>
        <v>0</v>
      </c>
      <c r="S248" s="212">
        <v>2.2000000000000002</v>
      </c>
      <c r="T248" s="213">
        <f>S248*H248</f>
        <v>7.9574000000000007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14" t="s">
        <v>127</v>
      </c>
      <c r="AT248" s="214" t="s">
        <v>123</v>
      </c>
      <c r="AU248" s="214" t="s">
        <v>84</v>
      </c>
      <c r="AY248" s="16" t="s">
        <v>121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16" t="s">
        <v>82</v>
      </c>
      <c r="BK248" s="215">
        <f>ROUND(I248*H248,2)</f>
        <v>0</v>
      </c>
      <c r="BL248" s="16" t="s">
        <v>127</v>
      </c>
      <c r="BM248" s="214" t="s">
        <v>433</v>
      </c>
    </row>
    <row r="249" s="2" customFormat="1">
      <c r="A249" s="37"/>
      <c r="B249" s="38"/>
      <c r="C249" s="39"/>
      <c r="D249" s="221" t="s">
        <v>136</v>
      </c>
      <c r="E249" s="39"/>
      <c r="F249" s="222" t="s">
        <v>434</v>
      </c>
      <c r="G249" s="39"/>
      <c r="H249" s="39"/>
      <c r="I249" s="218"/>
      <c r="J249" s="39"/>
      <c r="K249" s="39"/>
      <c r="L249" s="43"/>
      <c r="M249" s="219"/>
      <c r="N249" s="220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136</v>
      </c>
      <c r="AU249" s="16" t="s">
        <v>84</v>
      </c>
    </row>
    <row r="250" s="13" customFormat="1">
      <c r="A250" s="13"/>
      <c r="B250" s="223"/>
      <c r="C250" s="224"/>
      <c r="D250" s="216" t="s">
        <v>138</v>
      </c>
      <c r="E250" s="225" t="s">
        <v>19</v>
      </c>
      <c r="F250" s="226" t="s">
        <v>435</v>
      </c>
      <c r="G250" s="224"/>
      <c r="H250" s="227">
        <v>0.73699999999999999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138</v>
      </c>
      <c r="AU250" s="233" t="s">
        <v>84</v>
      </c>
      <c r="AV250" s="13" t="s">
        <v>84</v>
      </c>
      <c r="AW250" s="13" t="s">
        <v>35</v>
      </c>
      <c r="AX250" s="13" t="s">
        <v>74</v>
      </c>
      <c r="AY250" s="233" t="s">
        <v>121</v>
      </c>
    </row>
    <row r="251" s="13" customFormat="1">
      <c r="A251" s="13"/>
      <c r="B251" s="223"/>
      <c r="C251" s="224"/>
      <c r="D251" s="216" t="s">
        <v>138</v>
      </c>
      <c r="E251" s="225" t="s">
        <v>19</v>
      </c>
      <c r="F251" s="226" t="s">
        <v>436</v>
      </c>
      <c r="G251" s="224"/>
      <c r="H251" s="227">
        <v>2.8799999999999999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138</v>
      </c>
      <c r="AU251" s="233" t="s">
        <v>84</v>
      </c>
      <c r="AV251" s="13" t="s">
        <v>84</v>
      </c>
      <c r="AW251" s="13" t="s">
        <v>35</v>
      </c>
      <c r="AX251" s="13" t="s">
        <v>74</v>
      </c>
      <c r="AY251" s="233" t="s">
        <v>121</v>
      </c>
    </row>
    <row r="252" s="2" customFormat="1" ht="24.15" customHeight="1">
      <c r="A252" s="37"/>
      <c r="B252" s="38"/>
      <c r="C252" s="203" t="s">
        <v>437</v>
      </c>
      <c r="D252" s="203" t="s">
        <v>123</v>
      </c>
      <c r="E252" s="204" t="s">
        <v>438</v>
      </c>
      <c r="F252" s="205" t="s">
        <v>439</v>
      </c>
      <c r="G252" s="206" t="s">
        <v>166</v>
      </c>
      <c r="H252" s="207">
        <v>5.4420000000000002</v>
      </c>
      <c r="I252" s="208"/>
      <c r="J252" s="209">
        <f>ROUND(I252*H252,2)</f>
        <v>0</v>
      </c>
      <c r="K252" s="205" t="s">
        <v>134</v>
      </c>
      <c r="L252" s="43"/>
      <c r="M252" s="210" t="s">
        <v>19</v>
      </c>
      <c r="N252" s="211" t="s">
        <v>45</v>
      </c>
      <c r="O252" s="83"/>
      <c r="P252" s="212">
        <f>O252*H252</f>
        <v>0</v>
      </c>
      <c r="Q252" s="212">
        <v>0</v>
      </c>
      <c r="R252" s="212">
        <f>Q252*H252</f>
        <v>0</v>
      </c>
      <c r="S252" s="212">
        <v>2.3999999999999999</v>
      </c>
      <c r="T252" s="213">
        <f>S252*H252</f>
        <v>13.0608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14" t="s">
        <v>127</v>
      </c>
      <c r="AT252" s="214" t="s">
        <v>123</v>
      </c>
      <c r="AU252" s="214" t="s">
        <v>84</v>
      </c>
      <c r="AY252" s="16" t="s">
        <v>121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6" t="s">
        <v>82</v>
      </c>
      <c r="BK252" s="215">
        <f>ROUND(I252*H252,2)</f>
        <v>0</v>
      </c>
      <c r="BL252" s="16" t="s">
        <v>127</v>
      </c>
      <c r="BM252" s="214" t="s">
        <v>440</v>
      </c>
    </row>
    <row r="253" s="2" customFormat="1">
      <c r="A253" s="37"/>
      <c r="B253" s="38"/>
      <c r="C253" s="39"/>
      <c r="D253" s="221" t="s">
        <v>136</v>
      </c>
      <c r="E253" s="39"/>
      <c r="F253" s="222" t="s">
        <v>441</v>
      </c>
      <c r="G253" s="39"/>
      <c r="H253" s="39"/>
      <c r="I253" s="218"/>
      <c r="J253" s="39"/>
      <c r="K253" s="39"/>
      <c r="L253" s="43"/>
      <c r="M253" s="219"/>
      <c r="N253" s="220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136</v>
      </c>
      <c r="AU253" s="16" t="s">
        <v>84</v>
      </c>
    </row>
    <row r="254" s="13" customFormat="1">
      <c r="A254" s="13"/>
      <c r="B254" s="223"/>
      <c r="C254" s="224"/>
      <c r="D254" s="216" t="s">
        <v>138</v>
      </c>
      <c r="E254" s="225" t="s">
        <v>19</v>
      </c>
      <c r="F254" s="226" t="s">
        <v>442</v>
      </c>
      <c r="G254" s="224"/>
      <c r="H254" s="227">
        <v>3.96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138</v>
      </c>
      <c r="AU254" s="233" t="s">
        <v>84</v>
      </c>
      <c r="AV254" s="13" t="s">
        <v>84</v>
      </c>
      <c r="AW254" s="13" t="s">
        <v>35</v>
      </c>
      <c r="AX254" s="13" t="s">
        <v>74</v>
      </c>
      <c r="AY254" s="233" t="s">
        <v>121</v>
      </c>
    </row>
    <row r="255" s="13" customFormat="1">
      <c r="A255" s="13"/>
      <c r="B255" s="223"/>
      <c r="C255" s="224"/>
      <c r="D255" s="216" t="s">
        <v>138</v>
      </c>
      <c r="E255" s="225" t="s">
        <v>19</v>
      </c>
      <c r="F255" s="226" t="s">
        <v>443</v>
      </c>
      <c r="G255" s="224"/>
      <c r="H255" s="227">
        <v>1.482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138</v>
      </c>
      <c r="AU255" s="233" t="s">
        <v>84</v>
      </c>
      <c r="AV255" s="13" t="s">
        <v>84</v>
      </c>
      <c r="AW255" s="13" t="s">
        <v>35</v>
      </c>
      <c r="AX255" s="13" t="s">
        <v>74</v>
      </c>
      <c r="AY255" s="233" t="s">
        <v>121</v>
      </c>
    </row>
    <row r="256" s="2" customFormat="1" ht="33" customHeight="1">
      <c r="A256" s="37"/>
      <c r="B256" s="38"/>
      <c r="C256" s="203" t="s">
        <v>444</v>
      </c>
      <c r="D256" s="203" t="s">
        <v>123</v>
      </c>
      <c r="E256" s="204" t="s">
        <v>445</v>
      </c>
      <c r="F256" s="205" t="s">
        <v>446</v>
      </c>
      <c r="G256" s="206" t="s">
        <v>148</v>
      </c>
      <c r="H256" s="207">
        <v>13</v>
      </c>
      <c r="I256" s="208"/>
      <c r="J256" s="209">
        <f>ROUND(I256*H256,2)</f>
        <v>0</v>
      </c>
      <c r="K256" s="205" t="s">
        <v>134</v>
      </c>
      <c r="L256" s="43"/>
      <c r="M256" s="210" t="s">
        <v>19</v>
      </c>
      <c r="N256" s="211" t="s">
        <v>45</v>
      </c>
      <c r="O256" s="83"/>
      <c r="P256" s="212">
        <f>O256*H256</f>
        <v>0</v>
      </c>
      <c r="Q256" s="212">
        <v>0</v>
      </c>
      <c r="R256" s="212">
        <f>Q256*H256</f>
        <v>0</v>
      </c>
      <c r="S256" s="212">
        <v>0.0080000000000000002</v>
      </c>
      <c r="T256" s="213">
        <f>S256*H256</f>
        <v>0.10400000000000001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14" t="s">
        <v>127</v>
      </c>
      <c r="AT256" s="214" t="s">
        <v>123</v>
      </c>
      <c r="AU256" s="214" t="s">
        <v>84</v>
      </c>
      <c r="AY256" s="16" t="s">
        <v>121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6" t="s">
        <v>82</v>
      </c>
      <c r="BK256" s="215">
        <f>ROUND(I256*H256,2)</f>
        <v>0</v>
      </c>
      <c r="BL256" s="16" t="s">
        <v>127</v>
      </c>
      <c r="BM256" s="214" t="s">
        <v>447</v>
      </c>
    </row>
    <row r="257" s="2" customFormat="1">
      <c r="A257" s="37"/>
      <c r="B257" s="38"/>
      <c r="C257" s="39"/>
      <c r="D257" s="221" t="s">
        <v>136</v>
      </c>
      <c r="E257" s="39"/>
      <c r="F257" s="222" t="s">
        <v>448</v>
      </c>
      <c r="G257" s="39"/>
      <c r="H257" s="39"/>
      <c r="I257" s="218"/>
      <c r="J257" s="39"/>
      <c r="K257" s="39"/>
      <c r="L257" s="43"/>
      <c r="M257" s="219"/>
      <c r="N257" s="220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136</v>
      </c>
      <c r="AU257" s="16" t="s">
        <v>84</v>
      </c>
    </row>
    <row r="258" s="13" customFormat="1">
      <c r="A258" s="13"/>
      <c r="B258" s="223"/>
      <c r="C258" s="224"/>
      <c r="D258" s="216" t="s">
        <v>138</v>
      </c>
      <c r="E258" s="225" t="s">
        <v>19</v>
      </c>
      <c r="F258" s="226" t="s">
        <v>449</v>
      </c>
      <c r="G258" s="224"/>
      <c r="H258" s="227">
        <v>13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138</v>
      </c>
      <c r="AU258" s="233" t="s">
        <v>84</v>
      </c>
      <c r="AV258" s="13" t="s">
        <v>84</v>
      </c>
      <c r="AW258" s="13" t="s">
        <v>35</v>
      </c>
      <c r="AX258" s="13" t="s">
        <v>82</v>
      </c>
      <c r="AY258" s="233" t="s">
        <v>121</v>
      </c>
    </row>
    <row r="259" s="2" customFormat="1" ht="24.15" customHeight="1">
      <c r="A259" s="37"/>
      <c r="B259" s="38"/>
      <c r="C259" s="203" t="s">
        <v>450</v>
      </c>
      <c r="D259" s="203" t="s">
        <v>123</v>
      </c>
      <c r="E259" s="204" t="s">
        <v>451</v>
      </c>
      <c r="F259" s="205" t="s">
        <v>452</v>
      </c>
      <c r="G259" s="206" t="s">
        <v>329</v>
      </c>
      <c r="H259" s="207">
        <v>20.399999999999999</v>
      </c>
      <c r="I259" s="208"/>
      <c r="J259" s="209">
        <f>ROUND(I259*H259,2)</f>
        <v>0</v>
      </c>
      <c r="K259" s="205" t="s">
        <v>134</v>
      </c>
      <c r="L259" s="43"/>
      <c r="M259" s="210" t="s">
        <v>19</v>
      </c>
      <c r="N259" s="211" t="s">
        <v>45</v>
      </c>
      <c r="O259" s="83"/>
      <c r="P259" s="212">
        <f>O259*H259</f>
        <v>0</v>
      </c>
      <c r="Q259" s="212">
        <v>0</v>
      </c>
      <c r="R259" s="212">
        <f>Q259*H259</f>
        <v>0</v>
      </c>
      <c r="S259" s="212">
        <v>0.00248</v>
      </c>
      <c r="T259" s="213">
        <f>S259*H259</f>
        <v>0.050591999999999998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4" t="s">
        <v>127</v>
      </c>
      <c r="AT259" s="214" t="s">
        <v>123</v>
      </c>
      <c r="AU259" s="214" t="s">
        <v>84</v>
      </c>
      <c r="AY259" s="16" t="s">
        <v>121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6" t="s">
        <v>82</v>
      </c>
      <c r="BK259" s="215">
        <f>ROUND(I259*H259,2)</f>
        <v>0</v>
      </c>
      <c r="BL259" s="16" t="s">
        <v>127</v>
      </c>
      <c r="BM259" s="214" t="s">
        <v>453</v>
      </c>
    </row>
    <row r="260" s="2" customFormat="1">
      <c r="A260" s="37"/>
      <c r="B260" s="38"/>
      <c r="C260" s="39"/>
      <c r="D260" s="221" t="s">
        <v>136</v>
      </c>
      <c r="E260" s="39"/>
      <c r="F260" s="222" t="s">
        <v>454</v>
      </c>
      <c r="G260" s="39"/>
      <c r="H260" s="39"/>
      <c r="I260" s="218"/>
      <c r="J260" s="39"/>
      <c r="K260" s="39"/>
      <c r="L260" s="43"/>
      <c r="M260" s="219"/>
      <c r="N260" s="220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136</v>
      </c>
      <c r="AU260" s="16" t="s">
        <v>84</v>
      </c>
    </row>
    <row r="261" s="13" customFormat="1">
      <c r="A261" s="13"/>
      <c r="B261" s="223"/>
      <c r="C261" s="224"/>
      <c r="D261" s="216" t="s">
        <v>138</v>
      </c>
      <c r="E261" s="225" t="s">
        <v>19</v>
      </c>
      <c r="F261" s="226" t="s">
        <v>455</v>
      </c>
      <c r="G261" s="224"/>
      <c r="H261" s="227">
        <v>20.399999999999999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138</v>
      </c>
      <c r="AU261" s="233" t="s">
        <v>84</v>
      </c>
      <c r="AV261" s="13" t="s">
        <v>84</v>
      </c>
      <c r="AW261" s="13" t="s">
        <v>35</v>
      </c>
      <c r="AX261" s="13" t="s">
        <v>82</v>
      </c>
      <c r="AY261" s="233" t="s">
        <v>121</v>
      </c>
    </row>
    <row r="262" s="2" customFormat="1" ht="44.25" customHeight="1">
      <c r="A262" s="37"/>
      <c r="B262" s="38"/>
      <c r="C262" s="203" t="s">
        <v>456</v>
      </c>
      <c r="D262" s="203" t="s">
        <v>123</v>
      </c>
      <c r="E262" s="204" t="s">
        <v>457</v>
      </c>
      <c r="F262" s="205" t="s">
        <v>458</v>
      </c>
      <c r="G262" s="206" t="s">
        <v>329</v>
      </c>
      <c r="H262" s="207">
        <v>1.3999999999999999</v>
      </c>
      <c r="I262" s="208"/>
      <c r="J262" s="209">
        <f>ROUND(I262*H262,2)</f>
        <v>0</v>
      </c>
      <c r="K262" s="205" t="s">
        <v>134</v>
      </c>
      <c r="L262" s="43"/>
      <c r="M262" s="210" t="s">
        <v>19</v>
      </c>
      <c r="N262" s="211" t="s">
        <v>45</v>
      </c>
      <c r="O262" s="83"/>
      <c r="P262" s="212">
        <f>O262*H262</f>
        <v>0</v>
      </c>
      <c r="Q262" s="212">
        <v>0.00132</v>
      </c>
      <c r="R262" s="212">
        <f>Q262*H262</f>
        <v>0.0018479999999999998</v>
      </c>
      <c r="S262" s="212">
        <v>0.025000000000000001</v>
      </c>
      <c r="T262" s="213">
        <f>S262*H262</f>
        <v>0.034999999999999996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14" t="s">
        <v>127</v>
      </c>
      <c r="AT262" s="214" t="s">
        <v>123</v>
      </c>
      <c r="AU262" s="214" t="s">
        <v>84</v>
      </c>
      <c r="AY262" s="16" t="s">
        <v>121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6" t="s">
        <v>82</v>
      </c>
      <c r="BK262" s="215">
        <f>ROUND(I262*H262,2)</f>
        <v>0</v>
      </c>
      <c r="BL262" s="16" t="s">
        <v>127</v>
      </c>
      <c r="BM262" s="214" t="s">
        <v>459</v>
      </c>
    </row>
    <row r="263" s="2" customFormat="1">
      <c r="A263" s="37"/>
      <c r="B263" s="38"/>
      <c r="C263" s="39"/>
      <c r="D263" s="221" t="s">
        <v>136</v>
      </c>
      <c r="E263" s="39"/>
      <c r="F263" s="222" t="s">
        <v>460</v>
      </c>
      <c r="G263" s="39"/>
      <c r="H263" s="39"/>
      <c r="I263" s="218"/>
      <c r="J263" s="39"/>
      <c r="K263" s="39"/>
      <c r="L263" s="43"/>
      <c r="M263" s="219"/>
      <c r="N263" s="220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136</v>
      </c>
      <c r="AU263" s="16" t="s">
        <v>84</v>
      </c>
    </row>
    <row r="264" s="13" customFormat="1">
      <c r="A264" s="13"/>
      <c r="B264" s="223"/>
      <c r="C264" s="224"/>
      <c r="D264" s="216" t="s">
        <v>138</v>
      </c>
      <c r="E264" s="225" t="s">
        <v>19</v>
      </c>
      <c r="F264" s="226" t="s">
        <v>461</v>
      </c>
      <c r="G264" s="224"/>
      <c r="H264" s="227">
        <v>1.3999999999999999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138</v>
      </c>
      <c r="AU264" s="233" t="s">
        <v>84</v>
      </c>
      <c r="AV264" s="13" t="s">
        <v>84</v>
      </c>
      <c r="AW264" s="13" t="s">
        <v>35</v>
      </c>
      <c r="AX264" s="13" t="s">
        <v>82</v>
      </c>
      <c r="AY264" s="233" t="s">
        <v>121</v>
      </c>
    </row>
    <row r="265" s="2" customFormat="1" ht="44.25" customHeight="1">
      <c r="A265" s="37"/>
      <c r="B265" s="38"/>
      <c r="C265" s="203" t="s">
        <v>462</v>
      </c>
      <c r="D265" s="203" t="s">
        <v>123</v>
      </c>
      <c r="E265" s="204" t="s">
        <v>463</v>
      </c>
      <c r="F265" s="205" t="s">
        <v>464</v>
      </c>
      <c r="G265" s="206" t="s">
        <v>329</v>
      </c>
      <c r="H265" s="207">
        <v>0.40000000000000002</v>
      </c>
      <c r="I265" s="208"/>
      <c r="J265" s="209">
        <f>ROUND(I265*H265,2)</f>
        <v>0</v>
      </c>
      <c r="K265" s="205" t="s">
        <v>134</v>
      </c>
      <c r="L265" s="43"/>
      <c r="M265" s="210" t="s">
        <v>19</v>
      </c>
      <c r="N265" s="211" t="s">
        <v>45</v>
      </c>
      <c r="O265" s="83"/>
      <c r="P265" s="212">
        <f>O265*H265</f>
        <v>0</v>
      </c>
      <c r="Q265" s="212">
        <v>0.0027899999999999999</v>
      </c>
      <c r="R265" s="212">
        <f>Q265*H265</f>
        <v>0.001116</v>
      </c>
      <c r="S265" s="212">
        <v>0.056000000000000001</v>
      </c>
      <c r="T265" s="213">
        <f>S265*H265</f>
        <v>0.022400000000000003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14" t="s">
        <v>127</v>
      </c>
      <c r="AT265" s="214" t="s">
        <v>123</v>
      </c>
      <c r="AU265" s="214" t="s">
        <v>84</v>
      </c>
      <c r="AY265" s="16" t="s">
        <v>121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6" t="s">
        <v>82</v>
      </c>
      <c r="BK265" s="215">
        <f>ROUND(I265*H265,2)</f>
        <v>0</v>
      </c>
      <c r="BL265" s="16" t="s">
        <v>127</v>
      </c>
      <c r="BM265" s="214" t="s">
        <v>465</v>
      </c>
    </row>
    <row r="266" s="2" customFormat="1">
      <c r="A266" s="37"/>
      <c r="B266" s="38"/>
      <c r="C266" s="39"/>
      <c r="D266" s="221" t="s">
        <v>136</v>
      </c>
      <c r="E266" s="39"/>
      <c r="F266" s="222" t="s">
        <v>466</v>
      </c>
      <c r="G266" s="39"/>
      <c r="H266" s="39"/>
      <c r="I266" s="218"/>
      <c r="J266" s="39"/>
      <c r="K266" s="39"/>
      <c r="L266" s="43"/>
      <c r="M266" s="219"/>
      <c r="N266" s="220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136</v>
      </c>
      <c r="AU266" s="16" t="s">
        <v>84</v>
      </c>
    </row>
    <row r="267" s="13" customFormat="1">
      <c r="A267" s="13"/>
      <c r="B267" s="223"/>
      <c r="C267" s="224"/>
      <c r="D267" s="216" t="s">
        <v>138</v>
      </c>
      <c r="E267" s="225" t="s">
        <v>19</v>
      </c>
      <c r="F267" s="226" t="s">
        <v>467</v>
      </c>
      <c r="G267" s="224"/>
      <c r="H267" s="227">
        <v>0.40000000000000002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138</v>
      </c>
      <c r="AU267" s="233" t="s">
        <v>84</v>
      </c>
      <c r="AV267" s="13" t="s">
        <v>84</v>
      </c>
      <c r="AW267" s="13" t="s">
        <v>35</v>
      </c>
      <c r="AX267" s="13" t="s">
        <v>82</v>
      </c>
      <c r="AY267" s="233" t="s">
        <v>121</v>
      </c>
    </row>
    <row r="268" s="12" customFormat="1" ht="22.8" customHeight="1">
      <c r="A268" s="12"/>
      <c r="B268" s="187"/>
      <c r="C268" s="188"/>
      <c r="D268" s="189" t="s">
        <v>73</v>
      </c>
      <c r="E268" s="201" t="s">
        <v>468</v>
      </c>
      <c r="F268" s="201" t="s">
        <v>469</v>
      </c>
      <c r="G268" s="188"/>
      <c r="H268" s="188"/>
      <c r="I268" s="191"/>
      <c r="J268" s="202">
        <f>BK268</f>
        <v>0</v>
      </c>
      <c r="K268" s="188"/>
      <c r="L268" s="193"/>
      <c r="M268" s="194"/>
      <c r="N268" s="195"/>
      <c r="O268" s="195"/>
      <c r="P268" s="196">
        <f>SUM(P269:P277)</f>
        <v>0</v>
      </c>
      <c r="Q268" s="195"/>
      <c r="R268" s="196">
        <f>SUM(R269:R277)</f>
        <v>0</v>
      </c>
      <c r="S268" s="195"/>
      <c r="T268" s="197">
        <f>SUM(T269:T277)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8" t="s">
        <v>82</v>
      </c>
      <c r="AT268" s="199" t="s">
        <v>73</v>
      </c>
      <c r="AU268" s="199" t="s">
        <v>82</v>
      </c>
      <c r="AY268" s="198" t="s">
        <v>121</v>
      </c>
      <c r="BK268" s="200">
        <f>SUM(BK269:BK277)</f>
        <v>0</v>
      </c>
    </row>
    <row r="269" s="2" customFormat="1" ht="33" customHeight="1">
      <c r="A269" s="37"/>
      <c r="B269" s="38"/>
      <c r="C269" s="203" t="s">
        <v>470</v>
      </c>
      <c r="D269" s="203" t="s">
        <v>123</v>
      </c>
      <c r="E269" s="204" t="s">
        <v>471</v>
      </c>
      <c r="F269" s="205" t="s">
        <v>472</v>
      </c>
      <c r="G269" s="206" t="s">
        <v>207</v>
      </c>
      <c r="H269" s="207">
        <v>19.931999999999999</v>
      </c>
      <c r="I269" s="208"/>
      <c r="J269" s="209">
        <f>ROUND(I269*H269,2)</f>
        <v>0</v>
      </c>
      <c r="K269" s="205" t="s">
        <v>134</v>
      </c>
      <c r="L269" s="43"/>
      <c r="M269" s="210" t="s">
        <v>19</v>
      </c>
      <c r="N269" s="211" t="s">
        <v>45</v>
      </c>
      <c r="O269" s="83"/>
      <c r="P269" s="212">
        <f>O269*H269</f>
        <v>0</v>
      </c>
      <c r="Q269" s="212">
        <v>0</v>
      </c>
      <c r="R269" s="212">
        <f>Q269*H269</f>
        <v>0</v>
      </c>
      <c r="S269" s="212">
        <v>0</v>
      </c>
      <c r="T269" s="21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4" t="s">
        <v>127</v>
      </c>
      <c r="AT269" s="214" t="s">
        <v>123</v>
      </c>
      <c r="AU269" s="214" t="s">
        <v>84</v>
      </c>
      <c r="AY269" s="16" t="s">
        <v>121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6" t="s">
        <v>82</v>
      </c>
      <c r="BK269" s="215">
        <f>ROUND(I269*H269,2)</f>
        <v>0</v>
      </c>
      <c r="BL269" s="16" t="s">
        <v>127</v>
      </c>
      <c r="BM269" s="214" t="s">
        <v>473</v>
      </c>
    </row>
    <row r="270" s="2" customFormat="1">
      <c r="A270" s="37"/>
      <c r="B270" s="38"/>
      <c r="C270" s="39"/>
      <c r="D270" s="221" t="s">
        <v>136</v>
      </c>
      <c r="E270" s="39"/>
      <c r="F270" s="222" t="s">
        <v>474</v>
      </c>
      <c r="G270" s="39"/>
      <c r="H270" s="39"/>
      <c r="I270" s="218"/>
      <c r="J270" s="39"/>
      <c r="K270" s="39"/>
      <c r="L270" s="43"/>
      <c r="M270" s="219"/>
      <c r="N270" s="220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136</v>
      </c>
      <c r="AU270" s="16" t="s">
        <v>84</v>
      </c>
    </row>
    <row r="271" s="13" customFormat="1">
      <c r="A271" s="13"/>
      <c r="B271" s="223"/>
      <c r="C271" s="224"/>
      <c r="D271" s="216" t="s">
        <v>138</v>
      </c>
      <c r="E271" s="225" t="s">
        <v>19</v>
      </c>
      <c r="F271" s="226" t="s">
        <v>475</v>
      </c>
      <c r="G271" s="224"/>
      <c r="H271" s="227">
        <v>19.931999999999999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138</v>
      </c>
      <c r="AU271" s="233" t="s">
        <v>84</v>
      </c>
      <c r="AV271" s="13" t="s">
        <v>84</v>
      </c>
      <c r="AW271" s="13" t="s">
        <v>35</v>
      </c>
      <c r="AX271" s="13" t="s">
        <v>74</v>
      </c>
      <c r="AY271" s="233" t="s">
        <v>121</v>
      </c>
    </row>
    <row r="272" s="2" customFormat="1" ht="44.25" customHeight="1">
      <c r="A272" s="37"/>
      <c r="B272" s="38"/>
      <c r="C272" s="203" t="s">
        <v>476</v>
      </c>
      <c r="D272" s="203" t="s">
        <v>123</v>
      </c>
      <c r="E272" s="204" t="s">
        <v>477</v>
      </c>
      <c r="F272" s="205" t="s">
        <v>478</v>
      </c>
      <c r="G272" s="206" t="s">
        <v>207</v>
      </c>
      <c r="H272" s="207">
        <v>996.60000000000002</v>
      </c>
      <c r="I272" s="208"/>
      <c r="J272" s="209">
        <f>ROUND(I272*H272,2)</f>
        <v>0</v>
      </c>
      <c r="K272" s="205" t="s">
        <v>134</v>
      </c>
      <c r="L272" s="43"/>
      <c r="M272" s="210" t="s">
        <v>19</v>
      </c>
      <c r="N272" s="211" t="s">
        <v>45</v>
      </c>
      <c r="O272" s="83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14" t="s">
        <v>127</v>
      </c>
      <c r="AT272" s="214" t="s">
        <v>123</v>
      </c>
      <c r="AU272" s="214" t="s">
        <v>84</v>
      </c>
      <c r="AY272" s="16" t="s">
        <v>121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6" t="s">
        <v>82</v>
      </c>
      <c r="BK272" s="215">
        <f>ROUND(I272*H272,2)</f>
        <v>0</v>
      </c>
      <c r="BL272" s="16" t="s">
        <v>127</v>
      </c>
      <c r="BM272" s="214" t="s">
        <v>479</v>
      </c>
    </row>
    <row r="273" s="2" customFormat="1">
      <c r="A273" s="37"/>
      <c r="B273" s="38"/>
      <c r="C273" s="39"/>
      <c r="D273" s="221" t="s">
        <v>136</v>
      </c>
      <c r="E273" s="39"/>
      <c r="F273" s="222" t="s">
        <v>480</v>
      </c>
      <c r="G273" s="39"/>
      <c r="H273" s="39"/>
      <c r="I273" s="218"/>
      <c r="J273" s="39"/>
      <c r="K273" s="39"/>
      <c r="L273" s="43"/>
      <c r="M273" s="219"/>
      <c r="N273" s="220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136</v>
      </c>
      <c r="AU273" s="16" t="s">
        <v>84</v>
      </c>
    </row>
    <row r="274" s="13" customFormat="1">
      <c r="A274" s="13"/>
      <c r="B274" s="223"/>
      <c r="C274" s="224"/>
      <c r="D274" s="216" t="s">
        <v>138</v>
      </c>
      <c r="E274" s="225" t="s">
        <v>19</v>
      </c>
      <c r="F274" s="226" t="s">
        <v>481</v>
      </c>
      <c r="G274" s="224"/>
      <c r="H274" s="227">
        <v>996.60000000000002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138</v>
      </c>
      <c r="AU274" s="233" t="s">
        <v>84</v>
      </c>
      <c r="AV274" s="13" t="s">
        <v>84</v>
      </c>
      <c r="AW274" s="13" t="s">
        <v>35</v>
      </c>
      <c r="AX274" s="13" t="s">
        <v>82</v>
      </c>
      <c r="AY274" s="233" t="s">
        <v>121</v>
      </c>
    </row>
    <row r="275" s="2" customFormat="1" ht="44.25" customHeight="1">
      <c r="A275" s="37"/>
      <c r="B275" s="38"/>
      <c r="C275" s="203" t="s">
        <v>482</v>
      </c>
      <c r="D275" s="203" t="s">
        <v>123</v>
      </c>
      <c r="E275" s="204" t="s">
        <v>483</v>
      </c>
      <c r="F275" s="205" t="s">
        <v>484</v>
      </c>
      <c r="G275" s="206" t="s">
        <v>207</v>
      </c>
      <c r="H275" s="207">
        <v>19.931999999999999</v>
      </c>
      <c r="I275" s="208"/>
      <c r="J275" s="209">
        <f>ROUND(I275*H275,2)</f>
        <v>0</v>
      </c>
      <c r="K275" s="205" t="s">
        <v>134</v>
      </c>
      <c r="L275" s="43"/>
      <c r="M275" s="210" t="s">
        <v>19</v>
      </c>
      <c r="N275" s="211" t="s">
        <v>45</v>
      </c>
      <c r="O275" s="83"/>
      <c r="P275" s="212">
        <f>O275*H275</f>
        <v>0</v>
      </c>
      <c r="Q275" s="212">
        <v>0</v>
      </c>
      <c r="R275" s="212">
        <f>Q275*H275</f>
        <v>0</v>
      </c>
      <c r="S275" s="212">
        <v>0</v>
      </c>
      <c r="T275" s="21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14" t="s">
        <v>127</v>
      </c>
      <c r="AT275" s="214" t="s">
        <v>123</v>
      </c>
      <c r="AU275" s="214" t="s">
        <v>84</v>
      </c>
      <c r="AY275" s="16" t="s">
        <v>121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6" t="s">
        <v>82</v>
      </c>
      <c r="BK275" s="215">
        <f>ROUND(I275*H275,2)</f>
        <v>0</v>
      </c>
      <c r="BL275" s="16" t="s">
        <v>127</v>
      </c>
      <c r="BM275" s="214" t="s">
        <v>485</v>
      </c>
    </row>
    <row r="276" s="2" customFormat="1">
      <c r="A276" s="37"/>
      <c r="B276" s="38"/>
      <c r="C276" s="39"/>
      <c r="D276" s="221" t="s">
        <v>136</v>
      </c>
      <c r="E276" s="39"/>
      <c r="F276" s="222" t="s">
        <v>486</v>
      </c>
      <c r="G276" s="39"/>
      <c r="H276" s="39"/>
      <c r="I276" s="218"/>
      <c r="J276" s="39"/>
      <c r="K276" s="39"/>
      <c r="L276" s="43"/>
      <c r="M276" s="219"/>
      <c r="N276" s="220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136</v>
      </c>
      <c r="AU276" s="16" t="s">
        <v>84</v>
      </c>
    </row>
    <row r="277" s="13" customFormat="1">
      <c r="A277" s="13"/>
      <c r="B277" s="223"/>
      <c r="C277" s="224"/>
      <c r="D277" s="216" t="s">
        <v>138</v>
      </c>
      <c r="E277" s="225" t="s">
        <v>19</v>
      </c>
      <c r="F277" s="226" t="s">
        <v>487</v>
      </c>
      <c r="G277" s="224"/>
      <c r="H277" s="227">
        <v>19.931999999999999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138</v>
      </c>
      <c r="AU277" s="233" t="s">
        <v>84</v>
      </c>
      <c r="AV277" s="13" t="s">
        <v>84</v>
      </c>
      <c r="AW277" s="13" t="s">
        <v>35</v>
      </c>
      <c r="AX277" s="13" t="s">
        <v>82</v>
      </c>
      <c r="AY277" s="233" t="s">
        <v>121</v>
      </c>
    </row>
    <row r="278" s="12" customFormat="1" ht="22.8" customHeight="1">
      <c r="A278" s="12"/>
      <c r="B278" s="187"/>
      <c r="C278" s="188"/>
      <c r="D278" s="189" t="s">
        <v>73</v>
      </c>
      <c r="E278" s="201" t="s">
        <v>488</v>
      </c>
      <c r="F278" s="201" t="s">
        <v>489</v>
      </c>
      <c r="G278" s="188"/>
      <c r="H278" s="188"/>
      <c r="I278" s="191"/>
      <c r="J278" s="202">
        <f>BK278</f>
        <v>0</v>
      </c>
      <c r="K278" s="188"/>
      <c r="L278" s="193"/>
      <c r="M278" s="194"/>
      <c r="N278" s="195"/>
      <c r="O278" s="195"/>
      <c r="P278" s="196">
        <f>SUM(P279:P280)</f>
        <v>0</v>
      </c>
      <c r="Q278" s="195"/>
      <c r="R278" s="196">
        <f>SUM(R279:R280)</f>
        <v>0</v>
      </c>
      <c r="S278" s="195"/>
      <c r="T278" s="197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8" t="s">
        <v>82</v>
      </c>
      <c r="AT278" s="199" t="s">
        <v>73</v>
      </c>
      <c r="AU278" s="199" t="s">
        <v>82</v>
      </c>
      <c r="AY278" s="198" t="s">
        <v>121</v>
      </c>
      <c r="BK278" s="200">
        <f>SUM(BK279:BK280)</f>
        <v>0</v>
      </c>
    </row>
    <row r="279" s="2" customFormat="1" ht="33" customHeight="1">
      <c r="A279" s="37"/>
      <c r="B279" s="38"/>
      <c r="C279" s="203" t="s">
        <v>490</v>
      </c>
      <c r="D279" s="203" t="s">
        <v>123</v>
      </c>
      <c r="E279" s="204" t="s">
        <v>491</v>
      </c>
      <c r="F279" s="205" t="s">
        <v>492</v>
      </c>
      <c r="G279" s="206" t="s">
        <v>207</v>
      </c>
      <c r="H279" s="207">
        <v>122.913</v>
      </c>
      <c r="I279" s="208"/>
      <c r="J279" s="209">
        <f>ROUND(I279*H279,2)</f>
        <v>0</v>
      </c>
      <c r="K279" s="205" t="s">
        <v>134</v>
      </c>
      <c r="L279" s="43"/>
      <c r="M279" s="210" t="s">
        <v>19</v>
      </c>
      <c r="N279" s="211" t="s">
        <v>45</v>
      </c>
      <c r="O279" s="83"/>
      <c r="P279" s="212">
        <f>O279*H279</f>
        <v>0</v>
      </c>
      <c r="Q279" s="212">
        <v>0</v>
      </c>
      <c r="R279" s="212">
        <f>Q279*H279</f>
        <v>0</v>
      </c>
      <c r="S279" s="212">
        <v>0</v>
      </c>
      <c r="T279" s="21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14" t="s">
        <v>127</v>
      </c>
      <c r="AT279" s="214" t="s">
        <v>123</v>
      </c>
      <c r="AU279" s="214" t="s">
        <v>84</v>
      </c>
      <c r="AY279" s="16" t="s">
        <v>121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6" t="s">
        <v>82</v>
      </c>
      <c r="BK279" s="215">
        <f>ROUND(I279*H279,2)</f>
        <v>0</v>
      </c>
      <c r="BL279" s="16" t="s">
        <v>127</v>
      </c>
      <c r="BM279" s="214" t="s">
        <v>493</v>
      </c>
    </row>
    <row r="280" s="2" customFormat="1">
      <c r="A280" s="37"/>
      <c r="B280" s="38"/>
      <c r="C280" s="39"/>
      <c r="D280" s="221" t="s">
        <v>136</v>
      </c>
      <c r="E280" s="39"/>
      <c r="F280" s="222" t="s">
        <v>494</v>
      </c>
      <c r="G280" s="39"/>
      <c r="H280" s="39"/>
      <c r="I280" s="218"/>
      <c r="J280" s="39"/>
      <c r="K280" s="39"/>
      <c r="L280" s="43"/>
      <c r="M280" s="219"/>
      <c r="N280" s="220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136</v>
      </c>
      <c r="AU280" s="16" t="s">
        <v>84</v>
      </c>
    </row>
    <row r="281" s="12" customFormat="1" ht="25.92" customHeight="1">
      <c r="A281" s="12"/>
      <c r="B281" s="187"/>
      <c r="C281" s="188"/>
      <c r="D281" s="189" t="s">
        <v>73</v>
      </c>
      <c r="E281" s="190" t="s">
        <v>495</v>
      </c>
      <c r="F281" s="190" t="s">
        <v>496</v>
      </c>
      <c r="G281" s="188"/>
      <c r="H281" s="188"/>
      <c r="I281" s="191"/>
      <c r="J281" s="192">
        <f>BK281</f>
        <v>0</v>
      </c>
      <c r="K281" s="188"/>
      <c r="L281" s="193"/>
      <c r="M281" s="194"/>
      <c r="N281" s="195"/>
      <c r="O281" s="195"/>
      <c r="P281" s="196">
        <f>P282</f>
        <v>0</v>
      </c>
      <c r="Q281" s="195"/>
      <c r="R281" s="196">
        <f>R282</f>
        <v>0.01652</v>
      </c>
      <c r="S281" s="195"/>
      <c r="T281" s="197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8" t="s">
        <v>84</v>
      </c>
      <c r="AT281" s="199" t="s">
        <v>73</v>
      </c>
      <c r="AU281" s="199" t="s">
        <v>74</v>
      </c>
      <c r="AY281" s="198" t="s">
        <v>121</v>
      </c>
      <c r="BK281" s="200">
        <f>BK282</f>
        <v>0</v>
      </c>
    </row>
    <row r="282" s="12" customFormat="1" ht="22.8" customHeight="1">
      <c r="A282" s="12"/>
      <c r="B282" s="187"/>
      <c r="C282" s="188"/>
      <c r="D282" s="189" t="s">
        <v>73</v>
      </c>
      <c r="E282" s="201" t="s">
        <v>497</v>
      </c>
      <c r="F282" s="201" t="s">
        <v>498</v>
      </c>
      <c r="G282" s="188"/>
      <c r="H282" s="188"/>
      <c r="I282" s="191"/>
      <c r="J282" s="202">
        <f>BK282</f>
        <v>0</v>
      </c>
      <c r="K282" s="188"/>
      <c r="L282" s="193"/>
      <c r="M282" s="194"/>
      <c r="N282" s="195"/>
      <c r="O282" s="195"/>
      <c r="P282" s="196">
        <f>SUM(P283:P287)</f>
        <v>0</v>
      </c>
      <c r="Q282" s="195"/>
      <c r="R282" s="196">
        <f>SUM(R283:R287)</f>
        <v>0.01652</v>
      </c>
      <c r="S282" s="195"/>
      <c r="T282" s="197">
        <f>SUM(T283:T287)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8" t="s">
        <v>84</v>
      </c>
      <c r="AT282" s="199" t="s">
        <v>73</v>
      </c>
      <c r="AU282" s="199" t="s">
        <v>82</v>
      </c>
      <c r="AY282" s="198" t="s">
        <v>121</v>
      </c>
      <c r="BK282" s="200">
        <f>SUM(BK283:BK287)</f>
        <v>0</v>
      </c>
    </row>
    <row r="283" s="2" customFormat="1" ht="24.15" customHeight="1">
      <c r="A283" s="37"/>
      <c r="B283" s="38"/>
      <c r="C283" s="203" t="s">
        <v>499</v>
      </c>
      <c r="D283" s="203" t="s">
        <v>123</v>
      </c>
      <c r="E283" s="204" t="s">
        <v>500</v>
      </c>
      <c r="F283" s="205" t="s">
        <v>501</v>
      </c>
      <c r="G283" s="206" t="s">
        <v>329</v>
      </c>
      <c r="H283" s="207">
        <v>2.7999999999999998</v>
      </c>
      <c r="I283" s="208"/>
      <c r="J283" s="209">
        <f>ROUND(I283*H283,2)</f>
        <v>0</v>
      </c>
      <c r="K283" s="205" t="s">
        <v>134</v>
      </c>
      <c r="L283" s="43"/>
      <c r="M283" s="210" t="s">
        <v>19</v>
      </c>
      <c r="N283" s="211" t="s">
        <v>45</v>
      </c>
      <c r="O283" s="83"/>
      <c r="P283" s="212">
        <f>O283*H283</f>
        <v>0</v>
      </c>
      <c r="Q283" s="212">
        <v>0.00020000000000000001</v>
      </c>
      <c r="R283" s="212">
        <f>Q283*H283</f>
        <v>0.00055999999999999995</v>
      </c>
      <c r="S283" s="212">
        <v>0</v>
      </c>
      <c r="T283" s="21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14" t="s">
        <v>220</v>
      </c>
      <c r="AT283" s="214" t="s">
        <v>123</v>
      </c>
      <c r="AU283" s="214" t="s">
        <v>84</v>
      </c>
      <c r="AY283" s="16" t="s">
        <v>121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6" t="s">
        <v>82</v>
      </c>
      <c r="BK283" s="215">
        <f>ROUND(I283*H283,2)</f>
        <v>0</v>
      </c>
      <c r="BL283" s="16" t="s">
        <v>220</v>
      </c>
      <c r="BM283" s="214" t="s">
        <v>502</v>
      </c>
    </row>
    <row r="284" s="2" customFormat="1">
      <c r="A284" s="37"/>
      <c r="B284" s="38"/>
      <c r="C284" s="39"/>
      <c r="D284" s="221" t="s">
        <v>136</v>
      </c>
      <c r="E284" s="39"/>
      <c r="F284" s="222" t="s">
        <v>503</v>
      </c>
      <c r="G284" s="39"/>
      <c r="H284" s="39"/>
      <c r="I284" s="218"/>
      <c r="J284" s="39"/>
      <c r="K284" s="39"/>
      <c r="L284" s="43"/>
      <c r="M284" s="219"/>
      <c r="N284" s="220"/>
      <c r="O284" s="83"/>
      <c r="P284" s="83"/>
      <c r="Q284" s="83"/>
      <c r="R284" s="83"/>
      <c r="S284" s="83"/>
      <c r="T284" s="84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136</v>
      </c>
      <c r="AU284" s="16" t="s">
        <v>84</v>
      </c>
    </row>
    <row r="285" s="13" customFormat="1">
      <c r="A285" s="13"/>
      <c r="B285" s="223"/>
      <c r="C285" s="224"/>
      <c r="D285" s="216" t="s">
        <v>138</v>
      </c>
      <c r="E285" s="225" t="s">
        <v>19</v>
      </c>
      <c r="F285" s="226" t="s">
        <v>504</v>
      </c>
      <c r="G285" s="224"/>
      <c r="H285" s="227">
        <v>2.7999999999999998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138</v>
      </c>
      <c r="AU285" s="233" t="s">
        <v>84</v>
      </c>
      <c r="AV285" s="13" t="s">
        <v>84</v>
      </c>
      <c r="AW285" s="13" t="s">
        <v>35</v>
      </c>
      <c r="AX285" s="13" t="s">
        <v>82</v>
      </c>
      <c r="AY285" s="233" t="s">
        <v>121</v>
      </c>
    </row>
    <row r="286" s="2" customFormat="1" ht="24.15" customHeight="1">
      <c r="A286" s="37"/>
      <c r="B286" s="38"/>
      <c r="C286" s="234" t="s">
        <v>505</v>
      </c>
      <c r="D286" s="234" t="s">
        <v>204</v>
      </c>
      <c r="E286" s="235" t="s">
        <v>506</v>
      </c>
      <c r="F286" s="236" t="s">
        <v>507</v>
      </c>
      <c r="G286" s="237" t="s">
        <v>329</v>
      </c>
      <c r="H286" s="238">
        <v>2.7999999999999998</v>
      </c>
      <c r="I286" s="239"/>
      <c r="J286" s="240">
        <f>ROUND(I286*H286,2)</f>
        <v>0</v>
      </c>
      <c r="K286" s="236" t="s">
        <v>134</v>
      </c>
      <c r="L286" s="241"/>
      <c r="M286" s="242" t="s">
        <v>19</v>
      </c>
      <c r="N286" s="243" t="s">
        <v>45</v>
      </c>
      <c r="O286" s="83"/>
      <c r="P286" s="212">
        <f>O286*H286</f>
        <v>0</v>
      </c>
      <c r="Q286" s="212">
        <v>0.0057000000000000002</v>
      </c>
      <c r="R286" s="212">
        <f>Q286*H286</f>
        <v>0.015959999999999998</v>
      </c>
      <c r="S286" s="212">
        <v>0</v>
      </c>
      <c r="T286" s="21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14" t="s">
        <v>315</v>
      </c>
      <c r="AT286" s="214" t="s">
        <v>204</v>
      </c>
      <c r="AU286" s="214" t="s">
        <v>84</v>
      </c>
      <c r="AY286" s="16" t="s">
        <v>121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16" t="s">
        <v>82</v>
      </c>
      <c r="BK286" s="215">
        <f>ROUND(I286*H286,2)</f>
        <v>0</v>
      </c>
      <c r="BL286" s="16" t="s">
        <v>220</v>
      </c>
      <c r="BM286" s="214" t="s">
        <v>508</v>
      </c>
    </row>
    <row r="287" s="2" customFormat="1" ht="24.15" customHeight="1">
      <c r="A287" s="37"/>
      <c r="B287" s="38"/>
      <c r="C287" s="203" t="s">
        <v>509</v>
      </c>
      <c r="D287" s="203" t="s">
        <v>123</v>
      </c>
      <c r="E287" s="204" t="s">
        <v>510</v>
      </c>
      <c r="F287" s="205" t="s">
        <v>511</v>
      </c>
      <c r="G287" s="206" t="s">
        <v>207</v>
      </c>
      <c r="H287" s="207">
        <v>0.017000000000000001</v>
      </c>
      <c r="I287" s="208"/>
      <c r="J287" s="209">
        <f>ROUND(I287*H287,2)</f>
        <v>0</v>
      </c>
      <c r="K287" s="205" t="s">
        <v>19</v>
      </c>
      <c r="L287" s="43"/>
      <c r="M287" s="244" t="s">
        <v>19</v>
      </c>
      <c r="N287" s="245" t="s">
        <v>45</v>
      </c>
      <c r="O287" s="246"/>
      <c r="P287" s="247">
        <f>O287*H287</f>
        <v>0</v>
      </c>
      <c r="Q287" s="247">
        <v>0</v>
      </c>
      <c r="R287" s="247">
        <f>Q287*H287</f>
        <v>0</v>
      </c>
      <c r="S287" s="247">
        <v>0</v>
      </c>
      <c r="T287" s="248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14" t="s">
        <v>220</v>
      </c>
      <c r="AT287" s="214" t="s">
        <v>123</v>
      </c>
      <c r="AU287" s="214" t="s">
        <v>84</v>
      </c>
      <c r="AY287" s="16" t="s">
        <v>121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6" t="s">
        <v>82</v>
      </c>
      <c r="BK287" s="215">
        <f>ROUND(I287*H287,2)</f>
        <v>0</v>
      </c>
      <c r="BL287" s="16" t="s">
        <v>220</v>
      </c>
      <c r="BM287" s="214" t="s">
        <v>512</v>
      </c>
    </row>
    <row r="288" s="2" customFormat="1" ht="6.96" customHeight="1">
      <c r="A288" s="37"/>
      <c r="B288" s="58"/>
      <c r="C288" s="59"/>
      <c r="D288" s="59"/>
      <c r="E288" s="59"/>
      <c r="F288" s="59"/>
      <c r="G288" s="59"/>
      <c r="H288" s="59"/>
      <c r="I288" s="59"/>
      <c r="J288" s="59"/>
      <c r="K288" s="59"/>
      <c r="L288" s="43"/>
      <c r="M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</row>
  </sheetData>
  <sheetProtection sheet="1" autoFilter="0" formatColumns="0" formatRows="0" objects="1" scenarios="1" spinCount="100000" saltValue="w6btFmFl9hyTpvpxHcGtNkSdaxVFwmZ8/RKJDH8Tvv3VOnllej+vHr3CIOyz9t5agrLojKXLHmKWrSQYaNPKmA==" hashValue="v5mDXUK9oRSQn1dl/kwNcjaAo01uYzQHew+nv+g2DYlpX66h2KWbN5Z+oP7Dr4d2b3JySzn0kWcZSYCElIJmOw==" algorithmName="SHA-512" password="CC35"/>
  <autoFilter ref="C89:K28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6" r:id="rId1" display="https://podminky.urs.cz/item/CS_URS_2022_01/111209111"/>
    <hyperlink ref="F99" r:id="rId2" display="https://podminky.urs.cz/item/CS_URS_2022_01/111251101"/>
    <hyperlink ref="F102" r:id="rId3" display="https://podminky.urs.cz/item/CS_URS_2022_01/112101121"/>
    <hyperlink ref="F105" r:id="rId4" display="https://podminky.urs.cz/item/CS_URS_2022_01/112111111"/>
    <hyperlink ref="F108" r:id="rId5" display="https://podminky.urs.cz/item/CS_URS_2022_01/113151111"/>
    <hyperlink ref="F111" r:id="rId6" display="https://podminky.urs.cz/item/CS_URS_2022_01/122211101"/>
    <hyperlink ref="F114" r:id="rId7" display="https://podminky.urs.cz/item/CS_URS_2022_01/122251103"/>
    <hyperlink ref="F121" r:id="rId8" display="https://podminky.urs.cz/item/CS_URS_2022_01/151101101"/>
    <hyperlink ref="F124" r:id="rId9" display="https://podminky.urs.cz/item/CS_URS_2022_01/151101111"/>
    <hyperlink ref="F127" r:id="rId10" display="https://podminky.urs.cz/item/CS_URS_2022_01/174151101"/>
    <hyperlink ref="F130" r:id="rId11" display="https://podminky.urs.cz/item/CS_URS_2022_01/175151101"/>
    <hyperlink ref="F137" r:id="rId12" display="https://podminky.urs.cz/item/CS_URS_2022_01/181351003"/>
    <hyperlink ref="F140" r:id="rId13" display="https://podminky.urs.cz/item/CS_URS_2022_01/181411121"/>
    <hyperlink ref="F145" r:id="rId14" display="https://podminky.urs.cz/item/CS_URS_2022_01/181951112"/>
    <hyperlink ref="F148" r:id="rId15" display="https://podminky.urs.cz/item/CS_URS_2022_01/183151112"/>
    <hyperlink ref="F151" r:id="rId16" display="https://podminky.urs.cz/item/CS_URS_2022_01/184701112"/>
    <hyperlink ref="F156" r:id="rId17" display="https://podminky.urs.cz/item/CS_URS_2022_01/291211111"/>
    <hyperlink ref="F162" r:id="rId18" display="https://podminky.urs.cz/item/CS_URS_2022_01/321321116"/>
    <hyperlink ref="F169" r:id="rId19" display="https://podminky.urs.cz/item/CS_URS_2022_01/321351010"/>
    <hyperlink ref="F175" r:id="rId20" display="https://podminky.urs.cz/item/CS_URS_2022_01/321352010"/>
    <hyperlink ref="F181" r:id="rId21" display="https://podminky.urs.cz/item/CS_URS_2022_01/321366111"/>
    <hyperlink ref="F184" r:id="rId22" display="https://podminky.urs.cz/item/CS_URS_2022_01/321368211"/>
    <hyperlink ref="F187" r:id="rId23" display="https://podminky.urs.cz/item/CS_URS_2022_01/338171113"/>
    <hyperlink ref="F192" r:id="rId24" display="https://podminky.urs.cz/item/CS_URS_2022_01/348101220"/>
    <hyperlink ref="F197" r:id="rId25" display="https://podminky.urs.cz/item/CS_URS_2022_01/348401130"/>
    <hyperlink ref="F202" r:id="rId26" display="https://podminky.urs.cz/item/CS_URS_2022_01/389121111"/>
    <hyperlink ref="F212" r:id="rId27" display="https://podminky.urs.cz/item/CS_URS_2022_01/451571112"/>
    <hyperlink ref="F215" r:id="rId28" display="https://podminky.urs.cz/item/CS_URS_2022_01/465511327"/>
    <hyperlink ref="F226" r:id="rId29" display="https://podminky.urs.cz/item/CS_URS_2022_01/871265211"/>
    <hyperlink ref="F229" r:id="rId30" display="https://podminky.urs.cz/item/CS_URS_2022_01/871315211"/>
    <hyperlink ref="F236" r:id="rId31" display="https://podminky.urs.cz/item/CS_URS_2022_01/919726122"/>
    <hyperlink ref="F239" r:id="rId32" display="https://podminky.urs.cz/item/CS_URS_2022_01/931994132"/>
    <hyperlink ref="F242" r:id="rId33" display="https://podminky.urs.cz/item/CS_URS_2022_01/953312122"/>
    <hyperlink ref="F245" r:id="rId34" display="https://podminky.urs.cz/item/CS_URS_2022_01/962022491"/>
    <hyperlink ref="F249" r:id="rId35" display="https://podminky.urs.cz/item/CS_URS_2022_01/962042321"/>
    <hyperlink ref="F253" r:id="rId36" display="https://podminky.urs.cz/item/CS_URS_2022_01/962052211"/>
    <hyperlink ref="F257" r:id="rId37" display="https://podminky.urs.cz/item/CS_URS_2022_01/966071721"/>
    <hyperlink ref="F260" r:id="rId38" display="https://podminky.urs.cz/item/CS_URS_2022_01/966071822"/>
    <hyperlink ref="F263" r:id="rId39" display="https://podminky.urs.cz/item/CS_URS_2022_01/977151121"/>
    <hyperlink ref="F266" r:id="rId40" display="https://podminky.urs.cz/item/CS_URS_2022_01/977151124"/>
    <hyperlink ref="F270" r:id="rId41" display="https://podminky.urs.cz/item/CS_URS_2022_01/997013501"/>
    <hyperlink ref="F273" r:id="rId42" display="https://podminky.urs.cz/item/CS_URS_2022_01/997013509"/>
    <hyperlink ref="F276" r:id="rId43" display="https://podminky.urs.cz/item/CS_URS_2022_01/997013861"/>
    <hyperlink ref="F280" r:id="rId44" display="https://podminky.urs.cz/item/CS_URS_2022_01/998332011"/>
    <hyperlink ref="F284" r:id="rId45" display="https://podminky.urs.cz/item/CS_URS_2022_01/767221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88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PD a AD Oprava náhonu Mlýnka v Odrách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89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513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21. 7. 2022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33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34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36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ROUND(J82,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ROUND((SUM(BE82:BE123)),  2)</f>
        <v>0</v>
      </c>
      <c r="G33" s="37"/>
      <c r="H33" s="37"/>
      <c r="I33" s="147">
        <v>0.20999999999999999</v>
      </c>
      <c r="J33" s="146">
        <f>ROUND(((SUM(BE82:BE123))*I33),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ROUND((SUM(BF82:BF123)),  2)</f>
        <v>0</v>
      </c>
      <c r="G34" s="37"/>
      <c r="H34" s="37"/>
      <c r="I34" s="147">
        <v>0.14999999999999999</v>
      </c>
      <c r="J34" s="146">
        <f>ROUND(((SUM(BF82:BF123))*I34),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ROUND((SUM(BG82:BG123)),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ROUND((SUM(BH82:BH123)),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ROUND((SUM(BI82:BI123)),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91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PD a AD Oprava náhonu Mlýnka v Odrách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89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3030_ost - Ostatní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náhon Mlýnka, k.ú. Odry</v>
      </c>
      <c r="G52" s="39"/>
      <c r="H52" s="39"/>
      <c r="I52" s="31" t="s">
        <v>23</v>
      </c>
      <c r="J52" s="71" t="str">
        <f>IF(J12="","",J12)</f>
        <v>21. 7. 2022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Státní pozemkový úřad ČR, s.p.</v>
      </c>
      <c r="G54" s="39"/>
      <c r="H54" s="39"/>
      <c r="I54" s="31" t="s">
        <v>32</v>
      </c>
      <c r="J54" s="35" t="str">
        <f>E21</f>
        <v>VODNÍ DÍLA - TBD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92</v>
      </c>
      <c r="D57" s="161"/>
      <c r="E57" s="161"/>
      <c r="F57" s="161"/>
      <c r="G57" s="161"/>
      <c r="H57" s="161"/>
      <c r="I57" s="161"/>
      <c r="J57" s="162" t="s">
        <v>93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94</v>
      </c>
    </row>
    <row r="60" s="9" customFormat="1" ht="24.96" customHeight="1">
      <c r="A60" s="9"/>
      <c r="B60" s="164"/>
      <c r="C60" s="165"/>
      <c r="D60" s="166" t="s">
        <v>514</v>
      </c>
      <c r="E60" s="167"/>
      <c r="F60" s="167"/>
      <c r="G60" s="167"/>
      <c r="H60" s="167"/>
      <c r="I60" s="167"/>
      <c r="J60" s="168">
        <f>J83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515</v>
      </c>
      <c r="E61" s="173"/>
      <c r="F61" s="173"/>
      <c r="G61" s="173"/>
      <c r="H61" s="173"/>
      <c r="I61" s="173"/>
      <c r="J61" s="174">
        <f>J84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516</v>
      </c>
      <c r="E62" s="173"/>
      <c r="F62" s="173"/>
      <c r="G62" s="173"/>
      <c r="H62" s="173"/>
      <c r="I62" s="173"/>
      <c r="J62" s="174">
        <f>J115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106</v>
      </c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59" t="str">
        <f>E7</f>
        <v>PD a AD Oprava náhonu Mlýnka v Odrách</v>
      </c>
      <c r="F72" s="31"/>
      <c r="G72" s="31"/>
      <c r="H72" s="31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89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3030_ost - Ostatní náklady</v>
      </c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náhon Mlýnka, k.ú. Odry</v>
      </c>
      <c r="G76" s="39"/>
      <c r="H76" s="39"/>
      <c r="I76" s="31" t="s">
        <v>23</v>
      </c>
      <c r="J76" s="71" t="str">
        <f>IF(J12="","",J12)</f>
        <v>21. 7. 2022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5.65" customHeight="1">
      <c r="A78" s="37"/>
      <c r="B78" s="38"/>
      <c r="C78" s="31" t="s">
        <v>25</v>
      </c>
      <c r="D78" s="39"/>
      <c r="E78" s="39"/>
      <c r="F78" s="26" t="str">
        <f>E15</f>
        <v>Státní pozemkový úřad ČR, s.p.</v>
      </c>
      <c r="G78" s="39"/>
      <c r="H78" s="39"/>
      <c r="I78" s="31" t="s">
        <v>32</v>
      </c>
      <c r="J78" s="35" t="str">
        <f>E21</f>
        <v>VODNÍ DÍLA - TBD a.s.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30</v>
      </c>
      <c r="D79" s="39"/>
      <c r="E79" s="39"/>
      <c r="F79" s="26" t="str">
        <f>IF(E18="","",E18)</f>
        <v>Vyplň údaj</v>
      </c>
      <c r="G79" s="39"/>
      <c r="H79" s="39"/>
      <c r="I79" s="31" t="s">
        <v>36</v>
      </c>
      <c r="J79" s="35" t="str">
        <f>E24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6"/>
      <c r="B81" s="177"/>
      <c r="C81" s="178" t="s">
        <v>107</v>
      </c>
      <c r="D81" s="179" t="s">
        <v>59</v>
      </c>
      <c r="E81" s="179" t="s">
        <v>55</v>
      </c>
      <c r="F81" s="179" t="s">
        <v>56</v>
      </c>
      <c r="G81" s="179" t="s">
        <v>108</v>
      </c>
      <c r="H81" s="179" t="s">
        <v>109</v>
      </c>
      <c r="I81" s="179" t="s">
        <v>110</v>
      </c>
      <c r="J81" s="179" t="s">
        <v>93</v>
      </c>
      <c r="K81" s="180" t="s">
        <v>111</v>
      </c>
      <c r="L81" s="181"/>
      <c r="M81" s="91" t="s">
        <v>19</v>
      </c>
      <c r="N81" s="92" t="s">
        <v>44</v>
      </c>
      <c r="O81" s="92" t="s">
        <v>112</v>
      </c>
      <c r="P81" s="92" t="s">
        <v>113</v>
      </c>
      <c r="Q81" s="92" t="s">
        <v>114</v>
      </c>
      <c r="R81" s="92" t="s">
        <v>115</v>
      </c>
      <c r="S81" s="92" t="s">
        <v>116</v>
      </c>
      <c r="T81" s="93" t="s">
        <v>117</v>
      </c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</row>
    <row r="82" s="2" customFormat="1" ht="22.8" customHeight="1">
      <c r="A82" s="37"/>
      <c r="B82" s="38"/>
      <c r="C82" s="98" t="s">
        <v>118</v>
      </c>
      <c r="D82" s="39"/>
      <c r="E82" s="39"/>
      <c r="F82" s="39"/>
      <c r="G82" s="39"/>
      <c r="H82" s="39"/>
      <c r="I82" s="39"/>
      <c r="J82" s="182">
        <f>BK82</f>
        <v>0</v>
      </c>
      <c r="K82" s="39"/>
      <c r="L82" s="43"/>
      <c r="M82" s="94"/>
      <c r="N82" s="183"/>
      <c r="O82" s="95"/>
      <c r="P82" s="184">
        <f>P83</f>
        <v>0</v>
      </c>
      <c r="Q82" s="95"/>
      <c r="R82" s="184">
        <f>R83</f>
        <v>0</v>
      </c>
      <c r="S82" s="95"/>
      <c r="T82" s="185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73</v>
      </c>
      <c r="AU82" s="16" t="s">
        <v>94</v>
      </c>
      <c r="BK82" s="186">
        <f>BK83</f>
        <v>0</v>
      </c>
    </row>
    <row r="83" s="12" customFormat="1" ht="25.92" customHeight="1">
      <c r="A83" s="12"/>
      <c r="B83" s="187"/>
      <c r="C83" s="188"/>
      <c r="D83" s="189" t="s">
        <v>73</v>
      </c>
      <c r="E83" s="190" t="s">
        <v>517</v>
      </c>
      <c r="F83" s="190" t="s">
        <v>518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P84+P115</f>
        <v>0</v>
      </c>
      <c r="Q83" s="195"/>
      <c r="R83" s="196">
        <f>R84+R115</f>
        <v>0</v>
      </c>
      <c r="S83" s="195"/>
      <c r="T83" s="197">
        <f>T84+T115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152</v>
      </c>
      <c r="AT83" s="199" t="s">
        <v>73</v>
      </c>
      <c r="AU83" s="199" t="s">
        <v>74</v>
      </c>
      <c r="AY83" s="198" t="s">
        <v>121</v>
      </c>
      <c r="BK83" s="200">
        <f>BK84+BK115</f>
        <v>0</v>
      </c>
    </row>
    <row r="84" s="12" customFormat="1" ht="22.8" customHeight="1">
      <c r="A84" s="12"/>
      <c r="B84" s="187"/>
      <c r="C84" s="188"/>
      <c r="D84" s="189" t="s">
        <v>73</v>
      </c>
      <c r="E84" s="201" t="s">
        <v>519</v>
      </c>
      <c r="F84" s="201" t="s">
        <v>520</v>
      </c>
      <c r="G84" s="188"/>
      <c r="H84" s="188"/>
      <c r="I84" s="191"/>
      <c r="J84" s="202">
        <f>BK84</f>
        <v>0</v>
      </c>
      <c r="K84" s="188"/>
      <c r="L84" s="193"/>
      <c r="M84" s="194"/>
      <c r="N84" s="195"/>
      <c r="O84" s="195"/>
      <c r="P84" s="196">
        <f>SUM(P85:P114)</f>
        <v>0</v>
      </c>
      <c r="Q84" s="195"/>
      <c r="R84" s="196">
        <f>SUM(R85:R114)</f>
        <v>0</v>
      </c>
      <c r="S84" s="195"/>
      <c r="T84" s="197">
        <f>SUM(T85:T114)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152</v>
      </c>
      <c r="AT84" s="199" t="s">
        <v>73</v>
      </c>
      <c r="AU84" s="199" t="s">
        <v>82</v>
      </c>
      <c r="AY84" s="198" t="s">
        <v>121</v>
      </c>
      <c r="BK84" s="200">
        <f>SUM(BK85:BK114)</f>
        <v>0</v>
      </c>
    </row>
    <row r="85" s="2" customFormat="1" ht="16.5" customHeight="1">
      <c r="A85" s="37"/>
      <c r="B85" s="38"/>
      <c r="C85" s="203" t="s">
        <v>82</v>
      </c>
      <c r="D85" s="203" t="s">
        <v>123</v>
      </c>
      <c r="E85" s="204" t="s">
        <v>521</v>
      </c>
      <c r="F85" s="205" t="s">
        <v>522</v>
      </c>
      <c r="G85" s="206" t="s">
        <v>126</v>
      </c>
      <c r="H85" s="207">
        <v>1</v>
      </c>
      <c r="I85" s="208"/>
      <c r="J85" s="209">
        <f>ROUND(I85*H85,2)</f>
        <v>0</v>
      </c>
      <c r="K85" s="205" t="s">
        <v>134</v>
      </c>
      <c r="L85" s="43"/>
      <c r="M85" s="210" t="s">
        <v>19</v>
      </c>
      <c r="N85" s="211" t="s">
        <v>45</v>
      </c>
      <c r="O85" s="83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4" t="s">
        <v>523</v>
      </c>
      <c r="AT85" s="214" t="s">
        <v>123</v>
      </c>
      <c r="AU85" s="214" t="s">
        <v>84</v>
      </c>
      <c r="AY85" s="16" t="s">
        <v>121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6" t="s">
        <v>82</v>
      </c>
      <c r="BK85" s="215">
        <f>ROUND(I85*H85,2)</f>
        <v>0</v>
      </c>
      <c r="BL85" s="16" t="s">
        <v>523</v>
      </c>
      <c r="BM85" s="214" t="s">
        <v>524</v>
      </c>
    </row>
    <row r="86" s="2" customFormat="1">
      <c r="A86" s="37"/>
      <c r="B86" s="38"/>
      <c r="C86" s="39"/>
      <c r="D86" s="221" t="s">
        <v>136</v>
      </c>
      <c r="E86" s="39"/>
      <c r="F86" s="222" t="s">
        <v>525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136</v>
      </c>
      <c r="AU86" s="16" t="s">
        <v>84</v>
      </c>
    </row>
    <row r="87" s="2" customFormat="1">
      <c r="A87" s="37"/>
      <c r="B87" s="38"/>
      <c r="C87" s="39"/>
      <c r="D87" s="216" t="s">
        <v>129</v>
      </c>
      <c r="E87" s="39"/>
      <c r="F87" s="217" t="s">
        <v>526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129</v>
      </c>
      <c r="AU87" s="16" t="s">
        <v>84</v>
      </c>
    </row>
    <row r="88" s="2" customFormat="1" ht="16.5" customHeight="1">
      <c r="A88" s="37"/>
      <c r="B88" s="38"/>
      <c r="C88" s="203" t="s">
        <v>84</v>
      </c>
      <c r="D88" s="203" t="s">
        <v>123</v>
      </c>
      <c r="E88" s="204" t="s">
        <v>527</v>
      </c>
      <c r="F88" s="205" t="s">
        <v>528</v>
      </c>
      <c r="G88" s="206" t="s">
        <v>126</v>
      </c>
      <c r="H88" s="207">
        <v>1</v>
      </c>
      <c r="I88" s="208"/>
      <c r="J88" s="209">
        <f>ROUND(I88*H88,2)</f>
        <v>0</v>
      </c>
      <c r="K88" s="205" t="s">
        <v>134</v>
      </c>
      <c r="L88" s="43"/>
      <c r="M88" s="210" t="s">
        <v>19</v>
      </c>
      <c r="N88" s="211" t="s">
        <v>45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523</v>
      </c>
      <c r="AT88" s="214" t="s">
        <v>123</v>
      </c>
      <c r="AU88" s="214" t="s">
        <v>84</v>
      </c>
      <c r="AY88" s="16" t="s">
        <v>121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82</v>
      </c>
      <c r="BK88" s="215">
        <f>ROUND(I88*H88,2)</f>
        <v>0</v>
      </c>
      <c r="BL88" s="16" t="s">
        <v>523</v>
      </c>
      <c r="BM88" s="214" t="s">
        <v>529</v>
      </c>
    </row>
    <row r="89" s="2" customFormat="1">
      <c r="A89" s="37"/>
      <c r="B89" s="38"/>
      <c r="C89" s="39"/>
      <c r="D89" s="221" t="s">
        <v>136</v>
      </c>
      <c r="E89" s="39"/>
      <c r="F89" s="222" t="s">
        <v>530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136</v>
      </c>
      <c r="AU89" s="16" t="s">
        <v>84</v>
      </c>
    </row>
    <row r="90" s="2" customFormat="1" ht="16.5" customHeight="1">
      <c r="A90" s="37"/>
      <c r="B90" s="38"/>
      <c r="C90" s="203" t="s">
        <v>140</v>
      </c>
      <c r="D90" s="203" t="s">
        <v>123</v>
      </c>
      <c r="E90" s="204" t="s">
        <v>531</v>
      </c>
      <c r="F90" s="205" t="s">
        <v>532</v>
      </c>
      <c r="G90" s="206" t="s">
        <v>126</v>
      </c>
      <c r="H90" s="207">
        <v>1</v>
      </c>
      <c r="I90" s="208"/>
      <c r="J90" s="209">
        <f>ROUND(I90*H90,2)</f>
        <v>0</v>
      </c>
      <c r="K90" s="205" t="s">
        <v>134</v>
      </c>
      <c r="L90" s="43"/>
      <c r="M90" s="210" t="s">
        <v>19</v>
      </c>
      <c r="N90" s="211" t="s">
        <v>45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523</v>
      </c>
      <c r="AT90" s="214" t="s">
        <v>123</v>
      </c>
      <c r="AU90" s="214" t="s">
        <v>84</v>
      </c>
      <c r="AY90" s="16" t="s">
        <v>121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82</v>
      </c>
      <c r="BK90" s="215">
        <f>ROUND(I90*H90,2)</f>
        <v>0</v>
      </c>
      <c r="BL90" s="16" t="s">
        <v>523</v>
      </c>
      <c r="BM90" s="214" t="s">
        <v>533</v>
      </c>
    </row>
    <row r="91" s="2" customFormat="1">
      <c r="A91" s="37"/>
      <c r="B91" s="38"/>
      <c r="C91" s="39"/>
      <c r="D91" s="221" t="s">
        <v>136</v>
      </c>
      <c r="E91" s="39"/>
      <c r="F91" s="222" t="s">
        <v>534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136</v>
      </c>
      <c r="AU91" s="16" t="s">
        <v>84</v>
      </c>
    </row>
    <row r="92" s="2" customFormat="1">
      <c r="A92" s="37"/>
      <c r="B92" s="38"/>
      <c r="C92" s="39"/>
      <c r="D92" s="216" t="s">
        <v>129</v>
      </c>
      <c r="E92" s="39"/>
      <c r="F92" s="217" t="s">
        <v>535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129</v>
      </c>
      <c r="AU92" s="16" t="s">
        <v>84</v>
      </c>
    </row>
    <row r="93" s="2" customFormat="1" ht="16.5" customHeight="1">
      <c r="A93" s="37"/>
      <c r="B93" s="38"/>
      <c r="C93" s="203" t="s">
        <v>127</v>
      </c>
      <c r="D93" s="203" t="s">
        <v>123</v>
      </c>
      <c r="E93" s="204" t="s">
        <v>536</v>
      </c>
      <c r="F93" s="205" t="s">
        <v>537</v>
      </c>
      <c r="G93" s="206" t="s">
        <v>126</v>
      </c>
      <c r="H93" s="207">
        <v>1</v>
      </c>
      <c r="I93" s="208"/>
      <c r="J93" s="209">
        <f>ROUND(I93*H93,2)</f>
        <v>0</v>
      </c>
      <c r="K93" s="205" t="s">
        <v>134</v>
      </c>
      <c r="L93" s="43"/>
      <c r="M93" s="210" t="s">
        <v>19</v>
      </c>
      <c r="N93" s="211" t="s">
        <v>45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523</v>
      </c>
      <c r="AT93" s="214" t="s">
        <v>123</v>
      </c>
      <c r="AU93" s="214" t="s">
        <v>84</v>
      </c>
      <c r="AY93" s="16" t="s">
        <v>121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82</v>
      </c>
      <c r="BK93" s="215">
        <f>ROUND(I93*H93,2)</f>
        <v>0</v>
      </c>
      <c r="BL93" s="16" t="s">
        <v>523</v>
      </c>
      <c r="BM93" s="214" t="s">
        <v>538</v>
      </c>
    </row>
    <row r="94" s="2" customFormat="1">
      <c r="A94" s="37"/>
      <c r="B94" s="38"/>
      <c r="C94" s="39"/>
      <c r="D94" s="221" t="s">
        <v>136</v>
      </c>
      <c r="E94" s="39"/>
      <c r="F94" s="222" t="s">
        <v>539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136</v>
      </c>
      <c r="AU94" s="16" t="s">
        <v>84</v>
      </c>
    </row>
    <row r="95" s="2" customFormat="1">
      <c r="A95" s="37"/>
      <c r="B95" s="38"/>
      <c r="C95" s="39"/>
      <c r="D95" s="216" t="s">
        <v>129</v>
      </c>
      <c r="E95" s="39"/>
      <c r="F95" s="217" t="s">
        <v>540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129</v>
      </c>
      <c r="AU95" s="16" t="s">
        <v>84</v>
      </c>
    </row>
    <row r="96" s="2" customFormat="1" ht="24.15" customHeight="1">
      <c r="A96" s="37"/>
      <c r="B96" s="38"/>
      <c r="C96" s="203" t="s">
        <v>152</v>
      </c>
      <c r="D96" s="203" t="s">
        <v>123</v>
      </c>
      <c r="E96" s="204" t="s">
        <v>541</v>
      </c>
      <c r="F96" s="205" t="s">
        <v>542</v>
      </c>
      <c r="G96" s="206" t="s">
        <v>126</v>
      </c>
      <c r="H96" s="207">
        <v>1</v>
      </c>
      <c r="I96" s="208"/>
      <c r="J96" s="209">
        <f>ROUND(I96*H96,2)</f>
        <v>0</v>
      </c>
      <c r="K96" s="205" t="s">
        <v>19</v>
      </c>
      <c r="L96" s="43"/>
      <c r="M96" s="210" t="s">
        <v>19</v>
      </c>
      <c r="N96" s="211" t="s">
        <v>45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523</v>
      </c>
      <c r="AT96" s="214" t="s">
        <v>123</v>
      </c>
      <c r="AU96" s="214" t="s">
        <v>84</v>
      </c>
      <c r="AY96" s="16" t="s">
        <v>121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82</v>
      </c>
      <c r="BK96" s="215">
        <f>ROUND(I96*H96,2)</f>
        <v>0</v>
      </c>
      <c r="BL96" s="16" t="s">
        <v>523</v>
      </c>
      <c r="BM96" s="214" t="s">
        <v>543</v>
      </c>
    </row>
    <row r="97" s="2" customFormat="1">
      <c r="A97" s="37"/>
      <c r="B97" s="38"/>
      <c r="C97" s="39"/>
      <c r="D97" s="216" t="s">
        <v>129</v>
      </c>
      <c r="E97" s="39"/>
      <c r="F97" s="217" t="s">
        <v>544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129</v>
      </c>
      <c r="AU97" s="16" t="s">
        <v>84</v>
      </c>
    </row>
    <row r="98" s="2" customFormat="1" ht="24.15" customHeight="1">
      <c r="A98" s="37"/>
      <c r="B98" s="38"/>
      <c r="C98" s="203" t="s">
        <v>157</v>
      </c>
      <c r="D98" s="203" t="s">
        <v>123</v>
      </c>
      <c r="E98" s="204" t="s">
        <v>545</v>
      </c>
      <c r="F98" s="205" t="s">
        <v>546</v>
      </c>
      <c r="G98" s="206" t="s">
        <v>126</v>
      </c>
      <c r="H98" s="207">
        <v>1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45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523</v>
      </c>
      <c r="AT98" s="214" t="s">
        <v>123</v>
      </c>
      <c r="AU98" s="214" t="s">
        <v>84</v>
      </c>
      <c r="AY98" s="16" t="s">
        <v>121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82</v>
      </c>
      <c r="BK98" s="215">
        <f>ROUND(I98*H98,2)</f>
        <v>0</v>
      </c>
      <c r="BL98" s="16" t="s">
        <v>523</v>
      </c>
      <c r="BM98" s="214" t="s">
        <v>547</v>
      </c>
    </row>
    <row r="99" s="2" customFormat="1" ht="21.75" customHeight="1">
      <c r="A99" s="37"/>
      <c r="B99" s="38"/>
      <c r="C99" s="203" t="s">
        <v>163</v>
      </c>
      <c r="D99" s="203" t="s">
        <v>123</v>
      </c>
      <c r="E99" s="204" t="s">
        <v>548</v>
      </c>
      <c r="F99" s="205" t="s">
        <v>549</v>
      </c>
      <c r="G99" s="206" t="s">
        <v>126</v>
      </c>
      <c r="H99" s="207">
        <v>1</v>
      </c>
      <c r="I99" s="208"/>
      <c r="J99" s="209">
        <f>ROUND(I99*H99,2)</f>
        <v>0</v>
      </c>
      <c r="K99" s="205" t="s">
        <v>19</v>
      </c>
      <c r="L99" s="43"/>
      <c r="M99" s="210" t="s">
        <v>19</v>
      </c>
      <c r="N99" s="211" t="s">
        <v>45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523</v>
      </c>
      <c r="AT99" s="214" t="s">
        <v>123</v>
      </c>
      <c r="AU99" s="214" t="s">
        <v>84</v>
      </c>
      <c r="AY99" s="16" t="s">
        <v>121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82</v>
      </c>
      <c r="BK99" s="215">
        <f>ROUND(I99*H99,2)</f>
        <v>0</v>
      </c>
      <c r="BL99" s="16" t="s">
        <v>523</v>
      </c>
      <c r="BM99" s="214" t="s">
        <v>550</v>
      </c>
    </row>
    <row r="100" s="2" customFormat="1">
      <c r="A100" s="37"/>
      <c r="B100" s="38"/>
      <c r="C100" s="39"/>
      <c r="D100" s="216" t="s">
        <v>129</v>
      </c>
      <c r="E100" s="39"/>
      <c r="F100" s="217" t="s">
        <v>551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129</v>
      </c>
      <c r="AU100" s="16" t="s">
        <v>84</v>
      </c>
    </row>
    <row r="101" s="2" customFormat="1" ht="24.15" customHeight="1">
      <c r="A101" s="37"/>
      <c r="B101" s="38"/>
      <c r="C101" s="203" t="s">
        <v>170</v>
      </c>
      <c r="D101" s="203" t="s">
        <v>123</v>
      </c>
      <c r="E101" s="204" t="s">
        <v>552</v>
      </c>
      <c r="F101" s="205" t="s">
        <v>553</v>
      </c>
      <c r="G101" s="206" t="s">
        <v>126</v>
      </c>
      <c r="H101" s="207">
        <v>1</v>
      </c>
      <c r="I101" s="208"/>
      <c r="J101" s="209">
        <f>ROUND(I101*H101,2)</f>
        <v>0</v>
      </c>
      <c r="K101" s="205" t="s">
        <v>19</v>
      </c>
      <c r="L101" s="43"/>
      <c r="M101" s="210" t="s">
        <v>19</v>
      </c>
      <c r="N101" s="211" t="s">
        <v>45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523</v>
      </c>
      <c r="AT101" s="214" t="s">
        <v>123</v>
      </c>
      <c r="AU101" s="214" t="s">
        <v>84</v>
      </c>
      <c r="AY101" s="16" t="s">
        <v>121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82</v>
      </c>
      <c r="BK101" s="215">
        <f>ROUND(I101*H101,2)</f>
        <v>0</v>
      </c>
      <c r="BL101" s="16" t="s">
        <v>523</v>
      </c>
      <c r="BM101" s="214" t="s">
        <v>554</v>
      </c>
    </row>
    <row r="102" s="2" customFormat="1">
      <c r="A102" s="37"/>
      <c r="B102" s="38"/>
      <c r="C102" s="39"/>
      <c r="D102" s="216" t="s">
        <v>129</v>
      </c>
      <c r="E102" s="39"/>
      <c r="F102" s="217" t="s">
        <v>555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129</v>
      </c>
      <c r="AU102" s="16" t="s">
        <v>84</v>
      </c>
    </row>
    <row r="103" s="2" customFormat="1" ht="24.15" customHeight="1">
      <c r="A103" s="37"/>
      <c r="B103" s="38"/>
      <c r="C103" s="203" t="s">
        <v>180</v>
      </c>
      <c r="D103" s="203" t="s">
        <v>123</v>
      </c>
      <c r="E103" s="204" t="s">
        <v>556</v>
      </c>
      <c r="F103" s="205" t="s">
        <v>557</v>
      </c>
      <c r="G103" s="206" t="s">
        <v>126</v>
      </c>
      <c r="H103" s="207">
        <v>1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45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523</v>
      </c>
      <c r="AT103" s="214" t="s">
        <v>123</v>
      </c>
      <c r="AU103" s="214" t="s">
        <v>84</v>
      </c>
      <c r="AY103" s="16" t="s">
        <v>121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82</v>
      </c>
      <c r="BK103" s="215">
        <f>ROUND(I103*H103,2)</f>
        <v>0</v>
      </c>
      <c r="BL103" s="16" t="s">
        <v>523</v>
      </c>
      <c r="BM103" s="214" t="s">
        <v>558</v>
      </c>
    </row>
    <row r="104" s="2" customFormat="1">
      <c r="A104" s="37"/>
      <c r="B104" s="38"/>
      <c r="C104" s="39"/>
      <c r="D104" s="216" t="s">
        <v>129</v>
      </c>
      <c r="E104" s="39"/>
      <c r="F104" s="217" t="s">
        <v>559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129</v>
      </c>
      <c r="AU104" s="16" t="s">
        <v>84</v>
      </c>
    </row>
    <row r="105" s="2" customFormat="1" ht="16.5" customHeight="1">
      <c r="A105" s="37"/>
      <c r="B105" s="38"/>
      <c r="C105" s="203" t="s">
        <v>186</v>
      </c>
      <c r="D105" s="203" t="s">
        <v>123</v>
      </c>
      <c r="E105" s="204" t="s">
        <v>560</v>
      </c>
      <c r="F105" s="205" t="s">
        <v>561</v>
      </c>
      <c r="G105" s="206" t="s">
        <v>126</v>
      </c>
      <c r="H105" s="207">
        <v>1</v>
      </c>
      <c r="I105" s="208"/>
      <c r="J105" s="209">
        <f>ROUND(I105*H105,2)</f>
        <v>0</v>
      </c>
      <c r="K105" s="205" t="s">
        <v>19</v>
      </c>
      <c r="L105" s="43"/>
      <c r="M105" s="210" t="s">
        <v>19</v>
      </c>
      <c r="N105" s="211" t="s">
        <v>45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523</v>
      </c>
      <c r="AT105" s="214" t="s">
        <v>123</v>
      </c>
      <c r="AU105" s="214" t="s">
        <v>84</v>
      </c>
      <c r="AY105" s="16" t="s">
        <v>121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82</v>
      </c>
      <c r="BK105" s="215">
        <f>ROUND(I105*H105,2)</f>
        <v>0</v>
      </c>
      <c r="BL105" s="16" t="s">
        <v>523</v>
      </c>
      <c r="BM105" s="214" t="s">
        <v>562</v>
      </c>
    </row>
    <row r="106" s="2" customFormat="1">
      <c r="A106" s="37"/>
      <c r="B106" s="38"/>
      <c r="C106" s="39"/>
      <c r="D106" s="216" t="s">
        <v>129</v>
      </c>
      <c r="E106" s="39"/>
      <c r="F106" s="217" t="s">
        <v>563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129</v>
      </c>
      <c r="AU106" s="16" t="s">
        <v>84</v>
      </c>
    </row>
    <row r="107" s="2" customFormat="1" ht="24.15" customHeight="1">
      <c r="A107" s="37"/>
      <c r="B107" s="38"/>
      <c r="C107" s="203" t="s">
        <v>191</v>
      </c>
      <c r="D107" s="203" t="s">
        <v>123</v>
      </c>
      <c r="E107" s="204" t="s">
        <v>564</v>
      </c>
      <c r="F107" s="205" t="s">
        <v>565</v>
      </c>
      <c r="G107" s="206" t="s">
        <v>126</v>
      </c>
      <c r="H107" s="207">
        <v>1</v>
      </c>
      <c r="I107" s="208"/>
      <c r="J107" s="209">
        <f>ROUND(I107*H107,2)</f>
        <v>0</v>
      </c>
      <c r="K107" s="205" t="s">
        <v>19</v>
      </c>
      <c r="L107" s="43"/>
      <c r="M107" s="210" t="s">
        <v>19</v>
      </c>
      <c r="N107" s="211" t="s">
        <v>45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523</v>
      </c>
      <c r="AT107" s="214" t="s">
        <v>123</v>
      </c>
      <c r="AU107" s="214" t="s">
        <v>84</v>
      </c>
      <c r="AY107" s="16" t="s">
        <v>121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82</v>
      </c>
      <c r="BK107" s="215">
        <f>ROUND(I107*H107,2)</f>
        <v>0</v>
      </c>
      <c r="BL107" s="16" t="s">
        <v>523</v>
      </c>
      <c r="BM107" s="214" t="s">
        <v>566</v>
      </c>
    </row>
    <row r="108" s="2" customFormat="1">
      <c r="A108" s="37"/>
      <c r="B108" s="38"/>
      <c r="C108" s="39"/>
      <c r="D108" s="216" t="s">
        <v>129</v>
      </c>
      <c r="E108" s="39"/>
      <c r="F108" s="217" t="s">
        <v>567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129</v>
      </c>
      <c r="AU108" s="16" t="s">
        <v>84</v>
      </c>
    </row>
    <row r="109" s="2" customFormat="1" ht="24.15" customHeight="1">
      <c r="A109" s="37"/>
      <c r="B109" s="38"/>
      <c r="C109" s="203" t="s">
        <v>197</v>
      </c>
      <c r="D109" s="203" t="s">
        <v>123</v>
      </c>
      <c r="E109" s="204" t="s">
        <v>568</v>
      </c>
      <c r="F109" s="205" t="s">
        <v>569</v>
      </c>
      <c r="G109" s="206" t="s">
        <v>126</v>
      </c>
      <c r="H109" s="207">
        <v>1</v>
      </c>
      <c r="I109" s="208"/>
      <c r="J109" s="209">
        <f>ROUND(I109*H109,2)</f>
        <v>0</v>
      </c>
      <c r="K109" s="205" t="s">
        <v>19</v>
      </c>
      <c r="L109" s="43"/>
      <c r="M109" s="210" t="s">
        <v>19</v>
      </c>
      <c r="N109" s="211" t="s">
        <v>45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523</v>
      </c>
      <c r="AT109" s="214" t="s">
        <v>123</v>
      </c>
      <c r="AU109" s="214" t="s">
        <v>84</v>
      </c>
      <c r="AY109" s="16" t="s">
        <v>121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82</v>
      </c>
      <c r="BK109" s="215">
        <f>ROUND(I109*H109,2)</f>
        <v>0</v>
      </c>
      <c r="BL109" s="16" t="s">
        <v>523</v>
      </c>
      <c r="BM109" s="214" t="s">
        <v>570</v>
      </c>
    </row>
    <row r="110" s="2" customFormat="1">
      <c r="A110" s="37"/>
      <c r="B110" s="38"/>
      <c r="C110" s="39"/>
      <c r="D110" s="216" t="s">
        <v>129</v>
      </c>
      <c r="E110" s="39"/>
      <c r="F110" s="217" t="s">
        <v>571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129</v>
      </c>
      <c r="AU110" s="16" t="s">
        <v>84</v>
      </c>
    </row>
    <row r="111" s="2" customFormat="1" ht="24.15" customHeight="1">
      <c r="A111" s="37"/>
      <c r="B111" s="38"/>
      <c r="C111" s="203" t="s">
        <v>203</v>
      </c>
      <c r="D111" s="203" t="s">
        <v>123</v>
      </c>
      <c r="E111" s="204" t="s">
        <v>572</v>
      </c>
      <c r="F111" s="205" t="s">
        <v>573</v>
      </c>
      <c r="G111" s="206" t="s">
        <v>126</v>
      </c>
      <c r="H111" s="207">
        <v>1</v>
      </c>
      <c r="I111" s="208"/>
      <c r="J111" s="209">
        <f>ROUND(I111*H111,2)</f>
        <v>0</v>
      </c>
      <c r="K111" s="205" t="s">
        <v>19</v>
      </c>
      <c r="L111" s="43"/>
      <c r="M111" s="210" t="s">
        <v>19</v>
      </c>
      <c r="N111" s="211" t="s">
        <v>45</v>
      </c>
      <c r="O111" s="8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523</v>
      </c>
      <c r="AT111" s="214" t="s">
        <v>123</v>
      </c>
      <c r="AU111" s="214" t="s">
        <v>84</v>
      </c>
      <c r="AY111" s="16" t="s">
        <v>121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82</v>
      </c>
      <c r="BK111" s="215">
        <f>ROUND(I111*H111,2)</f>
        <v>0</v>
      </c>
      <c r="BL111" s="16" t="s">
        <v>523</v>
      </c>
      <c r="BM111" s="214" t="s">
        <v>574</v>
      </c>
    </row>
    <row r="112" s="2" customFormat="1">
      <c r="A112" s="37"/>
      <c r="B112" s="38"/>
      <c r="C112" s="39"/>
      <c r="D112" s="216" t="s">
        <v>129</v>
      </c>
      <c r="E112" s="39"/>
      <c r="F112" s="217" t="s">
        <v>575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129</v>
      </c>
      <c r="AU112" s="16" t="s">
        <v>84</v>
      </c>
    </row>
    <row r="113" s="2" customFormat="1" ht="24.15" customHeight="1">
      <c r="A113" s="37"/>
      <c r="B113" s="38"/>
      <c r="C113" s="203" t="s">
        <v>210</v>
      </c>
      <c r="D113" s="203" t="s">
        <v>123</v>
      </c>
      <c r="E113" s="204" t="s">
        <v>576</v>
      </c>
      <c r="F113" s="205" t="s">
        <v>577</v>
      </c>
      <c r="G113" s="206" t="s">
        <v>126</v>
      </c>
      <c r="H113" s="207">
        <v>1</v>
      </c>
      <c r="I113" s="208"/>
      <c r="J113" s="209">
        <f>ROUND(I113*H113,2)</f>
        <v>0</v>
      </c>
      <c r="K113" s="205" t="s">
        <v>19</v>
      </c>
      <c r="L113" s="43"/>
      <c r="M113" s="210" t="s">
        <v>19</v>
      </c>
      <c r="N113" s="211" t="s">
        <v>45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523</v>
      </c>
      <c r="AT113" s="214" t="s">
        <v>123</v>
      </c>
      <c r="AU113" s="214" t="s">
        <v>84</v>
      </c>
      <c r="AY113" s="16" t="s">
        <v>121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82</v>
      </c>
      <c r="BK113" s="215">
        <f>ROUND(I113*H113,2)</f>
        <v>0</v>
      </c>
      <c r="BL113" s="16" t="s">
        <v>523</v>
      </c>
      <c r="BM113" s="214" t="s">
        <v>578</v>
      </c>
    </row>
    <row r="114" s="2" customFormat="1">
      <c r="A114" s="37"/>
      <c r="B114" s="38"/>
      <c r="C114" s="39"/>
      <c r="D114" s="216" t="s">
        <v>129</v>
      </c>
      <c r="E114" s="39"/>
      <c r="F114" s="217" t="s">
        <v>579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129</v>
      </c>
      <c r="AU114" s="16" t="s">
        <v>84</v>
      </c>
    </row>
    <row r="115" s="12" customFormat="1" ht="22.8" customHeight="1">
      <c r="A115" s="12"/>
      <c r="B115" s="187"/>
      <c r="C115" s="188"/>
      <c r="D115" s="189" t="s">
        <v>73</v>
      </c>
      <c r="E115" s="201" t="s">
        <v>580</v>
      </c>
      <c r="F115" s="201" t="s">
        <v>581</v>
      </c>
      <c r="G115" s="188"/>
      <c r="H115" s="188"/>
      <c r="I115" s="191"/>
      <c r="J115" s="202">
        <f>BK115</f>
        <v>0</v>
      </c>
      <c r="K115" s="188"/>
      <c r="L115" s="193"/>
      <c r="M115" s="194"/>
      <c r="N115" s="195"/>
      <c r="O115" s="195"/>
      <c r="P115" s="196">
        <f>SUM(P116:P123)</f>
        <v>0</v>
      </c>
      <c r="Q115" s="195"/>
      <c r="R115" s="196">
        <f>SUM(R116:R123)</f>
        <v>0</v>
      </c>
      <c r="S115" s="195"/>
      <c r="T115" s="197">
        <f>SUM(T116:T123)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8" t="s">
        <v>152</v>
      </c>
      <c r="AT115" s="199" t="s">
        <v>73</v>
      </c>
      <c r="AU115" s="199" t="s">
        <v>82</v>
      </c>
      <c r="AY115" s="198" t="s">
        <v>121</v>
      </c>
      <c r="BK115" s="200">
        <f>SUM(BK116:BK123)</f>
        <v>0</v>
      </c>
    </row>
    <row r="116" s="2" customFormat="1" ht="16.5" customHeight="1">
      <c r="A116" s="37"/>
      <c r="B116" s="38"/>
      <c r="C116" s="203" t="s">
        <v>8</v>
      </c>
      <c r="D116" s="203" t="s">
        <v>123</v>
      </c>
      <c r="E116" s="204" t="s">
        <v>582</v>
      </c>
      <c r="F116" s="205" t="s">
        <v>581</v>
      </c>
      <c r="G116" s="206" t="s">
        <v>126</v>
      </c>
      <c r="H116" s="207">
        <v>1</v>
      </c>
      <c r="I116" s="208"/>
      <c r="J116" s="209">
        <f>ROUND(I116*H116,2)</f>
        <v>0</v>
      </c>
      <c r="K116" s="205" t="s">
        <v>134</v>
      </c>
      <c r="L116" s="43"/>
      <c r="M116" s="210" t="s">
        <v>19</v>
      </c>
      <c r="N116" s="211" t="s">
        <v>45</v>
      </c>
      <c r="O116" s="83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4" t="s">
        <v>523</v>
      </c>
      <c r="AT116" s="214" t="s">
        <v>123</v>
      </c>
      <c r="AU116" s="214" t="s">
        <v>84</v>
      </c>
      <c r="AY116" s="16" t="s">
        <v>121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6" t="s">
        <v>82</v>
      </c>
      <c r="BK116" s="215">
        <f>ROUND(I116*H116,2)</f>
        <v>0</v>
      </c>
      <c r="BL116" s="16" t="s">
        <v>523</v>
      </c>
      <c r="BM116" s="214" t="s">
        <v>583</v>
      </c>
    </row>
    <row r="117" s="2" customFormat="1">
      <c r="A117" s="37"/>
      <c r="B117" s="38"/>
      <c r="C117" s="39"/>
      <c r="D117" s="221" t="s">
        <v>136</v>
      </c>
      <c r="E117" s="39"/>
      <c r="F117" s="222" t="s">
        <v>584</v>
      </c>
      <c r="G117" s="39"/>
      <c r="H117" s="39"/>
      <c r="I117" s="218"/>
      <c r="J117" s="39"/>
      <c r="K117" s="39"/>
      <c r="L117" s="43"/>
      <c r="M117" s="219"/>
      <c r="N117" s="22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136</v>
      </c>
      <c r="AU117" s="16" t="s">
        <v>84</v>
      </c>
    </row>
    <row r="118" s="2" customFormat="1" ht="16.5" customHeight="1">
      <c r="A118" s="37"/>
      <c r="B118" s="38"/>
      <c r="C118" s="203" t="s">
        <v>220</v>
      </c>
      <c r="D118" s="203" t="s">
        <v>123</v>
      </c>
      <c r="E118" s="204" t="s">
        <v>585</v>
      </c>
      <c r="F118" s="205" t="s">
        <v>586</v>
      </c>
      <c r="G118" s="206" t="s">
        <v>126</v>
      </c>
      <c r="H118" s="207">
        <v>1</v>
      </c>
      <c r="I118" s="208"/>
      <c r="J118" s="209">
        <f>ROUND(I118*H118,2)</f>
        <v>0</v>
      </c>
      <c r="K118" s="205" t="s">
        <v>134</v>
      </c>
      <c r="L118" s="43"/>
      <c r="M118" s="210" t="s">
        <v>19</v>
      </c>
      <c r="N118" s="211" t="s">
        <v>45</v>
      </c>
      <c r="O118" s="83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4" t="s">
        <v>523</v>
      </c>
      <c r="AT118" s="214" t="s">
        <v>123</v>
      </c>
      <c r="AU118" s="214" t="s">
        <v>84</v>
      </c>
      <c r="AY118" s="16" t="s">
        <v>121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6" t="s">
        <v>82</v>
      </c>
      <c r="BK118" s="215">
        <f>ROUND(I118*H118,2)</f>
        <v>0</v>
      </c>
      <c r="BL118" s="16" t="s">
        <v>523</v>
      </c>
      <c r="BM118" s="214" t="s">
        <v>587</v>
      </c>
    </row>
    <row r="119" s="2" customFormat="1">
      <c r="A119" s="37"/>
      <c r="B119" s="38"/>
      <c r="C119" s="39"/>
      <c r="D119" s="221" t="s">
        <v>136</v>
      </c>
      <c r="E119" s="39"/>
      <c r="F119" s="222" t="s">
        <v>588</v>
      </c>
      <c r="G119" s="39"/>
      <c r="H119" s="39"/>
      <c r="I119" s="218"/>
      <c r="J119" s="39"/>
      <c r="K119" s="39"/>
      <c r="L119" s="43"/>
      <c r="M119" s="219"/>
      <c r="N119" s="22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136</v>
      </c>
      <c r="AU119" s="16" t="s">
        <v>84</v>
      </c>
    </row>
    <row r="120" s="2" customFormat="1" ht="16.5" customHeight="1">
      <c r="A120" s="37"/>
      <c r="B120" s="38"/>
      <c r="C120" s="203" t="s">
        <v>226</v>
      </c>
      <c r="D120" s="203" t="s">
        <v>123</v>
      </c>
      <c r="E120" s="204" t="s">
        <v>589</v>
      </c>
      <c r="F120" s="205" t="s">
        <v>590</v>
      </c>
      <c r="G120" s="206" t="s">
        <v>126</v>
      </c>
      <c r="H120" s="207">
        <v>1</v>
      </c>
      <c r="I120" s="208"/>
      <c r="J120" s="209">
        <f>ROUND(I120*H120,2)</f>
        <v>0</v>
      </c>
      <c r="K120" s="205" t="s">
        <v>134</v>
      </c>
      <c r="L120" s="43"/>
      <c r="M120" s="210" t="s">
        <v>19</v>
      </c>
      <c r="N120" s="211" t="s">
        <v>45</v>
      </c>
      <c r="O120" s="83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523</v>
      </c>
      <c r="AT120" s="214" t="s">
        <v>123</v>
      </c>
      <c r="AU120" s="214" t="s">
        <v>84</v>
      </c>
      <c r="AY120" s="16" t="s">
        <v>121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82</v>
      </c>
      <c r="BK120" s="215">
        <f>ROUND(I120*H120,2)</f>
        <v>0</v>
      </c>
      <c r="BL120" s="16" t="s">
        <v>523</v>
      </c>
      <c r="BM120" s="214" t="s">
        <v>591</v>
      </c>
    </row>
    <row r="121" s="2" customFormat="1">
      <c r="A121" s="37"/>
      <c r="B121" s="38"/>
      <c r="C121" s="39"/>
      <c r="D121" s="221" t="s">
        <v>136</v>
      </c>
      <c r="E121" s="39"/>
      <c r="F121" s="222" t="s">
        <v>592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136</v>
      </c>
      <c r="AU121" s="16" t="s">
        <v>84</v>
      </c>
    </row>
    <row r="122" s="2" customFormat="1" ht="16.5" customHeight="1">
      <c r="A122" s="37"/>
      <c r="B122" s="38"/>
      <c r="C122" s="203" t="s">
        <v>232</v>
      </c>
      <c r="D122" s="203" t="s">
        <v>123</v>
      </c>
      <c r="E122" s="204" t="s">
        <v>593</v>
      </c>
      <c r="F122" s="205" t="s">
        <v>594</v>
      </c>
      <c r="G122" s="206" t="s">
        <v>126</v>
      </c>
      <c r="H122" s="207">
        <v>1</v>
      </c>
      <c r="I122" s="208"/>
      <c r="J122" s="209">
        <f>ROUND(I122*H122,2)</f>
        <v>0</v>
      </c>
      <c r="K122" s="205" t="s">
        <v>134</v>
      </c>
      <c r="L122" s="43"/>
      <c r="M122" s="210" t="s">
        <v>19</v>
      </c>
      <c r="N122" s="211" t="s">
        <v>45</v>
      </c>
      <c r="O122" s="83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4" t="s">
        <v>523</v>
      </c>
      <c r="AT122" s="214" t="s">
        <v>123</v>
      </c>
      <c r="AU122" s="214" t="s">
        <v>84</v>
      </c>
      <c r="AY122" s="16" t="s">
        <v>121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82</v>
      </c>
      <c r="BK122" s="215">
        <f>ROUND(I122*H122,2)</f>
        <v>0</v>
      </c>
      <c r="BL122" s="16" t="s">
        <v>523</v>
      </c>
      <c r="BM122" s="214" t="s">
        <v>595</v>
      </c>
    </row>
    <row r="123" s="2" customFormat="1">
      <c r="A123" s="37"/>
      <c r="B123" s="38"/>
      <c r="C123" s="39"/>
      <c r="D123" s="221" t="s">
        <v>136</v>
      </c>
      <c r="E123" s="39"/>
      <c r="F123" s="222" t="s">
        <v>596</v>
      </c>
      <c r="G123" s="39"/>
      <c r="H123" s="39"/>
      <c r="I123" s="218"/>
      <c r="J123" s="39"/>
      <c r="K123" s="39"/>
      <c r="L123" s="43"/>
      <c r="M123" s="249"/>
      <c r="N123" s="250"/>
      <c r="O123" s="246"/>
      <c r="P123" s="246"/>
      <c r="Q123" s="246"/>
      <c r="R123" s="246"/>
      <c r="S123" s="246"/>
      <c r="T123" s="25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136</v>
      </c>
      <c r="AU123" s="16" t="s">
        <v>84</v>
      </c>
    </row>
    <row r="124" s="2" customFormat="1" ht="6.96" customHeight="1">
      <c r="A124" s="37"/>
      <c r="B124" s="58"/>
      <c r="C124" s="59"/>
      <c r="D124" s="59"/>
      <c r="E124" s="59"/>
      <c r="F124" s="59"/>
      <c r="G124" s="59"/>
      <c r="H124" s="59"/>
      <c r="I124" s="59"/>
      <c r="J124" s="59"/>
      <c r="K124" s="59"/>
      <c r="L124" s="43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</sheetData>
  <sheetProtection sheet="1" autoFilter="0" formatColumns="0" formatRows="0" objects="1" scenarios="1" spinCount="100000" saltValue="yiDFELX5Ufh6ZvJFBvBNW1lWR5cdU0MrpARu+HCrpryGL2Kjj60xLcRjNhNj529pa5gbAmdqpmuJVv28RP0BgQ==" hashValue="p9GnynAO6UXarvWQoc4kPoIZxup7i0ck1GMKf7DycnhK+G80DQrQvHLa8hNgdwXqA6bBxNDEM0/s4SYcO7Ve7Q==" algorithmName="SHA-512" password="CC35"/>
  <autoFilter ref="C81:K12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1/012103000"/>
    <hyperlink ref="F89" r:id="rId2" display="https://podminky.urs.cz/item/CS_URS_2022_01/012203000"/>
    <hyperlink ref="F91" r:id="rId3" display="https://podminky.urs.cz/item/CS_URS_2022_01/013254000"/>
    <hyperlink ref="F94" r:id="rId4" display="https://podminky.urs.cz/item/CS_URS_2022_01/013294000"/>
    <hyperlink ref="F117" r:id="rId5" display="https://podminky.urs.cz/item/CS_URS_2022_01/030001000"/>
    <hyperlink ref="F119" r:id="rId6" display="https://podminky.urs.cz/item/CS_URS_2022_01/033002000"/>
    <hyperlink ref="F121" r:id="rId7" display="https://podminky.urs.cz/item/CS_URS_2022_01/034002000"/>
    <hyperlink ref="F123" r:id="rId8" display="https://podminky.urs.cz/item/CS_URS_2022_01/039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4" customFormat="1" ht="45" customHeight="1">
      <c r="B3" s="256"/>
      <c r="C3" s="257" t="s">
        <v>597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598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599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600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601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602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603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604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605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606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607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81</v>
      </c>
      <c r="F18" s="263" t="s">
        <v>608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609</v>
      </c>
      <c r="F19" s="263" t="s">
        <v>610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611</v>
      </c>
      <c r="F20" s="263" t="s">
        <v>612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613</v>
      </c>
      <c r="F21" s="263" t="s">
        <v>614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615</v>
      </c>
      <c r="F22" s="263" t="s">
        <v>616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617</v>
      </c>
      <c r="F23" s="263" t="s">
        <v>618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619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620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621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622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623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624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625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626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627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107</v>
      </c>
      <c r="F36" s="263"/>
      <c r="G36" s="263" t="s">
        <v>628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629</v>
      </c>
      <c r="F37" s="263"/>
      <c r="G37" s="263" t="s">
        <v>630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55</v>
      </c>
      <c r="F38" s="263"/>
      <c r="G38" s="263" t="s">
        <v>631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56</v>
      </c>
      <c r="F39" s="263"/>
      <c r="G39" s="263" t="s">
        <v>632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108</v>
      </c>
      <c r="F40" s="263"/>
      <c r="G40" s="263" t="s">
        <v>633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109</v>
      </c>
      <c r="F41" s="263"/>
      <c r="G41" s="263" t="s">
        <v>634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635</v>
      </c>
      <c r="F42" s="263"/>
      <c r="G42" s="263" t="s">
        <v>636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637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638</v>
      </c>
      <c r="F44" s="263"/>
      <c r="G44" s="263" t="s">
        <v>639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111</v>
      </c>
      <c r="F45" s="263"/>
      <c r="G45" s="263" t="s">
        <v>640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641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642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643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644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645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646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647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648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649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650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651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652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653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654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655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656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657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658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659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660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661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662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663</v>
      </c>
      <c r="D76" s="281"/>
      <c r="E76" s="281"/>
      <c r="F76" s="281" t="s">
        <v>664</v>
      </c>
      <c r="G76" s="282"/>
      <c r="H76" s="281" t="s">
        <v>56</v>
      </c>
      <c r="I76" s="281" t="s">
        <v>59</v>
      </c>
      <c r="J76" s="281" t="s">
        <v>665</v>
      </c>
      <c r="K76" s="280"/>
    </row>
    <row r="77" s="1" customFormat="1" ht="17.25" customHeight="1">
      <c r="B77" s="278"/>
      <c r="C77" s="283" t="s">
        <v>666</v>
      </c>
      <c r="D77" s="283"/>
      <c r="E77" s="283"/>
      <c r="F77" s="284" t="s">
        <v>667</v>
      </c>
      <c r="G77" s="285"/>
      <c r="H77" s="283"/>
      <c r="I77" s="283"/>
      <c r="J77" s="283" t="s">
        <v>668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55</v>
      </c>
      <c r="D79" s="288"/>
      <c r="E79" s="288"/>
      <c r="F79" s="289" t="s">
        <v>669</v>
      </c>
      <c r="G79" s="290"/>
      <c r="H79" s="266" t="s">
        <v>670</v>
      </c>
      <c r="I79" s="266" t="s">
        <v>671</v>
      </c>
      <c r="J79" s="266">
        <v>20</v>
      </c>
      <c r="K79" s="280"/>
    </row>
    <row r="80" s="1" customFormat="1" ht="15" customHeight="1">
      <c r="B80" s="278"/>
      <c r="C80" s="266" t="s">
        <v>672</v>
      </c>
      <c r="D80" s="266"/>
      <c r="E80" s="266"/>
      <c r="F80" s="289" t="s">
        <v>669</v>
      </c>
      <c r="G80" s="290"/>
      <c r="H80" s="266" t="s">
        <v>673</v>
      </c>
      <c r="I80" s="266" t="s">
        <v>671</v>
      </c>
      <c r="J80" s="266">
        <v>120</v>
      </c>
      <c r="K80" s="280"/>
    </row>
    <row r="81" s="1" customFormat="1" ht="15" customHeight="1">
      <c r="B81" s="291"/>
      <c r="C81" s="266" t="s">
        <v>674</v>
      </c>
      <c r="D81" s="266"/>
      <c r="E81" s="266"/>
      <c r="F81" s="289" t="s">
        <v>675</v>
      </c>
      <c r="G81" s="290"/>
      <c r="H81" s="266" t="s">
        <v>676</v>
      </c>
      <c r="I81" s="266" t="s">
        <v>671</v>
      </c>
      <c r="J81" s="266">
        <v>50</v>
      </c>
      <c r="K81" s="280"/>
    </row>
    <row r="82" s="1" customFormat="1" ht="15" customHeight="1">
      <c r="B82" s="291"/>
      <c r="C82" s="266" t="s">
        <v>677</v>
      </c>
      <c r="D82" s="266"/>
      <c r="E82" s="266"/>
      <c r="F82" s="289" t="s">
        <v>669</v>
      </c>
      <c r="G82" s="290"/>
      <c r="H82" s="266" t="s">
        <v>678</v>
      </c>
      <c r="I82" s="266" t="s">
        <v>679</v>
      </c>
      <c r="J82" s="266"/>
      <c r="K82" s="280"/>
    </row>
    <row r="83" s="1" customFormat="1" ht="15" customHeight="1">
      <c r="B83" s="291"/>
      <c r="C83" s="292" t="s">
        <v>680</v>
      </c>
      <c r="D83" s="292"/>
      <c r="E83" s="292"/>
      <c r="F83" s="293" t="s">
        <v>675</v>
      </c>
      <c r="G83" s="292"/>
      <c r="H83" s="292" t="s">
        <v>681</v>
      </c>
      <c r="I83" s="292" t="s">
        <v>671</v>
      </c>
      <c r="J83" s="292">
        <v>15</v>
      </c>
      <c r="K83" s="280"/>
    </row>
    <row r="84" s="1" customFormat="1" ht="15" customHeight="1">
      <c r="B84" s="291"/>
      <c r="C84" s="292" t="s">
        <v>682</v>
      </c>
      <c r="D84" s="292"/>
      <c r="E84" s="292"/>
      <c r="F84" s="293" t="s">
        <v>675</v>
      </c>
      <c r="G84" s="292"/>
      <c r="H84" s="292" t="s">
        <v>683</v>
      </c>
      <c r="I84" s="292" t="s">
        <v>671</v>
      </c>
      <c r="J84" s="292">
        <v>15</v>
      </c>
      <c r="K84" s="280"/>
    </row>
    <row r="85" s="1" customFormat="1" ht="15" customHeight="1">
      <c r="B85" s="291"/>
      <c r="C85" s="292" t="s">
        <v>684</v>
      </c>
      <c r="D85" s="292"/>
      <c r="E85" s="292"/>
      <c r="F85" s="293" t="s">
        <v>675</v>
      </c>
      <c r="G85" s="292"/>
      <c r="H85" s="292" t="s">
        <v>685</v>
      </c>
      <c r="I85" s="292" t="s">
        <v>671</v>
      </c>
      <c r="J85" s="292">
        <v>20</v>
      </c>
      <c r="K85" s="280"/>
    </row>
    <row r="86" s="1" customFormat="1" ht="15" customHeight="1">
      <c r="B86" s="291"/>
      <c r="C86" s="292" t="s">
        <v>686</v>
      </c>
      <c r="D86" s="292"/>
      <c r="E86" s="292"/>
      <c r="F86" s="293" t="s">
        <v>675</v>
      </c>
      <c r="G86" s="292"/>
      <c r="H86" s="292" t="s">
        <v>687</v>
      </c>
      <c r="I86" s="292" t="s">
        <v>671</v>
      </c>
      <c r="J86" s="292">
        <v>20</v>
      </c>
      <c r="K86" s="280"/>
    </row>
    <row r="87" s="1" customFormat="1" ht="15" customHeight="1">
      <c r="B87" s="291"/>
      <c r="C87" s="266" t="s">
        <v>688</v>
      </c>
      <c r="D87" s="266"/>
      <c r="E87" s="266"/>
      <c r="F87" s="289" t="s">
        <v>675</v>
      </c>
      <c r="G87" s="290"/>
      <c r="H87" s="266" t="s">
        <v>689</v>
      </c>
      <c r="I87" s="266" t="s">
        <v>671</v>
      </c>
      <c r="J87" s="266">
        <v>50</v>
      </c>
      <c r="K87" s="280"/>
    </row>
    <row r="88" s="1" customFormat="1" ht="15" customHeight="1">
      <c r="B88" s="291"/>
      <c r="C88" s="266" t="s">
        <v>690</v>
      </c>
      <c r="D88" s="266"/>
      <c r="E88" s="266"/>
      <c r="F88" s="289" t="s">
        <v>675</v>
      </c>
      <c r="G88" s="290"/>
      <c r="H88" s="266" t="s">
        <v>691</v>
      </c>
      <c r="I88" s="266" t="s">
        <v>671</v>
      </c>
      <c r="J88" s="266">
        <v>20</v>
      </c>
      <c r="K88" s="280"/>
    </row>
    <row r="89" s="1" customFormat="1" ht="15" customHeight="1">
      <c r="B89" s="291"/>
      <c r="C89" s="266" t="s">
        <v>692</v>
      </c>
      <c r="D89" s="266"/>
      <c r="E89" s="266"/>
      <c r="F89" s="289" t="s">
        <v>675</v>
      </c>
      <c r="G89" s="290"/>
      <c r="H89" s="266" t="s">
        <v>693</v>
      </c>
      <c r="I89" s="266" t="s">
        <v>671</v>
      </c>
      <c r="J89" s="266">
        <v>20</v>
      </c>
      <c r="K89" s="280"/>
    </row>
    <row r="90" s="1" customFormat="1" ht="15" customHeight="1">
      <c r="B90" s="291"/>
      <c r="C90" s="266" t="s">
        <v>694</v>
      </c>
      <c r="D90" s="266"/>
      <c r="E90" s="266"/>
      <c r="F90" s="289" t="s">
        <v>675</v>
      </c>
      <c r="G90" s="290"/>
      <c r="H90" s="266" t="s">
        <v>695</v>
      </c>
      <c r="I90" s="266" t="s">
        <v>671</v>
      </c>
      <c r="J90" s="266">
        <v>50</v>
      </c>
      <c r="K90" s="280"/>
    </row>
    <row r="91" s="1" customFormat="1" ht="15" customHeight="1">
      <c r="B91" s="291"/>
      <c r="C91" s="266" t="s">
        <v>696</v>
      </c>
      <c r="D91" s="266"/>
      <c r="E91" s="266"/>
      <c r="F91" s="289" t="s">
        <v>675</v>
      </c>
      <c r="G91" s="290"/>
      <c r="H91" s="266" t="s">
        <v>696</v>
      </c>
      <c r="I91" s="266" t="s">
        <v>671</v>
      </c>
      <c r="J91" s="266">
        <v>50</v>
      </c>
      <c r="K91" s="280"/>
    </row>
    <row r="92" s="1" customFormat="1" ht="15" customHeight="1">
      <c r="B92" s="291"/>
      <c r="C92" s="266" t="s">
        <v>697</v>
      </c>
      <c r="D92" s="266"/>
      <c r="E92" s="266"/>
      <c r="F92" s="289" t="s">
        <v>675</v>
      </c>
      <c r="G92" s="290"/>
      <c r="H92" s="266" t="s">
        <v>698</v>
      </c>
      <c r="I92" s="266" t="s">
        <v>671</v>
      </c>
      <c r="J92" s="266">
        <v>255</v>
      </c>
      <c r="K92" s="280"/>
    </row>
    <row r="93" s="1" customFormat="1" ht="15" customHeight="1">
      <c r="B93" s="291"/>
      <c r="C93" s="266" t="s">
        <v>699</v>
      </c>
      <c r="D93" s="266"/>
      <c r="E93" s="266"/>
      <c r="F93" s="289" t="s">
        <v>669</v>
      </c>
      <c r="G93" s="290"/>
      <c r="H93" s="266" t="s">
        <v>700</v>
      </c>
      <c r="I93" s="266" t="s">
        <v>701</v>
      </c>
      <c r="J93" s="266"/>
      <c r="K93" s="280"/>
    </row>
    <row r="94" s="1" customFormat="1" ht="15" customHeight="1">
      <c r="B94" s="291"/>
      <c r="C94" s="266" t="s">
        <v>702</v>
      </c>
      <c r="D94" s="266"/>
      <c r="E94" s="266"/>
      <c r="F94" s="289" t="s">
        <v>669</v>
      </c>
      <c r="G94" s="290"/>
      <c r="H94" s="266" t="s">
        <v>703</v>
      </c>
      <c r="I94" s="266" t="s">
        <v>704</v>
      </c>
      <c r="J94" s="266"/>
      <c r="K94" s="280"/>
    </row>
    <row r="95" s="1" customFormat="1" ht="15" customHeight="1">
      <c r="B95" s="291"/>
      <c r="C95" s="266" t="s">
        <v>705</v>
      </c>
      <c r="D95" s="266"/>
      <c r="E95" s="266"/>
      <c r="F95" s="289" t="s">
        <v>669</v>
      </c>
      <c r="G95" s="290"/>
      <c r="H95" s="266" t="s">
        <v>705</v>
      </c>
      <c r="I95" s="266" t="s">
        <v>704</v>
      </c>
      <c r="J95" s="266"/>
      <c r="K95" s="280"/>
    </row>
    <row r="96" s="1" customFormat="1" ht="15" customHeight="1">
      <c r="B96" s="291"/>
      <c r="C96" s="266" t="s">
        <v>40</v>
      </c>
      <c r="D96" s="266"/>
      <c r="E96" s="266"/>
      <c r="F96" s="289" t="s">
        <v>669</v>
      </c>
      <c r="G96" s="290"/>
      <c r="H96" s="266" t="s">
        <v>706</v>
      </c>
      <c r="I96" s="266" t="s">
        <v>704</v>
      </c>
      <c r="J96" s="266"/>
      <c r="K96" s="280"/>
    </row>
    <row r="97" s="1" customFormat="1" ht="15" customHeight="1">
      <c r="B97" s="291"/>
      <c r="C97" s="266" t="s">
        <v>50</v>
      </c>
      <c r="D97" s="266"/>
      <c r="E97" s="266"/>
      <c r="F97" s="289" t="s">
        <v>669</v>
      </c>
      <c r="G97" s="290"/>
      <c r="H97" s="266" t="s">
        <v>707</v>
      </c>
      <c r="I97" s="266" t="s">
        <v>704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708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663</v>
      </c>
      <c r="D103" s="281"/>
      <c r="E103" s="281"/>
      <c r="F103" s="281" t="s">
        <v>664</v>
      </c>
      <c r="G103" s="282"/>
      <c r="H103" s="281" t="s">
        <v>56</v>
      </c>
      <c r="I103" s="281" t="s">
        <v>59</v>
      </c>
      <c r="J103" s="281" t="s">
        <v>665</v>
      </c>
      <c r="K103" s="280"/>
    </row>
    <row r="104" s="1" customFormat="1" ht="17.25" customHeight="1">
      <c r="B104" s="278"/>
      <c r="C104" s="283" t="s">
        <v>666</v>
      </c>
      <c r="D104" s="283"/>
      <c r="E104" s="283"/>
      <c r="F104" s="284" t="s">
        <v>667</v>
      </c>
      <c r="G104" s="285"/>
      <c r="H104" s="283"/>
      <c r="I104" s="283"/>
      <c r="J104" s="283" t="s">
        <v>668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55</v>
      </c>
      <c r="D106" s="288"/>
      <c r="E106" s="288"/>
      <c r="F106" s="289" t="s">
        <v>669</v>
      </c>
      <c r="G106" s="266"/>
      <c r="H106" s="266" t="s">
        <v>709</v>
      </c>
      <c r="I106" s="266" t="s">
        <v>671</v>
      </c>
      <c r="J106" s="266">
        <v>20</v>
      </c>
      <c r="K106" s="280"/>
    </row>
    <row r="107" s="1" customFormat="1" ht="15" customHeight="1">
      <c r="B107" s="278"/>
      <c r="C107" s="266" t="s">
        <v>672</v>
      </c>
      <c r="D107" s="266"/>
      <c r="E107" s="266"/>
      <c r="F107" s="289" t="s">
        <v>669</v>
      </c>
      <c r="G107" s="266"/>
      <c r="H107" s="266" t="s">
        <v>709</v>
      </c>
      <c r="I107" s="266" t="s">
        <v>671</v>
      </c>
      <c r="J107" s="266">
        <v>120</v>
      </c>
      <c r="K107" s="280"/>
    </row>
    <row r="108" s="1" customFormat="1" ht="15" customHeight="1">
      <c r="B108" s="291"/>
      <c r="C108" s="266" t="s">
        <v>674</v>
      </c>
      <c r="D108" s="266"/>
      <c r="E108" s="266"/>
      <c r="F108" s="289" t="s">
        <v>675</v>
      </c>
      <c r="G108" s="266"/>
      <c r="H108" s="266" t="s">
        <v>709</v>
      </c>
      <c r="I108" s="266" t="s">
        <v>671</v>
      </c>
      <c r="J108" s="266">
        <v>50</v>
      </c>
      <c r="K108" s="280"/>
    </row>
    <row r="109" s="1" customFormat="1" ht="15" customHeight="1">
      <c r="B109" s="291"/>
      <c r="C109" s="266" t="s">
        <v>677</v>
      </c>
      <c r="D109" s="266"/>
      <c r="E109" s="266"/>
      <c r="F109" s="289" t="s">
        <v>669</v>
      </c>
      <c r="G109" s="266"/>
      <c r="H109" s="266" t="s">
        <v>709</v>
      </c>
      <c r="I109" s="266" t="s">
        <v>679</v>
      </c>
      <c r="J109" s="266"/>
      <c r="K109" s="280"/>
    </row>
    <row r="110" s="1" customFormat="1" ht="15" customHeight="1">
      <c r="B110" s="291"/>
      <c r="C110" s="266" t="s">
        <v>688</v>
      </c>
      <c r="D110" s="266"/>
      <c r="E110" s="266"/>
      <c r="F110" s="289" t="s">
        <v>675</v>
      </c>
      <c r="G110" s="266"/>
      <c r="H110" s="266" t="s">
        <v>709</v>
      </c>
      <c r="I110" s="266" t="s">
        <v>671</v>
      </c>
      <c r="J110" s="266">
        <v>50</v>
      </c>
      <c r="K110" s="280"/>
    </row>
    <row r="111" s="1" customFormat="1" ht="15" customHeight="1">
      <c r="B111" s="291"/>
      <c r="C111" s="266" t="s">
        <v>696</v>
      </c>
      <c r="D111" s="266"/>
      <c r="E111" s="266"/>
      <c r="F111" s="289" t="s">
        <v>675</v>
      </c>
      <c r="G111" s="266"/>
      <c r="H111" s="266" t="s">
        <v>709</v>
      </c>
      <c r="I111" s="266" t="s">
        <v>671</v>
      </c>
      <c r="J111" s="266">
        <v>50</v>
      </c>
      <c r="K111" s="280"/>
    </row>
    <row r="112" s="1" customFormat="1" ht="15" customHeight="1">
      <c r="B112" s="291"/>
      <c r="C112" s="266" t="s">
        <v>694</v>
      </c>
      <c r="D112" s="266"/>
      <c r="E112" s="266"/>
      <c r="F112" s="289" t="s">
        <v>675</v>
      </c>
      <c r="G112" s="266"/>
      <c r="H112" s="266" t="s">
        <v>709</v>
      </c>
      <c r="I112" s="266" t="s">
        <v>671</v>
      </c>
      <c r="J112" s="266">
        <v>50</v>
      </c>
      <c r="K112" s="280"/>
    </row>
    <row r="113" s="1" customFormat="1" ht="15" customHeight="1">
      <c r="B113" s="291"/>
      <c r="C113" s="266" t="s">
        <v>55</v>
      </c>
      <c r="D113" s="266"/>
      <c r="E113" s="266"/>
      <c r="F113" s="289" t="s">
        <v>669</v>
      </c>
      <c r="G113" s="266"/>
      <c r="H113" s="266" t="s">
        <v>710</v>
      </c>
      <c r="I113" s="266" t="s">
        <v>671</v>
      </c>
      <c r="J113" s="266">
        <v>20</v>
      </c>
      <c r="K113" s="280"/>
    </row>
    <row r="114" s="1" customFormat="1" ht="15" customHeight="1">
      <c r="B114" s="291"/>
      <c r="C114" s="266" t="s">
        <v>711</v>
      </c>
      <c r="D114" s="266"/>
      <c r="E114" s="266"/>
      <c r="F114" s="289" t="s">
        <v>669</v>
      </c>
      <c r="G114" s="266"/>
      <c r="H114" s="266" t="s">
        <v>712</v>
      </c>
      <c r="I114" s="266" t="s">
        <v>671</v>
      </c>
      <c r="J114" s="266">
        <v>120</v>
      </c>
      <c r="K114" s="280"/>
    </row>
    <row r="115" s="1" customFormat="1" ht="15" customHeight="1">
      <c r="B115" s="291"/>
      <c r="C115" s="266" t="s">
        <v>40</v>
      </c>
      <c r="D115" s="266"/>
      <c r="E115" s="266"/>
      <c r="F115" s="289" t="s">
        <v>669</v>
      </c>
      <c r="G115" s="266"/>
      <c r="H115" s="266" t="s">
        <v>713</v>
      </c>
      <c r="I115" s="266" t="s">
        <v>704</v>
      </c>
      <c r="J115" s="266"/>
      <c r="K115" s="280"/>
    </row>
    <row r="116" s="1" customFormat="1" ht="15" customHeight="1">
      <c r="B116" s="291"/>
      <c r="C116" s="266" t="s">
        <v>50</v>
      </c>
      <c r="D116" s="266"/>
      <c r="E116" s="266"/>
      <c r="F116" s="289" t="s">
        <v>669</v>
      </c>
      <c r="G116" s="266"/>
      <c r="H116" s="266" t="s">
        <v>714</v>
      </c>
      <c r="I116" s="266" t="s">
        <v>704</v>
      </c>
      <c r="J116" s="266"/>
      <c r="K116" s="280"/>
    </row>
    <row r="117" s="1" customFormat="1" ht="15" customHeight="1">
      <c r="B117" s="291"/>
      <c r="C117" s="266" t="s">
        <v>59</v>
      </c>
      <c r="D117" s="266"/>
      <c r="E117" s="266"/>
      <c r="F117" s="289" t="s">
        <v>669</v>
      </c>
      <c r="G117" s="266"/>
      <c r="H117" s="266" t="s">
        <v>715</v>
      </c>
      <c r="I117" s="266" t="s">
        <v>716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717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663</v>
      </c>
      <c r="D123" s="281"/>
      <c r="E123" s="281"/>
      <c r="F123" s="281" t="s">
        <v>664</v>
      </c>
      <c r="G123" s="282"/>
      <c r="H123" s="281" t="s">
        <v>56</v>
      </c>
      <c r="I123" s="281" t="s">
        <v>59</v>
      </c>
      <c r="J123" s="281" t="s">
        <v>665</v>
      </c>
      <c r="K123" s="310"/>
    </row>
    <row r="124" s="1" customFormat="1" ht="17.25" customHeight="1">
      <c r="B124" s="309"/>
      <c r="C124" s="283" t="s">
        <v>666</v>
      </c>
      <c r="D124" s="283"/>
      <c r="E124" s="283"/>
      <c r="F124" s="284" t="s">
        <v>667</v>
      </c>
      <c r="G124" s="285"/>
      <c r="H124" s="283"/>
      <c r="I124" s="283"/>
      <c r="J124" s="283" t="s">
        <v>668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672</v>
      </c>
      <c r="D126" s="288"/>
      <c r="E126" s="288"/>
      <c r="F126" s="289" t="s">
        <v>669</v>
      </c>
      <c r="G126" s="266"/>
      <c r="H126" s="266" t="s">
        <v>709</v>
      </c>
      <c r="I126" s="266" t="s">
        <v>671</v>
      </c>
      <c r="J126" s="266">
        <v>120</v>
      </c>
      <c r="K126" s="314"/>
    </row>
    <row r="127" s="1" customFormat="1" ht="15" customHeight="1">
      <c r="B127" s="311"/>
      <c r="C127" s="266" t="s">
        <v>718</v>
      </c>
      <c r="D127" s="266"/>
      <c r="E127" s="266"/>
      <c r="F127" s="289" t="s">
        <v>669</v>
      </c>
      <c r="G127" s="266"/>
      <c r="H127" s="266" t="s">
        <v>719</v>
      </c>
      <c r="I127" s="266" t="s">
        <v>671</v>
      </c>
      <c r="J127" s="266" t="s">
        <v>720</v>
      </c>
      <c r="K127" s="314"/>
    </row>
    <row r="128" s="1" customFormat="1" ht="15" customHeight="1">
      <c r="B128" s="311"/>
      <c r="C128" s="266" t="s">
        <v>617</v>
      </c>
      <c r="D128" s="266"/>
      <c r="E128" s="266"/>
      <c r="F128" s="289" t="s">
        <v>669</v>
      </c>
      <c r="G128" s="266"/>
      <c r="H128" s="266" t="s">
        <v>721</v>
      </c>
      <c r="I128" s="266" t="s">
        <v>671</v>
      </c>
      <c r="J128" s="266" t="s">
        <v>720</v>
      </c>
      <c r="K128" s="314"/>
    </row>
    <row r="129" s="1" customFormat="1" ht="15" customHeight="1">
      <c r="B129" s="311"/>
      <c r="C129" s="266" t="s">
        <v>680</v>
      </c>
      <c r="D129" s="266"/>
      <c r="E129" s="266"/>
      <c r="F129" s="289" t="s">
        <v>675</v>
      </c>
      <c r="G129" s="266"/>
      <c r="H129" s="266" t="s">
        <v>681</v>
      </c>
      <c r="I129" s="266" t="s">
        <v>671</v>
      </c>
      <c r="J129" s="266">
        <v>15</v>
      </c>
      <c r="K129" s="314"/>
    </row>
    <row r="130" s="1" customFormat="1" ht="15" customHeight="1">
      <c r="B130" s="311"/>
      <c r="C130" s="292" t="s">
        <v>682</v>
      </c>
      <c r="D130" s="292"/>
      <c r="E130" s="292"/>
      <c r="F130" s="293" t="s">
        <v>675</v>
      </c>
      <c r="G130" s="292"/>
      <c r="H130" s="292" t="s">
        <v>683</v>
      </c>
      <c r="I130" s="292" t="s">
        <v>671</v>
      </c>
      <c r="J130" s="292">
        <v>15</v>
      </c>
      <c r="K130" s="314"/>
    </row>
    <row r="131" s="1" customFormat="1" ht="15" customHeight="1">
      <c r="B131" s="311"/>
      <c r="C131" s="292" t="s">
        <v>684</v>
      </c>
      <c r="D131" s="292"/>
      <c r="E131" s="292"/>
      <c r="F131" s="293" t="s">
        <v>675</v>
      </c>
      <c r="G131" s="292"/>
      <c r="H131" s="292" t="s">
        <v>685</v>
      </c>
      <c r="I131" s="292" t="s">
        <v>671</v>
      </c>
      <c r="J131" s="292">
        <v>20</v>
      </c>
      <c r="K131" s="314"/>
    </row>
    <row r="132" s="1" customFormat="1" ht="15" customHeight="1">
      <c r="B132" s="311"/>
      <c r="C132" s="292" t="s">
        <v>686</v>
      </c>
      <c r="D132" s="292"/>
      <c r="E132" s="292"/>
      <c r="F132" s="293" t="s">
        <v>675</v>
      </c>
      <c r="G132" s="292"/>
      <c r="H132" s="292" t="s">
        <v>687</v>
      </c>
      <c r="I132" s="292" t="s">
        <v>671</v>
      </c>
      <c r="J132" s="292">
        <v>20</v>
      </c>
      <c r="K132" s="314"/>
    </row>
    <row r="133" s="1" customFormat="1" ht="15" customHeight="1">
      <c r="B133" s="311"/>
      <c r="C133" s="266" t="s">
        <v>674</v>
      </c>
      <c r="D133" s="266"/>
      <c r="E133" s="266"/>
      <c r="F133" s="289" t="s">
        <v>675</v>
      </c>
      <c r="G133" s="266"/>
      <c r="H133" s="266" t="s">
        <v>709</v>
      </c>
      <c r="I133" s="266" t="s">
        <v>671</v>
      </c>
      <c r="J133" s="266">
        <v>50</v>
      </c>
      <c r="K133" s="314"/>
    </row>
    <row r="134" s="1" customFormat="1" ht="15" customHeight="1">
      <c r="B134" s="311"/>
      <c r="C134" s="266" t="s">
        <v>688</v>
      </c>
      <c r="D134" s="266"/>
      <c r="E134" s="266"/>
      <c r="F134" s="289" t="s">
        <v>675</v>
      </c>
      <c r="G134" s="266"/>
      <c r="H134" s="266" t="s">
        <v>709</v>
      </c>
      <c r="I134" s="266" t="s">
        <v>671</v>
      </c>
      <c r="J134" s="266">
        <v>50</v>
      </c>
      <c r="K134" s="314"/>
    </row>
    <row r="135" s="1" customFormat="1" ht="15" customHeight="1">
      <c r="B135" s="311"/>
      <c r="C135" s="266" t="s">
        <v>694</v>
      </c>
      <c r="D135" s="266"/>
      <c r="E135" s="266"/>
      <c r="F135" s="289" t="s">
        <v>675</v>
      </c>
      <c r="G135" s="266"/>
      <c r="H135" s="266" t="s">
        <v>709</v>
      </c>
      <c r="I135" s="266" t="s">
        <v>671</v>
      </c>
      <c r="J135" s="266">
        <v>50</v>
      </c>
      <c r="K135" s="314"/>
    </row>
    <row r="136" s="1" customFormat="1" ht="15" customHeight="1">
      <c r="B136" s="311"/>
      <c r="C136" s="266" t="s">
        <v>696</v>
      </c>
      <c r="D136" s="266"/>
      <c r="E136" s="266"/>
      <c r="F136" s="289" t="s">
        <v>675</v>
      </c>
      <c r="G136" s="266"/>
      <c r="H136" s="266" t="s">
        <v>709</v>
      </c>
      <c r="I136" s="266" t="s">
        <v>671</v>
      </c>
      <c r="J136" s="266">
        <v>50</v>
      </c>
      <c r="K136" s="314"/>
    </row>
    <row r="137" s="1" customFormat="1" ht="15" customHeight="1">
      <c r="B137" s="311"/>
      <c r="C137" s="266" t="s">
        <v>697</v>
      </c>
      <c r="D137" s="266"/>
      <c r="E137" s="266"/>
      <c r="F137" s="289" t="s">
        <v>675</v>
      </c>
      <c r="G137" s="266"/>
      <c r="H137" s="266" t="s">
        <v>722</v>
      </c>
      <c r="I137" s="266" t="s">
        <v>671</v>
      </c>
      <c r="J137" s="266">
        <v>255</v>
      </c>
      <c r="K137" s="314"/>
    </row>
    <row r="138" s="1" customFormat="1" ht="15" customHeight="1">
      <c r="B138" s="311"/>
      <c r="C138" s="266" t="s">
        <v>699</v>
      </c>
      <c r="D138" s="266"/>
      <c r="E138" s="266"/>
      <c r="F138" s="289" t="s">
        <v>669</v>
      </c>
      <c r="G138" s="266"/>
      <c r="H138" s="266" t="s">
        <v>723</v>
      </c>
      <c r="I138" s="266" t="s">
        <v>701</v>
      </c>
      <c r="J138" s="266"/>
      <c r="K138" s="314"/>
    </row>
    <row r="139" s="1" customFormat="1" ht="15" customHeight="1">
      <c r="B139" s="311"/>
      <c r="C139" s="266" t="s">
        <v>702</v>
      </c>
      <c r="D139" s="266"/>
      <c r="E139" s="266"/>
      <c r="F139" s="289" t="s">
        <v>669</v>
      </c>
      <c r="G139" s="266"/>
      <c r="H139" s="266" t="s">
        <v>724</v>
      </c>
      <c r="I139" s="266" t="s">
        <v>704</v>
      </c>
      <c r="J139" s="266"/>
      <c r="K139" s="314"/>
    </row>
    <row r="140" s="1" customFormat="1" ht="15" customHeight="1">
      <c r="B140" s="311"/>
      <c r="C140" s="266" t="s">
        <v>705</v>
      </c>
      <c r="D140" s="266"/>
      <c r="E140" s="266"/>
      <c r="F140" s="289" t="s">
        <v>669</v>
      </c>
      <c r="G140" s="266"/>
      <c r="H140" s="266" t="s">
        <v>705</v>
      </c>
      <c r="I140" s="266" t="s">
        <v>704</v>
      </c>
      <c r="J140" s="266"/>
      <c r="K140" s="314"/>
    </row>
    <row r="141" s="1" customFormat="1" ht="15" customHeight="1">
      <c r="B141" s="311"/>
      <c r="C141" s="266" t="s">
        <v>40</v>
      </c>
      <c r="D141" s="266"/>
      <c r="E141" s="266"/>
      <c r="F141" s="289" t="s">
        <v>669</v>
      </c>
      <c r="G141" s="266"/>
      <c r="H141" s="266" t="s">
        <v>725</v>
      </c>
      <c r="I141" s="266" t="s">
        <v>704</v>
      </c>
      <c r="J141" s="266"/>
      <c r="K141" s="314"/>
    </row>
    <row r="142" s="1" customFormat="1" ht="15" customHeight="1">
      <c r="B142" s="311"/>
      <c r="C142" s="266" t="s">
        <v>726</v>
      </c>
      <c r="D142" s="266"/>
      <c r="E142" s="266"/>
      <c r="F142" s="289" t="s">
        <v>669</v>
      </c>
      <c r="G142" s="266"/>
      <c r="H142" s="266" t="s">
        <v>727</v>
      </c>
      <c r="I142" s="266" t="s">
        <v>704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728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663</v>
      </c>
      <c r="D148" s="281"/>
      <c r="E148" s="281"/>
      <c r="F148" s="281" t="s">
        <v>664</v>
      </c>
      <c r="G148" s="282"/>
      <c r="H148" s="281" t="s">
        <v>56</v>
      </c>
      <c r="I148" s="281" t="s">
        <v>59</v>
      </c>
      <c r="J148" s="281" t="s">
        <v>665</v>
      </c>
      <c r="K148" s="280"/>
    </row>
    <row r="149" s="1" customFormat="1" ht="17.25" customHeight="1">
      <c r="B149" s="278"/>
      <c r="C149" s="283" t="s">
        <v>666</v>
      </c>
      <c r="D149" s="283"/>
      <c r="E149" s="283"/>
      <c r="F149" s="284" t="s">
        <v>667</v>
      </c>
      <c r="G149" s="285"/>
      <c r="H149" s="283"/>
      <c r="I149" s="283"/>
      <c r="J149" s="283" t="s">
        <v>668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672</v>
      </c>
      <c r="D151" s="266"/>
      <c r="E151" s="266"/>
      <c r="F151" s="319" t="s">
        <v>669</v>
      </c>
      <c r="G151" s="266"/>
      <c r="H151" s="318" t="s">
        <v>709</v>
      </c>
      <c r="I151" s="318" t="s">
        <v>671</v>
      </c>
      <c r="J151" s="318">
        <v>120</v>
      </c>
      <c r="K151" s="314"/>
    </row>
    <row r="152" s="1" customFormat="1" ht="15" customHeight="1">
      <c r="B152" s="291"/>
      <c r="C152" s="318" t="s">
        <v>718</v>
      </c>
      <c r="D152" s="266"/>
      <c r="E152" s="266"/>
      <c r="F152" s="319" t="s">
        <v>669</v>
      </c>
      <c r="G152" s="266"/>
      <c r="H152" s="318" t="s">
        <v>729</v>
      </c>
      <c r="I152" s="318" t="s">
        <v>671</v>
      </c>
      <c r="J152" s="318" t="s">
        <v>720</v>
      </c>
      <c r="K152" s="314"/>
    </row>
    <row r="153" s="1" customFormat="1" ht="15" customHeight="1">
      <c r="B153" s="291"/>
      <c r="C153" s="318" t="s">
        <v>617</v>
      </c>
      <c r="D153" s="266"/>
      <c r="E153" s="266"/>
      <c r="F153" s="319" t="s">
        <v>669</v>
      </c>
      <c r="G153" s="266"/>
      <c r="H153" s="318" t="s">
        <v>730</v>
      </c>
      <c r="I153" s="318" t="s">
        <v>671</v>
      </c>
      <c r="J153" s="318" t="s">
        <v>720</v>
      </c>
      <c r="K153" s="314"/>
    </row>
    <row r="154" s="1" customFormat="1" ht="15" customHeight="1">
      <c r="B154" s="291"/>
      <c r="C154" s="318" t="s">
        <v>674</v>
      </c>
      <c r="D154" s="266"/>
      <c r="E154" s="266"/>
      <c r="F154" s="319" t="s">
        <v>675</v>
      </c>
      <c r="G154" s="266"/>
      <c r="H154" s="318" t="s">
        <v>709</v>
      </c>
      <c r="I154" s="318" t="s">
        <v>671</v>
      </c>
      <c r="J154" s="318">
        <v>50</v>
      </c>
      <c r="K154" s="314"/>
    </row>
    <row r="155" s="1" customFormat="1" ht="15" customHeight="1">
      <c r="B155" s="291"/>
      <c r="C155" s="318" t="s">
        <v>677</v>
      </c>
      <c r="D155" s="266"/>
      <c r="E155" s="266"/>
      <c r="F155" s="319" t="s">
        <v>669</v>
      </c>
      <c r="G155" s="266"/>
      <c r="H155" s="318" t="s">
        <v>709</v>
      </c>
      <c r="I155" s="318" t="s">
        <v>679</v>
      </c>
      <c r="J155" s="318"/>
      <c r="K155" s="314"/>
    </row>
    <row r="156" s="1" customFormat="1" ht="15" customHeight="1">
      <c r="B156" s="291"/>
      <c r="C156" s="318" t="s">
        <v>688</v>
      </c>
      <c r="D156" s="266"/>
      <c r="E156" s="266"/>
      <c r="F156" s="319" t="s">
        <v>675</v>
      </c>
      <c r="G156" s="266"/>
      <c r="H156" s="318" t="s">
        <v>709</v>
      </c>
      <c r="I156" s="318" t="s">
        <v>671</v>
      </c>
      <c r="J156" s="318">
        <v>50</v>
      </c>
      <c r="K156" s="314"/>
    </row>
    <row r="157" s="1" customFormat="1" ht="15" customHeight="1">
      <c r="B157" s="291"/>
      <c r="C157" s="318" t="s">
        <v>696</v>
      </c>
      <c r="D157" s="266"/>
      <c r="E157" s="266"/>
      <c r="F157" s="319" t="s">
        <v>675</v>
      </c>
      <c r="G157" s="266"/>
      <c r="H157" s="318" t="s">
        <v>709</v>
      </c>
      <c r="I157" s="318" t="s">
        <v>671</v>
      </c>
      <c r="J157" s="318">
        <v>50</v>
      </c>
      <c r="K157" s="314"/>
    </row>
    <row r="158" s="1" customFormat="1" ht="15" customHeight="1">
      <c r="B158" s="291"/>
      <c r="C158" s="318" t="s">
        <v>694</v>
      </c>
      <c r="D158" s="266"/>
      <c r="E158" s="266"/>
      <c r="F158" s="319" t="s">
        <v>675</v>
      </c>
      <c r="G158" s="266"/>
      <c r="H158" s="318" t="s">
        <v>709</v>
      </c>
      <c r="I158" s="318" t="s">
        <v>671</v>
      </c>
      <c r="J158" s="318">
        <v>50</v>
      </c>
      <c r="K158" s="314"/>
    </row>
    <row r="159" s="1" customFormat="1" ht="15" customHeight="1">
      <c r="B159" s="291"/>
      <c r="C159" s="318" t="s">
        <v>92</v>
      </c>
      <c r="D159" s="266"/>
      <c r="E159" s="266"/>
      <c r="F159" s="319" t="s">
        <v>669</v>
      </c>
      <c r="G159" s="266"/>
      <c r="H159" s="318" t="s">
        <v>731</v>
      </c>
      <c r="I159" s="318" t="s">
        <v>671</v>
      </c>
      <c r="J159" s="318" t="s">
        <v>732</v>
      </c>
      <c r="K159" s="314"/>
    </row>
    <row r="160" s="1" customFormat="1" ht="15" customHeight="1">
      <c r="B160" s="291"/>
      <c r="C160" s="318" t="s">
        <v>733</v>
      </c>
      <c r="D160" s="266"/>
      <c r="E160" s="266"/>
      <c r="F160" s="319" t="s">
        <v>669</v>
      </c>
      <c r="G160" s="266"/>
      <c r="H160" s="318" t="s">
        <v>734</v>
      </c>
      <c r="I160" s="318" t="s">
        <v>704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735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663</v>
      </c>
      <c r="D166" s="281"/>
      <c r="E166" s="281"/>
      <c r="F166" s="281" t="s">
        <v>664</v>
      </c>
      <c r="G166" s="323"/>
      <c r="H166" s="324" t="s">
        <v>56</v>
      </c>
      <c r="I166" s="324" t="s">
        <v>59</v>
      </c>
      <c r="J166" s="281" t="s">
        <v>665</v>
      </c>
      <c r="K166" s="258"/>
    </row>
    <row r="167" s="1" customFormat="1" ht="17.25" customHeight="1">
      <c r="B167" s="259"/>
      <c r="C167" s="283" t="s">
        <v>666</v>
      </c>
      <c r="D167" s="283"/>
      <c r="E167" s="283"/>
      <c r="F167" s="284" t="s">
        <v>667</v>
      </c>
      <c r="G167" s="325"/>
      <c r="H167" s="326"/>
      <c r="I167" s="326"/>
      <c r="J167" s="283" t="s">
        <v>668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672</v>
      </c>
      <c r="D169" s="266"/>
      <c r="E169" s="266"/>
      <c r="F169" s="289" t="s">
        <v>669</v>
      </c>
      <c r="G169" s="266"/>
      <c r="H169" s="266" t="s">
        <v>709</v>
      </c>
      <c r="I169" s="266" t="s">
        <v>671</v>
      </c>
      <c r="J169" s="266">
        <v>120</v>
      </c>
      <c r="K169" s="314"/>
    </row>
    <row r="170" s="1" customFormat="1" ht="15" customHeight="1">
      <c r="B170" s="291"/>
      <c r="C170" s="266" t="s">
        <v>718</v>
      </c>
      <c r="D170" s="266"/>
      <c r="E170" s="266"/>
      <c r="F170" s="289" t="s">
        <v>669</v>
      </c>
      <c r="G170" s="266"/>
      <c r="H170" s="266" t="s">
        <v>719</v>
      </c>
      <c r="I170" s="266" t="s">
        <v>671</v>
      </c>
      <c r="J170" s="266" t="s">
        <v>720</v>
      </c>
      <c r="K170" s="314"/>
    </row>
    <row r="171" s="1" customFormat="1" ht="15" customHeight="1">
      <c r="B171" s="291"/>
      <c r="C171" s="266" t="s">
        <v>617</v>
      </c>
      <c r="D171" s="266"/>
      <c r="E171" s="266"/>
      <c r="F171" s="289" t="s">
        <v>669</v>
      </c>
      <c r="G171" s="266"/>
      <c r="H171" s="266" t="s">
        <v>736</v>
      </c>
      <c r="I171" s="266" t="s">
        <v>671</v>
      </c>
      <c r="J171" s="266" t="s">
        <v>720</v>
      </c>
      <c r="K171" s="314"/>
    </row>
    <row r="172" s="1" customFormat="1" ht="15" customHeight="1">
      <c r="B172" s="291"/>
      <c r="C172" s="266" t="s">
        <v>674</v>
      </c>
      <c r="D172" s="266"/>
      <c r="E172" s="266"/>
      <c r="F172" s="289" t="s">
        <v>675</v>
      </c>
      <c r="G172" s="266"/>
      <c r="H172" s="266" t="s">
        <v>736</v>
      </c>
      <c r="I172" s="266" t="s">
        <v>671</v>
      </c>
      <c r="J172" s="266">
        <v>50</v>
      </c>
      <c r="K172" s="314"/>
    </row>
    <row r="173" s="1" customFormat="1" ht="15" customHeight="1">
      <c r="B173" s="291"/>
      <c r="C173" s="266" t="s">
        <v>677</v>
      </c>
      <c r="D173" s="266"/>
      <c r="E173" s="266"/>
      <c r="F173" s="289" t="s">
        <v>669</v>
      </c>
      <c r="G173" s="266"/>
      <c r="H173" s="266" t="s">
        <v>736</v>
      </c>
      <c r="I173" s="266" t="s">
        <v>679</v>
      </c>
      <c r="J173" s="266"/>
      <c r="K173" s="314"/>
    </row>
    <row r="174" s="1" customFormat="1" ht="15" customHeight="1">
      <c r="B174" s="291"/>
      <c r="C174" s="266" t="s">
        <v>688</v>
      </c>
      <c r="D174" s="266"/>
      <c r="E174" s="266"/>
      <c r="F174" s="289" t="s">
        <v>675</v>
      </c>
      <c r="G174" s="266"/>
      <c r="H174" s="266" t="s">
        <v>736</v>
      </c>
      <c r="I174" s="266" t="s">
        <v>671</v>
      </c>
      <c r="J174" s="266">
        <v>50</v>
      </c>
      <c r="K174" s="314"/>
    </row>
    <row r="175" s="1" customFormat="1" ht="15" customHeight="1">
      <c r="B175" s="291"/>
      <c r="C175" s="266" t="s">
        <v>696</v>
      </c>
      <c r="D175" s="266"/>
      <c r="E175" s="266"/>
      <c r="F175" s="289" t="s">
        <v>675</v>
      </c>
      <c r="G175" s="266"/>
      <c r="H175" s="266" t="s">
        <v>736</v>
      </c>
      <c r="I175" s="266" t="s">
        <v>671</v>
      </c>
      <c r="J175" s="266">
        <v>50</v>
      </c>
      <c r="K175" s="314"/>
    </row>
    <row r="176" s="1" customFormat="1" ht="15" customHeight="1">
      <c r="B176" s="291"/>
      <c r="C176" s="266" t="s">
        <v>694</v>
      </c>
      <c r="D176" s="266"/>
      <c r="E176" s="266"/>
      <c r="F176" s="289" t="s">
        <v>675</v>
      </c>
      <c r="G176" s="266"/>
      <c r="H176" s="266" t="s">
        <v>736</v>
      </c>
      <c r="I176" s="266" t="s">
        <v>671</v>
      </c>
      <c r="J176" s="266">
        <v>50</v>
      </c>
      <c r="K176" s="314"/>
    </row>
    <row r="177" s="1" customFormat="1" ht="15" customHeight="1">
      <c r="B177" s="291"/>
      <c r="C177" s="266" t="s">
        <v>107</v>
      </c>
      <c r="D177" s="266"/>
      <c r="E177" s="266"/>
      <c r="F177" s="289" t="s">
        <v>669</v>
      </c>
      <c r="G177" s="266"/>
      <c r="H177" s="266" t="s">
        <v>737</v>
      </c>
      <c r="I177" s="266" t="s">
        <v>738</v>
      </c>
      <c r="J177" s="266"/>
      <c r="K177" s="314"/>
    </row>
    <row r="178" s="1" customFormat="1" ht="15" customHeight="1">
      <c r="B178" s="291"/>
      <c r="C178" s="266" t="s">
        <v>59</v>
      </c>
      <c r="D178" s="266"/>
      <c r="E178" s="266"/>
      <c r="F178" s="289" t="s">
        <v>669</v>
      </c>
      <c r="G178" s="266"/>
      <c r="H178" s="266" t="s">
        <v>739</v>
      </c>
      <c r="I178" s="266" t="s">
        <v>740</v>
      </c>
      <c r="J178" s="266">
        <v>1</v>
      </c>
      <c r="K178" s="314"/>
    </row>
    <row r="179" s="1" customFormat="1" ht="15" customHeight="1">
      <c r="B179" s="291"/>
      <c r="C179" s="266" t="s">
        <v>55</v>
      </c>
      <c r="D179" s="266"/>
      <c r="E179" s="266"/>
      <c r="F179" s="289" t="s">
        <v>669</v>
      </c>
      <c r="G179" s="266"/>
      <c r="H179" s="266" t="s">
        <v>741</v>
      </c>
      <c r="I179" s="266" t="s">
        <v>671</v>
      </c>
      <c r="J179" s="266">
        <v>20</v>
      </c>
      <c r="K179" s="314"/>
    </row>
    <row r="180" s="1" customFormat="1" ht="15" customHeight="1">
      <c r="B180" s="291"/>
      <c r="C180" s="266" t="s">
        <v>56</v>
      </c>
      <c r="D180" s="266"/>
      <c r="E180" s="266"/>
      <c r="F180" s="289" t="s">
        <v>669</v>
      </c>
      <c r="G180" s="266"/>
      <c r="H180" s="266" t="s">
        <v>742</v>
      </c>
      <c r="I180" s="266" t="s">
        <v>671</v>
      </c>
      <c r="J180" s="266">
        <v>255</v>
      </c>
      <c r="K180" s="314"/>
    </row>
    <row r="181" s="1" customFormat="1" ht="15" customHeight="1">
      <c r="B181" s="291"/>
      <c r="C181" s="266" t="s">
        <v>108</v>
      </c>
      <c r="D181" s="266"/>
      <c r="E181" s="266"/>
      <c r="F181" s="289" t="s">
        <v>669</v>
      </c>
      <c r="G181" s="266"/>
      <c r="H181" s="266" t="s">
        <v>633</v>
      </c>
      <c r="I181" s="266" t="s">
        <v>671</v>
      </c>
      <c r="J181" s="266">
        <v>10</v>
      </c>
      <c r="K181" s="314"/>
    </row>
    <row r="182" s="1" customFormat="1" ht="15" customHeight="1">
      <c r="B182" s="291"/>
      <c r="C182" s="266" t="s">
        <v>109</v>
      </c>
      <c r="D182" s="266"/>
      <c r="E182" s="266"/>
      <c r="F182" s="289" t="s">
        <v>669</v>
      </c>
      <c r="G182" s="266"/>
      <c r="H182" s="266" t="s">
        <v>743</v>
      </c>
      <c r="I182" s="266" t="s">
        <v>704</v>
      </c>
      <c r="J182" s="266"/>
      <c r="K182" s="314"/>
    </row>
    <row r="183" s="1" customFormat="1" ht="15" customHeight="1">
      <c r="B183" s="291"/>
      <c r="C183" s="266" t="s">
        <v>744</v>
      </c>
      <c r="D183" s="266"/>
      <c r="E183" s="266"/>
      <c r="F183" s="289" t="s">
        <v>669</v>
      </c>
      <c r="G183" s="266"/>
      <c r="H183" s="266" t="s">
        <v>745</v>
      </c>
      <c r="I183" s="266" t="s">
        <v>704</v>
      </c>
      <c r="J183" s="266"/>
      <c r="K183" s="314"/>
    </row>
    <row r="184" s="1" customFormat="1" ht="15" customHeight="1">
      <c r="B184" s="291"/>
      <c r="C184" s="266" t="s">
        <v>733</v>
      </c>
      <c r="D184" s="266"/>
      <c r="E184" s="266"/>
      <c r="F184" s="289" t="s">
        <v>669</v>
      </c>
      <c r="G184" s="266"/>
      <c r="H184" s="266" t="s">
        <v>746</v>
      </c>
      <c r="I184" s="266" t="s">
        <v>704</v>
      </c>
      <c r="J184" s="266"/>
      <c r="K184" s="314"/>
    </row>
    <row r="185" s="1" customFormat="1" ht="15" customHeight="1">
      <c r="B185" s="291"/>
      <c r="C185" s="266" t="s">
        <v>111</v>
      </c>
      <c r="D185" s="266"/>
      <c r="E185" s="266"/>
      <c r="F185" s="289" t="s">
        <v>675</v>
      </c>
      <c r="G185" s="266"/>
      <c r="H185" s="266" t="s">
        <v>747</v>
      </c>
      <c r="I185" s="266" t="s">
        <v>671</v>
      </c>
      <c r="J185" s="266">
        <v>50</v>
      </c>
      <c r="K185" s="314"/>
    </row>
    <row r="186" s="1" customFormat="1" ht="15" customHeight="1">
      <c r="B186" s="291"/>
      <c r="C186" s="266" t="s">
        <v>748</v>
      </c>
      <c r="D186" s="266"/>
      <c r="E186" s="266"/>
      <c r="F186" s="289" t="s">
        <v>675</v>
      </c>
      <c r="G186" s="266"/>
      <c r="H186" s="266" t="s">
        <v>749</v>
      </c>
      <c r="I186" s="266" t="s">
        <v>750</v>
      </c>
      <c r="J186" s="266"/>
      <c r="K186" s="314"/>
    </row>
    <row r="187" s="1" customFormat="1" ht="15" customHeight="1">
      <c r="B187" s="291"/>
      <c r="C187" s="266" t="s">
        <v>751</v>
      </c>
      <c r="D187" s="266"/>
      <c r="E187" s="266"/>
      <c r="F187" s="289" t="s">
        <v>675</v>
      </c>
      <c r="G187" s="266"/>
      <c r="H187" s="266" t="s">
        <v>752</v>
      </c>
      <c r="I187" s="266" t="s">
        <v>750</v>
      </c>
      <c r="J187" s="266"/>
      <c r="K187" s="314"/>
    </row>
    <row r="188" s="1" customFormat="1" ht="15" customHeight="1">
      <c r="B188" s="291"/>
      <c r="C188" s="266" t="s">
        <v>753</v>
      </c>
      <c r="D188" s="266"/>
      <c r="E188" s="266"/>
      <c r="F188" s="289" t="s">
        <v>675</v>
      </c>
      <c r="G188" s="266"/>
      <c r="H188" s="266" t="s">
        <v>754</v>
      </c>
      <c r="I188" s="266" t="s">
        <v>750</v>
      </c>
      <c r="J188" s="266"/>
      <c r="K188" s="314"/>
    </row>
    <row r="189" s="1" customFormat="1" ht="15" customHeight="1">
      <c r="B189" s="291"/>
      <c r="C189" s="327" t="s">
        <v>755</v>
      </c>
      <c r="D189" s="266"/>
      <c r="E189" s="266"/>
      <c r="F189" s="289" t="s">
        <v>675</v>
      </c>
      <c r="G189" s="266"/>
      <c r="H189" s="266" t="s">
        <v>756</v>
      </c>
      <c r="I189" s="266" t="s">
        <v>757</v>
      </c>
      <c r="J189" s="328" t="s">
        <v>758</v>
      </c>
      <c r="K189" s="314"/>
    </row>
    <row r="190" s="1" customFormat="1" ht="15" customHeight="1">
      <c r="B190" s="291"/>
      <c r="C190" s="327" t="s">
        <v>44</v>
      </c>
      <c r="D190" s="266"/>
      <c r="E190" s="266"/>
      <c r="F190" s="289" t="s">
        <v>669</v>
      </c>
      <c r="G190" s="266"/>
      <c r="H190" s="263" t="s">
        <v>759</v>
      </c>
      <c r="I190" s="266" t="s">
        <v>760</v>
      </c>
      <c r="J190" s="266"/>
      <c r="K190" s="314"/>
    </row>
    <row r="191" s="1" customFormat="1" ht="15" customHeight="1">
      <c r="B191" s="291"/>
      <c r="C191" s="327" t="s">
        <v>761</v>
      </c>
      <c r="D191" s="266"/>
      <c r="E191" s="266"/>
      <c r="F191" s="289" t="s">
        <v>669</v>
      </c>
      <c r="G191" s="266"/>
      <c r="H191" s="266" t="s">
        <v>762</v>
      </c>
      <c r="I191" s="266" t="s">
        <v>704</v>
      </c>
      <c r="J191" s="266"/>
      <c r="K191" s="314"/>
    </row>
    <row r="192" s="1" customFormat="1" ht="15" customHeight="1">
      <c r="B192" s="291"/>
      <c r="C192" s="327" t="s">
        <v>763</v>
      </c>
      <c r="D192" s="266"/>
      <c r="E192" s="266"/>
      <c r="F192" s="289" t="s">
        <v>669</v>
      </c>
      <c r="G192" s="266"/>
      <c r="H192" s="266" t="s">
        <v>764</v>
      </c>
      <c r="I192" s="266" t="s">
        <v>704</v>
      </c>
      <c r="J192" s="266"/>
      <c r="K192" s="314"/>
    </row>
    <row r="193" s="1" customFormat="1" ht="15" customHeight="1">
      <c r="B193" s="291"/>
      <c r="C193" s="327" t="s">
        <v>765</v>
      </c>
      <c r="D193" s="266"/>
      <c r="E193" s="266"/>
      <c r="F193" s="289" t="s">
        <v>675</v>
      </c>
      <c r="G193" s="266"/>
      <c r="H193" s="266" t="s">
        <v>766</v>
      </c>
      <c r="I193" s="266" t="s">
        <v>704</v>
      </c>
      <c r="J193" s="266"/>
      <c r="K193" s="314"/>
    </row>
    <row r="194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="1" customFormat="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="1" customFormat="1" ht="21">
      <c r="B199" s="256"/>
      <c r="C199" s="257" t="s">
        <v>767</v>
      </c>
      <c r="D199" s="257"/>
      <c r="E199" s="257"/>
      <c r="F199" s="257"/>
      <c r="G199" s="257"/>
      <c r="H199" s="257"/>
      <c r="I199" s="257"/>
      <c r="J199" s="257"/>
      <c r="K199" s="258"/>
    </row>
    <row r="200" s="1" customFormat="1" ht="25.5" customHeight="1">
      <c r="B200" s="256"/>
      <c r="C200" s="330" t="s">
        <v>768</v>
      </c>
      <c r="D200" s="330"/>
      <c r="E200" s="330"/>
      <c r="F200" s="330" t="s">
        <v>769</v>
      </c>
      <c r="G200" s="331"/>
      <c r="H200" s="330" t="s">
        <v>770</v>
      </c>
      <c r="I200" s="330"/>
      <c r="J200" s="330"/>
      <c r="K200" s="258"/>
    </row>
    <row r="20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="1" customFormat="1" ht="15" customHeight="1">
      <c r="B202" s="291"/>
      <c r="C202" s="266" t="s">
        <v>760</v>
      </c>
      <c r="D202" s="266"/>
      <c r="E202" s="266"/>
      <c r="F202" s="289" t="s">
        <v>45</v>
      </c>
      <c r="G202" s="266"/>
      <c r="H202" s="266" t="s">
        <v>771</v>
      </c>
      <c r="I202" s="266"/>
      <c r="J202" s="266"/>
      <c r="K202" s="314"/>
    </row>
    <row r="203" s="1" customFormat="1" ht="15" customHeight="1">
      <c r="B203" s="291"/>
      <c r="C203" s="266"/>
      <c r="D203" s="266"/>
      <c r="E203" s="266"/>
      <c r="F203" s="289" t="s">
        <v>46</v>
      </c>
      <c r="G203" s="266"/>
      <c r="H203" s="266" t="s">
        <v>772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49</v>
      </c>
      <c r="G204" s="266"/>
      <c r="H204" s="266" t="s">
        <v>773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47</v>
      </c>
      <c r="G205" s="266"/>
      <c r="H205" s="266" t="s">
        <v>774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48</v>
      </c>
      <c r="G206" s="266"/>
      <c r="H206" s="266" t="s">
        <v>775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/>
      <c r="G207" s="266"/>
      <c r="H207" s="266"/>
      <c r="I207" s="266"/>
      <c r="J207" s="266"/>
      <c r="K207" s="314"/>
    </row>
    <row r="208" s="1" customFormat="1" ht="15" customHeight="1">
      <c r="B208" s="291"/>
      <c r="C208" s="266" t="s">
        <v>716</v>
      </c>
      <c r="D208" s="266"/>
      <c r="E208" s="266"/>
      <c r="F208" s="289" t="s">
        <v>81</v>
      </c>
      <c r="G208" s="266"/>
      <c r="H208" s="266" t="s">
        <v>776</v>
      </c>
      <c r="I208" s="266"/>
      <c r="J208" s="266"/>
      <c r="K208" s="314"/>
    </row>
    <row r="209" s="1" customFormat="1" ht="15" customHeight="1">
      <c r="B209" s="291"/>
      <c r="C209" s="266"/>
      <c r="D209" s="266"/>
      <c r="E209" s="266"/>
      <c r="F209" s="289" t="s">
        <v>611</v>
      </c>
      <c r="G209" s="266"/>
      <c r="H209" s="266" t="s">
        <v>612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609</v>
      </c>
      <c r="G210" s="266"/>
      <c r="H210" s="266" t="s">
        <v>777</v>
      </c>
      <c r="I210" s="266"/>
      <c r="J210" s="266"/>
      <c r="K210" s="314"/>
    </row>
    <row r="211" s="1" customFormat="1" ht="15" customHeight="1">
      <c r="B211" s="332"/>
      <c r="C211" s="266"/>
      <c r="D211" s="266"/>
      <c r="E211" s="266"/>
      <c r="F211" s="289" t="s">
        <v>613</v>
      </c>
      <c r="G211" s="327"/>
      <c r="H211" s="318" t="s">
        <v>614</v>
      </c>
      <c r="I211" s="318"/>
      <c r="J211" s="318"/>
      <c r="K211" s="333"/>
    </row>
    <row r="212" s="1" customFormat="1" ht="15" customHeight="1">
      <c r="B212" s="332"/>
      <c r="C212" s="266"/>
      <c r="D212" s="266"/>
      <c r="E212" s="266"/>
      <c r="F212" s="289" t="s">
        <v>615</v>
      </c>
      <c r="G212" s="327"/>
      <c r="H212" s="318" t="s">
        <v>86</v>
      </c>
      <c r="I212" s="318"/>
      <c r="J212" s="318"/>
      <c r="K212" s="333"/>
    </row>
    <row r="213" s="1" customFormat="1" ht="15" customHeight="1">
      <c r="B213" s="332"/>
      <c r="C213" s="266"/>
      <c r="D213" s="266"/>
      <c r="E213" s="266"/>
      <c r="F213" s="289"/>
      <c r="G213" s="327"/>
      <c r="H213" s="318"/>
      <c r="I213" s="318"/>
      <c r="J213" s="318"/>
      <c r="K213" s="333"/>
    </row>
    <row r="214" s="1" customFormat="1" ht="15" customHeight="1">
      <c r="B214" s="332"/>
      <c r="C214" s="266" t="s">
        <v>740</v>
      </c>
      <c r="D214" s="266"/>
      <c r="E214" s="266"/>
      <c r="F214" s="289">
        <v>1</v>
      </c>
      <c r="G214" s="327"/>
      <c r="H214" s="318" t="s">
        <v>778</v>
      </c>
      <c r="I214" s="318"/>
      <c r="J214" s="318"/>
      <c r="K214" s="333"/>
    </row>
    <row r="215" s="1" customFormat="1" ht="15" customHeight="1">
      <c r="B215" s="332"/>
      <c r="C215" s="266"/>
      <c r="D215" s="266"/>
      <c r="E215" s="266"/>
      <c r="F215" s="289">
        <v>2</v>
      </c>
      <c r="G215" s="327"/>
      <c r="H215" s="318" t="s">
        <v>779</v>
      </c>
      <c r="I215" s="318"/>
      <c r="J215" s="318"/>
      <c r="K215" s="333"/>
    </row>
    <row r="216" s="1" customFormat="1" ht="15" customHeight="1">
      <c r="B216" s="332"/>
      <c r="C216" s="266"/>
      <c r="D216" s="266"/>
      <c r="E216" s="266"/>
      <c r="F216" s="289">
        <v>3</v>
      </c>
      <c r="G216" s="327"/>
      <c r="H216" s="318" t="s">
        <v>780</v>
      </c>
      <c r="I216" s="318"/>
      <c r="J216" s="318"/>
      <c r="K216" s="333"/>
    </row>
    <row r="217" s="1" customFormat="1" ht="15" customHeight="1">
      <c r="B217" s="332"/>
      <c r="C217" s="266"/>
      <c r="D217" s="266"/>
      <c r="E217" s="266"/>
      <c r="F217" s="289">
        <v>4</v>
      </c>
      <c r="G217" s="327"/>
      <c r="H217" s="318" t="s">
        <v>781</v>
      </c>
      <c r="I217" s="318"/>
      <c r="J217" s="318"/>
      <c r="K217" s="333"/>
    </row>
    <row r="218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Pokorný Václav</dc:creator>
  <cp:lastModifiedBy>Pokorný Václav</cp:lastModifiedBy>
  <dcterms:created xsi:type="dcterms:W3CDTF">2023-02-24T08:35:14Z</dcterms:created>
  <dcterms:modified xsi:type="dcterms:W3CDTF">2023-02-24T08:35:18Z</dcterms:modified>
</cp:coreProperties>
</file>