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7 - Regionální biokor..." sheetId="2" r:id="rId2"/>
    <sheet name="SO 17.1 - Následná péče -..." sheetId="3" r:id="rId3"/>
    <sheet name="SO 17.2 - Následná péče -..." sheetId="4" r:id="rId4"/>
    <sheet name="SO 17.3 - Následná péče -..." sheetId="5" r:id="rId5"/>
    <sheet name="Pokyny pro vyplnění" sheetId="6" r:id="rId6"/>
  </sheets>
  <definedNames>
    <definedName name="_xlnm.Print_Area" localSheetId="0">'Rekapitulace stavby'!$D$4:$AO$36,'Rekapitulace stavby'!$C$42:$AQ$61</definedName>
    <definedName name="_xlnm._FilterDatabase" localSheetId="1" hidden="1">'SO 17 - Regionální biokor...'!$C$88:$K$257</definedName>
    <definedName name="_xlnm.Print_Area" localSheetId="1">'SO 17 - Regionální biokor...'!$C$4:$J$41,'SO 17 - Regionální biokor...'!$C$47:$J$68,'SO 17 - Regionální biokor...'!$C$74:$K$257</definedName>
    <definedName name="_xlnm._FilterDatabase" localSheetId="2" hidden="1">'SO 17.1 - Následná péče -...'!$C$92:$K$146</definedName>
    <definedName name="_xlnm.Print_Area" localSheetId="2">'SO 17.1 - Následná péče -...'!$C$4:$J$43,'SO 17.1 - Následná péče -...'!$C$49:$J$70,'SO 17.1 - Následná péče -...'!$C$76:$K$146</definedName>
    <definedName name="_xlnm._FilterDatabase" localSheetId="3" hidden="1">'SO 17.2 - Následná péče -...'!$C$92:$K$153</definedName>
    <definedName name="_xlnm.Print_Area" localSheetId="3">'SO 17.2 - Následná péče -...'!$C$4:$J$43,'SO 17.2 - Následná péče -...'!$C$49:$J$70,'SO 17.2 - Následná péče -...'!$C$76:$K$153</definedName>
    <definedName name="_xlnm._FilterDatabase" localSheetId="4" hidden="1">'SO 17.3 - Následná péče -...'!$C$92:$K$153</definedName>
    <definedName name="_xlnm.Print_Area" localSheetId="4">'SO 17.3 - Následná péče -...'!$C$4:$J$43,'SO 17.3 - Následná péče -...'!$C$49:$J$70,'SO 17.3 - Následná péče -...'!$C$76:$K$153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17 - Regionální biokor...'!$88:$88</definedName>
    <definedName name="_xlnm.Print_Titles" localSheetId="2">'SO 17.1 - Následná péče -...'!$92:$92</definedName>
    <definedName name="_xlnm.Print_Titles" localSheetId="3">'SO 17.2 - Následná péče -...'!$92:$92</definedName>
    <definedName name="_xlnm.Print_Titles" localSheetId="4">'SO 17.3 - Následná péče -...'!$92:$92</definedName>
  </definedNames>
  <calcPr fullCalcOnLoad="1"/>
</workbook>
</file>

<file path=xl/sharedStrings.xml><?xml version="1.0" encoding="utf-8"?>
<sst xmlns="http://schemas.openxmlformats.org/spreadsheetml/2006/main" count="4131" uniqueCount="554">
  <si>
    <t>Export Komplet</t>
  </si>
  <si>
    <t>VZ</t>
  </si>
  <si>
    <t>2.0</t>
  </si>
  <si>
    <t>ZAMOK</t>
  </si>
  <si>
    <t>False</t>
  </si>
  <si>
    <t>{b4e95dff-623a-4668-9ea8-ecfdc9e95cca}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</si>
  <si>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</si>
  <si>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</si>
  <si>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</si>
  <si>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</si>
  <si>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</si>
  <si>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</si>
  <si>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</si>
  <si>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</si>
  <si>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170810/2023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</si>
  <si>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</si>
  <si>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</si>
  <si>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navržených v KoPÚ Brušperk - I. etapa</t>
  </si>
  <si>
    <t>KSO:</t>
  </si>
  <si>
    <t/>
  </si>
  <si>
    <t>CC-CZ:</t>
  </si>
  <si>
    <t>Místo:</t>
  </si>
  <si>
    <t>Brušperk</t>
  </si>
  <si>
    <t>Datum:</t>
  </si>
  <si>
    <t>18. 3. 2021</t>
  </si>
  <si>
    <t>Zadavatel:</t>
  </si>
  <si>
    <t>IČ:</t>
  </si>
  <si>
    <t>0,1</t>
  </si>
  <si>
    <t>ČR-Státní pozemkový úřad ,</t>
  </si>
  <si>
    <t>DIČ:</t>
  </si>
  <si>
    <t>Uchazeč:</t>
  </si>
  <si>
    <t>Vyplň údaj</t>
  </si>
  <si>
    <t>Projektant:</t>
  </si>
  <si>
    <t>AgPOL  s.r.o.,Jungmanova 153/12,Olomouc</t>
  </si>
  <si>
    <t>Zpracovatel:</t>
  </si>
  <si>
    <t xml:space="preserve"> 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</si>
  <si>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</si>
  <si>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</si>
  <si>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</si>
  <si>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</si>
  <si>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</si>
  <si>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</si>
  <si>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</si>
  <si>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</si>
  <si>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</si>
  <si>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</si>
  <si>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</si>
  <si>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</si>
  <si>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</si>
  <si>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</si>
  <si>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</si>
  <si>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</si>
  <si>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</si>
  <si>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</si>
  <si>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</si>
  <si>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</si>
  <si>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</si>
  <si>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</si>
  <si>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</si>
  <si>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</si>
  <si>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</si>
  <si>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</si>
  <si>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</si>
  <si>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</si>
  <si>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</si>
  <si>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</si>
  <si>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</si>
  <si>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</si>
  <si>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</si>
  <si>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</si>
  <si>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</si>
  <si>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</si>
  <si>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</si>
  <si>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</si>
  <si>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</si>
  <si>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</si>
  <si>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</si>
  <si>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</si>
  <si>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</si>
  <si>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</si>
  <si>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{080863da-02ee-43c0-9d2b-ca446b8f5756}</t>
  </si>
  <si>
    <t>2</t>
  </si>
  <si>
    <t>SO 17</t>
  </si>
  <si>
    <t>Regionální biokoridor RBK 554</t>
  </si>
  <si>
    <t>Soupis</t>
  </si>
  <si>
    <t>{1cf78f15-17d7-4b8e-8e7e-1381f34481ca}</t>
  </si>
  <si>
    <t>823 29 19</t>
  </si>
  <si>
    <t>/</t>
  </si>
  <si>
    <t>3</t>
  </si>
  <si>
    <t>###NOINSERT###</t>
  </si>
  <si>
    <t>SO 17.1</t>
  </si>
  <si>
    <t>Následná péče - 1.rok</t>
  </si>
  <si>
    <t>{def470d4-6db6-4612-92a4-652bd8226392}</t>
  </si>
  <si>
    <t>SO 17.2</t>
  </si>
  <si>
    <t>Následná péče - 2.rok</t>
  </si>
  <si>
    <t>{24b21dcd-16db-41e4-802f-26583683554d}</t>
  </si>
  <si>
    <t>SO 17.3</t>
  </si>
  <si>
    <t>Následná péče - 3.rok</t>
  </si>
  <si>
    <t>{e7e30844-a1de-4998-8f65-6a84e2c70ee8}</t>
  </si>
  <si>
    <t>KRYCÍ LIST SOUPISU PRACÍ</t>
  </si>
  <si>
    <t>Objekt:</t>
  </si>
  <si>
    <t>01 - Realizace SZ navržených v KoPÚ Brušperk - I. etapa</t>
  </si>
  <si>
    <t>Soupis:</t>
  </si>
  <si>
    <t>SO 17 - Regionální biokoridor RBK 554</t>
  </si>
  <si>
    <t>24208</t>
  </si>
  <si>
    <t>CZ-CPA:</t>
  </si>
  <si>
    <t>42.99.29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</si>
  <si>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</si>
  <si>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</si>
  <si>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</si>
  <si>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</si>
  <si>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</si>
  <si>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</si>
  <si>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</si>
  <si>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33 - Sloupy a pilíře,stožáry,stojky</t>
  </si>
  <si>
    <t xml:space="preserve">    99 - Staveništní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</si>
  <si>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</si>
  <si>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</si>
  <si>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</si>
  <si>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</si>
  <si>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</si>
  <si>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</si>
  <si>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</si>
  <si>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</si>
  <si>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</si>
  <si>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</si>
  <si>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</si>
  <si>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</si>
  <si>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</si>
  <si>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</si>
  <si>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</si>
  <si>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</si>
  <si>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</si>
  <si>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</si>
  <si>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181151321</t>
  </si>
  <si>
    <t>Plošná úprava terénu přes 500 m2 zemina skupiny 1 až 4 nerovnosti přes 100 do 150 mm v rovinně a svahu do 1:5</t>
  </si>
  <si>
    <t>m2</t>
  </si>
  <si>
    <t>CS ÚRS 2023 01</t>
  </si>
  <si>
    <t>4</t>
  </si>
  <si>
    <t>1350473033</t>
  </si>
  <si>
    <t>PP</t>
  </si>
  <si>
    <t>Plošná úprava terénu v zemině skupiny 1 až 4 s urovnáním povrchu bez doplnění ornice souvislé plochy přes 500 m2 při nerovnostech terénu přes 100 do 150 mm v rovině nebo na svahu do 1:5</t>
  </si>
  <si>
    <t>Online PSC</t>
  </si>
  <si>
    <t>https://podminky.urs.cz/item/CS_URS_2023_01/181151321</t>
  </si>
  <si>
    <t>VV</t>
  </si>
  <si>
    <t>"viz odplevelení</t>
  </si>
  <si>
    <t>2017</t>
  </si>
  <si>
    <t>181451121</t>
  </si>
  <si>
    <t>Založení lučního trávníku výsevem pl přes 1000 m2 v rovině a ve svahu do 1:5</t>
  </si>
  <si>
    <t>1017778751</t>
  </si>
  <si>
    <t>Založení trávníku na půdě předem připravené plochy přes 1000 m2 výsevem včetně utažení lučního v rovině nebo na svahu do 1:5</t>
  </si>
  <si>
    <t>https://podminky.urs.cz/item/CS_URS_2023_01/181451121</t>
  </si>
  <si>
    <t>M</t>
  </si>
  <si>
    <t>00572473</t>
  </si>
  <si>
    <t>Směs travní luční IV.-sušší a vlhčí podmínky PROFI</t>
  </si>
  <si>
    <t>kg</t>
  </si>
  <si>
    <t>8</t>
  </si>
  <si>
    <t>852922441</t>
  </si>
  <si>
    <t>"viz zatravnění</t>
  </si>
  <si>
    <t>2017*0,03*1,03</t>
  </si>
  <si>
    <t>Součet</t>
  </si>
  <si>
    <t>183101114</t>
  </si>
  <si>
    <t>Hloubení jamek bez výměny půdy zeminy skupiny 1 až 4 obj přes 0,05 do 0,125 m3 v rovině a svahu do 1:5</t>
  </si>
  <si>
    <t>kus</t>
  </si>
  <si>
    <t>598048174</t>
  </si>
  <si>
    <t>Hloubení jamek pro vysazování rostlin v zemině skupiny 1 až 4 bez výměny půdy v rovině nebo na svahu do 1:5, objemu přes 0,05 do 0,125 m3</t>
  </si>
  <si>
    <t>https://podminky.urs.cz/item/CS_URS_2023_01/183101114</t>
  </si>
  <si>
    <t>"v.č.C.8.2.1, C.8.3. + TZ</t>
  </si>
  <si>
    <t>"RBK 554</t>
  </si>
  <si>
    <t>552</t>
  </si>
  <si>
    <t>5</t>
  </si>
  <si>
    <t>183111114</t>
  </si>
  <si>
    <t>Hloubení jamek bez výměny půdy zeminy skupiny 1 až 4 obj přes 0,01 do 0,02 m3 v rovině a svahu do 1:5</t>
  </si>
  <si>
    <t>1113612680</t>
  </si>
  <si>
    <t>Hloubení jamek pro vysazování rostlin v zemině skupiny 1 až 4 bez výměny půdy v rovině nebo na svahu do 1:5, objemu přes 0,01 do 0,02 m3</t>
  </si>
  <si>
    <t>https://podminky.urs.cz/item/CS_URS_2023_01/183111114</t>
  </si>
  <si>
    <t>161</t>
  </si>
  <si>
    <t>6</t>
  </si>
  <si>
    <t>184201111</t>
  </si>
  <si>
    <t>Výsadba stromu bez balu do jamky v kmene do 1,8 m v rovině a svahu do 1:5</t>
  </si>
  <si>
    <t>-822941863</t>
  </si>
  <si>
    <t>Výsadba stromů bez balu do předem vyhloubené jamky se zalitím v rovině nebo na svahu do 1:5, při výšce kmene do 1,8 m</t>
  </si>
  <si>
    <t>https://podminky.urs.cz/item/CS_URS_2023_01/184201111</t>
  </si>
  <si>
    <t>Souče</t>
  </si>
  <si>
    <t>7</t>
  </si>
  <si>
    <t>026R50368</t>
  </si>
  <si>
    <t>Dřeviny okrasné listnaté Dub zimní (Quercus petraea) výška  100 cm,</t>
  </si>
  <si>
    <t>217225637</t>
  </si>
  <si>
    <t>223</t>
  </si>
  <si>
    <t>026R50458</t>
  </si>
  <si>
    <t xml:space="preserve">Dřeviny okrasné listnaté Dub letní (Quercus robur) výška 100 cm, </t>
  </si>
  <si>
    <t>-1497011950</t>
  </si>
  <si>
    <t>66</t>
  </si>
  <si>
    <t>9</t>
  </si>
  <si>
    <t>026R50401</t>
  </si>
  <si>
    <t xml:space="preserve">Javor babyka /Acer campestre/ výška 100 cm,  </t>
  </si>
  <si>
    <t>245361890</t>
  </si>
  <si>
    <t>85</t>
  </si>
  <si>
    <t>10</t>
  </si>
  <si>
    <t>026R50400</t>
  </si>
  <si>
    <t xml:space="preserve">Dřeviny okrasné listnaté Javor mleč /Acer platanoides/ výška 100 cm, </t>
  </si>
  <si>
    <t>-2128473011</t>
  </si>
  <si>
    <t>46</t>
  </si>
  <si>
    <t>11</t>
  </si>
  <si>
    <t>026R50513</t>
  </si>
  <si>
    <t>Dřeviny okrasné listnaté Lípa malolistá (Tilia cordata)  výška  100 cm,</t>
  </si>
  <si>
    <t>-1253611020</t>
  </si>
  <si>
    <t>12</t>
  </si>
  <si>
    <t>026R50442</t>
  </si>
  <si>
    <t>Dřeviny okrasné listnaté Habr obecný /Carpinus betulus/  výška  100 cm,</t>
  </si>
  <si>
    <t>-832907113</t>
  </si>
  <si>
    <t>13</t>
  </si>
  <si>
    <t>184102211</t>
  </si>
  <si>
    <t>Výsadba keře bez balu v do 1 m do jamky se zalitím v rovině a svahu do 1:5</t>
  </si>
  <si>
    <t>-2104437814</t>
  </si>
  <si>
    <t>Výsadba keře bez balu do předem vyhloubené jamky se zalitím v rovině nebo na svahu do 1:5 výšky do 1 m v terénu</t>
  </si>
  <si>
    <t>https://podminky.urs.cz/item/CS_URS_2023_01/184102211</t>
  </si>
  <si>
    <t>14</t>
  </si>
  <si>
    <t>026R3020</t>
  </si>
  <si>
    <t>Brslen evropský - Euonymus europaeus vel. 40-60 cm</t>
  </si>
  <si>
    <t>ks</t>
  </si>
  <si>
    <t>-1420716984</t>
  </si>
  <si>
    <t>23</t>
  </si>
  <si>
    <t>026R3021</t>
  </si>
  <si>
    <t>Hloh obecný - Crataegus laevigata -  vel. 40-60 cm</t>
  </si>
  <si>
    <t>468731699</t>
  </si>
  <si>
    <t>35</t>
  </si>
  <si>
    <t>16</t>
  </si>
  <si>
    <t>026R3022</t>
  </si>
  <si>
    <t>Ptačí zob obecný - Ligustrum vulgare -  vel. 40-60 cm</t>
  </si>
  <si>
    <t>572346988</t>
  </si>
  <si>
    <t>17</t>
  </si>
  <si>
    <t>026R3023</t>
  </si>
  <si>
    <t>Kalina obecná - Vuburnum opulus -  vel. 40-60 cm</t>
  </si>
  <si>
    <t>-347442887</t>
  </si>
  <si>
    <t>34</t>
  </si>
  <si>
    <t>18</t>
  </si>
  <si>
    <t>026R3024</t>
  </si>
  <si>
    <t>Řešetlák počistivý - Rhamnus cathartica -  vel. 40-60 cm</t>
  </si>
  <si>
    <t>959552604</t>
  </si>
  <si>
    <t>19</t>
  </si>
  <si>
    <t>184853511</t>
  </si>
  <si>
    <t>Chemické odplevelení před založením kultury nad 20 m2 postřikem na široko v rovině a svahu do 1:5 strojně</t>
  </si>
  <si>
    <t>-5307892</t>
  </si>
  <si>
    <t>Chemické odplevelení půdy před založením kultury, trávníku nebo zpevněných ploch strojně o výměře jednotlivě přes 20 m2 postřikem na široko v rovině nebo na svahu do 1:5</t>
  </si>
  <si>
    <t>https://podminky.urs.cz/item/CS_URS_2023_01/184853511</t>
  </si>
  <si>
    <t>20</t>
  </si>
  <si>
    <t>252R5510</t>
  </si>
  <si>
    <t>herbicid</t>
  </si>
  <si>
    <t>-1390241082</t>
  </si>
  <si>
    <t>184R85011</t>
  </si>
  <si>
    <t>Hnojení výsadbové jámy tabletkami</t>
  </si>
  <si>
    <t>2014798310</t>
  </si>
  <si>
    <t>"viz stromy + keře</t>
  </si>
  <si>
    <t xml:space="preserve">(552+161)*5 </t>
  </si>
  <si>
    <t>22</t>
  </si>
  <si>
    <t>Předb cena 11</t>
  </si>
  <si>
    <t>hnojivo pro stromy v tabletách</t>
  </si>
  <si>
    <t>1779359187</t>
  </si>
  <si>
    <t>"viz hnojení</t>
  </si>
  <si>
    <t>3565</t>
  </si>
  <si>
    <t>185803112</t>
  </si>
  <si>
    <t>Ošetření trávníku shrabáním ve svahu přes 1:5 do 1:2</t>
  </si>
  <si>
    <t>-145071244</t>
  </si>
  <si>
    <t>Ošetření trávníku jednorázové na svahu přes 1:5 do 1:2</t>
  </si>
  <si>
    <t>https://podminky.urs.cz/item/CS_URS_2023_01/185803112</t>
  </si>
  <si>
    <t>24</t>
  </si>
  <si>
    <t>185804311</t>
  </si>
  <si>
    <t>Zalití rostlin vodou plocha do 20 m2</t>
  </si>
  <si>
    <t>m3</t>
  </si>
  <si>
    <t>-260850040</t>
  </si>
  <si>
    <t>Zalití rostlin vodou plochy záhonů jednotlivě do 20 m2</t>
  </si>
  <si>
    <t>https://podminky.urs.cz/item/CS_URS_2023_01/185804311</t>
  </si>
  <si>
    <t>"viz stromy a keře</t>
  </si>
  <si>
    <t>(552+161)*0,025</t>
  </si>
  <si>
    <t>25</t>
  </si>
  <si>
    <t>082113210</t>
  </si>
  <si>
    <t>voda pitná pro ostatní odběratele</t>
  </si>
  <si>
    <t>-474041965</t>
  </si>
  <si>
    <t>"viz zalití</t>
  </si>
  <si>
    <t>17,825</t>
  </si>
  <si>
    <t>26</t>
  </si>
  <si>
    <t>185851121</t>
  </si>
  <si>
    <t>Dovoz vody pro zálivku rostlin za vzdálenost do 1000 m</t>
  </si>
  <si>
    <t>-274162915</t>
  </si>
  <si>
    <t>Dovoz vody pro zálivku rostlin na vzdálenost do 1000 m</t>
  </si>
  <si>
    <t>https://podminky.urs.cz/item/CS_URS_2023_01/185851121</t>
  </si>
  <si>
    <t>27</t>
  </si>
  <si>
    <t>185851129</t>
  </si>
  <si>
    <t>Příplatek k dovozu vody pro zálivku rostlin do 1000 m ZKD 1000 m</t>
  </si>
  <si>
    <t>-1157080502</t>
  </si>
  <si>
    <t>Dovoz vody pro zálivku rostlin Příplatek k ceně za každých dalších i započatých 1000 m</t>
  </si>
  <si>
    <t>https://podminky.urs.cz/item/CS_URS_2023_01/185851129</t>
  </si>
  <si>
    <t>"viz dovoz vody</t>
  </si>
  <si>
    <t>(6-1)*17,825</t>
  </si>
  <si>
    <t>33</t>
  </si>
  <si>
    <t>Sloupy a pilíře,stožáry,stojky</t>
  </si>
  <si>
    <t>28</t>
  </si>
  <si>
    <t>338R95001</t>
  </si>
  <si>
    <t>Dodávka a montáž ochranného oplocení včetně brány - (oborové pletivo na dřevěné sloupky prům 100 mm,dl.2500 mm ve vzdálenosti po 4m.) - specifikace viz. projekt</t>
  </si>
  <si>
    <t>m</t>
  </si>
  <si>
    <t>593052964</t>
  </si>
  <si>
    <t>255</t>
  </si>
  <si>
    <t>99</t>
  </si>
  <si>
    <t>Staveništní přesun hmot</t>
  </si>
  <si>
    <t>29</t>
  </si>
  <si>
    <t>998231311</t>
  </si>
  <si>
    <t>Přesun hmot pro sadovnické a krajinářské úpravy vodorovně do 5000 m</t>
  </si>
  <si>
    <t>t</t>
  </si>
  <si>
    <t>1867367355</t>
  </si>
  <si>
    <t>Přesun hmot pro sadovnické a krajinářské úpravy - strojně dopravní vzdálenost do 5000 m</t>
  </si>
  <si>
    <t>https://podminky.urs.cz/item/CS_URS_2023_01/998231311</t>
  </si>
  <si>
    <t>Úroveň 3:</t>
  </si>
  <si>
    <t>SO 17.1 - Následná péče - 1.rok</t>
  </si>
  <si>
    <t xml:space="preserve">    1-1 - Následná 3-í letá péče o zeleň</t>
  </si>
  <si>
    <t>1-1</t>
  </si>
  <si>
    <t>Následná 3-í letá péče o zeleň</t>
  </si>
  <si>
    <t>111103202</t>
  </si>
  <si>
    <t>Kosení ve vegetačním období travního porostu středně hustého</t>
  </si>
  <si>
    <t>ha</t>
  </si>
  <si>
    <t>25015724</t>
  </si>
  <si>
    <t>Kosení travin a vodních rostlin ve vegetačním období travního porostu středně hustého</t>
  </si>
  <si>
    <t>https://podminky.urs.cz/item/CS_URS_2023_01/111103202</t>
  </si>
  <si>
    <t>"v.č.C.8.2.2.3 + TZ - keře</t>
  </si>
  <si>
    <t>"1.rok</t>
  </si>
  <si>
    <t>0,2017*2</t>
  </si>
  <si>
    <t>184801121</t>
  </si>
  <si>
    <t>Ošetřování vysazených dřevin soliterních v rovině a svahu do 1:5</t>
  </si>
  <si>
    <t>-990402361</t>
  </si>
  <si>
    <t>Ošetření vysazených dřevin solitérních v rovině nebo na svahu do 1:5</t>
  </si>
  <si>
    <t>https://podminky.urs.cz/item/CS_URS_2023_01/184801121</t>
  </si>
  <si>
    <t>"v.č.C.8.2.1, C.8.3. + TZ -stromy + keře</t>
  </si>
  <si>
    <t>552+161</t>
  </si>
  <si>
    <t>184R01111</t>
  </si>
  <si>
    <t>Ožínání sazenic v kruhu do 0,30 m kolem sazenic</t>
  </si>
  <si>
    <t>1048332372</t>
  </si>
  <si>
    <t>185803101</t>
  </si>
  <si>
    <t>Shrabání pokoseného porostu a organických naplavenin a spálení po zaschnutí pokoseného porostu s uložením na hromady na vzdálenost do 30 m od okraje hladiny divokého porostu</t>
  </si>
  <si>
    <t>-1480355274</t>
  </si>
  <si>
    <t>"viz kosení</t>
  </si>
  <si>
    <t>0,403</t>
  </si>
  <si>
    <t>477783978</t>
  </si>
  <si>
    <t>"v.č.C.8.2.1, C.8.3. + TZ -stromy</t>
  </si>
  <si>
    <t>552*2+552*0,05</t>
  </si>
  <si>
    <t>"v.č.C.8.2.1, C.8.3. + TZ - keře</t>
  </si>
  <si>
    <t>161*2+161*0,05*2</t>
  </si>
  <si>
    <t>Mezisoučet</t>
  </si>
  <si>
    <t>"25 l /ks</t>
  </si>
  <si>
    <t>1469,7*0,025</t>
  </si>
  <si>
    <t>1487213574</t>
  </si>
  <si>
    <t>36,743</t>
  </si>
  <si>
    <t>1614189217</t>
  </si>
  <si>
    <t>-421522527</t>
  </si>
  <si>
    <t>(6-1)*36,743</t>
  </si>
  <si>
    <t>SO 17.2 - Následná péče - 2.rok</t>
  </si>
  <si>
    <t>"2.3.rok</t>
  </si>
  <si>
    <t>0,2017</t>
  </si>
  <si>
    <t>"2.rok</t>
  </si>
  <si>
    <t>184806111</t>
  </si>
  <si>
    <t>Řez stromů netrnitých průklestem D koruny do 2 m</t>
  </si>
  <si>
    <t>556107587</t>
  </si>
  <si>
    <t>Řez stromů, keřů nebo růží průklestem stromů netrnitých, o průměru koruny do 2 m</t>
  </si>
  <si>
    <t>https://podminky.urs.cz/item/CS_URS_2023_01/184806111</t>
  </si>
  <si>
    <t xml:space="preserve"> "v.č.C.8.2.1, C.8.3. + TZ -stromy a keře - výchovný  a zdravotní řez</t>
  </si>
  <si>
    <t>0,202</t>
  </si>
  <si>
    <t>713*0,025</t>
  </si>
  <si>
    <t>SO 17.3 - Následná péče - 3.rok</t>
  </si>
  <si>
    <t>3.rok</t>
  </si>
  <si>
    <t>"3.rok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</si>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</sst>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1151321" TargetMode="External" /><Relationship Id="rId2" Type="http://schemas.openxmlformats.org/officeDocument/2006/relationships/hyperlink" Target="https://podminky.urs.cz/item/CS_URS_2023_01/181451121" TargetMode="External" /><Relationship Id="rId3" Type="http://schemas.openxmlformats.org/officeDocument/2006/relationships/hyperlink" Target="https://podminky.urs.cz/item/CS_URS_2023_01/183101114" TargetMode="External" /><Relationship Id="rId4" Type="http://schemas.openxmlformats.org/officeDocument/2006/relationships/hyperlink" Target="https://podminky.urs.cz/item/CS_URS_2023_01/183111114" TargetMode="External" /><Relationship Id="rId5" Type="http://schemas.openxmlformats.org/officeDocument/2006/relationships/hyperlink" Target="https://podminky.urs.cz/item/CS_URS_2023_01/184201111" TargetMode="External" /><Relationship Id="rId6" Type="http://schemas.openxmlformats.org/officeDocument/2006/relationships/hyperlink" Target="https://podminky.urs.cz/item/CS_URS_2023_01/184102211" TargetMode="External" /><Relationship Id="rId7" Type="http://schemas.openxmlformats.org/officeDocument/2006/relationships/hyperlink" Target="https://podminky.urs.cz/item/CS_URS_2023_01/184853511" TargetMode="External" /><Relationship Id="rId8" Type="http://schemas.openxmlformats.org/officeDocument/2006/relationships/hyperlink" Target="https://podminky.urs.cz/item/CS_URS_2023_01/185803112" TargetMode="External" /><Relationship Id="rId9" Type="http://schemas.openxmlformats.org/officeDocument/2006/relationships/hyperlink" Target="https://podminky.urs.cz/item/CS_URS_2023_01/185804311" TargetMode="External" /><Relationship Id="rId10" Type="http://schemas.openxmlformats.org/officeDocument/2006/relationships/hyperlink" Target="https://podminky.urs.cz/item/CS_URS_2023_01/185851121" TargetMode="External" /><Relationship Id="rId11" Type="http://schemas.openxmlformats.org/officeDocument/2006/relationships/hyperlink" Target="https://podminky.urs.cz/item/CS_URS_2023_01/185851129" TargetMode="External" /><Relationship Id="rId12" Type="http://schemas.openxmlformats.org/officeDocument/2006/relationships/hyperlink" Target="https://podminky.urs.cz/item/CS_URS_2023_01/998231311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2" TargetMode="External" /><Relationship Id="rId2" Type="http://schemas.openxmlformats.org/officeDocument/2006/relationships/hyperlink" Target="https://podminky.urs.cz/item/CS_URS_2023_01/18480112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hyperlink" Target="https://podminky.urs.cz/item/CS_URS_2023_01/185851121" TargetMode="External" /><Relationship Id="rId5" Type="http://schemas.openxmlformats.org/officeDocument/2006/relationships/hyperlink" Target="https://podminky.urs.cz/item/CS_URS_2023_01/185851129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2" TargetMode="External" /><Relationship Id="rId2" Type="http://schemas.openxmlformats.org/officeDocument/2006/relationships/hyperlink" Target="https://podminky.urs.cz/item/CS_URS_2023_01/184801121" TargetMode="External" /><Relationship Id="rId3" Type="http://schemas.openxmlformats.org/officeDocument/2006/relationships/hyperlink" Target="https://podminky.urs.cz/item/CS_URS_2023_01/184806111" TargetMode="External" /><Relationship Id="rId4" Type="http://schemas.openxmlformats.org/officeDocument/2006/relationships/hyperlink" Target="https://podminky.urs.cz/item/CS_URS_2023_01/185804311" TargetMode="External" /><Relationship Id="rId5" Type="http://schemas.openxmlformats.org/officeDocument/2006/relationships/hyperlink" Target="https://podminky.urs.cz/item/CS_URS_2023_01/185851121" TargetMode="External" /><Relationship Id="rId6" Type="http://schemas.openxmlformats.org/officeDocument/2006/relationships/hyperlink" Target="https://podminky.urs.cz/item/CS_URS_2023_01/185851129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2" TargetMode="External" /><Relationship Id="rId2" Type="http://schemas.openxmlformats.org/officeDocument/2006/relationships/hyperlink" Target="https://podminky.urs.cz/item/CS_URS_2023_01/184801121" TargetMode="External" /><Relationship Id="rId3" Type="http://schemas.openxmlformats.org/officeDocument/2006/relationships/hyperlink" Target="https://podminky.urs.cz/item/CS_URS_2023_01/184806111" TargetMode="External" /><Relationship Id="rId4" Type="http://schemas.openxmlformats.org/officeDocument/2006/relationships/hyperlink" Target="https://podminky.urs.cz/item/CS_URS_2023_01/185804311" TargetMode="External" /><Relationship Id="rId5" Type="http://schemas.openxmlformats.org/officeDocument/2006/relationships/hyperlink" Target="https://podminky.urs.cz/item/CS_URS_2023_01/185851121" TargetMode="External" /><Relationship Id="rId6" Type="http://schemas.openxmlformats.org/officeDocument/2006/relationships/hyperlink" Target="https://podminky.urs.cz/item/CS_URS_2023_01/185851129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27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27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27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27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27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9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170810/2023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SZ navržených v KoPÚ Brušperk - 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Brušperk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18. 3. 2021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ČR-Státní pozemkový úřad ,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AgPOL  s.r.o.,Jungmanova 153/12,Olomouc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72</v>
      </c>
      <c r="BT55" s="125" t="s">
        <v>79</v>
      </c>
      <c r="BU55" s="125" t="s">
        <v>74</v>
      </c>
      <c r="BV55" s="125" t="s">
        <v>75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16.5" customHeight="1">
      <c r="A56" s="4"/>
      <c r="B56" s="65"/>
      <c r="C56" s="126"/>
      <c r="D56" s="126"/>
      <c r="E56" s="127" t="s">
        <v>82</v>
      </c>
      <c r="F56" s="127"/>
      <c r="G56" s="127"/>
      <c r="H56" s="127"/>
      <c r="I56" s="127"/>
      <c r="J56" s="126"/>
      <c r="K56" s="127" t="s">
        <v>83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ROUND(SUM(AG57:AG60),2)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84</v>
      </c>
      <c r="AR56" s="67"/>
      <c r="AS56" s="131">
        <f>ROUND(SUM(AS57:AS60),2)</f>
        <v>0</v>
      </c>
      <c r="AT56" s="132">
        <f>ROUND(SUM(AV56:AW56),2)</f>
        <v>0</v>
      </c>
      <c r="AU56" s="133">
        <f>ROUND(SUM(AU57:AU60),5)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ROUND(SUM(AZ57:AZ60),2)</f>
        <v>0</v>
      </c>
      <c r="BA56" s="132">
        <f>ROUND(SUM(BA57:BA60),2)</f>
        <v>0</v>
      </c>
      <c r="BB56" s="132">
        <f>ROUND(SUM(BB57:BB60),2)</f>
        <v>0</v>
      </c>
      <c r="BC56" s="132">
        <f>ROUND(SUM(BC57:BC60),2)</f>
        <v>0</v>
      </c>
      <c r="BD56" s="134">
        <f>ROUND(SUM(BD57:BD60),2)</f>
        <v>0</v>
      </c>
      <c r="BE56" s="4"/>
      <c r="BS56" s="135" t="s">
        <v>72</v>
      </c>
      <c r="BT56" s="135" t="s">
        <v>81</v>
      </c>
      <c r="BV56" s="135" t="s">
        <v>75</v>
      </c>
      <c r="BW56" s="135" t="s">
        <v>85</v>
      </c>
      <c r="BX56" s="135" t="s">
        <v>80</v>
      </c>
      <c r="CL56" s="135" t="s">
        <v>86</v>
      </c>
    </row>
    <row r="57" spans="1:90" s="4" customFormat="1" ht="16.5" customHeight="1">
      <c r="A57" s="136" t="s">
        <v>87</v>
      </c>
      <c r="B57" s="65"/>
      <c r="C57" s="126"/>
      <c r="D57" s="126"/>
      <c r="E57" s="126"/>
      <c r="F57" s="127" t="s">
        <v>82</v>
      </c>
      <c r="G57" s="127"/>
      <c r="H57" s="127"/>
      <c r="I57" s="127"/>
      <c r="J57" s="127"/>
      <c r="K57" s="126"/>
      <c r="L57" s="127" t="s">
        <v>83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'SO 17 - Regionální biokor...'!J32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84</v>
      </c>
      <c r="AR57" s="67"/>
      <c r="AS57" s="131">
        <v>0</v>
      </c>
      <c r="AT57" s="132">
        <f>ROUND(SUM(AV57:AW57),2)</f>
        <v>0</v>
      </c>
      <c r="AU57" s="133">
        <f>'SO 17 - Regionální biokor...'!P89</f>
        <v>0</v>
      </c>
      <c r="AV57" s="132">
        <f>'SO 17 - Regionální biokor...'!J35</f>
        <v>0</v>
      </c>
      <c r="AW57" s="132">
        <f>'SO 17 - Regionální biokor...'!J36</f>
        <v>0</v>
      </c>
      <c r="AX57" s="132">
        <f>'SO 17 - Regionální biokor...'!J37</f>
        <v>0</v>
      </c>
      <c r="AY57" s="132">
        <f>'SO 17 - Regionální biokor...'!J38</f>
        <v>0</v>
      </c>
      <c r="AZ57" s="132">
        <f>'SO 17 - Regionální biokor...'!F35</f>
        <v>0</v>
      </c>
      <c r="BA57" s="132">
        <f>'SO 17 - Regionální biokor...'!F36</f>
        <v>0</v>
      </c>
      <c r="BB57" s="132">
        <f>'SO 17 - Regionální biokor...'!F37</f>
        <v>0</v>
      </c>
      <c r="BC57" s="132">
        <f>'SO 17 - Regionální biokor...'!F38</f>
        <v>0</v>
      </c>
      <c r="BD57" s="134">
        <f>'SO 17 - Regionální biokor...'!F39</f>
        <v>0</v>
      </c>
      <c r="BE57" s="4"/>
      <c r="BT57" s="135" t="s">
        <v>88</v>
      </c>
      <c r="BU57" s="135" t="s">
        <v>89</v>
      </c>
      <c r="BV57" s="135" t="s">
        <v>75</v>
      </c>
      <c r="BW57" s="135" t="s">
        <v>85</v>
      </c>
      <c r="BX57" s="135" t="s">
        <v>80</v>
      </c>
      <c r="CL57" s="135" t="s">
        <v>86</v>
      </c>
    </row>
    <row r="58" spans="1:90" s="4" customFormat="1" ht="16.5" customHeight="1">
      <c r="A58" s="136" t="s">
        <v>87</v>
      </c>
      <c r="B58" s="65"/>
      <c r="C58" s="126"/>
      <c r="D58" s="126"/>
      <c r="E58" s="126"/>
      <c r="F58" s="127" t="s">
        <v>90</v>
      </c>
      <c r="G58" s="127"/>
      <c r="H58" s="127"/>
      <c r="I58" s="127"/>
      <c r="J58" s="127"/>
      <c r="K58" s="126"/>
      <c r="L58" s="127" t="s">
        <v>91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'SO 17.1 - Následná péče -...'!J34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84</v>
      </c>
      <c r="AR58" s="67"/>
      <c r="AS58" s="131">
        <v>0</v>
      </c>
      <c r="AT58" s="132">
        <f>ROUND(SUM(AV58:AW58),2)</f>
        <v>0</v>
      </c>
      <c r="AU58" s="133">
        <f>'SO 17.1 - Následná péče -...'!P93</f>
        <v>0</v>
      </c>
      <c r="AV58" s="132">
        <f>'SO 17.1 - Následná péče -...'!J37</f>
        <v>0</v>
      </c>
      <c r="AW58" s="132">
        <f>'SO 17.1 - Následná péče -...'!J38</f>
        <v>0</v>
      </c>
      <c r="AX58" s="132">
        <f>'SO 17.1 - Následná péče -...'!J39</f>
        <v>0</v>
      </c>
      <c r="AY58" s="132">
        <f>'SO 17.1 - Následná péče -...'!J40</f>
        <v>0</v>
      </c>
      <c r="AZ58" s="132">
        <f>'SO 17.1 - Následná péče -...'!F37</f>
        <v>0</v>
      </c>
      <c r="BA58" s="132">
        <f>'SO 17.1 - Následná péče -...'!F38</f>
        <v>0</v>
      </c>
      <c r="BB58" s="132">
        <f>'SO 17.1 - Následná péče -...'!F39</f>
        <v>0</v>
      </c>
      <c r="BC58" s="132">
        <f>'SO 17.1 - Následná péče -...'!F40</f>
        <v>0</v>
      </c>
      <c r="BD58" s="134">
        <f>'SO 17.1 - Následná péče -...'!F41</f>
        <v>0</v>
      </c>
      <c r="BE58" s="4"/>
      <c r="BT58" s="135" t="s">
        <v>88</v>
      </c>
      <c r="BV58" s="135" t="s">
        <v>75</v>
      </c>
      <c r="BW58" s="135" t="s">
        <v>92</v>
      </c>
      <c r="BX58" s="135" t="s">
        <v>85</v>
      </c>
      <c r="CL58" s="135" t="s">
        <v>86</v>
      </c>
    </row>
    <row r="59" spans="1:90" s="4" customFormat="1" ht="16.5" customHeight="1">
      <c r="A59" s="136" t="s">
        <v>87</v>
      </c>
      <c r="B59" s="65"/>
      <c r="C59" s="126"/>
      <c r="D59" s="126"/>
      <c r="E59" s="126"/>
      <c r="F59" s="127" t="s">
        <v>93</v>
      </c>
      <c r="G59" s="127"/>
      <c r="H59" s="127"/>
      <c r="I59" s="127"/>
      <c r="J59" s="127"/>
      <c r="K59" s="126"/>
      <c r="L59" s="127" t="s">
        <v>94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9">
        <f>'SO 17.2 - Následná péče -...'!J34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84</v>
      </c>
      <c r="AR59" s="67"/>
      <c r="AS59" s="131">
        <v>0</v>
      </c>
      <c r="AT59" s="132">
        <f>ROUND(SUM(AV59:AW59),2)</f>
        <v>0</v>
      </c>
      <c r="AU59" s="133">
        <f>'SO 17.2 - Následná péče -...'!P93</f>
        <v>0</v>
      </c>
      <c r="AV59" s="132">
        <f>'SO 17.2 - Následná péče -...'!J37</f>
        <v>0</v>
      </c>
      <c r="AW59" s="132">
        <f>'SO 17.2 - Následná péče -...'!J38</f>
        <v>0</v>
      </c>
      <c r="AX59" s="132">
        <f>'SO 17.2 - Následná péče -...'!J39</f>
        <v>0</v>
      </c>
      <c r="AY59" s="132">
        <f>'SO 17.2 - Následná péče -...'!J40</f>
        <v>0</v>
      </c>
      <c r="AZ59" s="132">
        <f>'SO 17.2 - Následná péče -...'!F37</f>
        <v>0</v>
      </c>
      <c r="BA59" s="132">
        <f>'SO 17.2 - Následná péče -...'!F38</f>
        <v>0</v>
      </c>
      <c r="BB59" s="132">
        <f>'SO 17.2 - Následná péče -...'!F39</f>
        <v>0</v>
      </c>
      <c r="BC59" s="132">
        <f>'SO 17.2 - Následná péče -...'!F40</f>
        <v>0</v>
      </c>
      <c r="BD59" s="134">
        <f>'SO 17.2 - Následná péče -...'!F41</f>
        <v>0</v>
      </c>
      <c r="BE59" s="4"/>
      <c r="BT59" s="135" t="s">
        <v>88</v>
      </c>
      <c r="BV59" s="135" t="s">
        <v>75</v>
      </c>
      <c r="BW59" s="135" t="s">
        <v>95</v>
      </c>
      <c r="BX59" s="135" t="s">
        <v>85</v>
      </c>
      <c r="CL59" s="135" t="s">
        <v>86</v>
      </c>
    </row>
    <row r="60" spans="1:90" s="4" customFormat="1" ht="16.5" customHeight="1">
      <c r="A60" s="136" t="s">
        <v>87</v>
      </c>
      <c r="B60" s="65"/>
      <c r="C60" s="126"/>
      <c r="D60" s="126"/>
      <c r="E60" s="126"/>
      <c r="F60" s="127" t="s">
        <v>96</v>
      </c>
      <c r="G60" s="127"/>
      <c r="H60" s="127"/>
      <c r="I60" s="127"/>
      <c r="J60" s="127"/>
      <c r="K60" s="126"/>
      <c r="L60" s="127" t="s">
        <v>97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'SO 17.3 - Následná péče -...'!J34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84</v>
      </c>
      <c r="AR60" s="67"/>
      <c r="AS60" s="137">
        <v>0</v>
      </c>
      <c r="AT60" s="138">
        <f>ROUND(SUM(AV60:AW60),2)</f>
        <v>0</v>
      </c>
      <c r="AU60" s="139">
        <f>'SO 17.3 - Následná péče -...'!P93</f>
        <v>0</v>
      </c>
      <c r="AV60" s="138">
        <f>'SO 17.3 - Následná péče -...'!J37</f>
        <v>0</v>
      </c>
      <c r="AW60" s="138">
        <f>'SO 17.3 - Následná péče -...'!J38</f>
        <v>0</v>
      </c>
      <c r="AX60" s="138">
        <f>'SO 17.3 - Následná péče -...'!J39</f>
        <v>0</v>
      </c>
      <c r="AY60" s="138">
        <f>'SO 17.3 - Následná péče -...'!J40</f>
        <v>0</v>
      </c>
      <c r="AZ60" s="138">
        <f>'SO 17.3 - Následná péče -...'!F37</f>
        <v>0</v>
      </c>
      <c r="BA60" s="138">
        <f>'SO 17.3 - Následná péče -...'!F38</f>
        <v>0</v>
      </c>
      <c r="BB60" s="138">
        <f>'SO 17.3 - Následná péče -...'!F39</f>
        <v>0</v>
      </c>
      <c r="BC60" s="138">
        <f>'SO 17.3 - Následná péče -...'!F40</f>
        <v>0</v>
      </c>
      <c r="BD60" s="140">
        <f>'SO 17.3 - Následná péče -...'!F41</f>
        <v>0</v>
      </c>
      <c r="BE60" s="4"/>
      <c r="BT60" s="135" t="s">
        <v>88</v>
      </c>
      <c r="BV60" s="135" t="s">
        <v>75</v>
      </c>
      <c r="BW60" s="135" t="s">
        <v>98</v>
      </c>
      <c r="BX60" s="135" t="s">
        <v>85</v>
      </c>
      <c r="CL60" s="135" t="s">
        <v>86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L57:AF57"/>
    <mergeCell ref="AN57:AP57"/>
    <mergeCell ref="F57:J57"/>
    <mergeCell ref="AG57:AM57"/>
    <mergeCell ref="AG58:AM58"/>
    <mergeCell ref="AN58:AP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7" location="'SO 17 - Regionální biokor...'!C2" display="/"/>
    <hyperlink ref="A58" location="'SO 17.1 - Následná péče -...'!C2" display="/"/>
    <hyperlink ref="A59" location="'SO 17.2 - Následná péče -...'!C2" display="/"/>
    <hyperlink ref="A60" location="'SO 17.3 - Následná péče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s="1" customFormat="1" ht="12" customHeight="1">
      <c r="B8" s="22"/>
      <c r="D8" s="145" t="s">
        <v>100</v>
      </c>
      <c r="L8" s="22"/>
    </row>
    <row r="9" spans="1:31" s="2" customFormat="1" ht="16.5" customHeight="1">
      <c r="A9" s="40"/>
      <c r="B9" s="46"/>
      <c r="C9" s="40"/>
      <c r="D9" s="40"/>
      <c r="E9" s="146" t="s">
        <v>101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102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86</v>
      </c>
      <c r="G13" s="40"/>
      <c r="H13" s="40"/>
      <c r="I13" s="145" t="s">
        <v>20</v>
      </c>
      <c r="J13" s="135" t="s">
        <v>104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18. 3. 2021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40"/>
      <c r="E15" s="40"/>
      <c r="F15" s="40"/>
      <c r="G15" s="40"/>
      <c r="H15" s="40"/>
      <c r="I15" s="150" t="s">
        <v>105</v>
      </c>
      <c r="J15" s="151" t="s">
        <v>106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2"/>
      <c r="B29" s="153"/>
      <c r="C29" s="152"/>
      <c r="D29" s="152"/>
      <c r="E29" s="154" t="s">
        <v>107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39</v>
      </c>
      <c r="E32" s="40"/>
      <c r="F32" s="40"/>
      <c r="G32" s="40"/>
      <c r="H32" s="40"/>
      <c r="I32" s="40"/>
      <c r="J32" s="158">
        <f>ROUND(J89,2)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41</v>
      </c>
      <c r="G34" s="40"/>
      <c r="H34" s="40"/>
      <c r="I34" s="159" t="s">
        <v>40</v>
      </c>
      <c r="J34" s="159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43</v>
      </c>
      <c r="E35" s="145" t="s">
        <v>44</v>
      </c>
      <c r="F35" s="161">
        <f>ROUND((SUM(BE89:BE257)),2)</f>
        <v>0</v>
      </c>
      <c r="G35" s="40"/>
      <c r="H35" s="40"/>
      <c r="I35" s="162">
        <v>0.21</v>
      </c>
      <c r="J35" s="161">
        <f>ROUND(((SUM(BE89:BE257))*I35),2)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1">
        <f>ROUND((SUM(BF89:BF257)),2)</f>
        <v>0</v>
      </c>
      <c r="G36" s="40"/>
      <c r="H36" s="40"/>
      <c r="I36" s="162">
        <v>0.15</v>
      </c>
      <c r="J36" s="161">
        <f>ROUND(((SUM(BF89:BF257))*I36),2)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1">
        <f>ROUND((SUM(BG89:BG257)),2)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1">
        <f>ROUND((SUM(BH89:BH257)),2)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1">
        <f>ROUND((SUM(BI89:BI257)),2)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49</v>
      </c>
      <c r="E41" s="165"/>
      <c r="F41" s="165"/>
      <c r="G41" s="166" t="s">
        <v>50</v>
      </c>
      <c r="H41" s="167" t="s">
        <v>51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Realizace SZ navržených v KoPÚ Brušperk - I. etapa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4" t="s">
        <v>101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102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17 - Regionální biokoridor RBK 554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Brušperk</v>
      </c>
      <c r="G56" s="42"/>
      <c r="H56" s="42"/>
      <c r="I56" s="34" t="s">
        <v>23</v>
      </c>
      <c r="J56" s="74" t="str">
        <f>IF(J14="","",J14)</f>
        <v>18. 3. 2021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ČR-Státní pozemkový úřad ,</v>
      </c>
      <c r="G58" s="42"/>
      <c r="H58" s="42"/>
      <c r="I58" s="34" t="s">
        <v>32</v>
      </c>
      <c r="J58" s="38" t="str">
        <f>E23</f>
        <v xml:space="preserve">AgPOL  s.r.o.,Jungmanova 153/12,Olomouc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109</v>
      </c>
      <c r="D61" s="176"/>
      <c r="E61" s="176"/>
      <c r="F61" s="176"/>
      <c r="G61" s="176"/>
      <c r="H61" s="176"/>
      <c r="I61" s="176"/>
      <c r="J61" s="177" t="s">
        <v>110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71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111</v>
      </c>
    </row>
    <row r="64" spans="1:31" s="9" customFormat="1" ht="24.95" customHeight="1">
      <c r="A64" s="9"/>
      <c r="B64" s="179"/>
      <c r="C64" s="180"/>
      <c r="D64" s="181" t="s">
        <v>112</v>
      </c>
      <c r="E64" s="182"/>
      <c r="F64" s="182"/>
      <c r="G64" s="182"/>
      <c r="H64" s="182"/>
      <c r="I64" s="182"/>
      <c r="J64" s="183">
        <f>J90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6"/>
      <c r="D65" s="186" t="s">
        <v>113</v>
      </c>
      <c r="E65" s="187"/>
      <c r="F65" s="187"/>
      <c r="G65" s="187"/>
      <c r="H65" s="187"/>
      <c r="I65" s="187"/>
      <c r="J65" s="188">
        <f>J91</f>
        <v>0</v>
      </c>
      <c r="K65" s="126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6"/>
      <c r="D66" s="186" t="s">
        <v>114</v>
      </c>
      <c r="E66" s="187"/>
      <c r="F66" s="187"/>
      <c r="G66" s="187"/>
      <c r="H66" s="187"/>
      <c r="I66" s="187"/>
      <c r="J66" s="188">
        <f>J247</f>
        <v>0</v>
      </c>
      <c r="K66" s="126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6"/>
      <c r="D67" s="186" t="s">
        <v>115</v>
      </c>
      <c r="E67" s="187"/>
      <c r="F67" s="187"/>
      <c r="G67" s="187"/>
      <c r="H67" s="187"/>
      <c r="I67" s="187"/>
      <c r="J67" s="188">
        <f>J254</f>
        <v>0</v>
      </c>
      <c r="K67" s="126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4" t="str">
        <f>E7</f>
        <v>Realizace SZ navržených v KoPÚ Brušperk - I. etapa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100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4" t="s">
        <v>101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102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 17 - Regionální biokoridor RBK 554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>Brušperk</v>
      </c>
      <c r="G83" s="42"/>
      <c r="H83" s="42"/>
      <c r="I83" s="34" t="s">
        <v>23</v>
      </c>
      <c r="J83" s="74" t="str">
        <f>IF(J14="","",J14)</f>
        <v>18. 3. 2021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25</v>
      </c>
      <c r="D85" s="42"/>
      <c r="E85" s="42"/>
      <c r="F85" s="29" t="str">
        <f>E17</f>
        <v>ČR-Státní pozemkový úřad ,</v>
      </c>
      <c r="G85" s="42"/>
      <c r="H85" s="42"/>
      <c r="I85" s="34" t="s">
        <v>32</v>
      </c>
      <c r="J85" s="38" t="str">
        <f>E23</f>
        <v xml:space="preserve">AgPOL  s.r.o.,Jungmanova 153/12,Olomouc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34</v>
      </c>
      <c r="J86" s="38" t="str">
        <f>E26</f>
        <v xml:space="preserve"> 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90"/>
      <c r="B88" s="191"/>
      <c r="C88" s="192" t="s">
        <v>117</v>
      </c>
      <c r="D88" s="193" t="s">
        <v>58</v>
      </c>
      <c r="E88" s="193" t="s">
        <v>54</v>
      </c>
      <c r="F88" s="193" t="s">
        <v>55</v>
      </c>
      <c r="G88" s="193" t="s">
        <v>118</v>
      </c>
      <c r="H88" s="193" t="s">
        <v>119</v>
      </c>
      <c r="I88" s="193" t="s">
        <v>120</v>
      </c>
      <c r="J88" s="193" t="s">
        <v>110</v>
      </c>
      <c r="K88" s="194" t="s">
        <v>121</v>
      </c>
      <c r="L88" s="195"/>
      <c r="M88" s="94" t="s">
        <v>19</v>
      </c>
      <c r="N88" s="95" t="s">
        <v>43</v>
      </c>
      <c r="O88" s="95" t="s">
        <v>122</v>
      </c>
      <c r="P88" s="95" t="s">
        <v>123</v>
      </c>
      <c r="Q88" s="95" t="s">
        <v>124</v>
      </c>
      <c r="R88" s="95" t="s">
        <v>125</v>
      </c>
      <c r="S88" s="95" t="s">
        <v>126</v>
      </c>
      <c r="T88" s="96" t="s">
        <v>127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</row>
    <row r="89" spans="1:63" s="2" customFormat="1" ht="22.8" customHeight="1">
      <c r="A89" s="40"/>
      <c r="B89" s="41"/>
      <c r="C89" s="101" t="s">
        <v>128</v>
      </c>
      <c r="D89" s="42"/>
      <c r="E89" s="42"/>
      <c r="F89" s="42"/>
      <c r="G89" s="42"/>
      <c r="H89" s="42"/>
      <c r="I89" s="42"/>
      <c r="J89" s="196">
        <f>BK89</f>
        <v>0</v>
      </c>
      <c r="K89" s="42"/>
      <c r="L89" s="46"/>
      <c r="M89" s="97"/>
      <c r="N89" s="197"/>
      <c r="O89" s="98"/>
      <c r="P89" s="198">
        <f>P90</f>
        <v>0</v>
      </c>
      <c r="Q89" s="98"/>
      <c r="R89" s="198">
        <f>R90</f>
        <v>4.03745</v>
      </c>
      <c r="S89" s="98"/>
      <c r="T89" s="199">
        <f>T90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111</v>
      </c>
      <c r="BK89" s="200">
        <f>BK90</f>
        <v>0</v>
      </c>
    </row>
    <row r="90" spans="1:63" s="12" customFormat="1" ht="25.9" customHeight="1">
      <c r="A90" s="12"/>
      <c r="B90" s="201"/>
      <c r="C90" s="202"/>
      <c r="D90" s="203" t="s">
        <v>72</v>
      </c>
      <c r="E90" s="204" t="s">
        <v>129</v>
      </c>
      <c r="F90" s="204" t="s">
        <v>130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P91+P247+P254</f>
        <v>0</v>
      </c>
      <c r="Q90" s="209"/>
      <c r="R90" s="210">
        <f>R91+R247+R254</f>
        <v>4.03745</v>
      </c>
      <c r="S90" s="209"/>
      <c r="T90" s="211">
        <f>T91+T247+T254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2" t="s">
        <v>79</v>
      </c>
      <c r="AT90" s="213" t="s">
        <v>72</v>
      </c>
      <c r="AU90" s="213" t="s">
        <v>73</v>
      </c>
      <c r="AY90" s="212" t="s">
        <v>131</v>
      </c>
      <c r="BK90" s="214">
        <f>BK91+BK247+BK254</f>
        <v>0</v>
      </c>
    </row>
    <row r="91" spans="1:63" s="12" customFormat="1" ht="22.8" customHeight="1">
      <c r="A91" s="12"/>
      <c r="B91" s="201"/>
      <c r="C91" s="202"/>
      <c r="D91" s="203" t="s">
        <v>72</v>
      </c>
      <c r="E91" s="215" t="s">
        <v>79</v>
      </c>
      <c r="F91" s="215" t="s">
        <v>132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SUM(P92:P246)</f>
        <v>0</v>
      </c>
      <c r="Q91" s="209"/>
      <c r="R91" s="210">
        <f>SUM(R92:R246)</f>
        <v>0.9774499999999999</v>
      </c>
      <c r="S91" s="209"/>
      <c r="T91" s="211">
        <f>SUM(T92:T246)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2" t="s">
        <v>79</v>
      </c>
      <c r="AT91" s="213" t="s">
        <v>72</v>
      </c>
      <c r="AU91" s="213" t="s">
        <v>79</v>
      </c>
      <c r="AY91" s="212" t="s">
        <v>131</v>
      </c>
      <c r="BK91" s="214">
        <f>SUM(BK92:BK246)</f>
        <v>0</v>
      </c>
    </row>
    <row r="92" spans="1:65" s="2" customFormat="1" ht="37.8" customHeight="1">
      <c r="A92" s="40"/>
      <c r="B92" s="41"/>
      <c r="C92" s="217" t="s">
        <v>79</v>
      </c>
      <c r="D92" s="217" t="s">
        <v>133</v>
      </c>
      <c r="E92" s="218" t="s">
        <v>134</v>
      </c>
      <c r="F92" s="219" t="s">
        <v>135</v>
      </c>
      <c r="G92" s="220" t="s">
        <v>136</v>
      </c>
      <c r="H92" s="221">
        <v>2017</v>
      </c>
      <c r="I92" s="222"/>
      <c r="J92" s="223">
        <f>ROUND(I92*H92,2)</f>
        <v>0</v>
      </c>
      <c r="K92" s="219" t="s">
        <v>137</v>
      </c>
      <c r="L92" s="46"/>
      <c r="M92" s="224" t="s">
        <v>19</v>
      </c>
      <c r="N92" s="225" t="s">
        <v>44</v>
      </c>
      <c r="O92" s="86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8" t="s">
        <v>138</v>
      </c>
      <c r="AT92" s="228" t="s">
        <v>133</v>
      </c>
      <c r="AU92" s="228" t="s">
        <v>81</v>
      </c>
      <c r="AY92" s="19" t="s">
        <v>131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9" t="s">
        <v>79</v>
      </c>
      <c r="BK92" s="229">
        <f>ROUND(I92*H92,2)</f>
        <v>0</v>
      </c>
      <c r="BL92" s="19" t="s">
        <v>138</v>
      </c>
      <c r="BM92" s="228" t="s">
        <v>139</v>
      </c>
    </row>
    <row r="93" spans="1:47" s="2" customFormat="1" ht="12">
      <c r="A93" s="40"/>
      <c r="B93" s="41"/>
      <c r="C93" s="42"/>
      <c r="D93" s="230" t="s">
        <v>140</v>
      </c>
      <c r="E93" s="42"/>
      <c r="F93" s="231" t="s">
        <v>141</v>
      </c>
      <c r="G93" s="42"/>
      <c r="H93" s="42"/>
      <c r="I93" s="232"/>
      <c r="J93" s="42"/>
      <c r="K93" s="42"/>
      <c r="L93" s="46"/>
      <c r="M93" s="233"/>
      <c r="N93" s="23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140</v>
      </c>
      <c r="AU93" s="19" t="s">
        <v>81</v>
      </c>
    </row>
    <row r="94" spans="1:47" s="2" customFormat="1" ht="12">
      <c r="A94" s="40"/>
      <c r="B94" s="41"/>
      <c r="C94" s="42"/>
      <c r="D94" s="235" t="s">
        <v>142</v>
      </c>
      <c r="E94" s="42"/>
      <c r="F94" s="236" t="s">
        <v>143</v>
      </c>
      <c r="G94" s="42"/>
      <c r="H94" s="42"/>
      <c r="I94" s="232"/>
      <c r="J94" s="42"/>
      <c r="K94" s="42"/>
      <c r="L94" s="46"/>
      <c r="M94" s="233"/>
      <c r="N94" s="23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81</v>
      </c>
    </row>
    <row r="95" spans="1:51" s="13" customFormat="1" ht="12">
      <c r="A95" s="13"/>
      <c r="B95" s="237"/>
      <c r="C95" s="238"/>
      <c r="D95" s="230" t="s">
        <v>144</v>
      </c>
      <c r="E95" s="239" t="s">
        <v>19</v>
      </c>
      <c r="F95" s="240" t="s">
        <v>145</v>
      </c>
      <c r="G95" s="238"/>
      <c r="H95" s="239" t="s">
        <v>19</v>
      </c>
      <c r="I95" s="241"/>
      <c r="J95" s="238"/>
      <c r="K95" s="238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144</v>
      </c>
      <c r="AU95" s="246" t="s">
        <v>81</v>
      </c>
      <c r="AV95" s="13" t="s">
        <v>79</v>
      </c>
      <c r="AW95" s="13" t="s">
        <v>36</v>
      </c>
      <c r="AX95" s="13" t="s">
        <v>73</v>
      </c>
      <c r="AY95" s="246" t="s">
        <v>131</v>
      </c>
    </row>
    <row r="96" spans="1:51" s="14" customFormat="1" ht="12">
      <c r="A96" s="14"/>
      <c r="B96" s="247"/>
      <c r="C96" s="248"/>
      <c r="D96" s="230" t="s">
        <v>144</v>
      </c>
      <c r="E96" s="249" t="s">
        <v>19</v>
      </c>
      <c r="F96" s="250" t="s">
        <v>146</v>
      </c>
      <c r="G96" s="248"/>
      <c r="H96" s="251">
        <v>2017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7" t="s">
        <v>144</v>
      </c>
      <c r="AU96" s="257" t="s">
        <v>81</v>
      </c>
      <c r="AV96" s="14" t="s">
        <v>81</v>
      </c>
      <c r="AW96" s="14" t="s">
        <v>36</v>
      </c>
      <c r="AX96" s="14" t="s">
        <v>79</v>
      </c>
      <c r="AY96" s="257" t="s">
        <v>131</v>
      </c>
    </row>
    <row r="97" spans="1:65" s="2" customFormat="1" ht="24.15" customHeight="1">
      <c r="A97" s="40"/>
      <c r="B97" s="41"/>
      <c r="C97" s="217" t="s">
        <v>81</v>
      </c>
      <c r="D97" s="217" t="s">
        <v>133</v>
      </c>
      <c r="E97" s="218" t="s">
        <v>147</v>
      </c>
      <c r="F97" s="219" t="s">
        <v>148</v>
      </c>
      <c r="G97" s="220" t="s">
        <v>136</v>
      </c>
      <c r="H97" s="221">
        <v>2017</v>
      </c>
      <c r="I97" s="222"/>
      <c r="J97" s="223">
        <f>ROUND(I97*H97,2)</f>
        <v>0</v>
      </c>
      <c r="K97" s="219" t="s">
        <v>137</v>
      </c>
      <c r="L97" s="46"/>
      <c r="M97" s="224" t="s">
        <v>19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138</v>
      </c>
      <c r="AT97" s="228" t="s">
        <v>133</v>
      </c>
      <c r="AU97" s="228" t="s">
        <v>81</v>
      </c>
      <c r="AY97" s="19" t="s">
        <v>131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79</v>
      </c>
      <c r="BK97" s="229">
        <f>ROUND(I97*H97,2)</f>
        <v>0</v>
      </c>
      <c r="BL97" s="19" t="s">
        <v>138</v>
      </c>
      <c r="BM97" s="228" t="s">
        <v>149</v>
      </c>
    </row>
    <row r="98" spans="1:47" s="2" customFormat="1" ht="12">
      <c r="A98" s="40"/>
      <c r="B98" s="41"/>
      <c r="C98" s="42"/>
      <c r="D98" s="230" t="s">
        <v>140</v>
      </c>
      <c r="E98" s="42"/>
      <c r="F98" s="231" t="s">
        <v>150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140</v>
      </c>
      <c r="AU98" s="19" t="s">
        <v>81</v>
      </c>
    </row>
    <row r="99" spans="1:47" s="2" customFormat="1" ht="12">
      <c r="A99" s="40"/>
      <c r="B99" s="41"/>
      <c r="C99" s="42"/>
      <c r="D99" s="235" t="s">
        <v>142</v>
      </c>
      <c r="E99" s="42"/>
      <c r="F99" s="236" t="s">
        <v>151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142</v>
      </c>
      <c r="AU99" s="19" t="s">
        <v>81</v>
      </c>
    </row>
    <row r="100" spans="1:51" s="13" customFormat="1" ht="12">
      <c r="A100" s="13"/>
      <c r="B100" s="237"/>
      <c r="C100" s="238"/>
      <c r="D100" s="230" t="s">
        <v>144</v>
      </c>
      <c r="E100" s="239" t="s">
        <v>19</v>
      </c>
      <c r="F100" s="240" t="s">
        <v>145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144</v>
      </c>
      <c r="AU100" s="246" t="s">
        <v>81</v>
      </c>
      <c r="AV100" s="13" t="s">
        <v>79</v>
      </c>
      <c r="AW100" s="13" t="s">
        <v>36</v>
      </c>
      <c r="AX100" s="13" t="s">
        <v>73</v>
      </c>
      <c r="AY100" s="246" t="s">
        <v>131</v>
      </c>
    </row>
    <row r="101" spans="1:51" s="14" customFormat="1" ht="12">
      <c r="A101" s="14"/>
      <c r="B101" s="247"/>
      <c r="C101" s="248"/>
      <c r="D101" s="230" t="s">
        <v>144</v>
      </c>
      <c r="E101" s="249" t="s">
        <v>19</v>
      </c>
      <c r="F101" s="250" t="s">
        <v>146</v>
      </c>
      <c r="G101" s="248"/>
      <c r="H101" s="251">
        <v>2017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144</v>
      </c>
      <c r="AU101" s="257" t="s">
        <v>81</v>
      </c>
      <c r="AV101" s="14" t="s">
        <v>81</v>
      </c>
      <c r="AW101" s="14" t="s">
        <v>36</v>
      </c>
      <c r="AX101" s="14" t="s">
        <v>79</v>
      </c>
      <c r="AY101" s="257" t="s">
        <v>131</v>
      </c>
    </row>
    <row r="102" spans="1:65" s="2" customFormat="1" ht="21.75" customHeight="1">
      <c r="A102" s="40"/>
      <c r="B102" s="41"/>
      <c r="C102" s="258" t="s">
        <v>88</v>
      </c>
      <c r="D102" s="258" t="s">
        <v>152</v>
      </c>
      <c r="E102" s="259" t="s">
        <v>153</v>
      </c>
      <c r="F102" s="260" t="s">
        <v>154</v>
      </c>
      <c r="G102" s="261" t="s">
        <v>155</v>
      </c>
      <c r="H102" s="262">
        <v>62.325</v>
      </c>
      <c r="I102" s="263"/>
      <c r="J102" s="264">
        <f>ROUND(I102*H102,2)</f>
        <v>0</v>
      </c>
      <c r="K102" s="260" t="s">
        <v>19</v>
      </c>
      <c r="L102" s="265"/>
      <c r="M102" s="266" t="s">
        <v>19</v>
      </c>
      <c r="N102" s="267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156</v>
      </c>
      <c r="AT102" s="228" t="s">
        <v>152</v>
      </c>
      <c r="AU102" s="228" t="s">
        <v>81</v>
      </c>
      <c r="AY102" s="19" t="s">
        <v>131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79</v>
      </c>
      <c r="BK102" s="229">
        <f>ROUND(I102*H102,2)</f>
        <v>0</v>
      </c>
      <c r="BL102" s="19" t="s">
        <v>138</v>
      </c>
      <c r="BM102" s="228" t="s">
        <v>157</v>
      </c>
    </row>
    <row r="103" spans="1:47" s="2" customFormat="1" ht="12">
      <c r="A103" s="40"/>
      <c r="B103" s="41"/>
      <c r="C103" s="42"/>
      <c r="D103" s="230" t="s">
        <v>140</v>
      </c>
      <c r="E103" s="42"/>
      <c r="F103" s="231" t="s">
        <v>154</v>
      </c>
      <c r="G103" s="42"/>
      <c r="H103" s="42"/>
      <c r="I103" s="232"/>
      <c r="J103" s="42"/>
      <c r="K103" s="42"/>
      <c r="L103" s="46"/>
      <c r="M103" s="233"/>
      <c r="N103" s="23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140</v>
      </c>
      <c r="AU103" s="19" t="s">
        <v>81</v>
      </c>
    </row>
    <row r="104" spans="1:51" s="13" customFormat="1" ht="12">
      <c r="A104" s="13"/>
      <c r="B104" s="237"/>
      <c r="C104" s="238"/>
      <c r="D104" s="230" t="s">
        <v>144</v>
      </c>
      <c r="E104" s="239" t="s">
        <v>19</v>
      </c>
      <c r="F104" s="240" t="s">
        <v>158</v>
      </c>
      <c r="G104" s="238"/>
      <c r="H104" s="239" t="s">
        <v>19</v>
      </c>
      <c r="I104" s="241"/>
      <c r="J104" s="238"/>
      <c r="K104" s="238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144</v>
      </c>
      <c r="AU104" s="246" t="s">
        <v>81</v>
      </c>
      <c r="AV104" s="13" t="s">
        <v>79</v>
      </c>
      <c r="AW104" s="13" t="s">
        <v>36</v>
      </c>
      <c r="AX104" s="13" t="s">
        <v>73</v>
      </c>
      <c r="AY104" s="246" t="s">
        <v>131</v>
      </c>
    </row>
    <row r="105" spans="1:51" s="14" customFormat="1" ht="12">
      <c r="A105" s="14"/>
      <c r="B105" s="247"/>
      <c r="C105" s="248"/>
      <c r="D105" s="230" t="s">
        <v>144</v>
      </c>
      <c r="E105" s="249" t="s">
        <v>19</v>
      </c>
      <c r="F105" s="250" t="s">
        <v>159</v>
      </c>
      <c r="G105" s="248"/>
      <c r="H105" s="251">
        <v>62.3253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144</v>
      </c>
      <c r="AU105" s="257" t="s">
        <v>81</v>
      </c>
      <c r="AV105" s="14" t="s">
        <v>81</v>
      </c>
      <c r="AW105" s="14" t="s">
        <v>36</v>
      </c>
      <c r="AX105" s="14" t="s">
        <v>73</v>
      </c>
      <c r="AY105" s="257" t="s">
        <v>131</v>
      </c>
    </row>
    <row r="106" spans="1:51" s="15" customFormat="1" ht="12">
      <c r="A106" s="15"/>
      <c r="B106" s="268"/>
      <c r="C106" s="269"/>
      <c r="D106" s="230" t="s">
        <v>144</v>
      </c>
      <c r="E106" s="270" t="s">
        <v>19</v>
      </c>
      <c r="F106" s="271" t="s">
        <v>160</v>
      </c>
      <c r="G106" s="269"/>
      <c r="H106" s="272">
        <v>62.3253</v>
      </c>
      <c r="I106" s="273"/>
      <c r="J106" s="269"/>
      <c r="K106" s="269"/>
      <c r="L106" s="274"/>
      <c r="M106" s="275"/>
      <c r="N106" s="276"/>
      <c r="O106" s="276"/>
      <c r="P106" s="276"/>
      <c r="Q106" s="276"/>
      <c r="R106" s="276"/>
      <c r="S106" s="276"/>
      <c r="T106" s="27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8" t="s">
        <v>144</v>
      </c>
      <c r="AU106" s="278" t="s">
        <v>81</v>
      </c>
      <c r="AV106" s="15" t="s">
        <v>138</v>
      </c>
      <c r="AW106" s="15" t="s">
        <v>36</v>
      </c>
      <c r="AX106" s="15" t="s">
        <v>79</v>
      </c>
      <c r="AY106" s="278" t="s">
        <v>131</v>
      </c>
    </row>
    <row r="107" spans="1:65" s="2" customFormat="1" ht="33" customHeight="1">
      <c r="A107" s="40"/>
      <c r="B107" s="41"/>
      <c r="C107" s="217" t="s">
        <v>138</v>
      </c>
      <c r="D107" s="217" t="s">
        <v>133</v>
      </c>
      <c r="E107" s="218" t="s">
        <v>161</v>
      </c>
      <c r="F107" s="219" t="s">
        <v>162</v>
      </c>
      <c r="G107" s="220" t="s">
        <v>163</v>
      </c>
      <c r="H107" s="221">
        <v>552</v>
      </c>
      <c r="I107" s="222"/>
      <c r="J107" s="223">
        <f>ROUND(I107*H107,2)</f>
        <v>0</v>
      </c>
      <c r="K107" s="219" t="s">
        <v>137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138</v>
      </c>
      <c r="AT107" s="228" t="s">
        <v>133</v>
      </c>
      <c r="AU107" s="228" t="s">
        <v>81</v>
      </c>
      <c r="AY107" s="19" t="s">
        <v>131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138</v>
      </c>
      <c r="BM107" s="228" t="s">
        <v>164</v>
      </c>
    </row>
    <row r="108" spans="1:47" s="2" customFormat="1" ht="12">
      <c r="A108" s="40"/>
      <c r="B108" s="41"/>
      <c r="C108" s="42"/>
      <c r="D108" s="230" t="s">
        <v>140</v>
      </c>
      <c r="E108" s="42"/>
      <c r="F108" s="231" t="s">
        <v>165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140</v>
      </c>
      <c r="AU108" s="19" t="s">
        <v>81</v>
      </c>
    </row>
    <row r="109" spans="1:47" s="2" customFormat="1" ht="12">
      <c r="A109" s="40"/>
      <c r="B109" s="41"/>
      <c r="C109" s="42"/>
      <c r="D109" s="235" t="s">
        <v>142</v>
      </c>
      <c r="E109" s="42"/>
      <c r="F109" s="236" t="s">
        <v>166</v>
      </c>
      <c r="G109" s="42"/>
      <c r="H109" s="42"/>
      <c r="I109" s="232"/>
      <c r="J109" s="42"/>
      <c r="K109" s="42"/>
      <c r="L109" s="46"/>
      <c r="M109" s="233"/>
      <c r="N109" s="23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142</v>
      </c>
      <c r="AU109" s="19" t="s">
        <v>81</v>
      </c>
    </row>
    <row r="110" spans="1:51" s="13" customFormat="1" ht="12">
      <c r="A110" s="13"/>
      <c r="B110" s="237"/>
      <c r="C110" s="238"/>
      <c r="D110" s="230" t="s">
        <v>144</v>
      </c>
      <c r="E110" s="239" t="s">
        <v>19</v>
      </c>
      <c r="F110" s="240" t="s">
        <v>167</v>
      </c>
      <c r="G110" s="238"/>
      <c r="H110" s="239" t="s">
        <v>19</v>
      </c>
      <c r="I110" s="241"/>
      <c r="J110" s="238"/>
      <c r="K110" s="238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144</v>
      </c>
      <c r="AU110" s="246" t="s">
        <v>81</v>
      </c>
      <c r="AV110" s="13" t="s">
        <v>79</v>
      </c>
      <c r="AW110" s="13" t="s">
        <v>36</v>
      </c>
      <c r="AX110" s="13" t="s">
        <v>73</v>
      </c>
      <c r="AY110" s="246" t="s">
        <v>131</v>
      </c>
    </row>
    <row r="111" spans="1:51" s="13" customFormat="1" ht="12">
      <c r="A111" s="13"/>
      <c r="B111" s="237"/>
      <c r="C111" s="238"/>
      <c r="D111" s="230" t="s">
        <v>144</v>
      </c>
      <c r="E111" s="239" t="s">
        <v>19</v>
      </c>
      <c r="F111" s="240" t="s">
        <v>168</v>
      </c>
      <c r="G111" s="238"/>
      <c r="H111" s="239" t="s">
        <v>19</v>
      </c>
      <c r="I111" s="241"/>
      <c r="J111" s="238"/>
      <c r="K111" s="238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144</v>
      </c>
      <c r="AU111" s="246" t="s">
        <v>81</v>
      </c>
      <c r="AV111" s="13" t="s">
        <v>79</v>
      </c>
      <c r="AW111" s="13" t="s">
        <v>36</v>
      </c>
      <c r="AX111" s="13" t="s">
        <v>73</v>
      </c>
      <c r="AY111" s="246" t="s">
        <v>131</v>
      </c>
    </row>
    <row r="112" spans="1:51" s="14" customFormat="1" ht="12">
      <c r="A112" s="14"/>
      <c r="B112" s="247"/>
      <c r="C112" s="248"/>
      <c r="D112" s="230" t="s">
        <v>144</v>
      </c>
      <c r="E112" s="249" t="s">
        <v>19</v>
      </c>
      <c r="F112" s="250" t="s">
        <v>169</v>
      </c>
      <c r="G112" s="248"/>
      <c r="H112" s="251">
        <v>552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144</v>
      </c>
      <c r="AU112" s="257" t="s">
        <v>81</v>
      </c>
      <c r="AV112" s="14" t="s">
        <v>81</v>
      </c>
      <c r="AW112" s="14" t="s">
        <v>36</v>
      </c>
      <c r="AX112" s="14" t="s">
        <v>73</v>
      </c>
      <c r="AY112" s="257" t="s">
        <v>131</v>
      </c>
    </row>
    <row r="113" spans="1:51" s="15" customFormat="1" ht="12">
      <c r="A113" s="15"/>
      <c r="B113" s="268"/>
      <c r="C113" s="269"/>
      <c r="D113" s="230" t="s">
        <v>144</v>
      </c>
      <c r="E113" s="270" t="s">
        <v>19</v>
      </c>
      <c r="F113" s="271" t="s">
        <v>160</v>
      </c>
      <c r="G113" s="269"/>
      <c r="H113" s="272">
        <v>552</v>
      </c>
      <c r="I113" s="273"/>
      <c r="J113" s="269"/>
      <c r="K113" s="269"/>
      <c r="L113" s="274"/>
      <c r="M113" s="275"/>
      <c r="N113" s="276"/>
      <c r="O113" s="276"/>
      <c r="P113" s="276"/>
      <c r="Q113" s="276"/>
      <c r="R113" s="276"/>
      <c r="S113" s="276"/>
      <c r="T113" s="27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8" t="s">
        <v>144</v>
      </c>
      <c r="AU113" s="278" t="s">
        <v>81</v>
      </c>
      <c r="AV113" s="15" t="s">
        <v>138</v>
      </c>
      <c r="AW113" s="15" t="s">
        <v>36</v>
      </c>
      <c r="AX113" s="15" t="s">
        <v>79</v>
      </c>
      <c r="AY113" s="278" t="s">
        <v>131</v>
      </c>
    </row>
    <row r="114" spans="1:65" s="2" customFormat="1" ht="33" customHeight="1">
      <c r="A114" s="40"/>
      <c r="B114" s="41"/>
      <c r="C114" s="217" t="s">
        <v>170</v>
      </c>
      <c r="D114" s="217" t="s">
        <v>133</v>
      </c>
      <c r="E114" s="218" t="s">
        <v>171</v>
      </c>
      <c r="F114" s="219" t="s">
        <v>172</v>
      </c>
      <c r="G114" s="220" t="s">
        <v>163</v>
      </c>
      <c r="H114" s="221">
        <v>161</v>
      </c>
      <c r="I114" s="222"/>
      <c r="J114" s="223">
        <f>ROUND(I114*H114,2)</f>
        <v>0</v>
      </c>
      <c r="K114" s="219" t="s">
        <v>137</v>
      </c>
      <c r="L114" s="46"/>
      <c r="M114" s="224" t="s">
        <v>19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138</v>
      </c>
      <c r="AT114" s="228" t="s">
        <v>133</v>
      </c>
      <c r="AU114" s="228" t="s">
        <v>81</v>
      </c>
      <c r="AY114" s="19" t="s">
        <v>131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79</v>
      </c>
      <c r="BK114" s="229">
        <f>ROUND(I114*H114,2)</f>
        <v>0</v>
      </c>
      <c r="BL114" s="19" t="s">
        <v>138</v>
      </c>
      <c r="BM114" s="228" t="s">
        <v>173</v>
      </c>
    </row>
    <row r="115" spans="1:47" s="2" customFormat="1" ht="12">
      <c r="A115" s="40"/>
      <c r="B115" s="41"/>
      <c r="C115" s="42"/>
      <c r="D115" s="230" t="s">
        <v>140</v>
      </c>
      <c r="E115" s="42"/>
      <c r="F115" s="231" t="s">
        <v>174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140</v>
      </c>
      <c r="AU115" s="19" t="s">
        <v>81</v>
      </c>
    </row>
    <row r="116" spans="1:47" s="2" customFormat="1" ht="12">
      <c r="A116" s="40"/>
      <c r="B116" s="41"/>
      <c r="C116" s="42"/>
      <c r="D116" s="235" t="s">
        <v>142</v>
      </c>
      <c r="E116" s="42"/>
      <c r="F116" s="236" t="s">
        <v>175</v>
      </c>
      <c r="G116" s="42"/>
      <c r="H116" s="42"/>
      <c r="I116" s="232"/>
      <c r="J116" s="42"/>
      <c r="K116" s="42"/>
      <c r="L116" s="46"/>
      <c r="M116" s="233"/>
      <c r="N116" s="23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81</v>
      </c>
    </row>
    <row r="117" spans="1:51" s="13" customFormat="1" ht="12">
      <c r="A117" s="13"/>
      <c r="B117" s="237"/>
      <c r="C117" s="238"/>
      <c r="D117" s="230" t="s">
        <v>144</v>
      </c>
      <c r="E117" s="239" t="s">
        <v>19</v>
      </c>
      <c r="F117" s="240" t="s">
        <v>167</v>
      </c>
      <c r="G117" s="238"/>
      <c r="H117" s="239" t="s">
        <v>19</v>
      </c>
      <c r="I117" s="241"/>
      <c r="J117" s="238"/>
      <c r="K117" s="238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144</v>
      </c>
      <c r="AU117" s="246" t="s">
        <v>81</v>
      </c>
      <c r="AV117" s="13" t="s">
        <v>79</v>
      </c>
      <c r="AW117" s="13" t="s">
        <v>36</v>
      </c>
      <c r="AX117" s="13" t="s">
        <v>73</v>
      </c>
      <c r="AY117" s="246" t="s">
        <v>131</v>
      </c>
    </row>
    <row r="118" spans="1:51" s="13" customFormat="1" ht="12">
      <c r="A118" s="13"/>
      <c r="B118" s="237"/>
      <c r="C118" s="238"/>
      <c r="D118" s="230" t="s">
        <v>144</v>
      </c>
      <c r="E118" s="239" t="s">
        <v>19</v>
      </c>
      <c r="F118" s="240" t="s">
        <v>168</v>
      </c>
      <c r="G118" s="238"/>
      <c r="H118" s="239" t="s">
        <v>19</v>
      </c>
      <c r="I118" s="241"/>
      <c r="J118" s="238"/>
      <c r="K118" s="238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144</v>
      </c>
      <c r="AU118" s="246" t="s">
        <v>81</v>
      </c>
      <c r="AV118" s="13" t="s">
        <v>79</v>
      </c>
      <c r="AW118" s="13" t="s">
        <v>36</v>
      </c>
      <c r="AX118" s="13" t="s">
        <v>73</v>
      </c>
      <c r="AY118" s="246" t="s">
        <v>131</v>
      </c>
    </row>
    <row r="119" spans="1:51" s="14" customFormat="1" ht="12">
      <c r="A119" s="14"/>
      <c r="B119" s="247"/>
      <c r="C119" s="248"/>
      <c r="D119" s="230" t="s">
        <v>144</v>
      </c>
      <c r="E119" s="249" t="s">
        <v>19</v>
      </c>
      <c r="F119" s="250" t="s">
        <v>176</v>
      </c>
      <c r="G119" s="248"/>
      <c r="H119" s="251">
        <v>161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144</v>
      </c>
      <c r="AU119" s="257" t="s">
        <v>81</v>
      </c>
      <c r="AV119" s="14" t="s">
        <v>81</v>
      </c>
      <c r="AW119" s="14" t="s">
        <v>36</v>
      </c>
      <c r="AX119" s="14" t="s">
        <v>73</v>
      </c>
      <c r="AY119" s="257" t="s">
        <v>131</v>
      </c>
    </row>
    <row r="120" spans="1:51" s="15" customFormat="1" ht="12">
      <c r="A120" s="15"/>
      <c r="B120" s="268"/>
      <c r="C120" s="269"/>
      <c r="D120" s="230" t="s">
        <v>144</v>
      </c>
      <c r="E120" s="270" t="s">
        <v>19</v>
      </c>
      <c r="F120" s="271" t="s">
        <v>160</v>
      </c>
      <c r="G120" s="269"/>
      <c r="H120" s="272">
        <v>161</v>
      </c>
      <c r="I120" s="273"/>
      <c r="J120" s="269"/>
      <c r="K120" s="269"/>
      <c r="L120" s="274"/>
      <c r="M120" s="275"/>
      <c r="N120" s="276"/>
      <c r="O120" s="276"/>
      <c r="P120" s="276"/>
      <c r="Q120" s="276"/>
      <c r="R120" s="276"/>
      <c r="S120" s="276"/>
      <c r="T120" s="27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8" t="s">
        <v>144</v>
      </c>
      <c r="AU120" s="278" t="s">
        <v>81</v>
      </c>
      <c r="AV120" s="15" t="s">
        <v>138</v>
      </c>
      <c r="AW120" s="15" t="s">
        <v>36</v>
      </c>
      <c r="AX120" s="15" t="s">
        <v>79</v>
      </c>
      <c r="AY120" s="278" t="s">
        <v>131</v>
      </c>
    </row>
    <row r="121" spans="1:65" s="2" customFormat="1" ht="24.15" customHeight="1">
      <c r="A121" s="40"/>
      <c r="B121" s="41"/>
      <c r="C121" s="217" t="s">
        <v>177</v>
      </c>
      <c r="D121" s="217" t="s">
        <v>133</v>
      </c>
      <c r="E121" s="218" t="s">
        <v>178</v>
      </c>
      <c r="F121" s="219" t="s">
        <v>179</v>
      </c>
      <c r="G121" s="220" t="s">
        <v>163</v>
      </c>
      <c r="H121" s="221">
        <v>552</v>
      </c>
      <c r="I121" s="222"/>
      <c r="J121" s="223">
        <f>ROUND(I121*H121,2)</f>
        <v>0</v>
      </c>
      <c r="K121" s="219" t="s">
        <v>137</v>
      </c>
      <c r="L121" s="46"/>
      <c r="M121" s="224" t="s">
        <v>19</v>
      </c>
      <c r="N121" s="225" t="s">
        <v>44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138</v>
      </c>
      <c r="AT121" s="228" t="s">
        <v>133</v>
      </c>
      <c r="AU121" s="228" t="s">
        <v>81</v>
      </c>
      <c r="AY121" s="19" t="s">
        <v>131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79</v>
      </c>
      <c r="BK121" s="229">
        <f>ROUND(I121*H121,2)</f>
        <v>0</v>
      </c>
      <c r="BL121" s="19" t="s">
        <v>138</v>
      </c>
      <c r="BM121" s="228" t="s">
        <v>180</v>
      </c>
    </row>
    <row r="122" spans="1:47" s="2" customFormat="1" ht="12">
      <c r="A122" s="40"/>
      <c r="B122" s="41"/>
      <c r="C122" s="42"/>
      <c r="D122" s="230" t="s">
        <v>140</v>
      </c>
      <c r="E122" s="42"/>
      <c r="F122" s="231" t="s">
        <v>181</v>
      </c>
      <c r="G122" s="42"/>
      <c r="H122" s="42"/>
      <c r="I122" s="232"/>
      <c r="J122" s="42"/>
      <c r="K122" s="42"/>
      <c r="L122" s="46"/>
      <c r="M122" s="233"/>
      <c r="N122" s="23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140</v>
      </c>
      <c r="AU122" s="19" t="s">
        <v>81</v>
      </c>
    </row>
    <row r="123" spans="1:47" s="2" customFormat="1" ht="12">
      <c r="A123" s="40"/>
      <c r="B123" s="41"/>
      <c r="C123" s="42"/>
      <c r="D123" s="235" t="s">
        <v>142</v>
      </c>
      <c r="E123" s="42"/>
      <c r="F123" s="236" t="s">
        <v>182</v>
      </c>
      <c r="G123" s="42"/>
      <c r="H123" s="42"/>
      <c r="I123" s="232"/>
      <c r="J123" s="42"/>
      <c r="K123" s="42"/>
      <c r="L123" s="46"/>
      <c r="M123" s="233"/>
      <c r="N123" s="23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81</v>
      </c>
    </row>
    <row r="124" spans="1:51" s="13" customFormat="1" ht="12">
      <c r="A124" s="13"/>
      <c r="B124" s="237"/>
      <c r="C124" s="238"/>
      <c r="D124" s="230" t="s">
        <v>144</v>
      </c>
      <c r="E124" s="239" t="s">
        <v>19</v>
      </c>
      <c r="F124" s="240" t="s">
        <v>167</v>
      </c>
      <c r="G124" s="238"/>
      <c r="H124" s="239" t="s">
        <v>19</v>
      </c>
      <c r="I124" s="241"/>
      <c r="J124" s="238"/>
      <c r="K124" s="238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144</v>
      </c>
      <c r="AU124" s="246" t="s">
        <v>81</v>
      </c>
      <c r="AV124" s="13" t="s">
        <v>79</v>
      </c>
      <c r="AW124" s="13" t="s">
        <v>36</v>
      </c>
      <c r="AX124" s="13" t="s">
        <v>73</v>
      </c>
      <c r="AY124" s="246" t="s">
        <v>131</v>
      </c>
    </row>
    <row r="125" spans="1:51" s="13" customFormat="1" ht="12">
      <c r="A125" s="13"/>
      <c r="B125" s="237"/>
      <c r="C125" s="238"/>
      <c r="D125" s="230" t="s">
        <v>144</v>
      </c>
      <c r="E125" s="239" t="s">
        <v>19</v>
      </c>
      <c r="F125" s="240" t="s">
        <v>168</v>
      </c>
      <c r="G125" s="238"/>
      <c r="H125" s="239" t="s">
        <v>19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144</v>
      </c>
      <c r="AU125" s="246" t="s">
        <v>81</v>
      </c>
      <c r="AV125" s="13" t="s">
        <v>79</v>
      </c>
      <c r="AW125" s="13" t="s">
        <v>36</v>
      </c>
      <c r="AX125" s="13" t="s">
        <v>73</v>
      </c>
      <c r="AY125" s="246" t="s">
        <v>131</v>
      </c>
    </row>
    <row r="126" spans="1:51" s="14" customFormat="1" ht="12">
      <c r="A126" s="14"/>
      <c r="B126" s="247"/>
      <c r="C126" s="248"/>
      <c r="D126" s="230" t="s">
        <v>144</v>
      </c>
      <c r="E126" s="249" t="s">
        <v>19</v>
      </c>
      <c r="F126" s="250" t="s">
        <v>169</v>
      </c>
      <c r="G126" s="248"/>
      <c r="H126" s="251">
        <v>552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144</v>
      </c>
      <c r="AU126" s="257" t="s">
        <v>81</v>
      </c>
      <c r="AV126" s="14" t="s">
        <v>81</v>
      </c>
      <c r="AW126" s="14" t="s">
        <v>36</v>
      </c>
      <c r="AX126" s="14" t="s">
        <v>73</v>
      </c>
      <c r="AY126" s="257" t="s">
        <v>131</v>
      </c>
    </row>
    <row r="127" spans="1:51" s="15" customFormat="1" ht="12">
      <c r="A127" s="15"/>
      <c r="B127" s="268"/>
      <c r="C127" s="269"/>
      <c r="D127" s="230" t="s">
        <v>144</v>
      </c>
      <c r="E127" s="270" t="s">
        <v>19</v>
      </c>
      <c r="F127" s="271" t="s">
        <v>183</v>
      </c>
      <c r="G127" s="269"/>
      <c r="H127" s="272">
        <v>552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8" t="s">
        <v>144</v>
      </c>
      <c r="AU127" s="278" t="s">
        <v>81</v>
      </c>
      <c r="AV127" s="15" t="s">
        <v>138</v>
      </c>
      <c r="AW127" s="15" t="s">
        <v>36</v>
      </c>
      <c r="AX127" s="15" t="s">
        <v>79</v>
      </c>
      <c r="AY127" s="278" t="s">
        <v>131</v>
      </c>
    </row>
    <row r="128" spans="1:65" s="2" customFormat="1" ht="24.15" customHeight="1">
      <c r="A128" s="40"/>
      <c r="B128" s="41"/>
      <c r="C128" s="258" t="s">
        <v>184</v>
      </c>
      <c r="D128" s="258" t="s">
        <v>152</v>
      </c>
      <c r="E128" s="259" t="s">
        <v>185</v>
      </c>
      <c r="F128" s="260" t="s">
        <v>186</v>
      </c>
      <c r="G128" s="261" t="s">
        <v>163</v>
      </c>
      <c r="H128" s="262">
        <v>223</v>
      </c>
      <c r="I128" s="263"/>
      <c r="J128" s="264">
        <f>ROUND(I128*H128,2)</f>
        <v>0</v>
      </c>
      <c r="K128" s="260" t="s">
        <v>19</v>
      </c>
      <c r="L128" s="265"/>
      <c r="M128" s="266" t="s">
        <v>19</v>
      </c>
      <c r="N128" s="267" t="s">
        <v>44</v>
      </c>
      <c r="O128" s="86"/>
      <c r="P128" s="226">
        <f>O128*H128</f>
        <v>0</v>
      </c>
      <c r="Q128" s="226">
        <v>0.0012</v>
      </c>
      <c r="R128" s="226">
        <f>Q128*H128</f>
        <v>0.26759999999999995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156</v>
      </c>
      <c r="AT128" s="228" t="s">
        <v>152</v>
      </c>
      <c r="AU128" s="228" t="s">
        <v>81</v>
      </c>
      <c r="AY128" s="19" t="s">
        <v>131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79</v>
      </c>
      <c r="BK128" s="229">
        <f>ROUND(I128*H128,2)</f>
        <v>0</v>
      </c>
      <c r="BL128" s="19" t="s">
        <v>138</v>
      </c>
      <c r="BM128" s="228" t="s">
        <v>187</v>
      </c>
    </row>
    <row r="129" spans="1:47" s="2" customFormat="1" ht="12">
      <c r="A129" s="40"/>
      <c r="B129" s="41"/>
      <c r="C129" s="42"/>
      <c r="D129" s="230" t="s">
        <v>140</v>
      </c>
      <c r="E129" s="42"/>
      <c r="F129" s="231" t="s">
        <v>186</v>
      </c>
      <c r="G129" s="42"/>
      <c r="H129" s="42"/>
      <c r="I129" s="232"/>
      <c r="J129" s="42"/>
      <c r="K129" s="42"/>
      <c r="L129" s="46"/>
      <c r="M129" s="233"/>
      <c r="N129" s="23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140</v>
      </c>
      <c r="AU129" s="19" t="s">
        <v>81</v>
      </c>
    </row>
    <row r="130" spans="1:51" s="13" customFormat="1" ht="12">
      <c r="A130" s="13"/>
      <c r="B130" s="237"/>
      <c r="C130" s="238"/>
      <c r="D130" s="230" t="s">
        <v>144</v>
      </c>
      <c r="E130" s="239" t="s">
        <v>19</v>
      </c>
      <c r="F130" s="240" t="s">
        <v>167</v>
      </c>
      <c r="G130" s="238"/>
      <c r="H130" s="239" t="s">
        <v>19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144</v>
      </c>
      <c r="AU130" s="246" t="s">
        <v>81</v>
      </c>
      <c r="AV130" s="13" t="s">
        <v>79</v>
      </c>
      <c r="AW130" s="13" t="s">
        <v>36</v>
      </c>
      <c r="AX130" s="13" t="s">
        <v>73</v>
      </c>
      <c r="AY130" s="246" t="s">
        <v>131</v>
      </c>
    </row>
    <row r="131" spans="1:51" s="13" customFormat="1" ht="12">
      <c r="A131" s="13"/>
      <c r="B131" s="237"/>
      <c r="C131" s="238"/>
      <c r="D131" s="230" t="s">
        <v>144</v>
      </c>
      <c r="E131" s="239" t="s">
        <v>19</v>
      </c>
      <c r="F131" s="240" t="s">
        <v>168</v>
      </c>
      <c r="G131" s="238"/>
      <c r="H131" s="239" t="s">
        <v>19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144</v>
      </c>
      <c r="AU131" s="246" t="s">
        <v>81</v>
      </c>
      <c r="AV131" s="13" t="s">
        <v>79</v>
      </c>
      <c r="AW131" s="13" t="s">
        <v>36</v>
      </c>
      <c r="AX131" s="13" t="s">
        <v>73</v>
      </c>
      <c r="AY131" s="246" t="s">
        <v>131</v>
      </c>
    </row>
    <row r="132" spans="1:51" s="14" customFormat="1" ht="12">
      <c r="A132" s="14"/>
      <c r="B132" s="247"/>
      <c r="C132" s="248"/>
      <c r="D132" s="230" t="s">
        <v>144</v>
      </c>
      <c r="E132" s="249" t="s">
        <v>19</v>
      </c>
      <c r="F132" s="250" t="s">
        <v>188</v>
      </c>
      <c r="G132" s="248"/>
      <c r="H132" s="251">
        <v>223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144</v>
      </c>
      <c r="AU132" s="257" t="s">
        <v>81</v>
      </c>
      <c r="AV132" s="14" t="s">
        <v>81</v>
      </c>
      <c r="AW132" s="14" t="s">
        <v>36</v>
      </c>
      <c r="AX132" s="14" t="s">
        <v>73</v>
      </c>
      <c r="AY132" s="257" t="s">
        <v>131</v>
      </c>
    </row>
    <row r="133" spans="1:51" s="15" customFormat="1" ht="12">
      <c r="A133" s="15"/>
      <c r="B133" s="268"/>
      <c r="C133" s="269"/>
      <c r="D133" s="230" t="s">
        <v>144</v>
      </c>
      <c r="E133" s="270" t="s">
        <v>19</v>
      </c>
      <c r="F133" s="271" t="s">
        <v>160</v>
      </c>
      <c r="G133" s="269"/>
      <c r="H133" s="272">
        <v>223</v>
      </c>
      <c r="I133" s="273"/>
      <c r="J133" s="269"/>
      <c r="K133" s="269"/>
      <c r="L133" s="274"/>
      <c r="M133" s="275"/>
      <c r="N133" s="276"/>
      <c r="O133" s="276"/>
      <c r="P133" s="276"/>
      <c r="Q133" s="276"/>
      <c r="R133" s="276"/>
      <c r="S133" s="276"/>
      <c r="T133" s="27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8" t="s">
        <v>144</v>
      </c>
      <c r="AU133" s="278" t="s">
        <v>81</v>
      </c>
      <c r="AV133" s="15" t="s">
        <v>138</v>
      </c>
      <c r="AW133" s="15" t="s">
        <v>36</v>
      </c>
      <c r="AX133" s="15" t="s">
        <v>79</v>
      </c>
      <c r="AY133" s="278" t="s">
        <v>131</v>
      </c>
    </row>
    <row r="134" spans="1:65" s="2" customFormat="1" ht="24.15" customHeight="1">
      <c r="A134" s="40"/>
      <c r="B134" s="41"/>
      <c r="C134" s="258" t="s">
        <v>156</v>
      </c>
      <c r="D134" s="258" t="s">
        <v>152</v>
      </c>
      <c r="E134" s="259" t="s">
        <v>189</v>
      </c>
      <c r="F134" s="260" t="s">
        <v>190</v>
      </c>
      <c r="G134" s="261" t="s">
        <v>163</v>
      </c>
      <c r="H134" s="262">
        <v>66</v>
      </c>
      <c r="I134" s="263"/>
      <c r="J134" s="264">
        <f>ROUND(I134*H134,2)</f>
        <v>0</v>
      </c>
      <c r="K134" s="260" t="s">
        <v>19</v>
      </c>
      <c r="L134" s="265"/>
      <c r="M134" s="266" t="s">
        <v>19</v>
      </c>
      <c r="N134" s="267" t="s">
        <v>44</v>
      </c>
      <c r="O134" s="86"/>
      <c r="P134" s="226">
        <f>O134*H134</f>
        <v>0</v>
      </c>
      <c r="Q134" s="226">
        <v>0.0012</v>
      </c>
      <c r="R134" s="226">
        <f>Q134*H134</f>
        <v>0.07919999999999999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156</v>
      </c>
      <c r="AT134" s="228" t="s">
        <v>152</v>
      </c>
      <c r="AU134" s="228" t="s">
        <v>81</v>
      </c>
      <c r="AY134" s="19" t="s">
        <v>131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79</v>
      </c>
      <c r="BK134" s="229">
        <f>ROUND(I134*H134,2)</f>
        <v>0</v>
      </c>
      <c r="BL134" s="19" t="s">
        <v>138</v>
      </c>
      <c r="BM134" s="228" t="s">
        <v>191</v>
      </c>
    </row>
    <row r="135" spans="1:47" s="2" customFormat="1" ht="12">
      <c r="A135" s="40"/>
      <c r="B135" s="41"/>
      <c r="C135" s="42"/>
      <c r="D135" s="230" t="s">
        <v>140</v>
      </c>
      <c r="E135" s="42"/>
      <c r="F135" s="231" t="s">
        <v>190</v>
      </c>
      <c r="G135" s="42"/>
      <c r="H135" s="42"/>
      <c r="I135" s="232"/>
      <c r="J135" s="42"/>
      <c r="K135" s="42"/>
      <c r="L135" s="46"/>
      <c r="M135" s="233"/>
      <c r="N135" s="23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140</v>
      </c>
      <c r="AU135" s="19" t="s">
        <v>81</v>
      </c>
    </row>
    <row r="136" spans="1:51" s="13" customFormat="1" ht="12">
      <c r="A136" s="13"/>
      <c r="B136" s="237"/>
      <c r="C136" s="238"/>
      <c r="D136" s="230" t="s">
        <v>144</v>
      </c>
      <c r="E136" s="239" t="s">
        <v>19</v>
      </c>
      <c r="F136" s="240" t="s">
        <v>167</v>
      </c>
      <c r="G136" s="238"/>
      <c r="H136" s="239" t="s">
        <v>19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144</v>
      </c>
      <c r="AU136" s="246" t="s">
        <v>81</v>
      </c>
      <c r="AV136" s="13" t="s">
        <v>79</v>
      </c>
      <c r="AW136" s="13" t="s">
        <v>36</v>
      </c>
      <c r="AX136" s="13" t="s">
        <v>73</v>
      </c>
      <c r="AY136" s="246" t="s">
        <v>131</v>
      </c>
    </row>
    <row r="137" spans="1:51" s="13" customFormat="1" ht="12">
      <c r="A137" s="13"/>
      <c r="B137" s="237"/>
      <c r="C137" s="238"/>
      <c r="D137" s="230" t="s">
        <v>144</v>
      </c>
      <c r="E137" s="239" t="s">
        <v>19</v>
      </c>
      <c r="F137" s="240" t="s">
        <v>168</v>
      </c>
      <c r="G137" s="238"/>
      <c r="H137" s="239" t="s">
        <v>19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144</v>
      </c>
      <c r="AU137" s="246" t="s">
        <v>81</v>
      </c>
      <c r="AV137" s="13" t="s">
        <v>79</v>
      </c>
      <c r="AW137" s="13" t="s">
        <v>36</v>
      </c>
      <c r="AX137" s="13" t="s">
        <v>73</v>
      </c>
      <c r="AY137" s="246" t="s">
        <v>131</v>
      </c>
    </row>
    <row r="138" spans="1:51" s="14" customFormat="1" ht="12">
      <c r="A138" s="14"/>
      <c r="B138" s="247"/>
      <c r="C138" s="248"/>
      <c r="D138" s="230" t="s">
        <v>144</v>
      </c>
      <c r="E138" s="249" t="s">
        <v>19</v>
      </c>
      <c r="F138" s="250" t="s">
        <v>192</v>
      </c>
      <c r="G138" s="248"/>
      <c r="H138" s="251">
        <v>66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144</v>
      </c>
      <c r="AU138" s="257" t="s">
        <v>81</v>
      </c>
      <c r="AV138" s="14" t="s">
        <v>81</v>
      </c>
      <c r="AW138" s="14" t="s">
        <v>36</v>
      </c>
      <c r="AX138" s="14" t="s">
        <v>73</v>
      </c>
      <c r="AY138" s="257" t="s">
        <v>131</v>
      </c>
    </row>
    <row r="139" spans="1:51" s="15" customFormat="1" ht="12">
      <c r="A139" s="15"/>
      <c r="B139" s="268"/>
      <c r="C139" s="269"/>
      <c r="D139" s="230" t="s">
        <v>144</v>
      </c>
      <c r="E139" s="270" t="s">
        <v>19</v>
      </c>
      <c r="F139" s="271" t="s">
        <v>160</v>
      </c>
      <c r="G139" s="269"/>
      <c r="H139" s="272">
        <v>66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8" t="s">
        <v>144</v>
      </c>
      <c r="AU139" s="278" t="s">
        <v>81</v>
      </c>
      <c r="AV139" s="15" t="s">
        <v>138</v>
      </c>
      <c r="AW139" s="15" t="s">
        <v>36</v>
      </c>
      <c r="AX139" s="15" t="s">
        <v>79</v>
      </c>
      <c r="AY139" s="278" t="s">
        <v>131</v>
      </c>
    </row>
    <row r="140" spans="1:65" s="2" customFormat="1" ht="16.5" customHeight="1">
      <c r="A140" s="40"/>
      <c r="B140" s="41"/>
      <c r="C140" s="258" t="s">
        <v>193</v>
      </c>
      <c r="D140" s="258" t="s">
        <v>152</v>
      </c>
      <c r="E140" s="259" t="s">
        <v>194</v>
      </c>
      <c r="F140" s="260" t="s">
        <v>195</v>
      </c>
      <c r="G140" s="261" t="s">
        <v>163</v>
      </c>
      <c r="H140" s="262">
        <v>85</v>
      </c>
      <c r="I140" s="263"/>
      <c r="J140" s="264">
        <f>ROUND(I140*H140,2)</f>
        <v>0</v>
      </c>
      <c r="K140" s="260" t="s">
        <v>19</v>
      </c>
      <c r="L140" s="265"/>
      <c r="M140" s="266" t="s">
        <v>19</v>
      </c>
      <c r="N140" s="267" t="s">
        <v>44</v>
      </c>
      <c r="O140" s="86"/>
      <c r="P140" s="226">
        <f>O140*H140</f>
        <v>0</v>
      </c>
      <c r="Q140" s="226">
        <v>0.002</v>
      </c>
      <c r="R140" s="226">
        <f>Q140*H140</f>
        <v>0.17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156</v>
      </c>
      <c r="AT140" s="228" t="s">
        <v>152</v>
      </c>
      <c r="AU140" s="228" t="s">
        <v>81</v>
      </c>
      <c r="AY140" s="19" t="s">
        <v>131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79</v>
      </c>
      <c r="BK140" s="229">
        <f>ROUND(I140*H140,2)</f>
        <v>0</v>
      </c>
      <c r="BL140" s="19" t="s">
        <v>138</v>
      </c>
      <c r="BM140" s="228" t="s">
        <v>196</v>
      </c>
    </row>
    <row r="141" spans="1:47" s="2" customFormat="1" ht="12">
      <c r="A141" s="40"/>
      <c r="B141" s="41"/>
      <c r="C141" s="42"/>
      <c r="D141" s="230" t="s">
        <v>140</v>
      </c>
      <c r="E141" s="42"/>
      <c r="F141" s="231" t="s">
        <v>195</v>
      </c>
      <c r="G141" s="42"/>
      <c r="H141" s="42"/>
      <c r="I141" s="232"/>
      <c r="J141" s="42"/>
      <c r="K141" s="42"/>
      <c r="L141" s="46"/>
      <c r="M141" s="233"/>
      <c r="N141" s="23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140</v>
      </c>
      <c r="AU141" s="19" t="s">
        <v>81</v>
      </c>
    </row>
    <row r="142" spans="1:51" s="13" customFormat="1" ht="12">
      <c r="A142" s="13"/>
      <c r="B142" s="237"/>
      <c r="C142" s="238"/>
      <c r="D142" s="230" t="s">
        <v>144</v>
      </c>
      <c r="E142" s="239" t="s">
        <v>19</v>
      </c>
      <c r="F142" s="240" t="s">
        <v>167</v>
      </c>
      <c r="G142" s="238"/>
      <c r="H142" s="239" t="s">
        <v>19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144</v>
      </c>
      <c r="AU142" s="246" t="s">
        <v>81</v>
      </c>
      <c r="AV142" s="13" t="s">
        <v>79</v>
      </c>
      <c r="AW142" s="13" t="s">
        <v>36</v>
      </c>
      <c r="AX142" s="13" t="s">
        <v>73</v>
      </c>
      <c r="AY142" s="246" t="s">
        <v>131</v>
      </c>
    </row>
    <row r="143" spans="1:51" s="13" customFormat="1" ht="12">
      <c r="A143" s="13"/>
      <c r="B143" s="237"/>
      <c r="C143" s="238"/>
      <c r="D143" s="230" t="s">
        <v>144</v>
      </c>
      <c r="E143" s="239" t="s">
        <v>19</v>
      </c>
      <c r="F143" s="240" t="s">
        <v>168</v>
      </c>
      <c r="G143" s="238"/>
      <c r="H143" s="239" t="s">
        <v>19</v>
      </c>
      <c r="I143" s="241"/>
      <c r="J143" s="238"/>
      <c r="K143" s="238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144</v>
      </c>
      <c r="AU143" s="246" t="s">
        <v>81</v>
      </c>
      <c r="AV143" s="13" t="s">
        <v>79</v>
      </c>
      <c r="AW143" s="13" t="s">
        <v>36</v>
      </c>
      <c r="AX143" s="13" t="s">
        <v>73</v>
      </c>
      <c r="AY143" s="246" t="s">
        <v>131</v>
      </c>
    </row>
    <row r="144" spans="1:51" s="14" customFormat="1" ht="12">
      <c r="A144" s="14"/>
      <c r="B144" s="247"/>
      <c r="C144" s="248"/>
      <c r="D144" s="230" t="s">
        <v>144</v>
      </c>
      <c r="E144" s="249" t="s">
        <v>19</v>
      </c>
      <c r="F144" s="250" t="s">
        <v>197</v>
      </c>
      <c r="G144" s="248"/>
      <c r="H144" s="251">
        <v>85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144</v>
      </c>
      <c r="AU144" s="257" t="s">
        <v>81</v>
      </c>
      <c r="AV144" s="14" t="s">
        <v>81</v>
      </c>
      <c r="AW144" s="14" t="s">
        <v>36</v>
      </c>
      <c r="AX144" s="14" t="s">
        <v>73</v>
      </c>
      <c r="AY144" s="257" t="s">
        <v>131</v>
      </c>
    </row>
    <row r="145" spans="1:51" s="15" customFormat="1" ht="12">
      <c r="A145" s="15"/>
      <c r="B145" s="268"/>
      <c r="C145" s="269"/>
      <c r="D145" s="230" t="s">
        <v>144</v>
      </c>
      <c r="E145" s="270" t="s">
        <v>19</v>
      </c>
      <c r="F145" s="271" t="s">
        <v>160</v>
      </c>
      <c r="G145" s="269"/>
      <c r="H145" s="272">
        <v>85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8" t="s">
        <v>144</v>
      </c>
      <c r="AU145" s="278" t="s">
        <v>81</v>
      </c>
      <c r="AV145" s="15" t="s">
        <v>138</v>
      </c>
      <c r="AW145" s="15" t="s">
        <v>36</v>
      </c>
      <c r="AX145" s="15" t="s">
        <v>79</v>
      </c>
      <c r="AY145" s="278" t="s">
        <v>131</v>
      </c>
    </row>
    <row r="146" spans="1:65" s="2" customFormat="1" ht="24.15" customHeight="1">
      <c r="A146" s="40"/>
      <c r="B146" s="41"/>
      <c r="C146" s="258" t="s">
        <v>198</v>
      </c>
      <c r="D146" s="258" t="s">
        <v>152</v>
      </c>
      <c r="E146" s="259" t="s">
        <v>199</v>
      </c>
      <c r="F146" s="260" t="s">
        <v>200</v>
      </c>
      <c r="G146" s="261" t="s">
        <v>163</v>
      </c>
      <c r="H146" s="262">
        <v>46</v>
      </c>
      <c r="I146" s="263"/>
      <c r="J146" s="264">
        <f>ROUND(I146*H146,2)</f>
        <v>0</v>
      </c>
      <c r="K146" s="260" t="s">
        <v>19</v>
      </c>
      <c r="L146" s="265"/>
      <c r="M146" s="266" t="s">
        <v>19</v>
      </c>
      <c r="N146" s="267" t="s">
        <v>44</v>
      </c>
      <c r="O146" s="86"/>
      <c r="P146" s="226">
        <f>O146*H146</f>
        <v>0</v>
      </c>
      <c r="Q146" s="226">
        <v>0.002</v>
      </c>
      <c r="R146" s="226">
        <f>Q146*H146</f>
        <v>0.092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156</v>
      </c>
      <c r="AT146" s="228" t="s">
        <v>152</v>
      </c>
      <c r="AU146" s="228" t="s">
        <v>81</v>
      </c>
      <c r="AY146" s="19" t="s">
        <v>131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79</v>
      </c>
      <c r="BK146" s="229">
        <f>ROUND(I146*H146,2)</f>
        <v>0</v>
      </c>
      <c r="BL146" s="19" t="s">
        <v>138</v>
      </c>
      <c r="BM146" s="228" t="s">
        <v>201</v>
      </c>
    </row>
    <row r="147" spans="1:47" s="2" customFormat="1" ht="12">
      <c r="A147" s="40"/>
      <c r="B147" s="41"/>
      <c r="C147" s="42"/>
      <c r="D147" s="230" t="s">
        <v>140</v>
      </c>
      <c r="E147" s="42"/>
      <c r="F147" s="231" t="s">
        <v>200</v>
      </c>
      <c r="G147" s="42"/>
      <c r="H147" s="42"/>
      <c r="I147" s="232"/>
      <c r="J147" s="42"/>
      <c r="K147" s="42"/>
      <c r="L147" s="46"/>
      <c r="M147" s="233"/>
      <c r="N147" s="23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140</v>
      </c>
      <c r="AU147" s="19" t="s">
        <v>81</v>
      </c>
    </row>
    <row r="148" spans="1:51" s="13" customFormat="1" ht="12">
      <c r="A148" s="13"/>
      <c r="B148" s="237"/>
      <c r="C148" s="238"/>
      <c r="D148" s="230" t="s">
        <v>144</v>
      </c>
      <c r="E148" s="239" t="s">
        <v>19</v>
      </c>
      <c r="F148" s="240" t="s">
        <v>167</v>
      </c>
      <c r="G148" s="238"/>
      <c r="H148" s="239" t="s">
        <v>19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144</v>
      </c>
      <c r="AU148" s="246" t="s">
        <v>81</v>
      </c>
      <c r="AV148" s="13" t="s">
        <v>79</v>
      </c>
      <c r="AW148" s="13" t="s">
        <v>36</v>
      </c>
      <c r="AX148" s="13" t="s">
        <v>73</v>
      </c>
      <c r="AY148" s="246" t="s">
        <v>131</v>
      </c>
    </row>
    <row r="149" spans="1:51" s="13" customFormat="1" ht="12">
      <c r="A149" s="13"/>
      <c r="B149" s="237"/>
      <c r="C149" s="238"/>
      <c r="D149" s="230" t="s">
        <v>144</v>
      </c>
      <c r="E149" s="239" t="s">
        <v>19</v>
      </c>
      <c r="F149" s="240" t="s">
        <v>168</v>
      </c>
      <c r="G149" s="238"/>
      <c r="H149" s="239" t="s">
        <v>19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144</v>
      </c>
      <c r="AU149" s="246" t="s">
        <v>81</v>
      </c>
      <c r="AV149" s="13" t="s">
        <v>79</v>
      </c>
      <c r="AW149" s="13" t="s">
        <v>36</v>
      </c>
      <c r="AX149" s="13" t="s">
        <v>73</v>
      </c>
      <c r="AY149" s="246" t="s">
        <v>131</v>
      </c>
    </row>
    <row r="150" spans="1:51" s="14" customFormat="1" ht="12">
      <c r="A150" s="14"/>
      <c r="B150" s="247"/>
      <c r="C150" s="248"/>
      <c r="D150" s="230" t="s">
        <v>144</v>
      </c>
      <c r="E150" s="249" t="s">
        <v>19</v>
      </c>
      <c r="F150" s="250" t="s">
        <v>202</v>
      </c>
      <c r="G150" s="248"/>
      <c r="H150" s="251">
        <v>46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144</v>
      </c>
      <c r="AU150" s="257" t="s">
        <v>81</v>
      </c>
      <c r="AV150" s="14" t="s">
        <v>81</v>
      </c>
      <c r="AW150" s="14" t="s">
        <v>36</v>
      </c>
      <c r="AX150" s="14" t="s">
        <v>73</v>
      </c>
      <c r="AY150" s="257" t="s">
        <v>131</v>
      </c>
    </row>
    <row r="151" spans="1:51" s="15" customFormat="1" ht="12">
      <c r="A151" s="15"/>
      <c r="B151" s="268"/>
      <c r="C151" s="269"/>
      <c r="D151" s="230" t="s">
        <v>144</v>
      </c>
      <c r="E151" s="270" t="s">
        <v>19</v>
      </c>
      <c r="F151" s="271" t="s">
        <v>160</v>
      </c>
      <c r="G151" s="269"/>
      <c r="H151" s="272">
        <v>46</v>
      </c>
      <c r="I151" s="273"/>
      <c r="J151" s="269"/>
      <c r="K151" s="269"/>
      <c r="L151" s="274"/>
      <c r="M151" s="275"/>
      <c r="N151" s="276"/>
      <c r="O151" s="276"/>
      <c r="P151" s="276"/>
      <c r="Q151" s="276"/>
      <c r="R151" s="276"/>
      <c r="S151" s="276"/>
      <c r="T151" s="27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8" t="s">
        <v>144</v>
      </c>
      <c r="AU151" s="278" t="s">
        <v>81</v>
      </c>
      <c r="AV151" s="15" t="s">
        <v>138</v>
      </c>
      <c r="AW151" s="15" t="s">
        <v>36</v>
      </c>
      <c r="AX151" s="15" t="s">
        <v>79</v>
      </c>
      <c r="AY151" s="278" t="s">
        <v>131</v>
      </c>
    </row>
    <row r="152" spans="1:65" s="2" customFormat="1" ht="24.15" customHeight="1">
      <c r="A152" s="40"/>
      <c r="B152" s="41"/>
      <c r="C152" s="258" t="s">
        <v>203</v>
      </c>
      <c r="D152" s="258" t="s">
        <v>152</v>
      </c>
      <c r="E152" s="259" t="s">
        <v>204</v>
      </c>
      <c r="F152" s="260" t="s">
        <v>205</v>
      </c>
      <c r="G152" s="261" t="s">
        <v>163</v>
      </c>
      <c r="H152" s="262">
        <v>66</v>
      </c>
      <c r="I152" s="263"/>
      <c r="J152" s="264">
        <f>ROUND(I152*H152,2)</f>
        <v>0</v>
      </c>
      <c r="K152" s="260" t="s">
        <v>19</v>
      </c>
      <c r="L152" s="265"/>
      <c r="M152" s="266" t="s">
        <v>19</v>
      </c>
      <c r="N152" s="267" t="s">
        <v>44</v>
      </c>
      <c r="O152" s="86"/>
      <c r="P152" s="226">
        <f>O152*H152</f>
        <v>0</v>
      </c>
      <c r="Q152" s="226">
        <v>0.0025</v>
      </c>
      <c r="R152" s="226">
        <f>Q152*H152</f>
        <v>0.165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156</v>
      </c>
      <c r="AT152" s="228" t="s">
        <v>152</v>
      </c>
      <c r="AU152" s="228" t="s">
        <v>81</v>
      </c>
      <c r="AY152" s="19" t="s">
        <v>131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138</v>
      </c>
      <c r="BM152" s="228" t="s">
        <v>206</v>
      </c>
    </row>
    <row r="153" spans="1:47" s="2" customFormat="1" ht="12">
      <c r="A153" s="40"/>
      <c r="B153" s="41"/>
      <c r="C153" s="42"/>
      <c r="D153" s="230" t="s">
        <v>140</v>
      </c>
      <c r="E153" s="42"/>
      <c r="F153" s="231" t="s">
        <v>205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140</v>
      </c>
      <c r="AU153" s="19" t="s">
        <v>81</v>
      </c>
    </row>
    <row r="154" spans="1:51" s="13" customFormat="1" ht="12">
      <c r="A154" s="13"/>
      <c r="B154" s="237"/>
      <c r="C154" s="238"/>
      <c r="D154" s="230" t="s">
        <v>144</v>
      </c>
      <c r="E154" s="239" t="s">
        <v>19</v>
      </c>
      <c r="F154" s="240" t="s">
        <v>167</v>
      </c>
      <c r="G154" s="238"/>
      <c r="H154" s="239" t="s">
        <v>19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144</v>
      </c>
      <c r="AU154" s="246" t="s">
        <v>81</v>
      </c>
      <c r="AV154" s="13" t="s">
        <v>79</v>
      </c>
      <c r="AW154" s="13" t="s">
        <v>36</v>
      </c>
      <c r="AX154" s="13" t="s">
        <v>73</v>
      </c>
      <c r="AY154" s="246" t="s">
        <v>131</v>
      </c>
    </row>
    <row r="155" spans="1:51" s="13" customFormat="1" ht="12">
      <c r="A155" s="13"/>
      <c r="B155" s="237"/>
      <c r="C155" s="238"/>
      <c r="D155" s="230" t="s">
        <v>144</v>
      </c>
      <c r="E155" s="239" t="s">
        <v>19</v>
      </c>
      <c r="F155" s="240" t="s">
        <v>168</v>
      </c>
      <c r="G155" s="238"/>
      <c r="H155" s="239" t="s">
        <v>19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144</v>
      </c>
      <c r="AU155" s="246" t="s">
        <v>81</v>
      </c>
      <c r="AV155" s="13" t="s">
        <v>79</v>
      </c>
      <c r="AW155" s="13" t="s">
        <v>36</v>
      </c>
      <c r="AX155" s="13" t="s">
        <v>73</v>
      </c>
      <c r="AY155" s="246" t="s">
        <v>131</v>
      </c>
    </row>
    <row r="156" spans="1:51" s="14" customFormat="1" ht="12">
      <c r="A156" s="14"/>
      <c r="B156" s="247"/>
      <c r="C156" s="248"/>
      <c r="D156" s="230" t="s">
        <v>144</v>
      </c>
      <c r="E156" s="249" t="s">
        <v>19</v>
      </c>
      <c r="F156" s="250" t="s">
        <v>192</v>
      </c>
      <c r="G156" s="248"/>
      <c r="H156" s="251">
        <v>66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144</v>
      </c>
      <c r="AU156" s="257" t="s">
        <v>81</v>
      </c>
      <c r="AV156" s="14" t="s">
        <v>81</v>
      </c>
      <c r="AW156" s="14" t="s">
        <v>36</v>
      </c>
      <c r="AX156" s="14" t="s">
        <v>73</v>
      </c>
      <c r="AY156" s="257" t="s">
        <v>131</v>
      </c>
    </row>
    <row r="157" spans="1:51" s="15" customFormat="1" ht="12">
      <c r="A157" s="15"/>
      <c r="B157" s="268"/>
      <c r="C157" s="269"/>
      <c r="D157" s="230" t="s">
        <v>144</v>
      </c>
      <c r="E157" s="270" t="s">
        <v>19</v>
      </c>
      <c r="F157" s="271" t="s">
        <v>160</v>
      </c>
      <c r="G157" s="269"/>
      <c r="H157" s="272">
        <v>66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8" t="s">
        <v>144</v>
      </c>
      <c r="AU157" s="278" t="s">
        <v>81</v>
      </c>
      <c r="AV157" s="15" t="s">
        <v>138</v>
      </c>
      <c r="AW157" s="15" t="s">
        <v>36</v>
      </c>
      <c r="AX157" s="15" t="s">
        <v>79</v>
      </c>
      <c r="AY157" s="278" t="s">
        <v>131</v>
      </c>
    </row>
    <row r="158" spans="1:65" s="2" customFormat="1" ht="24.15" customHeight="1">
      <c r="A158" s="40"/>
      <c r="B158" s="41"/>
      <c r="C158" s="258" t="s">
        <v>207</v>
      </c>
      <c r="D158" s="258" t="s">
        <v>152</v>
      </c>
      <c r="E158" s="259" t="s">
        <v>208</v>
      </c>
      <c r="F158" s="260" t="s">
        <v>209</v>
      </c>
      <c r="G158" s="261" t="s">
        <v>163</v>
      </c>
      <c r="H158" s="262">
        <v>66</v>
      </c>
      <c r="I158" s="263"/>
      <c r="J158" s="264">
        <f>ROUND(I158*H158,2)</f>
        <v>0</v>
      </c>
      <c r="K158" s="260" t="s">
        <v>19</v>
      </c>
      <c r="L158" s="265"/>
      <c r="M158" s="266" t="s">
        <v>19</v>
      </c>
      <c r="N158" s="267" t="s">
        <v>44</v>
      </c>
      <c r="O158" s="86"/>
      <c r="P158" s="226">
        <f>O158*H158</f>
        <v>0</v>
      </c>
      <c r="Q158" s="226">
        <v>0.0015</v>
      </c>
      <c r="R158" s="226">
        <f>Q158*H158</f>
        <v>0.099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156</v>
      </c>
      <c r="AT158" s="228" t="s">
        <v>152</v>
      </c>
      <c r="AU158" s="228" t="s">
        <v>81</v>
      </c>
      <c r="AY158" s="19" t="s">
        <v>131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79</v>
      </c>
      <c r="BK158" s="229">
        <f>ROUND(I158*H158,2)</f>
        <v>0</v>
      </c>
      <c r="BL158" s="19" t="s">
        <v>138</v>
      </c>
      <c r="BM158" s="228" t="s">
        <v>210</v>
      </c>
    </row>
    <row r="159" spans="1:47" s="2" customFormat="1" ht="12">
      <c r="A159" s="40"/>
      <c r="B159" s="41"/>
      <c r="C159" s="42"/>
      <c r="D159" s="230" t="s">
        <v>140</v>
      </c>
      <c r="E159" s="42"/>
      <c r="F159" s="231" t="s">
        <v>209</v>
      </c>
      <c r="G159" s="42"/>
      <c r="H159" s="42"/>
      <c r="I159" s="232"/>
      <c r="J159" s="42"/>
      <c r="K159" s="42"/>
      <c r="L159" s="46"/>
      <c r="M159" s="233"/>
      <c r="N159" s="23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140</v>
      </c>
      <c r="AU159" s="19" t="s">
        <v>81</v>
      </c>
    </row>
    <row r="160" spans="1:51" s="13" customFormat="1" ht="12">
      <c r="A160" s="13"/>
      <c r="B160" s="237"/>
      <c r="C160" s="238"/>
      <c r="D160" s="230" t="s">
        <v>144</v>
      </c>
      <c r="E160" s="239" t="s">
        <v>19</v>
      </c>
      <c r="F160" s="240" t="s">
        <v>167</v>
      </c>
      <c r="G160" s="238"/>
      <c r="H160" s="239" t="s">
        <v>19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144</v>
      </c>
      <c r="AU160" s="246" t="s">
        <v>81</v>
      </c>
      <c r="AV160" s="13" t="s">
        <v>79</v>
      </c>
      <c r="AW160" s="13" t="s">
        <v>36</v>
      </c>
      <c r="AX160" s="13" t="s">
        <v>73</v>
      </c>
      <c r="AY160" s="246" t="s">
        <v>131</v>
      </c>
    </row>
    <row r="161" spans="1:51" s="13" customFormat="1" ht="12">
      <c r="A161" s="13"/>
      <c r="B161" s="237"/>
      <c r="C161" s="238"/>
      <c r="D161" s="230" t="s">
        <v>144</v>
      </c>
      <c r="E161" s="239" t="s">
        <v>19</v>
      </c>
      <c r="F161" s="240" t="s">
        <v>168</v>
      </c>
      <c r="G161" s="238"/>
      <c r="H161" s="239" t="s">
        <v>19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144</v>
      </c>
      <c r="AU161" s="246" t="s">
        <v>81</v>
      </c>
      <c r="AV161" s="13" t="s">
        <v>79</v>
      </c>
      <c r="AW161" s="13" t="s">
        <v>36</v>
      </c>
      <c r="AX161" s="13" t="s">
        <v>73</v>
      </c>
      <c r="AY161" s="246" t="s">
        <v>131</v>
      </c>
    </row>
    <row r="162" spans="1:51" s="14" customFormat="1" ht="12">
      <c r="A162" s="14"/>
      <c r="B162" s="247"/>
      <c r="C162" s="248"/>
      <c r="D162" s="230" t="s">
        <v>144</v>
      </c>
      <c r="E162" s="249" t="s">
        <v>19</v>
      </c>
      <c r="F162" s="250" t="s">
        <v>192</v>
      </c>
      <c r="G162" s="248"/>
      <c r="H162" s="251">
        <v>66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7" t="s">
        <v>144</v>
      </c>
      <c r="AU162" s="257" t="s">
        <v>81</v>
      </c>
      <c r="AV162" s="14" t="s">
        <v>81</v>
      </c>
      <c r="AW162" s="14" t="s">
        <v>36</v>
      </c>
      <c r="AX162" s="14" t="s">
        <v>73</v>
      </c>
      <c r="AY162" s="257" t="s">
        <v>131</v>
      </c>
    </row>
    <row r="163" spans="1:51" s="15" customFormat="1" ht="12">
      <c r="A163" s="15"/>
      <c r="B163" s="268"/>
      <c r="C163" s="269"/>
      <c r="D163" s="230" t="s">
        <v>144</v>
      </c>
      <c r="E163" s="270" t="s">
        <v>19</v>
      </c>
      <c r="F163" s="271" t="s">
        <v>160</v>
      </c>
      <c r="G163" s="269"/>
      <c r="H163" s="272">
        <v>66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8" t="s">
        <v>144</v>
      </c>
      <c r="AU163" s="278" t="s">
        <v>81</v>
      </c>
      <c r="AV163" s="15" t="s">
        <v>138</v>
      </c>
      <c r="AW163" s="15" t="s">
        <v>36</v>
      </c>
      <c r="AX163" s="15" t="s">
        <v>79</v>
      </c>
      <c r="AY163" s="278" t="s">
        <v>131</v>
      </c>
    </row>
    <row r="164" spans="1:65" s="2" customFormat="1" ht="24.15" customHeight="1">
      <c r="A164" s="40"/>
      <c r="B164" s="41"/>
      <c r="C164" s="217" t="s">
        <v>211</v>
      </c>
      <c r="D164" s="217" t="s">
        <v>133</v>
      </c>
      <c r="E164" s="218" t="s">
        <v>212</v>
      </c>
      <c r="F164" s="219" t="s">
        <v>213</v>
      </c>
      <c r="G164" s="220" t="s">
        <v>163</v>
      </c>
      <c r="H164" s="221">
        <v>161</v>
      </c>
      <c r="I164" s="222"/>
      <c r="J164" s="223">
        <f>ROUND(I164*H164,2)</f>
        <v>0</v>
      </c>
      <c r="K164" s="219" t="s">
        <v>137</v>
      </c>
      <c r="L164" s="46"/>
      <c r="M164" s="224" t="s">
        <v>19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138</v>
      </c>
      <c r="AT164" s="228" t="s">
        <v>133</v>
      </c>
      <c r="AU164" s="228" t="s">
        <v>81</v>
      </c>
      <c r="AY164" s="19" t="s">
        <v>131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79</v>
      </c>
      <c r="BK164" s="229">
        <f>ROUND(I164*H164,2)</f>
        <v>0</v>
      </c>
      <c r="BL164" s="19" t="s">
        <v>138</v>
      </c>
      <c r="BM164" s="228" t="s">
        <v>214</v>
      </c>
    </row>
    <row r="165" spans="1:47" s="2" customFormat="1" ht="12">
      <c r="A165" s="40"/>
      <c r="B165" s="41"/>
      <c r="C165" s="42"/>
      <c r="D165" s="230" t="s">
        <v>140</v>
      </c>
      <c r="E165" s="42"/>
      <c r="F165" s="231" t="s">
        <v>215</v>
      </c>
      <c r="G165" s="42"/>
      <c r="H165" s="42"/>
      <c r="I165" s="232"/>
      <c r="J165" s="42"/>
      <c r="K165" s="42"/>
      <c r="L165" s="46"/>
      <c r="M165" s="233"/>
      <c r="N165" s="23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140</v>
      </c>
      <c r="AU165" s="19" t="s">
        <v>81</v>
      </c>
    </row>
    <row r="166" spans="1:47" s="2" customFormat="1" ht="12">
      <c r="A166" s="40"/>
      <c r="B166" s="41"/>
      <c r="C166" s="42"/>
      <c r="D166" s="235" t="s">
        <v>142</v>
      </c>
      <c r="E166" s="42"/>
      <c r="F166" s="236" t="s">
        <v>216</v>
      </c>
      <c r="G166" s="42"/>
      <c r="H166" s="42"/>
      <c r="I166" s="232"/>
      <c r="J166" s="42"/>
      <c r="K166" s="42"/>
      <c r="L166" s="46"/>
      <c r="M166" s="233"/>
      <c r="N166" s="23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142</v>
      </c>
      <c r="AU166" s="19" t="s">
        <v>81</v>
      </c>
    </row>
    <row r="167" spans="1:51" s="13" customFormat="1" ht="12">
      <c r="A167" s="13"/>
      <c r="B167" s="237"/>
      <c r="C167" s="238"/>
      <c r="D167" s="230" t="s">
        <v>144</v>
      </c>
      <c r="E167" s="239" t="s">
        <v>19</v>
      </c>
      <c r="F167" s="240" t="s">
        <v>167</v>
      </c>
      <c r="G167" s="238"/>
      <c r="H167" s="239" t="s">
        <v>19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144</v>
      </c>
      <c r="AU167" s="246" t="s">
        <v>81</v>
      </c>
      <c r="AV167" s="13" t="s">
        <v>79</v>
      </c>
      <c r="AW167" s="13" t="s">
        <v>36</v>
      </c>
      <c r="AX167" s="13" t="s">
        <v>73</v>
      </c>
      <c r="AY167" s="246" t="s">
        <v>131</v>
      </c>
    </row>
    <row r="168" spans="1:51" s="13" customFormat="1" ht="12">
      <c r="A168" s="13"/>
      <c r="B168" s="237"/>
      <c r="C168" s="238"/>
      <c r="D168" s="230" t="s">
        <v>144</v>
      </c>
      <c r="E168" s="239" t="s">
        <v>19</v>
      </c>
      <c r="F168" s="240" t="s">
        <v>168</v>
      </c>
      <c r="G168" s="238"/>
      <c r="H168" s="239" t="s">
        <v>19</v>
      </c>
      <c r="I168" s="241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144</v>
      </c>
      <c r="AU168" s="246" t="s">
        <v>81</v>
      </c>
      <c r="AV168" s="13" t="s">
        <v>79</v>
      </c>
      <c r="AW168" s="13" t="s">
        <v>36</v>
      </c>
      <c r="AX168" s="13" t="s">
        <v>73</v>
      </c>
      <c r="AY168" s="246" t="s">
        <v>131</v>
      </c>
    </row>
    <row r="169" spans="1:51" s="14" customFormat="1" ht="12">
      <c r="A169" s="14"/>
      <c r="B169" s="247"/>
      <c r="C169" s="248"/>
      <c r="D169" s="230" t="s">
        <v>144</v>
      </c>
      <c r="E169" s="249" t="s">
        <v>19</v>
      </c>
      <c r="F169" s="250" t="s">
        <v>176</v>
      </c>
      <c r="G169" s="248"/>
      <c r="H169" s="251">
        <v>161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144</v>
      </c>
      <c r="AU169" s="257" t="s">
        <v>81</v>
      </c>
      <c r="AV169" s="14" t="s">
        <v>81</v>
      </c>
      <c r="AW169" s="14" t="s">
        <v>36</v>
      </c>
      <c r="AX169" s="14" t="s">
        <v>73</v>
      </c>
      <c r="AY169" s="257" t="s">
        <v>131</v>
      </c>
    </row>
    <row r="170" spans="1:51" s="15" customFormat="1" ht="12">
      <c r="A170" s="15"/>
      <c r="B170" s="268"/>
      <c r="C170" s="269"/>
      <c r="D170" s="230" t="s">
        <v>144</v>
      </c>
      <c r="E170" s="270" t="s">
        <v>19</v>
      </c>
      <c r="F170" s="271" t="s">
        <v>160</v>
      </c>
      <c r="G170" s="269"/>
      <c r="H170" s="272">
        <v>161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8" t="s">
        <v>144</v>
      </c>
      <c r="AU170" s="278" t="s">
        <v>81</v>
      </c>
      <c r="AV170" s="15" t="s">
        <v>138</v>
      </c>
      <c r="AW170" s="15" t="s">
        <v>36</v>
      </c>
      <c r="AX170" s="15" t="s">
        <v>79</v>
      </c>
      <c r="AY170" s="278" t="s">
        <v>131</v>
      </c>
    </row>
    <row r="171" spans="1:65" s="2" customFormat="1" ht="21.75" customHeight="1">
      <c r="A171" s="40"/>
      <c r="B171" s="41"/>
      <c r="C171" s="258" t="s">
        <v>217</v>
      </c>
      <c r="D171" s="258" t="s">
        <v>152</v>
      </c>
      <c r="E171" s="259" t="s">
        <v>218</v>
      </c>
      <c r="F171" s="260" t="s">
        <v>219</v>
      </c>
      <c r="G171" s="261" t="s">
        <v>220</v>
      </c>
      <c r="H171" s="262">
        <v>23</v>
      </c>
      <c r="I171" s="263"/>
      <c r="J171" s="264">
        <f>ROUND(I171*H171,2)</f>
        <v>0</v>
      </c>
      <c r="K171" s="260" t="s">
        <v>19</v>
      </c>
      <c r="L171" s="265"/>
      <c r="M171" s="266" t="s">
        <v>19</v>
      </c>
      <c r="N171" s="267" t="s">
        <v>44</v>
      </c>
      <c r="O171" s="86"/>
      <c r="P171" s="226">
        <f>O171*H171</f>
        <v>0</v>
      </c>
      <c r="Q171" s="226">
        <v>0.00065</v>
      </c>
      <c r="R171" s="226">
        <f>Q171*H171</f>
        <v>0.01495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156</v>
      </c>
      <c r="AT171" s="228" t="s">
        <v>152</v>
      </c>
      <c r="AU171" s="228" t="s">
        <v>81</v>
      </c>
      <c r="AY171" s="19" t="s">
        <v>131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79</v>
      </c>
      <c r="BK171" s="229">
        <f>ROUND(I171*H171,2)</f>
        <v>0</v>
      </c>
      <c r="BL171" s="19" t="s">
        <v>138</v>
      </c>
      <c r="BM171" s="228" t="s">
        <v>221</v>
      </c>
    </row>
    <row r="172" spans="1:47" s="2" customFormat="1" ht="12">
      <c r="A172" s="40"/>
      <c r="B172" s="41"/>
      <c r="C172" s="42"/>
      <c r="D172" s="230" t="s">
        <v>140</v>
      </c>
      <c r="E172" s="42"/>
      <c r="F172" s="231" t="s">
        <v>219</v>
      </c>
      <c r="G172" s="42"/>
      <c r="H172" s="42"/>
      <c r="I172" s="232"/>
      <c r="J172" s="42"/>
      <c r="K172" s="42"/>
      <c r="L172" s="46"/>
      <c r="M172" s="233"/>
      <c r="N172" s="23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140</v>
      </c>
      <c r="AU172" s="19" t="s">
        <v>81</v>
      </c>
    </row>
    <row r="173" spans="1:51" s="13" customFormat="1" ht="12">
      <c r="A173" s="13"/>
      <c r="B173" s="237"/>
      <c r="C173" s="238"/>
      <c r="D173" s="230" t="s">
        <v>144</v>
      </c>
      <c r="E173" s="239" t="s">
        <v>19</v>
      </c>
      <c r="F173" s="240" t="s">
        <v>167</v>
      </c>
      <c r="G173" s="238"/>
      <c r="H173" s="239" t="s">
        <v>19</v>
      </c>
      <c r="I173" s="241"/>
      <c r="J173" s="238"/>
      <c r="K173" s="238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144</v>
      </c>
      <c r="AU173" s="246" t="s">
        <v>81</v>
      </c>
      <c r="AV173" s="13" t="s">
        <v>79</v>
      </c>
      <c r="AW173" s="13" t="s">
        <v>36</v>
      </c>
      <c r="AX173" s="13" t="s">
        <v>73</v>
      </c>
      <c r="AY173" s="246" t="s">
        <v>131</v>
      </c>
    </row>
    <row r="174" spans="1:51" s="13" customFormat="1" ht="12">
      <c r="A174" s="13"/>
      <c r="B174" s="237"/>
      <c r="C174" s="238"/>
      <c r="D174" s="230" t="s">
        <v>144</v>
      </c>
      <c r="E174" s="239" t="s">
        <v>19</v>
      </c>
      <c r="F174" s="240" t="s">
        <v>168</v>
      </c>
      <c r="G174" s="238"/>
      <c r="H174" s="239" t="s">
        <v>19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144</v>
      </c>
      <c r="AU174" s="246" t="s">
        <v>81</v>
      </c>
      <c r="AV174" s="13" t="s">
        <v>79</v>
      </c>
      <c r="AW174" s="13" t="s">
        <v>36</v>
      </c>
      <c r="AX174" s="13" t="s">
        <v>73</v>
      </c>
      <c r="AY174" s="246" t="s">
        <v>131</v>
      </c>
    </row>
    <row r="175" spans="1:51" s="14" customFormat="1" ht="12">
      <c r="A175" s="14"/>
      <c r="B175" s="247"/>
      <c r="C175" s="248"/>
      <c r="D175" s="230" t="s">
        <v>144</v>
      </c>
      <c r="E175" s="249" t="s">
        <v>19</v>
      </c>
      <c r="F175" s="250" t="s">
        <v>222</v>
      </c>
      <c r="G175" s="248"/>
      <c r="H175" s="251">
        <v>23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144</v>
      </c>
      <c r="AU175" s="257" t="s">
        <v>81</v>
      </c>
      <c r="AV175" s="14" t="s">
        <v>81</v>
      </c>
      <c r="AW175" s="14" t="s">
        <v>36</v>
      </c>
      <c r="AX175" s="14" t="s">
        <v>73</v>
      </c>
      <c r="AY175" s="257" t="s">
        <v>131</v>
      </c>
    </row>
    <row r="176" spans="1:51" s="15" customFormat="1" ht="12">
      <c r="A176" s="15"/>
      <c r="B176" s="268"/>
      <c r="C176" s="269"/>
      <c r="D176" s="230" t="s">
        <v>144</v>
      </c>
      <c r="E176" s="270" t="s">
        <v>19</v>
      </c>
      <c r="F176" s="271" t="s">
        <v>160</v>
      </c>
      <c r="G176" s="269"/>
      <c r="H176" s="272">
        <v>23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8" t="s">
        <v>144</v>
      </c>
      <c r="AU176" s="278" t="s">
        <v>81</v>
      </c>
      <c r="AV176" s="15" t="s">
        <v>138</v>
      </c>
      <c r="AW176" s="15" t="s">
        <v>36</v>
      </c>
      <c r="AX176" s="15" t="s">
        <v>79</v>
      </c>
      <c r="AY176" s="278" t="s">
        <v>131</v>
      </c>
    </row>
    <row r="177" spans="1:65" s="2" customFormat="1" ht="21.75" customHeight="1">
      <c r="A177" s="40"/>
      <c r="B177" s="41"/>
      <c r="C177" s="258" t="s">
        <v>8</v>
      </c>
      <c r="D177" s="258" t="s">
        <v>152</v>
      </c>
      <c r="E177" s="259" t="s">
        <v>223</v>
      </c>
      <c r="F177" s="260" t="s">
        <v>224</v>
      </c>
      <c r="G177" s="261" t="s">
        <v>220</v>
      </c>
      <c r="H177" s="262">
        <v>35</v>
      </c>
      <c r="I177" s="263"/>
      <c r="J177" s="264">
        <f>ROUND(I177*H177,2)</f>
        <v>0</v>
      </c>
      <c r="K177" s="260" t="s">
        <v>19</v>
      </c>
      <c r="L177" s="265"/>
      <c r="M177" s="266" t="s">
        <v>19</v>
      </c>
      <c r="N177" s="267" t="s">
        <v>44</v>
      </c>
      <c r="O177" s="86"/>
      <c r="P177" s="226">
        <f>O177*H177</f>
        <v>0</v>
      </c>
      <c r="Q177" s="226">
        <v>0.00065</v>
      </c>
      <c r="R177" s="226">
        <f>Q177*H177</f>
        <v>0.02275</v>
      </c>
      <c r="S177" s="226">
        <v>0</v>
      </c>
      <c r="T177" s="22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8" t="s">
        <v>156</v>
      </c>
      <c r="AT177" s="228" t="s">
        <v>152</v>
      </c>
      <c r="AU177" s="228" t="s">
        <v>81</v>
      </c>
      <c r="AY177" s="19" t="s">
        <v>131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9" t="s">
        <v>79</v>
      </c>
      <c r="BK177" s="229">
        <f>ROUND(I177*H177,2)</f>
        <v>0</v>
      </c>
      <c r="BL177" s="19" t="s">
        <v>138</v>
      </c>
      <c r="BM177" s="228" t="s">
        <v>225</v>
      </c>
    </row>
    <row r="178" spans="1:47" s="2" customFormat="1" ht="12">
      <c r="A178" s="40"/>
      <c r="B178" s="41"/>
      <c r="C178" s="42"/>
      <c r="D178" s="230" t="s">
        <v>140</v>
      </c>
      <c r="E178" s="42"/>
      <c r="F178" s="231" t="s">
        <v>224</v>
      </c>
      <c r="G178" s="42"/>
      <c r="H178" s="42"/>
      <c r="I178" s="232"/>
      <c r="J178" s="42"/>
      <c r="K178" s="42"/>
      <c r="L178" s="46"/>
      <c r="M178" s="233"/>
      <c r="N178" s="23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140</v>
      </c>
      <c r="AU178" s="19" t="s">
        <v>81</v>
      </c>
    </row>
    <row r="179" spans="1:51" s="13" customFormat="1" ht="12">
      <c r="A179" s="13"/>
      <c r="B179" s="237"/>
      <c r="C179" s="238"/>
      <c r="D179" s="230" t="s">
        <v>144</v>
      </c>
      <c r="E179" s="239" t="s">
        <v>19</v>
      </c>
      <c r="F179" s="240" t="s">
        <v>167</v>
      </c>
      <c r="G179" s="238"/>
      <c r="H179" s="239" t="s">
        <v>19</v>
      </c>
      <c r="I179" s="241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144</v>
      </c>
      <c r="AU179" s="246" t="s">
        <v>81</v>
      </c>
      <c r="AV179" s="13" t="s">
        <v>79</v>
      </c>
      <c r="AW179" s="13" t="s">
        <v>36</v>
      </c>
      <c r="AX179" s="13" t="s">
        <v>73</v>
      </c>
      <c r="AY179" s="246" t="s">
        <v>131</v>
      </c>
    </row>
    <row r="180" spans="1:51" s="13" customFormat="1" ht="12">
      <c r="A180" s="13"/>
      <c r="B180" s="237"/>
      <c r="C180" s="238"/>
      <c r="D180" s="230" t="s">
        <v>144</v>
      </c>
      <c r="E180" s="239" t="s">
        <v>19</v>
      </c>
      <c r="F180" s="240" t="s">
        <v>168</v>
      </c>
      <c r="G180" s="238"/>
      <c r="H180" s="239" t="s">
        <v>19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144</v>
      </c>
      <c r="AU180" s="246" t="s">
        <v>81</v>
      </c>
      <c r="AV180" s="13" t="s">
        <v>79</v>
      </c>
      <c r="AW180" s="13" t="s">
        <v>36</v>
      </c>
      <c r="AX180" s="13" t="s">
        <v>73</v>
      </c>
      <c r="AY180" s="246" t="s">
        <v>131</v>
      </c>
    </row>
    <row r="181" spans="1:51" s="14" customFormat="1" ht="12">
      <c r="A181" s="14"/>
      <c r="B181" s="247"/>
      <c r="C181" s="248"/>
      <c r="D181" s="230" t="s">
        <v>144</v>
      </c>
      <c r="E181" s="249" t="s">
        <v>19</v>
      </c>
      <c r="F181" s="250" t="s">
        <v>226</v>
      </c>
      <c r="G181" s="248"/>
      <c r="H181" s="251">
        <v>35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144</v>
      </c>
      <c r="AU181" s="257" t="s">
        <v>81</v>
      </c>
      <c r="AV181" s="14" t="s">
        <v>81</v>
      </c>
      <c r="AW181" s="14" t="s">
        <v>36</v>
      </c>
      <c r="AX181" s="14" t="s">
        <v>73</v>
      </c>
      <c r="AY181" s="257" t="s">
        <v>131</v>
      </c>
    </row>
    <row r="182" spans="1:51" s="15" customFormat="1" ht="12">
      <c r="A182" s="15"/>
      <c r="B182" s="268"/>
      <c r="C182" s="269"/>
      <c r="D182" s="230" t="s">
        <v>144</v>
      </c>
      <c r="E182" s="270" t="s">
        <v>19</v>
      </c>
      <c r="F182" s="271" t="s">
        <v>160</v>
      </c>
      <c r="G182" s="269"/>
      <c r="H182" s="272">
        <v>35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8" t="s">
        <v>144</v>
      </c>
      <c r="AU182" s="278" t="s">
        <v>81</v>
      </c>
      <c r="AV182" s="15" t="s">
        <v>138</v>
      </c>
      <c r="AW182" s="15" t="s">
        <v>36</v>
      </c>
      <c r="AX182" s="15" t="s">
        <v>79</v>
      </c>
      <c r="AY182" s="278" t="s">
        <v>131</v>
      </c>
    </row>
    <row r="183" spans="1:65" s="2" customFormat="1" ht="21.75" customHeight="1">
      <c r="A183" s="40"/>
      <c r="B183" s="41"/>
      <c r="C183" s="258" t="s">
        <v>227</v>
      </c>
      <c r="D183" s="258" t="s">
        <v>152</v>
      </c>
      <c r="E183" s="259" t="s">
        <v>228</v>
      </c>
      <c r="F183" s="260" t="s">
        <v>229</v>
      </c>
      <c r="G183" s="261" t="s">
        <v>220</v>
      </c>
      <c r="H183" s="262">
        <v>35</v>
      </c>
      <c r="I183" s="263"/>
      <c r="J183" s="264">
        <f>ROUND(I183*H183,2)</f>
        <v>0</v>
      </c>
      <c r="K183" s="260" t="s">
        <v>19</v>
      </c>
      <c r="L183" s="265"/>
      <c r="M183" s="266" t="s">
        <v>19</v>
      </c>
      <c r="N183" s="267" t="s">
        <v>44</v>
      </c>
      <c r="O183" s="86"/>
      <c r="P183" s="226">
        <f>O183*H183</f>
        <v>0</v>
      </c>
      <c r="Q183" s="226">
        <v>0.00065</v>
      </c>
      <c r="R183" s="226">
        <f>Q183*H183</f>
        <v>0.02275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156</v>
      </c>
      <c r="AT183" s="228" t="s">
        <v>152</v>
      </c>
      <c r="AU183" s="228" t="s">
        <v>81</v>
      </c>
      <c r="AY183" s="19" t="s">
        <v>131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138</v>
      </c>
      <c r="BM183" s="228" t="s">
        <v>230</v>
      </c>
    </row>
    <row r="184" spans="1:47" s="2" customFormat="1" ht="12">
      <c r="A184" s="40"/>
      <c r="B184" s="41"/>
      <c r="C184" s="42"/>
      <c r="D184" s="230" t="s">
        <v>140</v>
      </c>
      <c r="E184" s="42"/>
      <c r="F184" s="231" t="s">
        <v>229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140</v>
      </c>
      <c r="AU184" s="19" t="s">
        <v>81</v>
      </c>
    </row>
    <row r="185" spans="1:51" s="13" customFormat="1" ht="12">
      <c r="A185" s="13"/>
      <c r="B185" s="237"/>
      <c r="C185" s="238"/>
      <c r="D185" s="230" t="s">
        <v>144</v>
      </c>
      <c r="E185" s="239" t="s">
        <v>19</v>
      </c>
      <c r="F185" s="240" t="s">
        <v>167</v>
      </c>
      <c r="G185" s="238"/>
      <c r="H185" s="239" t="s">
        <v>19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144</v>
      </c>
      <c r="AU185" s="246" t="s">
        <v>81</v>
      </c>
      <c r="AV185" s="13" t="s">
        <v>79</v>
      </c>
      <c r="AW185" s="13" t="s">
        <v>36</v>
      </c>
      <c r="AX185" s="13" t="s">
        <v>73</v>
      </c>
      <c r="AY185" s="246" t="s">
        <v>131</v>
      </c>
    </row>
    <row r="186" spans="1:51" s="13" customFormat="1" ht="12">
      <c r="A186" s="13"/>
      <c r="B186" s="237"/>
      <c r="C186" s="238"/>
      <c r="D186" s="230" t="s">
        <v>144</v>
      </c>
      <c r="E186" s="239" t="s">
        <v>19</v>
      </c>
      <c r="F186" s="240" t="s">
        <v>168</v>
      </c>
      <c r="G186" s="238"/>
      <c r="H186" s="239" t="s">
        <v>19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144</v>
      </c>
      <c r="AU186" s="246" t="s">
        <v>81</v>
      </c>
      <c r="AV186" s="13" t="s">
        <v>79</v>
      </c>
      <c r="AW186" s="13" t="s">
        <v>36</v>
      </c>
      <c r="AX186" s="13" t="s">
        <v>73</v>
      </c>
      <c r="AY186" s="246" t="s">
        <v>131</v>
      </c>
    </row>
    <row r="187" spans="1:51" s="14" customFormat="1" ht="12">
      <c r="A187" s="14"/>
      <c r="B187" s="247"/>
      <c r="C187" s="248"/>
      <c r="D187" s="230" t="s">
        <v>144</v>
      </c>
      <c r="E187" s="249" t="s">
        <v>19</v>
      </c>
      <c r="F187" s="250" t="s">
        <v>226</v>
      </c>
      <c r="G187" s="248"/>
      <c r="H187" s="251">
        <v>35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7" t="s">
        <v>144</v>
      </c>
      <c r="AU187" s="257" t="s">
        <v>81</v>
      </c>
      <c r="AV187" s="14" t="s">
        <v>81</v>
      </c>
      <c r="AW187" s="14" t="s">
        <v>36</v>
      </c>
      <c r="AX187" s="14" t="s">
        <v>73</v>
      </c>
      <c r="AY187" s="257" t="s">
        <v>131</v>
      </c>
    </row>
    <row r="188" spans="1:51" s="15" customFormat="1" ht="12">
      <c r="A188" s="15"/>
      <c r="B188" s="268"/>
      <c r="C188" s="269"/>
      <c r="D188" s="230" t="s">
        <v>144</v>
      </c>
      <c r="E188" s="270" t="s">
        <v>19</v>
      </c>
      <c r="F188" s="271" t="s">
        <v>160</v>
      </c>
      <c r="G188" s="269"/>
      <c r="H188" s="272">
        <v>35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8" t="s">
        <v>144</v>
      </c>
      <c r="AU188" s="278" t="s">
        <v>81</v>
      </c>
      <c r="AV188" s="15" t="s">
        <v>138</v>
      </c>
      <c r="AW188" s="15" t="s">
        <v>36</v>
      </c>
      <c r="AX188" s="15" t="s">
        <v>79</v>
      </c>
      <c r="AY188" s="278" t="s">
        <v>131</v>
      </c>
    </row>
    <row r="189" spans="1:65" s="2" customFormat="1" ht="21.75" customHeight="1">
      <c r="A189" s="40"/>
      <c r="B189" s="41"/>
      <c r="C189" s="258" t="s">
        <v>231</v>
      </c>
      <c r="D189" s="258" t="s">
        <v>152</v>
      </c>
      <c r="E189" s="259" t="s">
        <v>232</v>
      </c>
      <c r="F189" s="260" t="s">
        <v>233</v>
      </c>
      <c r="G189" s="261" t="s">
        <v>220</v>
      </c>
      <c r="H189" s="262">
        <v>34</v>
      </c>
      <c r="I189" s="263"/>
      <c r="J189" s="264">
        <f>ROUND(I189*H189,2)</f>
        <v>0</v>
      </c>
      <c r="K189" s="260" t="s">
        <v>19</v>
      </c>
      <c r="L189" s="265"/>
      <c r="M189" s="266" t="s">
        <v>19</v>
      </c>
      <c r="N189" s="267" t="s">
        <v>44</v>
      </c>
      <c r="O189" s="86"/>
      <c r="P189" s="226">
        <f>O189*H189</f>
        <v>0</v>
      </c>
      <c r="Q189" s="226">
        <v>0.00065</v>
      </c>
      <c r="R189" s="226">
        <f>Q189*H189</f>
        <v>0.022099999999999998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156</v>
      </c>
      <c r="AT189" s="228" t="s">
        <v>152</v>
      </c>
      <c r="AU189" s="228" t="s">
        <v>81</v>
      </c>
      <c r="AY189" s="19" t="s">
        <v>131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138</v>
      </c>
      <c r="BM189" s="228" t="s">
        <v>234</v>
      </c>
    </row>
    <row r="190" spans="1:47" s="2" customFormat="1" ht="12">
      <c r="A190" s="40"/>
      <c r="B190" s="41"/>
      <c r="C190" s="42"/>
      <c r="D190" s="230" t="s">
        <v>140</v>
      </c>
      <c r="E190" s="42"/>
      <c r="F190" s="231" t="s">
        <v>233</v>
      </c>
      <c r="G190" s="42"/>
      <c r="H190" s="42"/>
      <c r="I190" s="232"/>
      <c r="J190" s="42"/>
      <c r="K190" s="42"/>
      <c r="L190" s="46"/>
      <c r="M190" s="233"/>
      <c r="N190" s="23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140</v>
      </c>
      <c r="AU190" s="19" t="s">
        <v>81</v>
      </c>
    </row>
    <row r="191" spans="1:51" s="13" customFormat="1" ht="12">
      <c r="A191" s="13"/>
      <c r="B191" s="237"/>
      <c r="C191" s="238"/>
      <c r="D191" s="230" t="s">
        <v>144</v>
      </c>
      <c r="E191" s="239" t="s">
        <v>19</v>
      </c>
      <c r="F191" s="240" t="s">
        <v>167</v>
      </c>
      <c r="G191" s="238"/>
      <c r="H191" s="239" t="s">
        <v>19</v>
      </c>
      <c r="I191" s="241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144</v>
      </c>
      <c r="AU191" s="246" t="s">
        <v>81</v>
      </c>
      <c r="AV191" s="13" t="s">
        <v>79</v>
      </c>
      <c r="AW191" s="13" t="s">
        <v>36</v>
      </c>
      <c r="AX191" s="13" t="s">
        <v>73</v>
      </c>
      <c r="AY191" s="246" t="s">
        <v>131</v>
      </c>
    </row>
    <row r="192" spans="1:51" s="13" customFormat="1" ht="12">
      <c r="A192" s="13"/>
      <c r="B192" s="237"/>
      <c r="C192" s="238"/>
      <c r="D192" s="230" t="s">
        <v>144</v>
      </c>
      <c r="E192" s="239" t="s">
        <v>19</v>
      </c>
      <c r="F192" s="240" t="s">
        <v>168</v>
      </c>
      <c r="G192" s="238"/>
      <c r="H192" s="239" t="s">
        <v>19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144</v>
      </c>
      <c r="AU192" s="246" t="s">
        <v>81</v>
      </c>
      <c r="AV192" s="13" t="s">
        <v>79</v>
      </c>
      <c r="AW192" s="13" t="s">
        <v>36</v>
      </c>
      <c r="AX192" s="13" t="s">
        <v>73</v>
      </c>
      <c r="AY192" s="246" t="s">
        <v>131</v>
      </c>
    </row>
    <row r="193" spans="1:51" s="14" customFormat="1" ht="12">
      <c r="A193" s="14"/>
      <c r="B193" s="247"/>
      <c r="C193" s="248"/>
      <c r="D193" s="230" t="s">
        <v>144</v>
      </c>
      <c r="E193" s="249" t="s">
        <v>19</v>
      </c>
      <c r="F193" s="250" t="s">
        <v>235</v>
      </c>
      <c r="G193" s="248"/>
      <c r="H193" s="251">
        <v>34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144</v>
      </c>
      <c r="AU193" s="257" t="s">
        <v>81</v>
      </c>
      <c r="AV193" s="14" t="s">
        <v>81</v>
      </c>
      <c r="AW193" s="14" t="s">
        <v>36</v>
      </c>
      <c r="AX193" s="14" t="s">
        <v>73</v>
      </c>
      <c r="AY193" s="257" t="s">
        <v>131</v>
      </c>
    </row>
    <row r="194" spans="1:51" s="15" customFormat="1" ht="12">
      <c r="A194" s="15"/>
      <c r="B194" s="268"/>
      <c r="C194" s="269"/>
      <c r="D194" s="230" t="s">
        <v>144</v>
      </c>
      <c r="E194" s="270" t="s">
        <v>19</v>
      </c>
      <c r="F194" s="271" t="s">
        <v>160</v>
      </c>
      <c r="G194" s="269"/>
      <c r="H194" s="272">
        <v>34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8" t="s">
        <v>144</v>
      </c>
      <c r="AU194" s="278" t="s">
        <v>81</v>
      </c>
      <c r="AV194" s="15" t="s">
        <v>138</v>
      </c>
      <c r="AW194" s="15" t="s">
        <v>36</v>
      </c>
      <c r="AX194" s="15" t="s">
        <v>79</v>
      </c>
      <c r="AY194" s="278" t="s">
        <v>131</v>
      </c>
    </row>
    <row r="195" spans="1:65" s="2" customFormat="1" ht="24.15" customHeight="1">
      <c r="A195" s="40"/>
      <c r="B195" s="41"/>
      <c r="C195" s="258" t="s">
        <v>236</v>
      </c>
      <c r="D195" s="258" t="s">
        <v>152</v>
      </c>
      <c r="E195" s="259" t="s">
        <v>237</v>
      </c>
      <c r="F195" s="260" t="s">
        <v>238</v>
      </c>
      <c r="G195" s="261" t="s">
        <v>220</v>
      </c>
      <c r="H195" s="262">
        <v>34</v>
      </c>
      <c r="I195" s="263"/>
      <c r="J195" s="264">
        <f>ROUND(I195*H195,2)</f>
        <v>0</v>
      </c>
      <c r="K195" s="260" t="s">
        <v>19</v>
      </c>
      <c r="L195" s="265"/>
      <c r="M195" s="266" t="s">
        <v>19</v>
      </c>
      <c r="N195" s="267" t="s">
        <v>44</v>
      </c>
      <c r="O195" s="86"/>
      <c r="P195" s="226">
        <f>O195*H195</f>
        <v>0</v>
      </c>
      <c r="Q195" s="226">
        <v>0.00065</v>
      </c>
      <c r="R195" s="226">
        <f>Q195*H195</f>
        <v>0.022099999999999998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156</v>
      </c>
      <c r="AT195" s="228" t="s">
        <v>152</v>
      </c>
      <c r="AU195" s="228" t="s">
        <v>81</v>
      </c>
      <c r="AY195" s="19" t="s">
        <v>131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79</v>
      </c>
      <c r="BK195" s="229">
        <f>ROUND(I195*H195,2)</f>
        <v>0</v>
      </c>
      <c r="BL195" s="19" t="s">
        <v>138</v>
      </c>
      <c r="BM195" s="228" t="s">
        <v>239</v>
      </c>
    </row>
    <row r="196" spans="1:47" s="2" customFormat="1" ht="12">
      <c r="A196" s="40"/>
      <c r="B196" s="41"/>
      <c r="C196" s="42"/>
      <c r="D196" s="230" t="s">
        <v>140</v>
      </c>
      <c r="E196" s="42"/>
      <c r="F196" s="231" t="s">
        <v>238</v>
      </c>
      <c r="G196" s="42"/>
      <c r="H196" s="42"/>
      <c r="I196" s="232"/>
      <c r="J196" s="42"/>
      <c r="K196" s="42"/>
      <c r="L196" s="46"/>
      <c r="M196" s="233"/>
      <c r="N196" s="23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140</v>
      </c>
      <c r="AU196" s="19" t="s">
        <v>81</v>
      </c>
    </row>
    <row r="197" spans="1:51" s="13" customFormat="1" ht="12">
      <c r="A197" s="13"/>
      <c r="B197" s="237"/>
      <c r="C197" s="238"/>
      <c r="D197" s="230" t="s">
        <v>144</v>
      </c>
      <c r="E197" s="239" t="s">
        <v>19</v>
      </c>
      <c r="F197" s="240" t="s">
        <v>167</v>
      </c>
      <c r="G197" s="238"/>
      <c r="H197" s="239" t="s">
        <v>19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144</v>
      </c>
      <c r="AU197" s="246" t="s">
        <v>81</v>
      </c>
      <c r="AV197" s="13" t="s">
        <v>79</v>
      </c>
      <c r="AW197" s="13" t="s">
        <v>36</v>
      </c>
      <c r="AX197" s="13" t="s">
        <v>73</v>
      </c>
      <c r="AY197" s="246" t="s">
        <v>131</v>
      </c>
    </row>
    <row r="198" spans="1:51" s="13" customFormat="1" ht="12">
      <c r="A198" s="13"/>
      <c r="B198" s="237"/>
      <c r="C198" s="238"/>
      <c r="D198" s="230" t="s">
        <v>144</v>
      </c>
      <c r="E198" s="239" t="s">
        <v>19</v>
      </c>
      <c r="F198" s="240" t="s">
        <v>168</v>
      </c>
      <c r="G198" s="238"/>
      <c r="H198" s="239" t="s">
        <v>19</v>
      </c>
      <c r="I198" s="241"/>
      <c r="J198" s="238"/>
      <c r="K198" s="238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144</v>
      </c>
      <c r="AU198" s="246" t="s">
        <v>81</v>
      </c>
      <c r="AV198" s="13" t="s">
        <v>79</v>
      </c>
      <c r="AW198" s="13" t="s">
        <v>36</v>
      </c>
      <c r="AX198" s="13" t="s">
        <v>73</v>
      </c>
      <c r="AY198" s="246" t="s">
        <v>131</v>
      </c>
    </row>
    <row r="199" spans="1:51" s="14" customFormat="1" ht="12">
      <c r="A199" s="14"/>
      <c r="B199" s="247"/>
      <c r="C199" s="248"/>
      <c r="D199" s="230" t="s">
        <v>144</v>
      </c>
      <c r="E199" s="249" t="s">
        <v>19</v>
      </c>
      <c r="F199" s="250" t="s">
        <v>235</v>
      </c>
      <c r="G199" s="248"/>
      <c r="H199" s="251">
        <v>34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144</v>
      </c>
      <c r="AU199" s="257" t="s">
        <v>81</v>
      </c>
      <c r="AV199" s="14" t="s">
        <v>81</v>
      </c>
      <c r="AW199" s="14" t="s">
        <v>36</v>
      </c>
      <c r="AX199" s="14" t="s">
        <v>73</v>
      </c>
      <c r="AY199" s="257" t="s">
        <v>131</v>
      </c>
    </row>
    <row r="200" spans="1:51" s="15" customFormat="1" ht="12">
      <c r="A200" s="15"/>
      <c r="B200" s="268"/>
      <c r="C200" s="269"/>
      <c r="D200" s="230" t="s">
        <v>144</v>
      </c>
      <c r="E200" s="270" t="s">
        <v>19</v>
      </c>
      <c r="F200" s="271" t="s">
        <v>160</v>
      </c>
      <c r="G200" s="269"/>
      <c r="H200" s="272">
        <v>34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8" t="s">
        <v>144</v>
      </c>
      <c r="AU200" s="278" t="s">
        <v>81</v>
      </c>
      <c r="AV200" s="15" t="s">
        <v>138</v>
      </c>
      <c r="AW200" s="15" t="s">
        <v>36</v>
      </c>
      <c r="AX200" s="15" t="s">
        <v>79</v>
      </c>
      <c r="AY200" s="278" t="s">
        <v>131</v>
      </c>
    </row>
    <row r="201" spans="1:65" s="2" customFormat="1" ht="33" customHeight="1">
      <c r="A201" s="40"/>
      <c r="B201" s="41"/>
      <c r="C201" s="217" t="s">
        <v>240</v>
      </c>
      <c r="D201" s="217" t="s">
        <v>133</v>
      </c>
      <c r="E201" s="218" t="s">
        <v>241</v>
      </c>
      <c r="F201" s="219" t="s">
        <v>242</v>
      </c>
      <c r="G201" s="220" t="s">
        <v>136</v>
      </c>
      <c r="H201" s="221">
        <v>2017</v>
      </c>
      <c r="I201" s="222"/>
      <c r="J201" s="223">
        <f>ROUND(I201*H201,2)</f>
        <v>0</v>
      </c>
      <c r="K201" s="219" t="s">
        <v>137</v>
      </c>
      <c r="L201" s="46"/>
      <c r="M201" s="224" t="s">
        <v>19</v>
      </c>
      <c r="N201" s="225" t="s">
        <v>44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138</v>
      </c>
      <c r="AT201" s="228" t="s">
        <v>133</v>
      </c>
      <c r="AU201" s="228" t="s">
        <v>81</v>
      </c>
      <c r="AY201" s="19" t="s">
        <v>131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138</v>
      </c>
      <c r="BM201" s="228" t="s">
        <v>243</v>
      </c>
    </row>
    <row r="202" spans="1:47" s="2" customFormat="1" ht="12">
      <c r="A202" s="40"/>
      <c r="B202" s="41"/>
      <c r="C202" s="42"/>
      <c r="D202" s="230" t="s">
        <v>140</v>
      </c>
      <c r="E202" s="42"/>
      <c r="F202" s="231" t="s">
        <v>244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140</v>
      </c>
      <c r="AU202" s="19" t="s">
        <v>81</v>
      </c>
    </row>
    <row r="203" spans="1:47" s="2" customFormat="1" ht="12">
      <c r="A203" s="40"/>
      <c r="B203" s="41"/>
      <c r="C203" s="42"/>
      <c r="D203" s="235" t="s">
        <v>142</v>
      </c>
      <c r="E203" s="42"/>
      <c r="F203" s="236" t="s">
        <v>245</v>
      </c>
      <c r="G203" s="42"/>
      <c r="H203" s="42"/>
      <c r="I203" s="232"/>
      <c r="J203" s="42"/>
      <c r="K203" s="42"/>
      <c r="L203" s="46"/>
      <c r="M203" s="233"/>
      <c r="N203" s="23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81</v>
      </c>
    </row>
    <row r="204" spans="1:51" s="13" customFormat="1" ht="12">
      <c r="A204" s="13"/>
      <c r="B204" s="237"/>
      <c r="C204" s="238"/>
      <c r="D204" s="230" t="s">
        <v>144</v>
      </c>
      <c r="E204" s="239" t="s">
        <v>19</v>
      </c>
      <c r="F204" s="240" t="s">
        <v>167</v>
      </c>
      <c r="G204" s="238"/>
      <c r="H204" s="239" t="s">
        <v>19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144</v>
      </c>
      <c r="AU204" s="246" t="s">
        <v>81</v>
      </c>
      <c r="AV204" s="13" t="s">
        <v>79</v>
      </c>
      <c r="AW204" s="13" t="s">
        <v>36</v>
      </c>
      <c r="AX204" s="13" t="s">
        <v>73</v>
      </c>
      <c r="AY204" s="246" t="s">
        <v>131</v>
      </c>
    </row>
    <row r="205" spans="1:51" s="13" customFormat="1" ht="12">
      <c r="A205" s="13"/>
      <c r="B205" s="237"/>
      <c r="C205" s="238"/>
      <c r="D205" s="230" t="s">
        <v>144</v>
      </c>
      <c r="E205" s="239" t="s">
        <v>19</v>
      </c>
      <c r="F205" s="240" t="s">
        <v>168</v>
      </c>
      <c r="G205" s="238"/>
      <c r="H205" s="239" t="s">
        <v>19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144</v>
      </c>
      <c r="AU205" s="246" t="s">
        <v>81</v>
      </c>
      <c r="AV205" s="13" t="s">
        <v>79</v>
      </c>
      <c r="AW205" s="13" t="s">
        <v>36</v>
      </c>
      <c r="AX205" s="13" t="s">
        <v>73</v>
      </c>
      <c r="AY205" s="246" t="s">
        <v>131</v>
      </c>
    </row>
    <row r="206" spans="1:51" s="14" customFormat="1" ht="12">
      <c r="A206" s="14"/>
      <c r="B206" s="247"/>
      <c r="C206" s="248"/>
      <c r="D206" s="230" t="s">
        <v>144</v>
      </c>
      <c r="E206" s="249" t="s">
        <v>19</v>
      </c>
      <c r="F206" s="250" t="s">
        <v>146</v>
      </c>
      <c r="G206" s="248"/>
      <c r="H206" s="251">
        <v>2017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7" t="s">
        <v>144</v>
      </c>
      <c r="AU206" s="257" t="s">
        <v>81</v>
      </c>
      <c r="AV206" s="14" t="s">
        <v>81</v>
      </c>
      <c r="AW206" s="14" t="s">
        <v>36</v>
      </c>
      <c r="AX206" s="14" t="s">
        <v>73</v>
      </c>
      <c r="AY206" s="257" t="s">
        <v>131</v>
      </c>
    </row>
    <row r="207" spans="1:51" s="15" customFormat="1" ht="12">
      <c r="A207" s="15"/>
      <c r="B207" s="268"/>
      <c r="C207" s="269"/>
      <c r="D207" s="230" t="s">
        <v>144</v>
      </c>
      <c r="E207" s="270" t="s">
        <v>19</v>
      </c>
      <c r="F207" s="271" t="s">
        <v>160</v>
      </c>
      <c r="G207" s="269"/>
      <c r="H207" s="272">
        <v>2017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8" t="s">
        <v>144</v>
      </c>
      <c r="AU207" s="278" t="s">
        <v>81</v>
      </c>
      <c r="AV207" s="15" t="s">
        <v>138</v>
      </c>
      <c r="AW207" s="15" t="s">
        <v>36</v>
      </c>
      <c r="AX207" s="15" t="s">
        <v>79</v>
      </c>
      <c r="AY207" s="278" t="s">
        <v>131</v>
      </c>
    </row>
    <row r="208" spans="1:65" s="2" customFormat="1" ht="16.5" customHeight="1">
      <c r="A208" s="40"/>
      <c r="B208" s="41"/>
      <c r="C208" s="258" t="s">
        <v>246</v>
      </c>
      <c r="D208" s="258" t="s">
        <v>152</v>
      </c>
      <c r="E208" s="259" t="s">
        <v>247</v>
      </c>
      <c r="F208" s="260" t="s">
        <v>248</v>
      </c>
      <c r="G208" s="261" t="s">
        <v>136</v>
      </c>
      <c r="H208" s="262">
        <v>2017</v>
      </c>
      <c r="I208" s="263"/>
      <c r="J208" s="264">
        <f>ROUND(I208*H208,2)</f>
        <v>0</v>
      </c>
      <c r="K208" s="260" t="s">
        <v>19</v>
      </c>
      <c r="L208" s="265"/>
      <c r="M208" s="266" t="s">
        <v>19</v>
      </c>
      <c r="N208" s="267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156</v>
      </c>
      <c r="AT208" s="228" t="s">
        <v>152</v>
      </c>
      <c r="AU208" s="228" t="s">
        <v>81</v>
      </c>
      <c r="AY208" s="19" t="s">
        <v>131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79</v>
      </c>
      <c r="BK208" s="229">
        <f>ROUND(I208*H208,2)</f>
        <v>0</v>
      </c>
      <c r="BL208" s="19" t="s">
        <v>138</v>
      </c>
      <c r="BM208" s="228" t="s">
        <v>249</v>
      </c>
    </row>
    <row r="209" spans="1:47" s="2" customFormat="1" ht="12">
      <c r="A209" s="40"/>
      <c r="B209" s="41"/>
      <c r="C209" s="42"/>
      <c r="D209" s="230" t="s">
        <v>140</v>
      </c>
      <c r="E209" s="42"/>
      <c r="F209" s="231" t="s">
        <v>248</v>
      </c>
      <c r="G209" s="42"/>
      <c r="H209" s="42"/>
      <c r="I209" s="232"/>
      <c r="J209" s="42"/>
      <c r="K209" s="42"/>
      <c r="L209" s="46"/>
      <c r="M209" s="233"/>
      <c r="N209" s="23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140</v>
      </c>
      <c r="AU209" s="19" t="s">
        <v>81</v>
      </c>
    </row>
    <row r="210" spans="1:51" s="13" customFormat="1" ht="12">
      <c r="A210" s="13"/>
      <c r="B210" s="237"/>
      <c r="C210" s="238"/>
      <c r="D210" s="230" t="s">
        <v>144</v>
      </c>
      <c r="E210" s="239" t="s">
        <v>19</v>
      </c>
      <c r="F210" s="240" t="s">
        <v>145</v>
      </c>
      <c r="G210" s="238"/>
      <c r="H210" s="239" t="s">
        <v>19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144</v>
      </c>
      <c r="AU210" s="246" t="s">
        <v>81</v>
      </c>
      <c r="AV210" s="13" t="s">
        <v>79</v>
      </c>
      <c r="AW210" s="13" t="s">
        <v>36</v>
      </c>
      <c r="AX210" s="13" t="s">
        <v>73</v>
      </c>
      <c r="AY210" s="246" t="s">
        <v>131</v>
      </c>
    </row>
    <row r="211" spans="1:51" s="14" customFormat="1" ht="12">
      <c r="A211" s="14"/>
      <c r="B211" s="247"/>
      <c r="C211" s="248"/>
      <c r="D211" s="230" t="s">
        <v>144</v>
      </c>
      <c r="E211" s="249" t="s">
        <v>19</v>
      </c>
      <c r="F211" s="250" t="s">
        <v>146</v>
      </c>
      <c r="G211" s="248"/>
      <c r="H211" s="251">
        <v>2017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7" t="s">
        <v>144</v>
      </c>
      <c r="AU211" s="257" t="s">
        <v>81</v>
      </c>
      <c r="AV211" s="14" t="s">
        <v>81</v>
      </c>
      <c r="AW211" s="14" t="s">
        <v>36</v>
      </c>
      <c r="AX211" s="14" t="s">
        <v>79</v>
      </c>
      <c r="AY211" s="257" t="s">
        <v>131</v>
      </c>
    </row>
    <row r="212" spans="1:65" s="2" customFormat="1" ht="16.5" customHeight="1">
      <c r="A212" s="40"/>
      <c r="B212" s="41"/>
      <c r="C212" s="217" t="s">
        <v>7</v>
      </c>
      <c r="D212" s="217" t="s">
        <v>133</v>
      </c>
      <c r="E212" s="218" t="s">
        <v>250</v>
      </c>
      <c r="F212" s="219" t="s">
        <v>251</v>
      </c>
      <c r="G212" s="220" t="s">
        <v>220</v>
      </c>
      <c r="H212" s="221">
        <v>3565</v>
      </c>
      <c r="I212" s="222"/>
      <c r="J212" s="223">
        <f>ROUND(I212*H212,2)</f>
        <v>0</v>
      </c>
      <c r="K212" s="219" t="s">
        <v>19</v>
      </c>
      <c r="L212" s="46"/>
      <c r="M212" s="224" t="s">
        <v>19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138</v>
      </c>
      <c r="AT212" s="228" t="s">
        <v>133</v>
      </c>
      <c r="AU212" s="228" t="s">
        <v>81</v>
      </c>
      <c r="AY212" s="19" t="s">
        <v>131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79</v>
      </c>
      <c r="BK212" s="229">
        <f>ROUND(I212*H212,2)</f>
        <v>0</v>
      </c>
      <c r="BL212" s="19" t="s">
        <v>138</v>
      </c>
      <c r="BM212" s="228" t="s">
        <v>252</v>
      </c>
    </row>
    <row r="213" spans="1:47" s="2" customFormat="1" ht="12">
      <c r="A213" s="40"/>
      <c r="B213" s="41"/>
      <c r="C213" s="42"/>
      <c r="D213" s="230" t="s">
        <v>140</v>
      </c>
      <c r="E213" s="42"/>
      <c r="F213" s="231" t="s">
        <v>251</v>
      </c>
      <c r="G213" s="42"/>
      <c r="H213" s="42"/>
      <c r="I213" s="232"/>
      <c r="J213" s="42"/>
      <c r="K213" s="42"/>
      <c r="L213" s="46"/>
      <c r="M213" s="233"/>
      <c r="N213" s="23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140</v>
      </c>
      <c r="AU213" s="19" t="s">
        <v>81</v>
      </c>
    </row>
    <row r="214" spans="1:51" s="13" customFormat="1" ht="12">
      <c r="A214" s="13"/>
      <c r="B214" s="237"/>
      <c r="C214" s="238"/>
      <c r="D214" s="230" t="s">
        <v>144</v>
      </c>
      <c r="E214" s="239" t="s">
        <v>19</v>
      </c>
      <c r="F214" s="240" t="s">
        <v>253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144</v>
      </c>
      <c r="AU214" s="246" t="s">
        <v>81</v>
      </c>
      <c r="AV214" s="13" t="s">
        <v>79</v>
      </c>
      <c r="AW214" s="13" t="s">
        <v>36</v>
      </c>
      <c r="AX214" s="13" t="s">
        <v>73</v>
      </c>
      <c r="AY214" s="246" t="s">
        <v>131</v>
      </c>
    </row>
    <row r="215" spans="1:51" s="14" customFormat="1" ht="12">
      <c r="A215" s="14"/>
      <c r="B215" s="247"/>
      <c r="C215" s="248"/>
      <c r="D215" s="230" t="s">
        <v>144</v>
      </c>
      <c r="E215" s="249" t="s">
        <v>19</v>
      </c>
      <c r="F215" s="250" t="s">
        <v>254</v>
      </c>
      <c r="G215" s="248"/>
      <c r="H215" s="251">
        <v>3565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144</v>
      </c>
      <c r="AU215" s="257" t="s">
        <v>81</v>
      </c>
      <c r="AV215" s="14" t="s">
        <v>81</v>
      </c>
      <c r="AW215" s="14" t="s">
        <v>36</v>
      </c>
      <c r="AX215" s="14" t="s">
        <v>73</v>
      </c>
      <c r="AY215" s="257" t="s">
        <v>131</v>
      </c>
    </row>
    <row r="216" spans="1:51" s="15" customFormat="1" ht="12">
      <c r="A216" s="15"/>
      <c r="B216" s="268"/>
      <c r="C216" s="269"/>
      <c r="D216" s="230" t="s">
        <v>144</v>
      </c>
      <c r="E216" s="270" t="s">
        <v>19</v>
      </c>
      <c r="F216" s="271" t="s">
        <v>160</v>
      </c>
      <c r="G216" s="269"/>
      <c r="H216" s="272">
        <v>3565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8" t="s">
        <v>144</v>
      </c>
      <c r="AU216" s="278" t="s">
        <v>81</v>
      </c>
      <c r="AV216" s="15" t="s">
        <v>138</v>
      </c>
      <c r="AW216" s="15" t="s">
        <v>36</v>
      </c>
      <c r="AX216" s="15" t="s">
        <v>79</v>
      </c>
      <c r="AY216" s="278" t="s">
        <v>131</v>
      </c>
    </row>
    <row r="217" spans="1:65" s="2" customFormat="1" ht="16.5" customHeight="1">
      <c r="A217" s="40"/>
      <c r="B217" s="41"/>
      <c r="C217" s="258" t="s">
        <v>255</v>
      </c>
      <c r="D217" s="258" t="s">
        <v>152</v>
      </c>
      <c r="E217" s="259" t="s">
        <v>256</v>
      </c>
      <c r="F217" s="260" t="s">
        <v>257</v>
      </c>
      <c r="G217" s="261" t="s">
        <v>220</v>
      </c>
      <c r="H217" s="262">
        <v>3565</v>
      </c>
      <c r="I217" s="263"/>
      <c r="J217" s="264">
        <f>ROUND(I217*H217,2)</f>
        <v>0</v>
      </c>
      <c r="K217" s="260" t="s">
        <v>19</v>
      </c>
      <c r="L217" s="265"/>
      <c r="M217" s="266" t="s">
        <v>19</v>
      </c>
      <c r="N217" s="267" t="s">
        <v>44</v>
      </c>
      <c r="O217" s="86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8" t="s">
        <v>156</v>
      </c>
      <c r="AT217" s="228" t="s">
        <v>152</v>
      </c>
      <c r="AU217" s="228" t="s">
        <v>81</v>
      </c>
      <c r="AY217" s="19" t="s">
        <v>131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79</v>
      </c>
      <c r="BK217" s="229">
        <f>ROUND(I217*H217,2)</f>
        <v>0</v>
      </c>
      <c r="BL217" s="19" t="s">
        <v>138</v>
      </c>
      <c r="BM217" s="228" t="s">
        <v>258</v>
      </c>
    </row>
    <row r="218" spans="1:47" s="2" customFormat="1" ht="12">
      <c r="A218" s="40"/>
      <c r="B218" s="41"/>
      <c r="C218" s="42"/>
      <c r="D218" s="230" t="s">
        <v>140</v>
      </c>
      <c r="E218" s="42"/>
      <c r="F218" s="231" t="s">
        <v>257</v>
      </c>
      <c r="G218" s="42"/>
      <c r="H218" s="42"/>
      <c r="I218" s="232"/>
      <c r="J218" s="42"/>
      <c r="K218" s="42"/>
      <c r="L218" s="46"/>
      <c r="M218" s="233"/>
      <c r="N218" s="23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140</v>
      </c>
      <c r="AU218" s="19" t="s">
        <v>81</v>
      </c>
    </row>
    <row r="219" spans="1:51" s="13" customFormat="1" ht="12">
      <c r="A219" s="13"/>
      <c r="B219" s="237"/>
      <c r="C219" s="238"/>
      <c r="D219" s="230" t="s">
        <v>144</v>
      </c>
      <c r="E219" s="239" t="s">
        <v>19</v>
      </c>
      <c r="F219" s="240" t="s">
        <v>259</v>
      </c>
      <c r="G219" s="238"/>
      <c r="H219" s="239" t="s">
        <v>19</v>
      </c>
      <c r="I219" s="241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144</v>
      </c>
      <c r="AU219" s="246" t="s">
        <v>81</v>
      </c>
      <c r="AV219" s="13" t="s">
        <v>79</v>
      </c>
      <c r="AW219" s="13" t="s">
        <v>36</v>
      </c>
      <c r="AX219" s="13" t="s">
        <v>73</v>
      </c>
      <c r="AY219" s="246" t="s">
        <v>131</v>
      </c>
    </row>
    <row r="220" spans="1:51" s="14" customFormat="1" ht="12">
      <c r="A220" s="14"/>
      <c r="B220" s="247"/>
      <c r="C220" s="248"/>
      <c r="D220" s="230" t="s">
        <v>144</v>
      </c>
      <c r="E220" s="249" t="s">
        <v>19</v>
      </c>
      <c r="F220" s="250" t="s">
        <v>260</v>
      </c>
      <c r="G220" s="248"/>
      <c r="H220" s="251">
        <v>3565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144</v>
      </c>
      <c r="AU220" s="257" t="s">
        <v>81</v>
      </c>
      <c r="AV220" s="14" t="s">
        <v>81</v>
      </c>
      <c r="AW220" s="14" t="s">
        <v>36</v>
      </c>
      <c r="AX220" s="14" t="s">
        <v>79</v>
      </c>
      <c r="AY220" s="257" t="s">
        <v>131</v>
      </c>
    </row>
    <row r="221" spans="1:65" s="2" customFormat="1" ht="21.75" customHeight="1">
      <c r="A221" s="40"/>
      <c r="B221" s="41"/>
      <c r="C221" s="217" t="s">
        <v>222</v>
      </c>
      <c r="D221" s="217" t="s">
        <v>133</v>
      </c>
      <c r="E221" s="218" t="s">
        <v>261</v>
      </c>
      <c r="F221" s="219" t="s">
        <v>262</v>
      </c>
      <c r="G221" s="220" t="s">
        <v>136</v>
      </c>
      <c r="H221" s="221">
        <v>2017</v>
      </c>
      <c r="I221" s="222"/>
      <c r="J221" s="223">
        <f>ROUND(I221*H221,2)</f>
        <v>0</v>
      </c>
      <c r="K221" s="219" t="s">
        <v>137</v>
      </c>
      <c r="L221" s="46"/>
      <c r="M221" s="224" t="s">
        <v>19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138</v>
      </c>
      <c r="AT221" s="228" t="s">
        <v>133</v>
      </c>
      <c r="AU221" s="228" t="s">
        <v>81</v>
      </c>
      <c r="AY221" s="19" t="s">
        <v>131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79</v>
      </c>
      <c r="BK221" s="229">
        <f>ROUND(I221*H221,2)</f>
        <v>0</v>
      </c>
      <c r="BL221" s="19" t="s">
        <v>138</v>
      </c>
      <c r="BM221" s="228" t="s">
        <v>263</v>
      </c>
    </row>
    <row r="222" spans="1:47" s="2" customFormat="1" ht="12">
      <c r="A222" s="40"/>
      <c r="B222" s="41"/>
      <c r="C222" s="42"/>
      <c r="D222" s="230" t="s">
        <v>140</v>
      </c>
      <c r="E222" s="42"/>
      <c r="F222" s="231" t="s">
        <v>264</v>
      </c>
      <c r="G222" s="42"/>
      <c r="H222" s="42"/>
      <c r="I222" s="232"/>
      <c r="J222" s="42"/>
      <c r="K222" s="42"/>
      <c r="L222" s="46"/>
      <c r="M222" s="233"/>
      <c r="N222" s="23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140</v>
      </c>
      <c r="AU222" s="19" t="s">
        <v>81</v>
      </c>
    </row>
    <row r="223" spans="1:47" s="2" customFormat="1" ht="12">
      <c r="A223" s="40"/>
      <c r="B223" s="41"/>
      <c r="C223" s="42"/>
      <c r="D223" s="235" t="s">
        <v>142</v>
      </c>
      <c r="E223" s="42"/>
      <c r="F223" s="236" t="s">
        <v>265</v>
      </c>
      <c r="G223" s="42"/>
      <c r="H223" s="42"/>
      <c r="I223" s="232"/>
      <c r="J223" s="42"/>
      <c r="K223" s="42"/>
      <c r="L223" s="46"/>
      <c r="M223" s="233"/>
      <c r="N223" s="23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142</v>
      </c>
      <c r="AU223" s="19" t="s">
        <v>81</v>
      </c>
    </row>
    <row r="224" spans="1:51" s="13" customFormat="1" ht="12">
      <c r="A224" s="13"/>
      <c r="B224" s="237"/>
      <c r="C224" s="238"/>
      <c r="D224" s="230" t="s">
        <v>144</v>
      </c>
      <c r="E224" s="239" t="s">
        <v>19</v>
      </c>
      <c r="F224" s="240" t="s">
        <v>158</v>
      </c>
      <c r="G224" s="238"/>
      <c r="H224" s="239" t="s">
        <v>19</v>
      </c>
      <c r="I224" s="241"/>
      <c r="J224" s="238"/>
      <c r="K224" s="238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144</v>
      </c>
      <c r="AU224" s="246" t="s">
        <v>81</v>
      </c>
      <c r="AV224" s="13" t="s">
        <v>79</v>
      </c>
      <c r="AW224" s="13" t="s">
        <v>36</v>
      </c>
      <c r="AX224" s="13" t="s">
        <v>73</v>
      </c>
      <c r="AY224" s="246" t="s">
        <v>131</v>
      </c>
    </row>
    <row r="225" spans="1:51" s="14" customFormat="1" ht="12">
      <c r="A225" s="14"/>
      <c r="B225" s="247"/>
      <c r="C225" s="248"/>
      <c r="D225" s="230" t="s">
        <v>144</v>
      </c>
      <c r="E225" s="249" t="s">
        <v>19</v>
      </c>
      <c r="F225" s="250" t="s">
        <v>146</v>
      </c>
      <c r="G225" s="248"/>
      <c r="H225" s="251">
        <v>2017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7" t="s">
        <v>144</v>
      </c>
      <c r="AU225" s="257" t="s">
        <v>81</v>
      </c>
      <c r="AV225" s="14" t="s">
        <v>81</v>
      </c>
      <c r="AW225" s="14" t="s">
        <v>36</v>
      </c>
      <c r="AX225" s="14" t="s">
        <v>79</v>
      </c>
      <c r="AY225" s="257" t="s">
        <v>131</v>
      </c>
    </row>
    <row r="226" spans="1:65" s="2" customFormat="1" ht="16.5" customHeight="1">
      <c r="A226" s="40"/>
      <c r="B226" s="41"/>
      <c r="C226" s="217" t="s">
        <v>266</v>
      </c>
      <c r="D226" s="217" t="s">
        <v>133</v>
      </c>
      <c r="E226" s="218" t="s">
        <v>267</v>
      </c>
      <c r="F226" s="219" t="s">
        <v>268</v>
      </c>
      <c r="G226" s="220" t="s">
        <v>269</v>
      </c>
      <c r="H226" s="221">
        <v>17.825</v>
      </c>
      <c r="I226" s="222"/>
      <c r="J226" s="223">
        <f>ROUND(I226*H226,2)</f>
        <v>0</v>
      </c>
      <c r="K226" s="219" t="s">
        <v>137</v>
      </c>
      <c r="L226" s="46"/>
      <c r="M226" s="224" t="s">
        <v>19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138</v>
      </c>
      <c r="AT226" s="228" t="s">
        <v>133</v>
      </c>
      <c r="AU226" s="228" t="s">
        <v>81</v>
      </c>
      <c r="AY226" s="19" t="s">
        <v>131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138</v>
      </c>
      <c r="BM226" s="228" t="s">
        <v>270</v>
      </c>
    </row>
    <row r="227" spans="1:47" s="2" customFormat="1" ht="12">
      <c r="A227" s="40"/>
      <c r="B227" s="41"/>
      <c r="C227" s="42"/>
      <c r="D227" s="230" t="s">
        <v>140</v>
      </c>
      <c r="E227" s="42"/>
      <c r="F227" s="231" t="s">
        <v>271</v>
      </c>
      <c r="G227" s="42"/>
      <c r="H227" s="42"/>
      <c r="I227" s="232"/>
      <c r="J227" s="42"/>
      <c r="K227" s="42"/>
      <c r="L227" s="46"/>
      <c r="M227" s="233"/>
      <c r="N227" s="23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140</v>
      </c>
      <c r="AU227" s="19" t="s">
        <v>81</v>
      </c>
    </row>
    <row r="228" spans="1:47" s="2" customFormat="1" ht="12">
      <c r="A228" s="40"/>
      <c r="B228" s="41"/>
      <c r="C228" s="42"/>
      <c r="D228" s="235" t="s">
        <v>142</v>
      </c>
      <c r="E228" s="42"/>
      <c r="F228" s="236" t="s">
        <v>272</v>
      </c>
      <c r="G228" s="42"/>
      <c r="H228" s="42"/>
      <c r="I228" s="232"/>
      <c r="J228" s="42"/>
      <c r="K228" s="42"/>
      <c r="L228" s="46"/>
      <c r="M228" s="233"/>
      <c r="N228" s="234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142</v>
      </c>
      <c r="AU228" s="19" t="s">
        <v>81</v>
      </c>
    </row>
    <row r="229" spans="1:51" s="13" customFormat="1" ht="12">
      <c r="A229" s="13"/>
      <c r="B229" s="237"/>
      <c r="C229" s="238"/>
      <c r="D229" s="230" t="s">
        <v>144</v>
      </c>
      <c r="E229" s="239" t="s">
        <v>19</v>
      </c>
      <c r="F229" s="240" t="s">
        <v>273</v>
      </c>
      <c r="G229" s="238"/>
      <c r="H229" s="239" t="s">
        <v>19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144</v>
      </c>
      <c r="AU229" s="246" t="s">
        <v>81</v>
      </c>
      <c r="AV229" s="13" t="s">
        <v>79</v>
      </c>
      <c r="AW229" s="13" t="s">
        <v>36</v>
      </c>
      <c r="AX229" s="13" t="s">
        <v>73</v>
      </c>
      <c r="AY229" s="246" t="s">
        <v>131</v>
      </c>
    </row>
    <row r="230" spans="1:51" s="14" customFormat="1" ht="12">
      <c r="A230" s="14"/>
      <c r="B230" s="247"/>
      <c r="C230" s="248"/>
      <c r="D230" s="230" t="s">
        <v>144</v>
      </c>
      <c r="E230" s="249" t="s">
        <v>19</v>
      </c>
      <c r="F230" s="250" t="s">
        <v>274</v>
      </c>
      <c r="G230" s="248"/>
      <c r="H230" s="251">
        <v>17.825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144</v>
      </c>
      <c r="AU230" s="257" t="s">
        <v>81</v>
      </c>
      <c r="AV230" s="14" t="s">
        <v>81</v>
      </c>
      <c r="AW230" s="14" t="s">
        <v>36</v>
      </c>
      <c r="AX230" s="14" t="s">
        <v>73</v>
      </c>
      <c r="AY230" s="257" t="s">
        <v>131</v>
      </c>
    </row>
    <row r="231" spans="1:51" s="15" customFormat="1" ht="12">
      <c r="A231" s="15"/>
      <c r="B231" s="268"/>
      <c r="C231" s="269"/>
      <c r="D231" s="230" t="s">
        <v>144</v>
      </c>
      <c r="E231" s="270" t="s">
        <v>19</v>
      </c>
      <c r="F231" s="271" t="s">
        <v>160</v>
      </c>
      <c r="G231" s="269"/>
      <c r="H231" s="272">
        <v>17.825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8" t="s">
        <v>144</v>
      </c>
      <c r="AU231" s="278" t="s">
        <v>81</v>
      </c>
      <c r="AV231" s="15" t="s">
        <v>138</v>
      </c>
      <c r="AW231" s="15" t="s">
        <v>36</v>
      </c>
      <c r="AX231" s="15" t="s">
        <v>79</v>
      </c>
      <c r="AY231" s="278" t="s">
        <v>131</v>
      </c>
    </row>
    <row r="232" spans="1:65" s="2" customFormat="1" ht="16.5" customHeight="1">
      <c r="A232" s="40"/>
      <c r="B232" s="41"/>
      <c r="C232" s="258" t="s">
        <v>275</v>
      </c>
      <c r="D232" s="258" t="s">
        <v>152</v>
      </c>
      <c r="E232" s="259" t="s">
        <v>276</v>
      </c>
      <c r="F232" s="260" t="s">
        <v>277</v>
      </c>
      <c r="G232" s="261" t="s">
        <v>269</v>
      </c>
      <c r="H232" s="262">
        <v>17.825</v>
      </c>
      <c r="I232" s="263"/>
      <c r="J232" s="264">
        <f>ROUND(I232*H232,2)</f>
        <v>0</v>
      </c>
      <c r="K232" s="260" t="s">
        <v>137</v>
      </c>
      <c r="L232" s="265"/>
      <c r="M232" s="266" t="s">
        <v>19</v>
      </c>
      <c r="N232" s="267" t="s">
        <v>44</v>
      </c>
      <c r="O232" s="86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156</v>
      </c>
      <c r="AT232" s="228" t="s">
        <v>152</v>
      </c>
      <c r="AU232" s="228" t="s">
        <v>81</v>
      </c>
      <c r="AY232" s="19" t="s">
        <v>131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79</v>
      </c>
      <c r="BK232" s="229">
        <f>ROUND(I232*H232,2)</f>
        <v>0</v>
      </c>
      <c r="BL232" s="19" t="s">
        <v>138</v>
      </c>
      <c r="BM232" s="228" t="s">
        <v>278</v>
      </c>
    </row>
    <row r="233" spans="1:47" s="2" customFormat="1" ht="12">
      <c r="A233" s="40"/>
      <c r="B233" s="41"/>
      <c r="C233" s="42"/>
      <c r="D233" s="230" t="s">
        <v>140</v>
      </c>
      <c r="E233" s="42"/>
      <c r="F233" s="231" t="s">
        <v>277</v>
      </c>
      <c r="G233" s="42"/>
      <c r="H233" s="42"/>
      <c r="I233" s="232"/>
      <c r="J233" s="42"/>
      <c r="K233" s="42"/>
      <c r="L233" s="46"/>
      <c r="M233" s="233"/>
      <c r="N233" s="23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140</v>
      </c>
      <c r="AU233" s="19" t="s">
        <v>81</v>
      </c>
    </row>
    <row r="234" spans="1:51" s="13" customFormat="1" ht="12">
      <c r="A234" s="13"/>
      <c r="B234" s="237"/>
      <c r="C234" s="238"/>
      <c r="D234" s="230" t="s">
        <v>144</v>
      </c>
      <c r="E234" s="239" t="s">
        <v>19</v>
      </c>
      <c r="F234" s="240" t="s">
        <v>279</v>
      </c>
      <c r="G234" s="238"/>
      <c r="H234" s="239" t="s">
        <v>19</v>
      </c>
      <c r="I234" s="241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144</v>
      </c>
      <c r="AU234" s="246" t="s">
        <v>81</v>
      </c>
      <c r="AV234" s="13" t="s">
        <v>79</v>
      </c>
      <c r="AW234" s="13" t="s">
        <v>36</v>
      </c>
      <c r="AX234" s="13" t="s">
        <v>73</v>
      </c>
      <c r="AY234" s="246" t="s">
        <v>131</v>
      </c>
    </row>
    <row r="235" spans="1:51" s="14" customFormat="1" ht="12">
      <c r="A235" s="14"/>
      <c r="B235" s="247"/>
      <c r="C235" s="248"/>
      <c r="D235" s="230" t="s">
        <v>144</v>
      </c>
      <c r="E235" s="249" t="s">
        <v>19</v>
      </c>
      <c r="F235" s="250" t="s">
        <v>280</v>
      </c>
      <c r="G235" s="248"/>
      <c r="H235" s="251">
        <v>17.825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144</v>
      </c>
      <c r="AU235" s="257" t="s">
        <v>81</v>
      </c>
      <c r="AV235" s="14" t="s">
        <v>81</v>
      </c>
      <c r="AW235" s="14" t="s">
        <v>36</v>
      </c>
      <c r="AX235" s="14" t="s">
        <v>79</v>
      </c>
      <c r="AY235" s="257" t="s">
        <v>131</v>
      </c>
    </row>
    <row r="236" spans="1:65" s="2" customFormat="1" ht="21.75" customHeight="1">
      <c r="A236" s="40"/>
      <c r="B236" s="41"/>
      <c r="C236" s="217" t="s">
        <v>281</v>
      </c>
      <c r="D236" s="217" t="s">
        <v>133</v>
      </c>
      <c r="E236" s="218" t="s">
        <v>282</v>
      </c>
      <c r="F236" s="219" t="s">
        <v>283</v>
      </c>
      <c r="G236" s="220" t="s">
        <v>269</v>
      </c>
      <c r="H236" s="221">
        <v>17.825</v>
      </c>
      <c r="I236" s="222"/>
      <c r="J236" s="223">
        <f>ROUND(I236*H236,2)</f>
        <v>0</v>
      </c>
      <c r="K236" s="219" t="s">
        <v>137</v>
      </c>
      <c r="L236" s="46"/>
      <c r="M236" s="224" t="s">
        <v>19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138</v>
      </c>
      <c r="AT236" s="228" t="s">
        <v>133</v>
      </c>
      <c r="AU236" s="228" t="s">
        <v>81</v>
      </c>
      <c r="AY236" s="19" t="s">
        <v>131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79</v>
      </c>
      <c r="BK236" s="229">
        <f>ROUND(I236*H236,2)</f>
        <v>0</v>
      </c>
      <c r="BL236" s="19" t="s">
        <v>138</v>
      </c>
      <c r="BM236" s="228" t="s">
        <v>284</v>
      </c>
    </row>
    <row r="237" spans="1:47" s="2" customFormat="1" ht="12">
      <c r="A237" s="40"/>
      <c r="B237" s="41"/>
      <c r="C237" s="42"/>
      <c r="D237" s="230" t="s">
        <v>140</v>
      </c>
      <c r="E237" s="42"/>
      <c r="F237" s="231" t="s">
        <v>285</v>
      </c>
      <c r="G237" s="42"/>
      <c r="H237" s="42"/>
      <c r="I237" s="232"/>
      <c r="J237" s="42"/>
      <c r="K237" s="42"/>
      <c r="L237" s="46"/>
      <c r="M237" s="233"/>
      <c r="N237" s="23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140</v>
      </c>
      <c r="AU237" s="19" t="s">
        <v>81</v>
      </c>
    </row>
    <row r="238" spans="1:47" s="2" customFormat="1" ht="12">
      <c r="A238" s="40"/>
      <c r="B238" s="41"/>
      <c r="C238" s="42"/>
      <c r="D238" s="235" t="s">
        <v>142</v>
      </c>
      <c r="E238" s="42"/>
      <c r="F238" s="236" t="s">
        <v>286</v>
      </c>
      <c r="G238" s="42"/>
      <c r="H238" s="42"/>
      <c r="I238" s="232"/>
      <c r="J238" s="42"/>
      <c r="K238" s="42"/>
      <c r="L238" s="46"/>
      <c r="M238" s="233"/>
      <c r="N238" s="234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142</v>
      </c>
      <c r="AU238" s="19" t="s">
        <v>81</v>
      </c>
    </row>
    <row r="239" spans="1:51" s="13" customFormat="1" ht="12">
      <c r="A239" s="13"/>
      <c r="B239" s="237"/>
      <c r="C239" s="238"/>
      <c r="D239" s="230" t="s">
        <v>144</v>
      </c>
      <c r="E239" s="239" t="s">
        <v>19</v>
      </c>
      <c r="F239" s="240" t="s">
        <v>279</v>
      </c>
      <c r="G239" s="238"/>
      <c r="H239" s="239" t="s">
        <v>19</v>
      </c>
      <c r="I239" s="241"/>
      <c r="J239" s="238"/>
      <c r="K239" s="238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144</v>
      </c>
      <c r="AU239" s="246" t="s">
        <v>81</v>
      </c>
      <c r="AV239" s="13" t="s">
        <v>79</v>
      </c>
      <c r="AW239" s="13" t="s">
        <v>36</v>
      </c>
      <c r="AX239" s="13" t="s">
        <v>73</v>
      </c>
      <c r="AY239" s="246" t="s">
        <v>131</v>
      </c>
    </row>
    <row r="240" spans="1:51" s="14" customFormat="1" ht="12">
      <c r="A240" s="14"/>
      <c r="B240" s="247"/>
      <c r="C240" s="248"/>
      <c r="D240" s="230" t="s">
        <v>144</v>
      </c>
      <c r="E240" s="249" t="s">
        <v>19</v>
      </c>
      <c r="F240" s="250" t="s">
        <v>280</v>
      </c>
      <c r="G240" s="248"/>
      <c r="H240" s="251">
        <v>17.825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144</v>
      </c>
      <c r="AU240" s="257" t="s">
        <v>81</v>
      </c>
      <c r="AV240" s="14" t="s">
        <v>81</v>
      </c>
      <c r="AW240" s="14" t="s">
        <v>36</v>
      </c>
      <c r="AX240" s="14" t="s">
        <v>79</v>
      </c>
      <c r="AY240" s="257" t="s">
        <v>131</v>
      </c>
    </row>
    <row r="241" spans="1:65" s="2" customFormat="1" ht="24.15" customHeight="1">
      <c r="A241" s="40"/>
      <c r="B241" s="41"/>
      <c r="C241" s="217" t="s">
        <v>287</v>
      </c>
      <c r="D241" s="217" t="s">
        <v>133</v>
      </c>
      <c r="E241" s="218" t="s">
        <v>288</v>
      </c>
      <c r="F241" s="219" t="s">
        <v>289</v>
      </c>
      <c r="G241" s="220" t="s">
        <v>269</v>
      </c>
      <c r="H241" s="221">
        <v>89.125</v>
      </c>
      <c r="I241" s="222"/>
      <c r="J241" s="223">
        <f>ROUND(I241*H241,2)</f>
        <v>0</v>
      </c>
      <c r="K241" s="219" t="s">
        <v>137</v>
      </c>
      <c r="L241" s="46"/>
      <c r="M241" s="224" t="s">
        <v>19</v>
      </c>
      <c r="N241" s="225" t="s">
        <v>44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138</v>
      </c>
      <c r="AT241" s="228" t="s">
        <v>133</v>
      </c>
      <c r="AU241" s="228" t="s">
        <v>81</v>
      </c>
      <c r="AY241" s="19" t="s">
        <v>131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79</v>
      </c>
      <c r="BK241" s="229">
        <f>ROUND(I241*H241,2)</f>
        <v>0</v>
      </c>
      <c r="BL241" s="19" t="s">
        <v>138</v>
      </c>
      <c r="BM241" s="228" t="s">
        <v>290</v>
      </c>
    </row>
    <row r="242" spans="1:47" s="2" customFormat="1" ht="12">
      <c r="A242" s="40"/>
      <c r="B242" s="41"/>
      <c r="C242" s="42"/>
      <c r="D242" s="230" t="s">
        <v>140</v>
      </c>
      <c r="E242" s="42"/>
      <c r="F242" s="231" t="s">
        <v>291</v>
      </c>
      <c r="G242" s="42"/>
      <c r="H242" s="42"/>
      <c r="I242" s="232"/>
      <c r="J242" s="42"/>
      <c r="K242" s="42"/>
      <c r="L242" s="46"/>
      <c r="M242" s="233"/>
      <c r="N242" s="23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140</v>
      </c>
      <c r="AU242" s="19" t="s">
        <v>81</v>
      </c>
    </row>
    <row r="243" spans="1:47" s="2" customFormat="1" ht="12">
      <c r="A243" s="40"/>
      <c r="B243" s="41"/>
      <c r="C243" s="42"/>
      <c r="D243" s="235" t="s">
        <v>142</v>
      </c>
      <c r="E243" s="42"/>
      <c r="F243" s="236" t="s">
        <v>292</v>
      </c>
      <c r="G243" s="42"/>
      <c r="H243" s="42"/>
      <c r="I243" s="232"/>
      <c r="J243" s="42"/>
      <c r="K243" s="42"/>
      <c r="L243" s="46"/>
      <c r="M243" s="233"/>
      <c r="N243" s="23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142</v>
      </c>
      <c r="AU243" s="19" t="s">
        <v>81</v>
      </c>
    </row>
    <row r="244" spans="1:51" s="13" customFormat="1" ht="12">
      <c r="A244" s="13"/>
      <c r="B244" s="237"/>
      <c r="C244" s="238"/>
      <c r="D244" s="230" t="s">
        <v>144</v>
      </c>
      <c r="E244" s="239" t="s">
        <v>19</v>
      </c>
      <c r="F244" s="240" t="s">
        <v>293</v>
      </c>
      <c r="G244" s="238"/>
      <c r="H244" s="239" t="s">
        <v>19</v>
      </c>
      <c r="I244" s="241"/>
      <c r="J244" s="238"/>
      <c r="K244" s="238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144</v>
      </c>
      <c r="AU244" s="246" t="s">
        <v>81</v>
      </c>
      <c r="AV244" s="13" t="s">
        <v>79</v>
      </c>
      <c r="AW244" s="13" t="s">
        <v>36</v>
      </c>
      <c r="AX244" s="13" t="s">
        <v>73</v>
      </c>
      <c r="AY244" s="246" t="s">
        <v>131</v>
      </c>
    </row>
    <row r="245" spans="1:51" s="14" customFormat="1" ht="12">
      <c r="A245" s="14"/>
      <c r="B245" s="247"/>
      <c r="C245" s="248"/>
      <c r="D245" s="230" t="s">
        <v>144</v>
      </c>
      <c r="E245" s="249" t="s">
        <v>19</v>
      </c>
      <c r="F245" s="250" t="s">
        <v>294</v>
      </c>
      <c r="G245" s="248"/>
      <c r="H245" s="251">
        <v>89.125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144</v>
      </c>
      <c r="AU245" s="257" t="s">
        <v>81</v>
      </c>
      <c r="AV245" s="14" t="s">
        <v>81</v>
      </c>
      <c r="AW245" s="14" t="s">
        <v>36</v>
      </c>
      <c r="AX245" s="14" t="s">
        <v>73</v>
      </c>
      <c r="AY245" s="257" t="s">
        <v>131</v>
      </c>
    </row>
    <row r="246" spans="1:51" s="15" customFormat="1" ht="12">
      <c r="A246" s="15"/>
      <c r="B246" s="268"/>
      <c r="C246" s="269"/>
      <c r="D246" s="230" t="s">
        <v>144</v>
      </c>
      <c r="E246" s="270" t="s">
        <v>19</v>
      </c>
      <c r="F246" s="271" t="s">
        <v>160</v>
      </c>
      <c r="G246" s="269"/>
      <c r="H246" s="272">
        <v>89.125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8" t="s">
        <v>144</v>
      </c>
      <c r="AU246" s="278" t="s">
        <v>81</v>
      </c>
      <c r="AV246" s="15" t="s">
        <v>138</v>
      </c>
      <c r="AW246" s="15" t="s">
        <v>36</v>
      </c>
      <c r="AX246" s="15" t="s">
        <v>79</v>
      </c>
      <c r="AY246" s="278" t="s">
        <v>131</v>
      </c>
    </row>
    <row r="247" spans="1:63" s="12" customFormat="1" ht="22.8" customHeight="1">
      <c r="A247" s="12"/>
      <c r="B247" s="201"/>
      <c r="C247" s="202"/>
      <c r="D247" s="203" t="s">
        <v>72</v>
      </c>
      <c r="E247" s="215" t="s">
        <v>295</v>
      </c>
      <c r="F247" s="215" t="s">
        <v>296</v>
      </c>
      <c r="G247" s="202"/>
      <c r="H247" s="202"/>
      <c r="I247" s="205"/>
      <c r="J247" s="216">
        <f>BK247</f>
        <v>0</v>
      </c>
      <c r="K247" s="202"/>
      <c r="L247" s="207"/>
      <c r="M247" s="208"/>
      <c r="N247" s="209"/>
      <c r="O247" s="209"/>
      <c r="P247" s="210">
        <f>SUM(P248:P253)</f>
        <v>0</v>
      </c>
      <c r="Q247" s="209"/>
      <c r="R247" s="210">
        <f>SUM(R248:R253)</f>
        <v>3.06</v>
      </c>
      <c r="S247" s="209"/>
      <c r="T247" s="211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2" t="s">
        <v>79</v>
      </c>
      <c r="AT247" s="213" t="s">
        <v>72</v>
      </c>
      <c r="AU247" s="213" t="s">
        <v>79</v>
      </c>
      <c r="AY247" s="212" t="s">
        <v>131</v>
      </c>
      <c r="BK247" s="214">
        <f>SUM(BK248:BK253)</f>
        <v>0</v>
      </c>
    </row>
    <row r="248" spans="1:65" s="2" customFormat="1" ht="49.05" customHeight="1">
      <c r="A248" s="40"/>
      <c r="B248" s="41"/>
      <c r="C248" s="217" t="s">
        <v>297</v>
      </c>
      <c r="D248" s="217" t="s">
        <v>133</v>
      </c>
      <c r="E248" s="218" t="s">
        <v>298</v>
      </c>
      <c r="F248" s="219" t="s">
        <v>299</v>
      </c>
      <c r="G248" s="220" t="s">
        <v>300</v>
      </c>
      <c r="H248" s="221">
        <v>255</v>
      </c>
      <c r="I248" s="222"/>
      <c r="J248" s="223">
        <f>ROUND(I248*H248,2)</f>
        <v>0</v>
      </c>
      <c r="K248" s="219" t="s">
        <v>19</v>
      </c>
      <c r="L248" s="46"/>
      <c r="M248" s="224" t="s">
        <v>19</v>
      </c>
      <c r="N248" s="225" t="s">
        <v>44</v>
      </c>
      <c r="O248" s="86"/>
      <c r="P248" s="226">
        <f>O248*H248</f>
        <v>0</v>
      </c>
      <c r="Q248" s="226">
        <v>0.012</v>
      </c>
      <c r="R248" s="226">
        <f>Q248*H248</f>
        <v>3.06</v>
      </c>
      <c r="S248" s="226">
        <v>0</v>
      </c>
      <c r="T248" s="22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8" t="s">
        <v>138</v>
      </c>
      <c r="AT248" s="228" t="s">
        <v>133</v>
      </c>
      <c r="AU248" s="228" t="s">
        <v>81</v>
      </c>
      <c r="AY248" s="19" t="s">
        <v>131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79</v>
      </c>
      <c r="BK248" s="229">
        <f>ROUND(I248*H248,2)</f>
        <v>0</v>
      </c>
      <c r="BL248" s="19" t="s">
        <v>138</v>
      </c>
      <c r="BM248" s="228" t="s">
        <v>301</v>
      </c>
    </row>
    <row r="249" spans="1:47" s="2" customFormat="1" ht="12">
      <c r="A249" s="40"/>
      <c r="B249" s="41"/>
      <c r="C249" s="42"/>
      <c r="D249" s="230" t="s">
        <v>140</v>
      </c>
      <c r="E249" s="42"/>
      <c r="F249" s="231" t="s">
        <v>299</v>
      </c>
      <c r="G249" s="42"/>
      <c r="H249" s="42"/>
      <c r="I249" s="232"/>
      <c r="J249" s="42"/>
      <c r="K249" s="42"/>
      <c r="L249" s="46"/>
      <c r="M249" s="233"/>
      <c r="N249" s="234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140</v>
      </c>
      <c r="AU249" s="19" t="s">
        <v>81</v>
      </c>
    </row>
    <row r="250" spans="1:51" s="13" customFormat="1" ht="12">
      <c r="A250" s="13"/>
      <c r="B250" s="237"/>
      <c r="C250" s="238"/>
      <c r="D250" s="230" t="s">
        <v>144</v>
      </c>
      <c r="E250" s="239" t="s">
        <v>19</v>
      </c>
      <c r="F250" s="240" t="s">
        <v>167</v>
      </c>
      <c r="G250" s="238"/>
      <c r="H250" s="239" t="s">
        <v>19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144</v>
      </c>
      <c r="AU250" s="246" t="s">
        <v>81</v>
      </c>
      <c r="AV250" s="13" t="s">
        <v>79</v>
      </c>
      <c r="AW250" s="13" t="s">
        <v>36</v>
      </c>
      <c r="AX250" s="13" t="s">
        <v>73</v>
      </c>
      <c r="AY250" s="246" t="s">
        <v>131</v>
      </c>
    </row>
    <row r="251" spans="1:51" s="13" customFormat="1" ht="12">
      <c r="A251" s="13"/>
      <c r="B251" s="237"/>
      <c r="C251" s="238"/>
      <c r="D251" s="230" t="s">
        <v>144</v>
      </c>
      <c r="E251" s="239" t="s">
        <v>19</v>
      </c>
      <c r="F251" s="240" t="s">
        <v>168</v>
      </c>
      <c r="G251" s="238"/>
      <c r="H251" s="239" t="s">
        <v>19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144</v>
      </c>
      <c r="AU251" s="246" t="s">
        <v>81</v>
      </c>
      <c r="AV251" s="13" t="s">
        <v>79</v>
      </c>
      <c r="AW251" s="13" t="s">
        <v>36</v>
      </c>
      <c r="AX251" s="13" t="s">
        <v>73</v>
      </c>
      <c r="AY251" s="246" t="s">
        <v>131</v>
      </c>
    </row>
    <row r="252" spans="1:51" s="14" customFormat="1" ht="12">
      <c r="A252" s="14"/>
      <c r="B252" s="247"/>
      <c r="C252" s="248"/>
      <c r="D252" s="230" t="s">
        <v>144</v>
      </c>
      <c r="E252" s="249" t="s">
        <v>19</v>
      </c>
      <c r="F252" s="250" t="s">
        <v>302</v>
      </c>
      <c r="G252" s="248"/>
      <c r="H252" s="251">
        <v>255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7" t="s">
        <v>144</v>
      </c>
      <c r="AU252" s="257" t="s">
        <v>81</v>
      </c>
      <c r="AV252" s="14" t="s">
        <v>81</v>
      </c>
      <c r="AW252" s="14" t="s">
        <v>36</v>
      </c>
      <c r="AX252" s="14" t="s">
        <v>73</v>
      </c>
      <c r="AY252" s="257" t="s">
        <v>131</v>
      </c>
    </row>
    <row r="253" spans="1:51" s="15" customFormat="1" ht="12">
      <c r="A253" s="15"/>
      <c r="B253" s="268"/>
      <c r="C253" s="269"/>
      <c r="D253" s="230" t="s">
        <v>144</v>
      </c>
      <c r="E253" s="270" t="s">
        <v>19</v>
      </c>
      <c r="F253" s="271" t="s">
        <v>160</v>
      </c>
      <c r="G253" s="269"/>
      <c r="H253" s="272">
        <v>255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8" t="s">
        <v>144</v>
      </c>
      <c r="AU253" s="278" t="s">
        <v>81</v>
      </c>
      <c r="AV253" s="15" t="s">
        <v>138</v>
      </c>
      <c r="AW253" s="15" t="s">
        <v>36</v>
      </c>
      <c r="AX253" s="15" t="s">
        <v>79</v>
      </c>
      <c r="AY253" s="278" t="s">
        <v>131</v>
      </c>
    </row>
    <row r="254" spans="1:63" s="12" customFormat="1" ht="22.8" customHeight="1">
      <c r="A254" s="12"/>
      <c r="B254" s="201"/>
      <c r="C254" s="202"/>
      <c r="D254" s="203" t="s">
        <v>72</v>
      </c>
      <c r="E254" s="215" t="s">
        <v>303</v>
      </c>
      <c r="F254" s="215" t="s">
        <v>304</v>
      </c>
      <c r="G254" s="202"/>
      <c r="H254" s="202"/>
      <c r="I254" s="205"/>
      <c r="J254" s="216">
        <f>BK254</f>
        <v>0</v>
      </c>
      <c r="K254" s="202"/>
      <c r="L254" s="207"/>
      <c r="M254" s="208"/>
      <c r="N254" s="209"/>
      <c r="O254" s="209"/>
      <c r="P254" s="210">
        <f>SUM(P255:P257)</f>
        <v>0</v>
      </c>
      <c r="Q254" s="209"/>
      <c r="R254" s="210">
        <f>SUM(R255:R257)</f>
        <v>0</v>
      </c>
      <c r="S254" s="209"/>
      <c r="T254" s="211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2" t="s">
        <v>79</v>
      </c>
      <c r="AT254" s="213" t="s">
        <v>72</v>
      </c>
      <c r="AU254" s="213" t="s">
        <v>79</v>
      </c>
      <c r="AY254" s="212" t="s">
        <v>131</v>
      </c>
      <c r="BK254" s="214">
        <f>SUM(BK255:BK257)</f>
        <v>0</v>
      </c>
    </row>
    <row r="255" spans="1:65" s="2" customFormat="1" ht="24.15" customHeight="1">
      <c r="A255" s="40"/>
      <c r="B255" s="41"/>
      <c r="C255" s="217" t="s">
        <v>305</v>
      </c>
      <c r="D255" s="217" t="s">
        <v>133</v>
      </c>
      <c r="E255" s="218" t="s">
        <v>306</v>
      </c>
      <c r="F255" s="219" t="s">
        <v>307</v>
      </c>
      <c r="G255" s="220" t="s">
        <v>308</v>
      </c>
      <c r="H255" s="221">
        <v>4.037</v>
      </c>
      <c r="I255" s="222"/>
      <c r="J255" s="223">
        <f>ROUND(I255*H255,2)</f>
        <v>0</v>
      </c>
      <c r="K255" s="219" t="s">
        <v>137</v>
      </c>
      <c r="L255" s="46"/>
      <c r="M255" s="224" t="s">
        <v>19</v>
      </c>
      <c r="N255" s="225" t="s">
        <v>44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138</v>
      </c>
      <c r="AT255" s="228" t="s">
        <v>133</v>
      </c>
      <c r="AU255" s="228" t="s">
        <v>81</v>
      </c>
      <c r="AY255" s="19" t="s">
        <v>131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79</v>
      </c>
      <c r="BK255" s="229">
        <f>ROUND(I255*H255,2)</f>
        <v>0</v>
      </c>
      <c r="BL255" s="19" t="s">
        <v>138</v>
      </c>
      <c r="BM255" s="228" t="s">
        <v>309</v>
      </c>
    </row>
    <row r="256" spans="1:47" s="2" customFormat="1" ht="12">
      <c r="A256" s="40"/>
      <c r="B256" s="41"/>
      <c r="C256" s="42"/>
      <c r="D256" s="230" t="s">
        <v>140</v>
      </c>
      <c r="E256" s="42"/>
      <c r="F256" s="231" t="s">
        <v>310</v>
      </c>
      <c r="G256" s="42"/>
      <c r="H256" s="42"/>
      <c r="I256" s="232"/>
      <c r="J256" s="42"/>
      <c r="K256" s="42"/>
      <c r="L256" s="46"/>
      <c r="M256" s="233"/>
      <c r="N256" s="23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140</v>
      </c>
      <c r="AU256" s="19" t="s">
        <v>81</v>
      </c>
    </row>
    <row r="257" spans="1:47" s="2" customFormat="1" ht="12">
      <c r="A257" s="40"/>
      <c r="B257" s="41"/>
      <c r="C257" s="42"/>
      <c r="D257" s="235" t="s">
        <v>142</v>
      </c>
      <c r="E257" s="42"/>
      <c r="F257" s="236" t="s">
        <v>311</v>
      </c>
      <c r="G257" s="42"/>
      <c r="H257" s="42"/>
      <c r="I257" s="232"/>
      <c r="J257" s="42"/>
      <c r="K257" s="42"/>
      <c r="L257" s="46"/>
      <c r="M257" s="279"/>
      <c r="N257" s="280"/>
      <c r="O257" s="281"/>
      <c r="P257" s="281"/>
      <c r="Q257" s="281"/>
      <c r="R257" s="281"/>
      <c r="S257" s="281"/>
      <c r="T257" s="282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142</v>
      </c>
      <c r="AU257" s="19" t="s">
        <v>81</v>
      </c>
    </row>
    <row r="258" spans="1:31" s="2" customFormat="1" ht="6.95" customHeight="1">
      <c r="A258" s="40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46"/>
      <c r="M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</row>
  </sheetData>
  <sheetProtection password="CC35" sheet="1" objects="1" scenarios="1" formatColumns="0" formatRows="0" autoFilter="0"/>
  <autoFilter ref="C88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3_01/181151321"/>
    <hyperlink ref="F99" r:id="rId2" display="https://podminky.urs.cz/item/CS_URS_2023_01/181451121"/>
    <hyperlink ref="F109" r:id="rId3" display="https://podminky.urs.cz/item/CS_URS_2023_01/183101114"/>
    <hyperlink ref="F116" r:id="rId4" display="https://podminky.urs.cz/item/CS_URS_2023_01/183111114"/>
    <hyperlink ref="F123" r:id="rId5" display="https://podminky.urs.cz/item/CS_URS_2023_01/184201111"/>
    <hyperlink ref="F166" r:id="rId6" display="https://podminky.urs.cz/item/CS_URS_2023_01/184102211"/>
    <hyperlink ref="F203" r:id="rId7" display="https://podminky.urs.cz/item/CS_URS_2023_01/184853511"/>
    <hyperlink ref="F223" r:id="rId8" display="https://podminky.urs.cz/item/CS_URS_2023_01/185803112"/>
    <hyperlink ref="F228" r:id="rId9" display="https://podminky.urs.cz/item/CS_URS_2023_01/185804311"/>
    <hyperlink ref="F238" r:id="rId10" display="https://podminky.urs.cz/item/CS_URS_2023_01/185851121"/>
    <hyperlink ref="F243" r:id="rId11" display="https://podminky.urs.cz/item/CS_URS_2023_01/185851129"/>
    <hyperlink ref="F257" r:id="rId12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100</v>
      </c>
      <c r="L8" s="22"/>
    </row>
    <row r="9" spans="2:12" s="1" customFormat="1" ht="16.5" customHeight="1">
      <c r="B9" s="22"/>
      <c r="E9" s="146" t="s">
        <v>101</v>
      </c>
      <c r="F9" s="1"/>
      <c r="G9" s="1"/>
      <c r="H9" s="1"/>
      <c r="L9" s="22"/>
    </row>
    <row r="10" spans="2:12" s="1" customFormat="1" ht="12" customHeight="1">
      <c r="B10" s="22"/>
      <c r="D10" s="145" t="s">
        <v>102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103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312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313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86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19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ROUND((SUM(BE93:BE146)),2)</f>
        <v>0</v>
      </c>
      <c r="G37" s="40"/>
      <c r="H37" s="40"/>
      <c r="I37" s="162">
        <v>0.21</v>
      </c>
      <c r="J37" s="161">
        <f>ROUND(((SUM(BE93:BE146))*I37),2)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ROUND((SUM(BF93:BF146)),2)</f>
        <v>0</v>
      </c>
      <c r="G38" s="40"/>
      <c r="H38" s="40"/>
      <c r="I38" s="162">
        <v>0.15</v>
      </c>
      <c r="J38" s="161">
        <f>ROUND(((SUM(BF93:BF146))*I38),2)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ROUND((SUM(BG93:BG146)),2)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ROUND((SUM(BH93:BH146)),2)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ROUND((SUM(BI93:BI146)),2)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100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101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3" t="s">
        <v>103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312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17.1 -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109</v>
      </c>
      <c r="D65" s="176"/>
      <c r="E65" s="176"/>
      <c r="F65" s="176"/>
      <c r="G65" s="176"/>
      <c r="H65" s="176"/>
      <c r="I65" s="176"/>
      <c r="J65" s="177" t="s">
        <v>110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111</v>
      </c>
    </row>
    <row r="68" spans="1:31" s="9" customFormat="1" ht="24.95" customHeight="1">
      <c r="A68" s="9"/>
      <c r="B68" s="179"/>
      <c r="C68" s="180"/>
      <c r="D68" s="181" t="s">
        <v>112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314</v>
      </c>
      <c r="E69" s="187"/>
      <c r="F69" s="187"/>
      <c r="G69" s="187"/>
      <c r="H69" s="187"/>
      <c r="I69" s="187"/>
      <c r="J69" s="188">
        <f>J95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4" t="str">
        <f>E7</f>
        <v>Realizace SZ navržených v KoPÚ Brušperk - I. etapa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100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4" t="s">
        <v>101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102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3" t="s">
        <v>103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312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17.1 -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Brušperk</v>
      </c>
      <c r="G87" s="42"/>
      <c r="H87" s="42"/>
      <c r="I87" s="34" t="s">
        <v>23</v>
      </c>
      <c r="J87" s="74" t="str">
        <f>IF(J16="","",J16)</f>
        <v>18. 3. 2021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>ČR-Státní pozemkový úřad ,</v>
      </c>
      <c r="G89" s="42"/>
      <c r="H89" s="42"/>
      <c r="I89" s="34" t="s">
        <v>32</v>
      </c>
      <c r="J89" s="38" t="str">
        <f>E25</f>
        <v xml:space="preserve">AgPOL  s.r.o.,Jungmanova 153/12,Olomouc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 xml:space="preserve"> 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90"/>
      <c r="B92" s="191"/>
      <c r="C92" s="192" t="s">
        <v>117</v>
      </c>
      <c r="D92" s="193" t="s">
        <v>58</v>
      </c>
      <c r="E92" s="193" t="s">
        <v>54</v>
      </c>
      <c r="F92" s="193" t="s">
        <v>55</v>
      </c>
      <c r="G92" s="193" t="s">
        <v>118</v>
      </c>
      <c r="H92" s="193" t="s">
        <v>119</v>
      </c>
      <c r="I92" s="193" t="s">
        <v>120</v>
      </c>
      <c r="J92" s="193" t="s">
        <v>110</v>
      </c>
      <c r="K92" s="194" t="s">
        <v>121</v>
      </c>
      <c r="L92" s="195"/>
      <c r="M92" s="94" t="s">
        <v>19</v>
      </c>
      <c r="N92" s="95" t="s">
        <v>43</v>
      </c>
      <c r="O92" s="95" t="s">
        <v>122</v>
      </c>
      <c r="P92" s="95" t="s">
        <v>123</v>
      </c>
      <c r="Q92" s="95" t="s">
        <v>124</v>
      </c>
      <c r="R92" s="95" t="s">
        <v>125</v>
      </c>
      <c r="S92" s="95" t="s">
        <v>126</v>
      </c>
      <c r="T92" s="96" t="s">
        <v>127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0"/>
      <c r="B93" s="41"/>
      <c r="C93" s="101" t="s">
        <v>128</v>
      </c>
      <c r="D93" s="42"/>
      <c r="E93" s="42"/>
      <c r="F93" s="42"/>
      <c r="G93" s="42"/>
      <c r="H93" s="42"/>
      <c r="I93" s="42"/>
      <c r="J93" s="196">
        <f>BK93</f>
        <v>0</v>
      </c>
      <c r="K93" s="42"/>
      <c r="L93" s="46"/>
      <c r="M93" s="97"/>
      <c r="N93" s="197"/>
      <c r="O93" s="98"/>
      <c r="P93" s="198">
        <f>P94</f>
        <v>0</v>
      </c>
      <c r="Q93" s="98"/>
      <c r="R93" s="198">
        <f>R94</f>
        <v>0</v>
      </c>
      <c r="S93" s="98"/>
      <c r="T93" s="199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111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72</v>
      </c>
      <c r="E94" s="204" t="s">
        <v>129</v>
      </c>
      <c r="F94" s="204" t="s">
        <v>130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72</v>
      </c>
      <c r="AU94" s="213" t="s">
        <v>73</v>
      </c>
      <c r="AY94" s="212" t="s">
        <v>131</v>
      </c>
      <c r="BK94" s="214">
        <f>BK95</f>
        <v>0</v>
      </c>
    </row>
    <row r="95" spans="1:63" s="12" customFormat="1" ht="22.8" customHeight="1">
      <c r="A95" s="12"/>
      <c r="B95" s="201"/>
      <c r="C95" s="202"/>
      <c r="D95" s="203" t="s">
        <v>72</v>
      </c>
      <c r="E95" s="215" t="s">
        <v>315</v>
      </c>
      <c r="F95" s="215" t="s">
        <v>316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SUM(P96:P146)</f>
        <v>0</v>
      </c>
      <c r="Q95" s="209"/>
      <c r="R95" s="210">
        <f>SUM(R96:R146)</f>
        <v>0</v>
      </c>
      <c r="S95" s="209"/>
      <c r="T95" s="211">
        <f>SUM(T96:T146)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79</v>
      </c>
      <c r="AT95" s="213" t="s">
        <v>72</v>
      </c>
      <c r="AU95" s="213" t="s">
        <v>79</v>
      </c>
      <c r="AY95" s="212" t="s">
        <v>131</v>
      </c>
      <c r="BK95" s="214">
        <f>SUM(BK96:BK146)</f>
        <v>0</v>
      </c>
    </row>
    <row r="96" spans="1:65" s="2" customFormat="1" ht="24.15" customHeight="1">
      <c r="A96" s="40"/>
      <c r="B96" s="41"/>
      <c r="C96" s="217" t="s">
        <v>79</v>
      </c>
      <c r="D96" s="217" t="s">
        <v>133</v>
      </c>
      <c r="E96" s="218" t="s">
        <v>317</v>
      </c>
      <c r="F96" s="219" t="s">
        <v>318</v>
      </c>
      <c r="G96" s="220" t="s">
        <v>319</v>
      </c>
      <c r="H96" s="221">
        <v>0.403</v>
      </c>
      <c r="I96" s="222"/>
      <c r="J96" s="223">
        <f>ROUND(I96*H96,2)</f>
        <v>0</v>
      </c>
      <c r="K96" s="219" t="s">
        <v>137</v>
      </c>
      <c r="L96" s="46"/>
      <c r="M96" s="224" t="s">
        <v>19</v>
      </c>
      <c r="N96" s="225" t="s">
        <v>44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138</v>
      </c>
      <c r="AT96" s="228" t="s">
        <v>133</v>
      </c>
      <c r="AU96" s="228" t="s">
        <v>81</v>
      </c>
      <c r="AY96" s="19" t="s">
        <v>131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79</v>
      </c>
      <c r="BK96" s="229">
        <f>ROUND(I96*H96,2)</f>
        <v>0</v>
      </c>
      <c r="BL96" s="19" t="s">
        <v>138</v>
      </c>
      <c r="BM96" s="228" t="s">
        <v>320</v>
      </c>
    </row>
    <row r="97" spans="1:47" s="2" customFormat="1" ht="12">
      <c r="A97" s="40"/>
      <c r="B97" s="41"/>
      <c r="C97" s="42"/>
      <c r="D97" s="230" t="s">
        <v>140</v>
      </c>
      <c r="E97" s="42"/>
      <c r="F97" s="231" t="s">
        <v>321</v>
      </c>
      <c r="G97" s="42"/>
      <c r="H97" s="42"/>
      <c r="I97" s="232"/>
      <c r="J97" s="42"/>
      <c r="K97" s="42"/>
      <c r="L97" s="46"/>
      <c r="M97" s="233"/>
      <c r="N97" s="23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140</v>
      </c>
      <c r="AU97" s="19" t="s">
        <v>81</v>
      </c>
    </row>
    <row r="98" spans="1:47" s="2" customFormat="1" ht="12">
      <c r="A98" s="40"/>
      <c r="B98" s="41"/>
      <c r="C98" s="42"/>
      <c r="D98" s="235" t="s">
        <v>142</v>
      </c>
      <c r="E98" s="42"/>
      <c r="F98" s="236" t="s">
        <v>322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81</v>
      </c>
    </row>
    <row r="99" spans="1:51" s="13" customFormat="1" ht="12">
      <c r="A99" s="13"/>
      <c r="B99" s="237"/>
      <c r="C99" s="238"/>
      <c r="D99" s="230" t="s">
        <v>144</v>
      </c>
      <c r="E99" s="239" t="s">
        <v>19</v>
      </c>
      <c r="F99" s="240" t="s">
        <v>323</v>
      </c>
      <c r="G99" s="238"/>
      <c r="H99" s="239" t="s">
        <v>19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144</v>
      </c>
      <c r="AU99" s="246" t="s">
        <v>81</v>
      </c>
      <c r="AV99" s="13" t="s">
        <v>79</v>
      </c>
      <c r="AW99" s="13" t="s">
        <v>36</v>
      </c>
      <c r="AX99" s="13" t="s">
        <v>73</v>
      </c>
      <c r="AY99" s="246" t="s">
        <v>131</v>
      </c>
    </row>
    <row r="100" spans="1:51" s="13" customFormat="1" ht="12">
      <c r="A100" s="13"/>
      <c r="B100" s="237"/>
      <c r="C100" s="238"/>
      <c r="D100" s="230" t="s">
        <v>144</v>
      </c>
      <c r="E100" s="239" t="s">
        <v>19</v>
      </c>
      <c r="F100" s="240" t="s">
        <v>324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144</v>
      </c>
      <c r="AU100" s="246" t="s">
        <v>81</v>
      </c>
      <c r="AV100" s="13" t="s">
        <v>79</v>
      </c>
      <c r="AW100" s="13" t="s">
        <v>36</v>
      </c>
      <c r="AX100" s="13" t="s">
        <v>73</v>
      </c>
      <c r="AY100" s="246" t="s">
        <v>131</v>
      </c>
    </row>
    <row r="101" spans="1:51" s="14" customFormat="1" ht="12">
      <c r="A101" s="14"/>
      <c r="B101" s="247"/>
      <c r="C101" s="248"/>
      <c r="D101" s="230" t="s">
        <v>144</v>
      </c>
      <c r="E101" s="249" t="s">
        <v>19</v>
      </c>
      <c r="F101" s="250" t="s">
        <v>325</v>
      </c>
      <c r="G101" s="248"/>
      <c r="H101" s="251">
        <v>0.4034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144</v>
      </c>
      <c r="AU101" s="257" t="s">
        <v>81</v>
      </c>
      <c r="AV101" s="14" t="s">
        <v>81</v>
      </c>
      <c r="AW101" s="14" t="s">
        <v>36</v>
      </c>
      <c r="AX101" s="14" t="s">
        <v>73</v>
      </c>
      <c r="AY101" s="257" t="s">
        <v>131</v>
      </c>
    </row>
    <row r="102" spans="1:51" s="15" customFormat="1" ht="12">
      <c r="A102" s="15"/>
      <c r="B102" s="268"/>
      <c r="C102" s="269"/>
      <c r="D102" s="230" t="s">
        <v>144</v>
      </c>
      <c r="E102" s="270" t="s">
        <v>19</v>
      </c>
      <c r="F102" s="271" t="s">
        <v>160</v>
      </c>
      <c r="G102" s="269"/>
      <c r="H102" s="272">
        <v>0.4034</v>
      </c>
      <c r="I102" s="273"/>
      <c r="J102" s="269"/>
      <c r="K102" s="269"/>
      <c r="L102" s="274"/>
      <c r="M102" s="275"/>
      <c r="N102" s="276"/>
      <c r="O102" s="276"/>
      <c r="P102" s="276"/>
      <c r="Q102" s="276"/>
      <c r="R102" s="276"/>
      <c r="S102" s="276"/>
      <c r="T102" s="27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8" t="s">
        <v>144</v>
      </c>
      <c r="AU102" s="278" t="s">
        <v>81</v>
      </c>
      <c r="AV102" s="15" t="s">
        <v>138</v>
      </c>
      <c r="AW102" s="15" t="s">
        <v>36</v>
      </c>
      <c r="AX102" s="15" t="s">
        <v>79</v>
      </c>
      <c r="AY102" s="278" t="s">
        <v>131</v>
      </c>
    </row>
    <row r="103" spans="1:65" s="2" customFormat="1" ht="24.15" customHeight="1">
      <c r="A103" s="40"/>
      <c r="B103" s="41"/>
      <c r="C103" s="217" t="s">
        <v>81</v>
      </c>
      <c r="D103" s="217" t="s">
        <v>133</v>
      </c>
      <c r="E103" s="218" t="s">
        <v>326</v>
      </c>
      <c r="F103" s="219" t="s">
        <v>327</v>
      </c>
      <c r="G103" s="220" t="s">
        <v>163</v>
      </c>
      <c r="H103" s="221">
        <v>713</v>
      </c>
      <c r="I103" s="222"/>
      <c r="J103" s="223">
        <f>ROUND(I103*H103,2)</f>
        <v>0</v>
      </c>
      <c r="K103" s="219" t="s">
        <v>137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138</v>
      </c>
      <c r="AT103" s="228" t="s">
        <v>133</v>
      </c>
      <c r="AU103" s="228" t="s">
        <v>81</v>
      </c>
      <c r="AY103" s="19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138</v>
      </c>
      <c r="BM103" s="228" t="s">
        <v>328</v>
      </c>
    </row>
    <row r="104" spans="1:47" s="2" customFormat="1" ht="12">
      <c r="A104" s="40"/>
      <c r="B104" s="41"/>
      <c r="C104" s="42"/>
      <c r="D104" s="230" t="s">
        <v>140</v>
      </c>
      <c r="E104" s="42"/>
      <c r="F104" s="231" t="s">
        <v>329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140</v>
      </c>
      <c r="AU104" s="19" t="s">
        <v>81</v>
      </c>
    </row>
    <row r="105" spans="1:47" s="2" customFormat="1" ht="12">
      <c r="A105" s="40"/>
      <c r="B105" s="41"/>
      <c r="C105" s="42"/>
      <c r="D105" s="235" t="s">
        <v>142</v>
      </c>
      <c r="E105" s="42"/>
      <c r="F105" s="236" t="s">
        <v>330</v>
      </c>
      <c r="G105" s="42"/>
      <c r="H105" s="42"/>
      <c r="I105" s="232"/>
      <c r="J105" s="42"/>
      <c r="K105" s="42"/>
      <c r="L105" s="46"/>
      <c r="M105" s="233"/>
      <c r="N105" s="23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142</v>
      </c>
      <c r="AU105" s="19" t="s">
        <v>81</v>
      </c>
    </row>
    <row r="106" spans="1:51" s="13" customFormat="1" ht="12">
      <c r="A106" s="13"/>
      <c r="B106" s="237"/>
      <c r="C106" s="238"/>
      <c r="D106" s="230" t="s">
        <v>144</v>
      </c>
      <c r="E106" s="239" t="s">
        <v>19</v>
      </c>
      <c r="F106" s="240" t="s">
        <v>331</v>
      </c>
      <c r="G106" s="238"/>
      <c r="H106" s="239" t="s">
        <v>19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144</v>
      </c>
      <c r="AU106" s="246" t="s">
        <v>81</v>
      </c>
      <c r="AV106" s="13" t="s">
        <v>79</v>
      </c>
      <c r="AW106" s="13" t="s">
        <v>36</v>
      </c>
      <c r="AX106" s="13" t="s">
        <v>73</v>
      </c>
      <c r="AY106" s="246" t="s">
        <v>131</v>
      </c>
    </row>
    <row r="107" spans="1:51" s="13" customFormat="1" ht="12">
      <c r="A107" s="13"/>
      <c r="B107" s="237"/>
      <c r="C107" s="238"/>
      <c r="D107" s="230" t="s">
        <v>144</v>
      </c>
      <c r="E107" s="239" t="s">
        <v>19</v>
      </c>
      <c r="F107" s="240" t="s">
        <v>324</v>
      </c>
      <c r="G107" s="238"/>
      <c r="H107" s="239" t="s">
        <v>19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144</v>
      </c>
      <c r="AU107" s="246" t="s">
        <v>81</v>
      </c>
      <c r="AV107" s="13" t="s">
        <v>79</v>
      </c>
      <c r="AW107" s="13" t="s">
        <v>36</v>
      </c>
      <c r="AX107" s="13" t="s">
        <v>73</v>
      </c>
      <c r="AY107" s="246" t="s">
        <v>131</v>
      </c>
    </row>
    <row r="108" spans="1:51" s="14" customFormat="1" ht="12">
      <c r="A108" s="14"/>
      <c r="B108" s="247"/>
      <c r="C108" s="248"/>
      <c r="D108" s="230" t="s">
        <v>144</v>
      </c>
      <c r="E108" s="249" t="s">
        <v>19</v>
      </c>
      <c r="F108" s="250" t="s">
        <v>332</v>
      </c>
      <c r="G108" s="248"/>
      <c r="H108" s="251">
        <v>713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7" t="s">
        <v>144</v>
      </c>
      <c r="AU108" s="257" t="s">
        <v>81</v>
      </c>
      <c r="AV108" s="14" t="s">
        <v>81</v>
      </c>
      <c r="AW108" s="14" t="s">
        <v>36</v>
      </c>
      <c r="AX108" s="14" t="s">
        <v>73</v>
      </c>
      <c r="AY108" s="257" t="s">
        <v>131</v>
      </c>
    </row>
    <row r="109" spans="1:51" s="15" customFormat="1" ht="12">
      <c r="A109" s="15"/>
      <c r="B109" s="268"/>
      <c r="C109" s="269"/>
      <c r="D109" s="230" t="s">
        <v>144</v>
      </c>
      <c r="E109" s="270" t="s">
        <v>19</v>
      </c>
      <c r="F109" s="271" t="s">
        <v>160</v>
      </c>
      <c r="G109" s="269"/>
      <c r="H109" s="272">
        <v>713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8" t="s">
        <v>144</v>
      </c>
      <c r="AU109" s="278" t="s">
        <v>81</v>
      </c>
      <c r="AV109" s="15" t="s">
        <v>138</v>
      </c>
      <c r="AW109" s="15" t="s">
        <v>36</v>
      </c>
      <c r="AX109" s="15" t="s">
        <v>79</v>
      </c>
      <c r="AY109" s="278" t="s">
        <v>131</v>
      </c>
    </row>
    <row r="110" spans="1:65" s="2" customFormat="1" ht="21.75" customHeight="1">
      <c r="A110" s="40"/>
      <c r="B110" s="41"/>
      <c r="C110" s="217" t="s">
        <v>88</v>
      </c>
      <c r="D110" s="217" t="s">
        <v>133</v>
      </c>
      <c r="E110" s="218" t="s">
        <v>333</v>
      </c>
      <c r="F110" s="219" t="s">
        <v>334</v>
      </c>
      <c r="G110" s="220" t="s">
        <v>163</v>
      </c>
      <c r="H110" s="221">
        <v>713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138</v>
      </c>
      <c r="AT110" s="228" t="s">
        <v>133</v>
      </c>
      <c r="AU110" s="228" t="s">
        <v>81</v>
      </c>
      <c r="AY110" s="19" t="s">
        <v>131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138</v>
      </c>
      <c r="BM110" s="228" t="s">
        <v>335</v>
      </c>
    </row>
    <row r="111" spans="1:47" s="2" customFormat="1" ht="12">
      <c r="A111" s="40"/>
      <c r="B111" s="41"/>
      <c r="C111" s="42"/>
      <c r="D111" s="230" t="s">
        <v>140</v>
      </c>
      <c r="E111" s="42"/>
      <c r="F111" s="231" t="s">
        <v>334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140</v>
      </c>
      <c r="AU111" s="19" t="s">
        <v>81</v>
      </c>
    </row>
    <row r="112" spans="1:51" s="13" customFormat="1" ht="12">
      <c r="A112" s="13"/>
      <c r="B112" s="237"/>
      <c r="C112" s="238"/>
      <c r="D112" s="230" t="s">
        <v>144</v>
      </c>
      <c r="E112" s="239" t="s">
        <v>19</v>
      </c>
      <c r="F112" s="240" t="s">
        <v>331</v>
      </c>
      <c r="G112" s="238"/>
      <c r="H112" s="239" t="s">
        <v>19</v>
      </c>
      <c r="I112" s="241"/>
      <c r="J112" s="238"/>
      <c r="K112" s="238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144</v>
      </c>
      <c r="AU112" s="246" t="s">
        <v>81</v>
      </c>
      <c r="AV112" s="13" t="s">
        <v>79</v>
      </c>
      <c r="AW112" s="13" t="s">
        <v>36</v>
      </c>
      <c r="AX112" s="13" t="s">
        <v>73</v>
      </c>
      <c r="AY112" s="246" t="s">
        <v>131</v>
      </c>
    </row>
    <row r="113" spans="1:51" s="13" customFormat="1" ht="12">
      <c r="A113" s="13"/>
      <c r="B113" s="237"/>
      <c r="C113" s="238"/>
      <c r="D113" s="230" t="s">
        <v>144</v>
      </c>
      <c r="E113" s="239" t="s">
        <v>19</v>
      </c>
      <c r="F113" s="240" t="s">
        <v>324</v>
      </c>
      <c r="G113" s="238"/>
      <c r="H113" s="239" t="s">
        <v>19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144</v>
      </c>
      <c r="AU113" s="246" t="s">
        <v>81</v>
      </c>
      <c r="AV113" s="13" t="s">
        <v>79</v>
      </c>
      <c r="AW113" s="13" t="s">
        <v>36</v>
      </c>
      <c r="AX113" s="13" t="s">
        <v>73</v>
      </c>
      <c r="AY113" s="246" t="s">
        <v>131</v>
      </c>
    </row>
    <row r="114" spans="1:51" s="14" customFormat="1" ht="12">
      <c r="A114" s="14"/>
      <c r="B114" s="247"/>
      <c r="C114" s="248"/>
      <c r="D114" s="230" t="s">
        <v>144</v>
      </c>
      <c r="E114" s="249" t="s">
        <v>19</v>
      </c>
      <c r="F114" s="250" t="s">
        <v>332</v>
      </c>
      <c r="G114" s="248"/>
      <c r="H114" s="251">
        <v>713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144</v>
      </c>
      <c r="AU114" s="257" t="s">
        <v>81</v>
      </c>
      <c r="AV114" s="14" t="s">
        <v>81</v>
      </c>
      <c r="AW114" s="14" t="s">
        <v>36</v>
      </c>
      <c r="AX114" s="14" t="s">
        <v>73</v>
      </c>
      <c r="AY114" s="257" t="s">
        <v>131</v>
      </c>
    </row>
    <row r="115" spans="1:51" s="15" customFormat="1" ht="12">
      <c r="A115" s="15"/>
      <c r="B115" s="268"/>
      <c r="C115" s="269"/>
      <c r="D115" s="230" t="s">
        <v>144</v>
      </c>
      <c r="E115" s="270" t="s">
        <v>19</v>
      </c>
      <c r="F115" s="271" t="s">
        <v>160</v>
      </c>
      <c r="G115" s="269"/>
      <c r="H115" s="272">
        <v>713</v>
      </c>
      <c r="I115" s="273"/>
      <c r="J115" s="269"/>
      <c r="K115" s="269"/>
      <c r="L115" s="274"/>
      <c r="M115" s="275"/>
      <c r="N115" s="276"/>
      <c r="O115" s="276"/>
      <c r="P115" s="276"/>
      <c r="Q115" s="276"/>
      <c r="R115" s="276"/>
      <c r="S115" s="276"/>
      <c r="T115" s="27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8" t="s">
        <v>144</v>
      </c>
      <c r="AU115" s="278" t="s">
        <v>81</v>
      </c>
      <c r="AV115" s="15" t="s">
        <v>138</v>
      </c>
      <c r="AW115" s="15" t="s">
        <v>36</v>
      </c>
      <c r="AX115" s="15" t="s">
        <v>79</v>
      </c>
      <c r="AY115" s="278" t="s">
        <v>131</v>
      </c>
    </row>
    <row r="116" spans="1:65" s="2" customFormat="1" ht="49.05" customHeight="1">
      <c r="A116" s="40"/>
      <c r="B116" s="41"/>
      <c r="C116" s="217" t="s">
        <v>138</v>
      </c>
      <c r="D116" s="217" t="s">
        <v>133</v>
      </c>
      <c r="E116" s="218" t="s">
        <v>336</v>
      </c>
      <c r="F116" s="219" t="s">
        <v>337</v>
      </c>
      <c r="G116" s="220" t="s">
        <v>319</v>
      </c>
      <c r="H116" s="221">
        <v>0.403</v>
      </c>
      <c r="I116" s="222"/>
      <c r="J116" s="223">
        <f>ROUND(I116*H116,2)</f>
        <v>0</v>
      </c>
      <c r="K116" s="219" t="s">
        <v>19</v>
      </c>
      <c r="L116" s="46"/>
      <c r="M116" s="224" t="s">
        <v>19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138</v>
      </c>
      <c r="AT116" s="228" t="s">
        <v>133</v>
      </c>
      <c r="AU116" s="228" t="s">
        <v>81</v>
      </c>
      <c r="AY116" s="19" t="s">
        <v>131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138</v>
      </c>
      <c r="BM116" s="228" t="s">
        <v>338</v>
      </c>
    </row>
    <row r="117" spans="1:47" s="2" customFormat="1" ht="12">
      <c r="A117" s="40"/>
      <c r="B117" s="41"/>
      <c r="C117" s="42"/>
      <c r="D117" s="230" t="s">
        <v>140</v>
      </c>
      <c r="E117" s="42"/>
      <c r="F117" s="231" t="s">
        <v>337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140</v>
      </c>
      <c r="AU117" s="19" t="s">
        <v>81</v>
      </c>
    </row>
    <row r="118" spans="1:51" s="13" customFormat="1" ht="12">
      <c r="A118" s="13"/>
      <c r="B118" s="237"/>
      <c r="C118" s="238"/>
      <c r="D118" s="230" t="s">
        <v>144</v>
      </c>
      <c r="E118" s="239" t="s">
        <v>19</v>
      </c>
      <c r="F118" s="240" t="s">
        <v>339</v>
      </c>
      <c r="G118" s="238"/>
      <c r="H118" s="239" t="s">
        <v>19</v>
      </c>
      <c r="I118" s="241"/>
      <c r="J118" s="238"/>
      <c r="K118" s="238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144</v>
      </c>
      <c r="AU118" s="246" t="s">
        <v>81</v>
      </c>
      <c r="AV118" s="13" t="s">
        <v>79</v>
      </c>
      <c r="AW118" s="13" t="s">
        <v>36</v>
      </c>
      <c r="AX118" s="13" t="s">
        <v>73</v>
      </c>
      <c r="AY118" s="246" t="s">
        <v>131</v>
      </c>
    </row>
    <row r="119" spans="1:51" s="14" customFormat="1" ht="12">
      <c r="A119" s="14"/>
      <c r="B119" s="247"/>
      <c r="C119" s="248"/>
      <c r="D119" s="230" t="s">
        <v>144</v>
      </c>
      <c r="E119" s="249" t="s">
        <v>19</v>
      </c>
      <c r="F119" s="250" t="s">
        <v>340</v>
      </c>
      <c r="G119" s="248"/>
      <c r="H119" s="251">
        <v>0.403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144</v>
      </c>
      <c r="AU119" s="257" t="s">
        <v>81</v>
      </c>
      <c r="AV119" s="14" t="s">
        <v>81</v>
      </c>
      <c r="AW119" s="14" t="s">
        <v>36</v>
      </c>
      <c r="AX119" s="14" t="s">
        <v>79</v>
      </c>
      <c r="AY119" s="257" t="s">
        <v>131</v>
      </c>
    </row>
    <row r="120" spans="1:65" s="2" customFormat="1" ht="16.5" customHeight="1">
      <c r="A120" s="40"/>
      <c r="B120" s="41"/>
      <c r="C120" s="217" t="s">
        <v>170</v>
      </c>
      <c r="D120" s="217" t="s">
        <v>133</v>
      </c>
      <c r="E120" s="218" t="s">
        <v>267</v>
      </c>
      <c r="F120" s="219" t="s">
        <v>268</v>
      </c>
      <c r="G120" s="220" t="s">
        <v>269</v>
      </c>
      <c r="H120" s="221">
        <v>36.743</v>
      </c>
      <c r="I120" s="222"/>
      <c r="J120" s="223">
        <f>ROUND(I120*H120,2)</f>
        <v>0</v>
      </c>
      <c r="K120" s="219" t="s">
        <v>137</v>
      </c>
      <c r="L120" s="46"/>
      <c r="M120" s="224" t="s">
        <v>19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138</v>
      </c>
      <c r="AT120" s="228" t="s">
        <v>133</v>
      </c>
      <c r="AU120" s="228" t="s">
        <v>81</v>
      </c>
      <c r="AY120" s="19" t="s">
        <v>131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79</v>
      </c>
      <c r="BK120" s="229">
        <f>ROUND(I120*H120,2)</f>
        <v>0</v>
      </c>
      <c r="BL120" s="19" t="s">
        <v>138</v>
      </c>
      <c r="BM120" s="228" t="s">
        <v>341</v>
      </c>
    </row>
    <row r="121" spans="1:47" s="2" customFormat="1" ht="12">
      <c r="A121" s="40"/>
      <c r="B121" s="41"/>
      <c r="C121" s="42"/>
      <c r="D121" s="230" t="s">
        <v>140</v>
      </c>
      <c r="E121" s="42"/>
      <c r="F121" s="231" t="s">
        <v>271</v>
      </c>
      <c r="G121" s="42"/>
      <c r="H121" s="42"/>
      <c r="I121" s="232"/>
      <c r="J121" s="42"/>
      <c r="K121" s="42"/>
      <c r="L121" s="46"/>
      <c r="M121" s="233"/>
      <c r="N121" s="23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140</v>
      </c>
      <c r="AU121" s="19" t="s">
        <v>81</v>
      </c>
    </row>
    <row r="122" spans="1:47" s="2" customFormat="1" ht="12">
      <c r="A122" s="40"/>
      <c r="B122" s="41"/>
      <c r="C122" s="42"/>
      <c r="D122" s="235" t="s">
        <v>142</v>
      </c>
      <c r="E122" s="42"/>
      <c r="F122" s="236" t="s">
        <v>272</v>
      </c>
      <c r="G122" s="42"/>
      <c r="H122" s="42"/>
      <c r="I122" s="232"/>
      <c r="J122" s="42"/>
      <c r="K122" s="42"/>
      <c r="L122" s="46"/>
      <c r="M122" s="233"/>
      <c r="N122" s="23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81</v>
      </c>
    </row>
    <row r="123" spans="1:51" s="13" customFormat="1" ht="12">
      <c r="A123" s="13"/>
      <c r="B123" s="237"/>
      <c r="C123" s="238"/>
      <c r="D123" s="230" t="s">
        <v>144</v>
      </c>
      <c r="E123" s="239" t="s">
        <v>19</v>
      </c>
      <c r="F123" s="240" t="s">
        <v>342</v>
      </c>
      <c r="G123" s="238"/>
      <c r="H123" s="239" t="s">
        <v>19</v>
      </c>
      <c r="I123" s="241"/>
      <c r="J123" s="238"/>
      <c r="K123" s="238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144</v>
      </c>
      <c r="AU123" s="246" t="s">
        <v>81</v>
      </c>
      <c r="AV123" s="13" t="s">
        <v>79</v>
      </c>
      <c r="AW123" s="13" t="s">
        <v>36</v>
      </c>
      <c r="AX123" s="13" t="s">
        <v>73</v>
      </c>
      <c r="AY123" s="246" t="s">
        <v>131</v>
      </c>
    </row>
    <row r="124" spans="1:51" s="13" customFormat="1" ht="12">
      <c r="A124" s="13"/>
      <c r="B124" s="237"/>
      <c r="C124" s="238"/>
      <c r="D124" s="230" t="s">
        <v>144</v>
      </c>
      <c r="E124" s="239" t="s">
        <v>19</v>
      </c>
      <c r="F124" s="240" t="s">
        <v>324</v>
      </c>
      <c r="G124" s="238"/>
      <c r="H124" s="239" t="s">
        <v>19</v>
      </c>
      <c r="I124" s="241"/>
      <c r="J124" s="238"/>
      <c r="K124" s="238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144</v>
      </c>
      <c r="AU124" s="246" t="s">
        <v>81</v>
      </c>
      <c r="AV124" s="13" t="s">
        <v>79</v>
      </c>
      <c r="AW124" s="13" t="s">
        <v>36</v>
      </c>
      <c r="AX124" s="13" t="s">
        <v>73</v>
      </c>
      <c r="AY124" s="246" t="s">
        <v>131</v>
      </c>
    </row>
    <row r="125" spans="1:51" s="14" customFormat="1" ht="12">
      <c r="A125" s="14"/>
      <c r="B125" s="247"/>
      <c r="C125" s="248"/>
      <c r="D125" s="230" t="s">
        <v>144</v>
      </c>
      <c r="E125" s="249" t="s">
        <v>19</v>
      </c>
      <c r="F125" s="250" t="s">
        <v>343</v>
      </c>
      <c r="G125" s="248"/>
      <c r="H125" s="251">
        <v>1131.6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7" t="s">
        <v>144</v>
      </c>
      <c r="AU125" s="257" t="s">
        <v>81</v>
      </c>
      <c r="AV125" s="14" t="s">
        <v>81</v>
      </c>
      <c r="AW125" s="14" t="s">
        <v>36</v>
      </c>
      <c r="AX125" s="14" t="s">
        <v>73</v>
      </c>
      <c r="AY125" s="257" t="s">
        <v>131</v>
      </c>
    </row>
    <row r="126" spans="1:51" s="13" customFormat="1" ht="12">
      <c r="A126" s="13"/>
      <c r="B126" s="237"/>
      <c r="C126" s="238"/>
      <c r="D126" s="230" t="s">
        <v>144</v>
      </c>
      <c r="E126" s="239" t="s">
        <v>19</v>
      </c>
      <c r="F126" s="240" t="s">
        <v>344</v>
      </c>
      <c r="G126" s="238"/>
      <c r="H126" s="239" t="s">
        <v>19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144</v>
      </c>
      <c r="AU126" s="246" t="s">
        <v>81</v>
      </c>
      <c r="AV126" s="13" t="s">
        <v>79</v>
      </c>
      <c r="AW126" s="13" t="s">
        <v>36</v>
      </c>
      <c r="AX126" s="13" t="s">
        <v>73</v>
      </c>
      <c r="AY126" s="246" t="s">
        <v>131</v>
      </c>
    </row>
    <row r="127" spans="1:51" s="13" customFormat="1" ht="12">
      <c r="A127" s="13"/>
      <c r="B127" s="237"/>
      <c r="C127" s="238"/>
      <c r="D127" s="230" t="s">
        <v>144</v>
      </c>
      <c r="E127" s="239" t="s">
        <v>19</v>
      </c>
      <c r="F127" s="240" t="s">
        <v>324</v>
      </c>
      <c r="G127" s="238"/>
      <c r="H127" s="239" t="s">
        <v>19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144</v>
      </c>
      <c r="AU127" s="246" t="s">
        <v>81</v>
      </c>
      <c r="AV127" s="13" t="s">
        <v>79</v>
      </c>
      <c r="AW127" s="13" t="s">
        <v>36</v>
      </c>
      <c r="AX127" s="13" t="s">
        <v>73</v>
      </c>
      <c r="AY127" s="246" t="s">
        <v>131</v>
      </c>
    </row>
    <row r="128" spans="1:51" s="14" customFormat="1" ht="12">
      <c r="A128" s="14"/>
      <c r="B128" s="247"/>
      <c r="C128" s="248"/>
      <c r="D128" s="230" t="s">
        <v>144</v>
      </c>
      <c r="E128" s="249" t="s">
        <v>19</v>
      </c>
      <c r="F128" s="250" t="s">
        <v>345</v>
      </c>
      <c r="G128" s="248"/>
      <c r="H128" s="251">
        <v>338.1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144</v>
      </c>
      <c r="AU128" s="257" t="s">
        <v>81</v>
      </c>
      <c r="AV128" s="14" t="s">
        <v>81</v>
      </c>
      <c r="AW128" s="14" t="s">
        <v>36</v>
      </c>
      <c r="AX128" s="14" t="s">
        <v>73</v>
      </c>
      <c r="AY128" s="257" t="s">
        <v>131</v>
      </c>
    </row>
    <row r="129" spans="1:51" s="16" customFormat="1" ht="12">
      <c r="A129" s="16"/>
      <c r="B129" s="284"/>
      <c r="C129" s="285"/>
      <c r="D129" s="230" t="s">
        <v>144</v>
      </c>
      <c r="E129" s="286" t="s">
        <v>19</v>
      </c>
      <c r="F129" s="287" t="s">
        <v>346</v>
      </c>
      <c r="G129" s="285"/>
      <c r="H129" s="288">
        <v>1469.7</v>
      </c>
      <c r="I129" s="289"/>
      <c r="J129" s="285"/>
      <c r="K129" s="285"/>
      <c r="L129" s="290"/>
      <c r="M129" s="291"/>
      <c r="N129" s="292"/>
      <c r="O129" s="292"/>
      <c r="P129" s="292"/>
      <c r="Q129" s="292"/>
      <c r="R129" s="292"/>
      <c r="S129" s="292"/>
      <c r="T129" s="293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94" t="s">
        <v>144</v>
      </c>
      <c r="AU129" s="294" t="s">
        <v>81</v>
      </c>
      <c r="AV129" s="16" t="s">
        <v>88</v>
      </c>
      <c r="AW129" s="16" t="s">
        <v>36</v>
      </c>
      <c r="AX129" s="16" t="s">
        <v>73</v>
      </c>
      <c r="AY129" s="294" t="s">
        <v>131</v>
      </c>
    </row>
    <row r="130" spans="1:51" s="13" customFormat="1" ht="12">
      <c r="A130" s="13"/>
      <c r="B130" s="237"/>
      <c r="C130" s="238"/>
      <c r="D130" s="230" t="s">
        <v>144</v>
      </c>
      <c r="E130" s="239" t="s">
        <v>19</v>
      </c>
      <c r="F130" s="240" t="s">
        <v>347</v>
      </c>
      <c r="G130" s="238"/>
      <c r="H130" s="239" t="s">
        <v>19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144</v>
      </c>
      <c r="AU130" s="246" t="s">
        <v>81</v>
      </c>
      <c r="AV130" s="13" t="s">
        <v>79</v>
      </c>
      <c r="AW130" s="13" t="s">
        <v>36</v>
      </c>
      <c r="AX130" s="13" t="s">
        <v>73</v>
      </c>
      <c r="AY130" s="246" t="s">
        <v>131</v>
      </c>
    </row>
    <row r="131" spans="1:51" s="14" customFormat="1" ht="12">
      <c r="A131" s="14"/>
      <c r="B131" s="247"/>
      <c r="C131" s="248"/>
      <c r="D131" s="230" t="s">
        <v>144</v>
      </c>
      <c r="E131" s="249" t="s">
        <v>19</v>
      </c>
      <c r="F131" s="250" t="s">
        <v>348</v>
      </c>
      <c r="G131" s="248"/>
      <c r="H131" s="251">
        <v>36.7425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7" t="s">
        <v>144</v>
      </c>
      <c r="AU131" s="257" t="s">
        <v>81</v>
      </c>
      <c r="AV131" s="14" t="s">
        <v>81</v>
      </c>
      <c r="AW131" s="14" t="s">
        <v>36</v>
      </c>
      <c r="AX131" s="14" t="s">
        <v>79</v>
      </c>
      <c r="AY131" s="257" t="s">
        <v>131</v>
      </c>
    </row>
    <row r="132" spans="1:65" s="2" customFormat="1" ht="16.5" customHeight="1">
      <c r="A132" s="40"/>
      <c r="B132" s="41"/>
      <c r="C132" s="258" t="s">
        <v>177</v>
      </c>
      <c r="D132" s="258" t="s">
        <v>152</v>
      </c>
      <c r="E132" s="259" t="s">
        <v>276</v>
      </c>
      <c r="F132" s="260" t="s">
        <v>277</v>
      </c>
      <c r="G132" s="261" t="s">
        <v>269</v>
      </c>
      <c r="H132" s="262">
        <v>36.743</v>
      </c>
      <c r="I132" s="263"/>
      <c r="J132" s="264">
        <f>ROUND(I132*H132,2)</f>
        <v>0</v>
      </c>
      <c r="K132" s="260" t="s">
        <v>137</v>
      </c>
      <c r="L132" s="265"/>
      <c r="M132" s="266" t="s">
        <v>19</v>
      </c>
      <c r="N132" s="267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156</v>
      </c>
      <c r="AT132" s="228" t="s">
        <v>152</v>
      </c>
      <c r="AU132" s="228" t="s">
        <v>81</v>
      </c>
      <c r="AY132" s="19" t="s">
        <v>131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79</v>
      </c>
      <c r="BK132" s="229">
        <f>ROUND(I132*H132,2)</f>
        <v>0</v>
      </c>
      <c r="BL132" s="19" t="s">
        <v>138</v>
      </c>
      <c r="BM132" s="228" t="s">
        <v>349</v>
      </c>
    </row>
    <row r="133" spans="1:47" s="2" customFormat="1" ht="12">
      <c r="A133" s="40"/>
      <c r="B133" s="41"/>
      <c r="C133" s="42"/>
      <c r="D133" s="230" t="s">
        <v>140</v>
      </c>
      <c r="E133" s="42"/>
      <c r="F133" s="231" t="s">
        <v>277</v>
      </c>
      <c r="G133" s="42"/>
      <c r="H133" s="42"/>
      <c r="I133" s="232"/>
      <c r="J133" s="42"/>
      <c r="K133" s="42"/>
      <c r="L133" s="46"/>
      <c r="M133" s="233"/>
      <c r="N133" s="23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140</v>
      </c>
      <c r="AU133" s="19" t="s">
        <v>81</v>
      </c>
    </row>
    <row r="134" spans="1:51" s="13" customFormat="1" ht="12">
      <c r="A134" s="13"/>
      <c r="B134" s="237"/>
      <c r="C134" s="238"/>
      <c r="D134" s="230" t="s">
        <v>144</v>
      </c>
      <c r="E134" s="239" t="s">
        <v>19</v>
      </c>
      <c r="F134" s="240" t="s">
        <v>279</v>
      </c>
      <c r="G134" s="238"/>
      <c r="H134" s="239" t="s">
        <v>19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144</v>
      </c>
      <c r="AU134" s="246" t="s">
        <v>81</v>
      </c>
      <c r="AV134" s="13" t="s">
        <v>79</v>
      </c>
      <c r="AW134" s="13" t="s">
        <v>36</v>
      </c>
      <c r="AX134" s="13" t="s">
        <v>73</v>
      </c>
      <c r="AY134" s="246" t="s">
        <v>131</v>
      </c>
    </row>
    <row r="135" spans="1:51" s="14" customFormat="1" ht="12">
      <c r="A135" s="14"/>
      <c r="B135" s="247"/>
      <c r="C135" s="248"/>
      <c r="D135" s="230" t="s">
        <v>144</v>
      </c>
      <c r="E135" s="249" t="s">
        <v>19</v>
      </c>
      <c r="F135" s="250" t="s">
        <v>350</v>
      </c>
      <c r="G135" s="248"/>
      <c r="H135" s="251">
        <v>36.743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144</v>
      </c>
      <c r="AU135" s="257" t="s">
        <v>81</v>
      </c>
      <c r="AV135" s="14" t="s">
        <v>81</v>
      </c>
      <c r="AW135" s="14" t="s">
        <v>36</v>
      </c>
      <c r="AX135" s="14" t="s">
        <v>79</v>
      </c>
      <c r="AY135" s="257" t="s">
        <v>131</v>
      </c>
    </row>
    <row r="136" spans="1:65" s="2" customFormat="1" ht="21.75" customHeight="1">
      <c r="A136" s="40"/>
      <c r="B136" s="41"/>
      <c r="C136" s="217" t="s">
        <v>184</v>
      </c>
      <c r="D136" s="217" t="s">
        <v>133</v>
      </c>
      <c r="E136" s="218" t="s">
        <v>282</v>
      </c>
      <c r="F136" s="219" t="s">
        <v>283</v>
      </c>
      <c r="G136" s="220" t="s">
        <v>269</v>
      </c>
      <c r="H136" s="221">
        <v>36.743</v>
      </c>
      <c r="I136" s="222"/>
      <c r="J136" s="223">
        <f>ROUND(I136*H136,2)</f>
        <v>0</v>
      </c>
      <c r="K136" s="219" t="s">
        <v>137</v>
      </c>
      <c r="L136" s="46"/>
      <c r="M136" s="224" t="s">
        <v>19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138</v>
      </c>
      <c r="AT136" s="228" t="s">
        <v>133</v>
      </c>
      <c r="AU136" s="228" t="s">
        <v>81</v>
      </c>
      <c r="AY136" s="19" t="s">
        <v>131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79</v>
      </c>
      <c r="BK136" s="229">
        <f>ROUND(I136*H136,2)</f>
        <v>0</v>
      </c>
      <c r="BL136" s="19" t="s">
        <v>138</v>
      </c>
      <c r="BM136" s="228" t="s">
        <v>351</v>
      </c>
    </row>
    <row r="137" spans="1:47" s="2" customFormat="1" ht="12">
      <c r="A137" s="40"/>
      <c r="B137" s="41"/>
      <c r="C137" s="42"/>
      <c r="D137" s="230" t="s">
        <v>140</v>
      </c>
      <c r="E137" s="42"/>
      <c r="F137" s="231" t="s">
        <v>285</v>
      </c>
      <c r="G137" s="42"/>
      <c r="H137" s="42"/>
      <c r="I137" s="232"/>
      <c r="J137" s="42"/>
      <c r="K137" s="42"/>
      <c r="L137" s="46"/>
      <c r="M137" s="233"/>
      <c r="N137" s="23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140</v>
      </c>
      <c r="AU137" s="19" t="s">
        <v>81</v>
      </c>
    </row>
    <row r="138" spans="1:47" s="2" customFormat="1" ht="12">
      <c r="A138" s="40"/>
      <c r="B138" s="41"/>
      <c r="C138" s="42"/>
      <c r="D138" s="235" t="s">
        <v>142</v>
      </c>
      <c r="E138" s="42"/>
      <c r="F138" s="236" t="s">
        <v>286</v>
      </c>
      <c r="G138" s="42"/>
      <c r="H138" s="42"/>
      <c r="I138" s="232"/>
      <c r="J138" s="42"/>
      <c r="K138" s="42"/>
      <c r="L138" s="46"/>
      <c r="M138" s="233"/>
      <c r="N138" s="23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81</v>
      </c>
    </row>
    <row r="139" spans="1:51" s="13" customFormat="1" ht="12">
      <c r="A139" s="13"/>
      <c r="B139" s="237"/>
      <c r="C139" s="238"/>
      <c r="D139" s="230" t="s">
        <v>144</v>
      </c>
      <c r="E139" s="239" t="s">
        <v>19</v>
      </c>
      <c r="F139" s="240" t="s">
        <v>279</v>
      </c>
      <c r="G139" s="238"/>
      <c r="H139" s="239" t="s">
        <v>19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144</v>
      </c>
      <c r="AU139" s="246" t="s">
        <v>81</v>
      </c>
      <c r="AV139" s="13" t="s">
        <v>79</v>
      </c>
      <c r="AW139" s="13" t="s">
        <v>36</v>
      </c>
      <c r="AX139" s="13" t="s">
        <v>73</v>
      </c>
      <c r="AY139" s="246" t="s">
        <v>131</v>
      </c>
    </row>
    <row r="140" spans="1:51" s="14" customFormat="1" ht="12">
      <c r="A140" s="14"/>
      <c r="B140" s="247"/>
      <c r="C140" s="248"/>
      <c r="D140" s="230" t="s">
        <v>144</v>
      </c>
      <c r="E140" s="249" t="s">
        <v>19</v>
      </c>
      <c r="F140" s="250" t="s">
        <v>350</v>
      </c>
      <c r="G140" s="248"/>
      <c r="H140" s="251">
        <v>36.743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144</v>
      </c>
      <c r="AU140" s="257" t="s">
        <v>81</v>
      </c>
      <c r="AV140" s="14" t="s">
        <v>81</v>
      </c>
      <c r="AW140" s="14" t="s">
        <v>36</v>
      </c>
      <c r="AX140" s="14" t="s">
        <v>79</v>
      </c>
      <c r="AY140" s="257" t="s">
        <v>131</v>
      </c>
    </row>
    <row r="141" spans="1:65" s="2" customFormat="1" ht="24.15" customHeight="1">
      <c r="A141" s="40"/>
      <c r="B141" s="41"/>
      <c r="C141" s="217" t="s">
        <v>156</v>
      </c>
      <c r="D141" s="217" t="s">
        <v>133</v>
      </c>
      <c r="E141" s="218" t="s">
        <v>288</v>
      </c>
      <c r="F141" s="219" t="s">
        <v>289</v>
      </c>
      <c r="G141" s="220" t="s">
        <v>269</v>
      </c>
      <c r="H141" s="221">
        <v>183.715</v>
      </c>
      <c r="I141" s="222"/>
      <c r="J141" s="223">
        <f>ROUND(I141*H141,2)</f>
        <v>0</v>
      </c>
      <c r="K141" s="219" t="s">
        <v>137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138</v>
      </c>
      <c r="AT141" s="228" t="s">
        <v>133</v>
      </c>
      <c r="AU141" s="228" t="s">
        <v>81</v>
      </c>
      <c r="AY141" s="19" t="s">
        <v>131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138</v>
      </c>
      <c r="BM141" s="228" t="s">
        <v>352</v>
      </c>
    </row>
    <row r="142" spans="1:47" s="2" customFormat="1" ht="12">
      <c r="A142" s="40"/>
      <c r="B142" s="41"/>
      <c r="C142" s="42"/>
      <c r="D142" s="230" t="s">
        <v>140</v>
      </c>
      <c r="E142" s="42"/>
      <c r="F142" s="231" t="s">
        <v>291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140</v>
      </c>
      <c r="AU142" s="19" t="s">
        <v>81</v>
      </c>
    </row>
    <row r="143" spans="1:47" s="2" customFormat="1" ht="12">
      <c r="A143" s="40"/>
      <c r="B143" s="41"/>
      <c r="C143" s="42"/>
      <c r="D143" s="235" t="s">
        <v>142</v>
      </c>
      <c r="E143" s="42"/>
      <c r="F143" s="236" t="s">
        <v>292</v>
      </c>
      <c r="G143" s="42"/>
      <c r="H143" s="42"/>
      <c r="I143" s="232"/>
      <c r="J143" s="42"/>
      <c r="K143" s="42"/>
      <c r="L143" s="46"/>
      <c r="M143" s="233"/>
      <c r="N143" s="23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142</v>
      </c>
      <c r="AU143" s="19" t="s">
        <v>81</v>
      </c>
    </row>
    <row r="144" spans="1:51" s="13" customFormat="1" ht="12">
      <c r="A144" s="13"/>
      <c r="B144" s="237"/>
      <c r="C144" s="238"/>
      <c r="D144" s="230" t="s">
        <v>144</v>
      </c>
      <c r="E144" s="239" t="s">
        <v>19</v>
      </c>
      <c r="F144" s="240" t="s">
        <v>293</v>
      </c>
      <c r="G144" s="238"/>
      <c r="H144" s="239" t="s">
        <v>19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144</v>
      </c>
      <c r="AU144" s="246" t="s">
        <v>81</v>
      </c>
      <c r="AV144" s="13" t="s">
        <v>79</v>
      </c>
      <c r="AW144" s="13" t="s">
        <v>36</v>
      </c>
      <c r="AX144" s="13" t="s">
        <v>73</v>
      </c>
      <c r="AY144" s="246" t="s">
        <v>131</v>
      </c>
    </row>
    <row r="145" spans="1:51" s="14" customFormat="1" ht="12">
      <c r="A145" s="14"/>
      <c r="B145" s="247"/>
      <c r="C145" s="248"/>
      <c r="D145" s="230" t="s">
        <v>144</v>
      </c>
      <c r="E145" s="249" t="s">
        <v>19</v>
      </c>
      <c r="F145" s="250" t="s">
        <v>353</v>
      </c>
      <c r="G145" s="248"/>
      <c r="H145" s="251">
        <v>183.715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144</v>
      </c>
      <c r="AU145" s="257" t="s">
        <v>81</v>
      </c>
      <c r="AV145" s="14" t="s">
        <v>81</v>
      </c>
      <c r="AW145" s="14" t="s">
        <v>36</v>
      </c>
      <c r="AX145" s="14" t="s">
        <v>73</v>
      </c>
      <c r="AY145" s="257" t="s">
        <v>131</v>
      </c>
    </row>
    <row r="146" spans="1:51" s="15" customFormat="1" ht="12">
      <c r="A146" s="15"/>
      <c r="B146" s="268"/>
      <c r="C146" s="269"/>
      <c r="D146" s="230" t="s">
        <v>144</v>
      </c>
      <c r="E146" s="270" t="s">
        <v>19</v>
      </c>
      <c r="F146" s="271" t="s">
        <v>160</v>
      </c>
      <c r="G146" s="269"/>
      <c r="H146" s="272">
        <v>183.715</v>
      </c>
      <c r="I146" s="273"/>
      <c r="J146" s="269"/>
      <c r="K146" s="269"/>
      <c r="L146" s="274"/>
      <c r="M146" s="295"/>
      <c r="N146" s="296"/>
      <c r="O146" s="296"/>
      <c r="P146" s="296"/>
      <c r="Q146" s="296"/>
      <c r="R146" s="296"/>
      <c r="S146" s="296"/>
      <c r="T146" s="29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8" t="s">
        <v>144</v>
      </c>
      <c r="AU146" s="278" t="s">
        <v>81</v>
      </c>
      <c r="AV146" s="15" t="s">
        <v>138</v>
      </c>
      <c r="AW146" s="15" t="s">
        <v>36</v>
      </c>
      <c r="AX146" s="15" t="s">
        <v>79</v>
      </c>
      <c r="AY146" s="278" t="s">
        <v>131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92:K14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3_01/111103202"/>
    <hyperlink ref="F105" r:id="rId2" display="https://podminky.urs.cz/item/CS_URS_2023_01/184801121"/>
    <hyperlink ref="F122" r:id="rId3" display="https://podminky.urs.cz/item/CS_URS_2023_01/185804311"/>
    <hyperlink ref="F138" r:id="rId4" display="https://podminky.urs.cz/item/CS_URS_2023_01/185851121"/>
    <hyperlink ref="F143" r:id="rId5" display="https://podminky.urs.cz/item/CS_URS_2023_01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100</v>
      </c>
      <c r="L8" s="22"/>
    </row>
    <row r="9" spans="2:12" s="1" customFormat="1" ht="16.5" customHeight="1">
      <c r="B9" s="22"/>
      <c r="E9" s="146" t="s">
        <v>101</v>
      </c>
      <c r="F9" s="1"/>
      <c r="G9" s="1"/>
      <c r="H9" s="1"/>
      <c r="L9" s="22"/>
    </row>
    <row r="10" spans="2:12" s="1" customFormat="1" ht="12" customHeight="1">
      <c r="B10" s="22"/>
      <c r="D10" s="145" t="s">
        <v>102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103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312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354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86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19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ROUND((SUM(BE93:BE153)),2)</f>
        <v>0</v>
      </c>
      <c r="G37" s="40"/>
      <c r="H37" s="40"/>
      <c r="I37" s="162">
        <v>0.21</v>
      </c>
      <c r="J37" s="161">
        <f>ROUND(((SUM(BE93:BE153))*I37),2)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ROUND((SUM(BF93:BF153)),2)</f>
        <v>0</v>
      </c>
      <c r="G38" s="40"/>
      <c r="H38" s="40"/>
      <c r="I38" s="162">
        <v>0.15</v>
      </c>
      <c r="J38" s="161">
        <f>ROUND(((SUM(BF93:BF153))*I38),2)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ROUND((SUM(BG93:BG153)),2)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ROUND((SUM(BH93:BH153)),2)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ROUND((SUM(BI93:BI153)),2)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100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101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3" t="s">
        <v>103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312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17.2 -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109</v>
      </c>
      <c r="D65" s="176"/>
      <c r="E65" s="176"/>
      <c r="F65" s="176"/>
      <c r="G65" s="176"/>
      <c r="H65" s="176"/>
      <c r="I65" s="176"/>
      <c r="J65" s="177" t="s">
        <v>110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111</v>
      </c>
    </row>
    <row r="68" spans="1:31" s="9" customFormat="1" ht="24.95" customHeight="1">
      <c r="A68" s="9"/>
      <c r="B68" s="179"/>
      <c r="C68" s="180"/>
      <c r="D68" s="181" t="s">
        <v>112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314</v>
      </c>
      <c r="E69" s="187"/>
      <c r="F69" s="187"/>
      <c r="G69" s="187"/>
      <c r="H69" s="187"/>
      <c r="I69" s="187"/>
      <c r="J69" s="188">
        <f>J95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4" t="str">
        <f>E7</f>
        <v>Realizace SZ navržených v KoPÚ Brušperk - I. etapa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100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4" t="s">
        <v>101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102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3" t="s">
        <v>103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312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17.2 -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Brušperk</v>
      </c>
      <c r="G87" s="42"/>
      <c r="H87" s="42"/>
      <c r="I87" s="34" t="s">
        <v>23</v>
      </c>
      <c r="J87" s="74" t="str">
        <f>IF(J16="","",J16)</f>
        <v>18. 3. 2021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>ČR-Státní pozemkový úřad ,</v>
      </c>
      <c r="G89" s="42"/>
      <c r="H89" s="42"/>
      <c r="I89" s="34" t="s">
        <v>32</v>
      </c>
      <c r="J89" s="38" t="str">
        <f>E25</f>
        <v xml:space="preserve">AgPOL  s.r.o.,Jungmanova 153/12,Olomouc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 xml:space="preserve"> 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90"/>
      <c r="B92" s="191"/>
      <c r="C92" s="192" t="s">
        <v>117</v>
      </c>
      <c r="D92" s="193" t="s">
        <v>58</v>
      </c>
      <c r="E92" s="193" t="s">
        <v>54</v>
      </c>
      <c r="F92" s="193" t="s">
        <v>55</v>
      </c>
      <c r="G92" s="193" t="s">
        <v>118</v>
      </c>
      <c r="H92" s="193" t="s">
        <v>119</v>
      </c>
      <c r="I92" s="193" t="s">
        <v>120</v>
      </c>
      <c r="J92" s="193" t="s">
        <v>110</v>
      </c>
      <c r="K92" s="194" t="s">
        <v>121</v>
      </c>
      <c r="L92" s="195"/>
      <c r="M92" s="94" t="s">
        <v>19</v>
      </c>
      <c r="N92" s="95" t="s">
        <v>43</v>
      </c>
      <c r="O92" s="95" t="s">
        <v>122</v>
      </c>
      <c r="P92" s="95" t="s">
        <v>123</v>
      </c>
      <c r="Q92" s="95" t="s">
        <v>124</v>
      </c>
      <c r="R92" s="95" t="s">
        <v>125</v>
      </c>
      <c r="S92" s="95" t="s">
        <v>126</v>
      </c>
      <c r="T92" s="96" t="s">
        <v>127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0"/>
      <c r="B93" s="41"/>
      <c r="C93" s="101" t="s">
        <v>128</v>
      </c>
      <c r="D93" s="42"/>
      <c r="E93" s="42"/>
      <c r="F93" s="42"/>
      <c r="G93" s="42"/>
      <c r="H93" s="42"/>
      <c r="I93" s="42"/>
      <c r="J93" s="196">
        <f>BK93</f>
        <v>0</v>
      </c>
      <c r="K93" s="42"/>
      <c r="L93" s="46"/>
      <c r="M93" s="97"/>
      <c r="N93" s="197"/>
      <c r="O93" s="98"/>
      <c r="P93" s="198">
        <f>P94</f>
        <v>0</v>
      </c>
      <c r="Q93" s="98"/>
      <c r="R93" s="198">
        <f>R94</f>
        <v>0</v>
      </c>
      <c r="S93" s="98"/>
      <c r="T93" s="199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111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72</v>
      </c>
      <c r="E94" s="204" t="s">
        <v>129</v>
      </c>
      <c r="F94" s="204" t="s">
        <v>130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72</v>
      </c>
      <c r="AU94" s="213" t="s">
        <v>73</v>
      </c>
      <c r="AY94" s="212" t="s">
        <v>131</v>
      </c>
      <c r="BK94" s="214">
        <f>BK95</f>
        <v>0</v>
      </c>
    </row>
    <row r="95" spans="1:63" s="12" customFormat="1" ht="22.8" customHeight="1">
      <c r="A95" s="12"/>
      <c r="B95" s="201"/>
      <c r="C95" s="202"/>
      <c r="D95" s="203" t="s">
        <v>72</v>
      </c>
      <c r="E95" s="215" t="s">
        <v>315</v>
      </c>
      <c r="F95" s="215" t="s">
        <v>316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SUM(P96:P153)</f>
        <v>0</v>
      </c>
      <c r="Q95" s="209"/>
      <c r="R95" s="210">
        <f>SUM(R96:R153)</f>
        <v>0</v>
      </c>
      <c r="S95" s="209"/>
      <c r="T95" s="211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79</v>
      </c>
      <c r="AT95" s="213" t="s">
        <v>72</v>
      </c>
      <c r="AU95" s="213" t="s">
        <v>79</v>
      </c>
      <c r="AY95" s="212" t="s">
        <v>131</v>
      </c>
      <c r="BK95" s="214">
        <f>SUM(BK96:BK153)</f>
        <v>0</v>
      </c>
    </row>
    <row r="96" spans="1:65" s="2" customFormat="1" ht="24.15" customHeight="1">
      <c r="A96" s="40"/>
      <c r="B96" s="41"/>
      <c r="C96" s="217" t="s">
        <v>79</v>
      </c>
      <c r="D96" s="217" t="s">
        <v>133</v>
      </c>
      <c r="E96" s="218" t="s">
        <v>317</v>
      </c>
      <c r="F96" s="219" t="s">
        <v>318</v>
      </c>
      <c r="G96" s="220" t="s">
        <v>319</v>
      </c>
      <c r="H96" s="221">
        <v>0.202</v>
      </c>
      <c r="I96" s="222"/>
      <c r="J96" s="223">
        <f>ROUND(I96*H96,2)</f>
        <v>0</v>
      </c>
      <c r="K96" s="219" t="s">
        <v>137</v>
      </c>
      <c r="L96" s="46"/>
      <c r="M96" s="224" t="s">
        <v>19</v>
      </c>
      <c r="N96" s="225" t="s">
        <v>44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138</v>
      </c>
      <c r="AT96" s="228" t="s">
        <v>133</v>
      </c>
      <c r="AU96" s="228" t="s">
        <v>81</v>
      </c>
      <c r="AY96" s="19" t="s">
        <v>131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79</v>
      </c>
      <c r="BK96" s="229">
        <f>ROUND(I96*H96,2)</f>
        <v>0</v>
      </c>
      <c r="BL96" s="19" t="s">
        <v>138</v>
      </c>
      <c r="BM96" s="228" t="s">
        <v>320</v>
      </c>
    </row>
    <row r="97" spans="1:47" s="2" customFormat="1" ht="12">
      <c r="A97" s="40"/>
      <c r="B97" s="41"/>
      <c r="C97" s="42"/>
      <c r="D97" s="230" t="s">
        <v>140</v>
      </c>
      <c r="E97" s="42"/>
      <c r="F97" s="231" t="s">
        <v>321</v>
      </c>
      <c r="G97" s="42"/>
      <c r="H97" s="42"/>
      <c r="I97" s="232"/>
      <c r="J97" s="42"/>
      <c r="K97" s="42"/>
      <c r="L97" s="46"/>
      <c r="M97" s="233"/>
      <c r="N97" s="23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140</v>
      </c>
      <c r="AU97" s="19" t="s">
        <v>81</v>
      </c>
    </row>
    <row r="98" spans="1:47" s="2" customFormat="1" ht="12">
      <c r="A98" s="40"/>
      <c r="B98" s="41"/>
      <c r="C98" s="42"/>
      <c r="D98" s="235" t="s">
        <v>142</v>
      </c>
      <c r="E98" s="42"/>
      <c r="F98" s="236" t="s">
        <v>322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81</v>
      </c>
    </row>
    <row r="99" spans="1:51" s="13" customFormat="1" ht="12">
      <c r="A99" s="13"/>
      <c r="B99" s="237"/>
      <c r="C99" s="238"/>
      <c r="D99" s="230" t="s">
        <v>144</v>
      </c>
      <c r="E99" s="239" t="s">
        <v>19</v>
      </c>
      <c r="F99" s="240" t="s">
        <v>323</v>
      </c>
      <c r="G99" s="238"/>
      <c r="H99" s="239" t="s">
        <v>19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144</v>
      </c>
      <c r="AU99" s="246" t="s">
        <v>81</v>
      </c>
      <c r="AV99" s="13" t="s">
        <v>79</v>
      </c>
      <c r="AW99" s="13" t="s">
        <v>36</v>
      </c>
      <c r="AX99" s="13" t="s">
        <v>73</v>
      </c>
      <c r="AY99" s="246" t="s">
        <v>131</v>
      </c>
    </row>
    <row r="100" spans="1:51" s="13" customFormat="1" ht="12">
      <c r="A100" s="13"/>
      <c r="B100" s="237"/>
      <c r="C100" s="238"/>
      <c r="D100" s="230" t="s">
        <v>144</v>
      </c>
      <c r="E100" s="239" t="s">
        <v>19</v>
      </c>
      <c r="F100" s="240" t="s">
        <v>355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144</v>
      </c>
      <c r="AU100" s="246" t="s">
        <v>81</v>
      </c>
      <c r="AV100" s="13" t="s">
        <v>79</v>
      </c>
      <c r="AW100" s="13" t="s">
        <v>36</v>
      </c>
      <c r="AX100" s="13" t="s">
        <v>73</v>
      </c>
      <c r="AY100" s="246" t="s">
        <v>131</v>
      </c>
    </row>
    <row r="101" spans="1:51" s="14" customFormat="1" ht="12">
      <c r="A101" s="14"/>
      <c r="B101" s="247"/>
      <c r="C101" s="248"/>
      <c r="D101" s="230" t="s">
        <v>144</v>
      </c>
      <c r="E101" s="249" t="s">
        <v>19</v>
      </c>
      <c r="F101" s="250" t="s">
        <v>356</v>
      </c>
      <c r="G101" s="248"/>
      <c r="H101" s="251">
        <v>0.2017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144</v>
      </c>
      <c r="AU101" s="257" t="s">
        <v>81</v>
      </c>
      <c r="AV101" s="14" t="s">
        <v>81</v>
      </c>
      <c r="AW101" s="14" t="s">
        <v>36</v>
      </c>
      <c r="AX101" s="14" t="s">
        <v>73</v>
      </c>
      <c r="AY101" s="257" t="s">
        <v>131</v>
      </c>
    </row>
    <row r="102" spans="1:51" s="15" customFormat="1" ht="12">
      <c r="A102" s="15"/>
      <c r="B102" s="268"/>
      <c r="C102" s="269"/>
      <c r="D102" s="230" t="s">
        <v>144</v>
      </c>
      <c r="E102" s="270" t="s">
        <v>19</v>
      </c>
      <c r="F102" s="271" t="s">
        <v>160</v>
      </c>
      <c r="G102" s="269"/>
      <c r="H102" s="272">
        <v>0.2017</v>
      </c>
      <c r="I102" s="273"/>
      <c r="J102" s="269"/>
      <c r="K102" s="269"/>
      <c r="L102" s="274"/>
      <c r="M102" s="275"/>
      <c r="N102" s="276"/>
      <c r="O102" s="276"/>
      <c r="P102" s="276"/>
      <c r="Q102" s="276"/>
      <c r="R102" s="276"/>
      <c r="S102" s="276"/>
      <c r="T102" s="27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8" t="s">
        <v>144</v>
      </c>
      <c r="AU102" s="278" t="s">
        <v>81</v>
      </c>
      <c r="AV102" s="15" t="s">
        <v>138</v>
      </c>
      <c r="AW102" s="15" t="s">
        <v>36</v>
      </c>
      <c r="AX102" s="15" t="s">
        <v>79</v>
      </c>
      <c r="AY102" s="278" t="s">
        <v>131</v>
      </c>
    </row>
    <row r="103" spans="1:65" s="2" customFormat="1" ht="24.15" customHeight="1">
      <c r="A103" s="40"/>
      <c r="B103" s="41"/>
      <c r="C103" s="217" t="s">
        <v>81</v>
      </c>
      <c r="D103" s="217" t="s">
        <v>133</v>
      </c>
      <c r="E103" s="218" t="s">
        <v>326</v>
      </c>
      <c r="F103" s="219" t="s">
        <v>327</v>
      </c>
      <c r="G103" s="220" t="s">
        <v>163</v>
      </c>
      <c r="H103" s="221">
        <v>713</v>
      </c>
      <c r="I103" s="222"/>
      <c r="J103" s="223">
        <f>ROUND(I103*H103,2)</f>
        <v>0</v>
      </c>
      <c r="K103" s="219" t="s">
        <v>137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138</v>
      </c>
      <c r="AT103" s="228" t="s">
        <v>133</v>
      </c>
      <c r="AU103" s="228" t="s">
        <v>81</v>
      </c>
      <c r="AY103" s="19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138</v>
      </c>
      <c r="BM103" s="228" t="s">
        <v>328</v>
      </c>
    </row>
    <row r="104" spans="1:47" s="2" customFormat="1" ht="12">
      <c r="A104" s="40"/>
      <c r="B104" s="41"/>
      <c r="C104" s="42"/>
      <c r="D104" s="230" t="s">
        <v>140</v>
      </c>
      <c r="E104" s="42"/>
      <c r="F104" s="231" t="s">
        <v>329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140</v>
      </c>
      <c r="AU104" s="19" t="s">
        <v>81</v>
      </c>
    </row>
    <row r="105" spans="1:47" s="2" customFormat="1" ht="12">
      <c r="A105" s="40"/>
      <c r="B105" s="41"/>
      <c r="C105" s="42"/>
      <c r="D105" s="235" t="s">
        <v>142</v>
      </c>
      <c r="E105" s="42"/>
      <c r="F105" s="236" t="s">
        <v>330</v>
      </c>
      <c r="G105" s="42"/>
      <c r="H105" s="42"/>
      <c r="I105" s="232"/>
      <c r="J105" s="42"/>
      <c r="K105" s="42"/>
      <c r="L105" s="46"/>
      <c r="M105" s="233"/>
      <c r="N105" s="23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142</v>
      </c>
      <c r="AU105" s="19" t="s">
        <v>81</v>
      </c>
    </row>
    <row r="106" spans="1:51" s="13" customFormat="1" ht="12">
      <c r="A106" s="13"/>
      <c r="B106" s="237"/>
      <c r="C106" s="238"/>
      <c r="D106" s="230" t="s">
        <v>144</v>
      </c>
      <c r="E106" s="239" t="s">
        <v>19</v>
      </c>
      <c r="F106" s="240" t="s">
        <v>331</v>
      </c>
      <c r="G106" s="238"/>
      <c r="H106" s="239" t="s">
        <v>19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144</v>
      </c>
      <c r="AU106" s="246" t="s">
        <v>81</v>
      </c>
      <c r="AV106" s="13" t="s">
        <v>79</v>
      </c>
      <c r="AW106" s="13" t="s">
        <v>36</v>
      </c>
      <c r="AX106" s="13" t="s">
        <v>73</v>
      </c>
      <c r="AY106" s="246" t="s">
        <v>131</v>
      </c>
    </row>
    <row r="107" spans="1:51" s="13" customFormat="1" ht="12">
      <c r="A107" s="13"/>
      <c r="B107" s="237"/>
      <c r="C107" s="238"/>
      <c r="D107" s="230" t="s">
        <v>144</v>
      </c>
      <c r="E107" s="239" t="s">
        <v>19</v>
      </c>
      <c r="F107" s="240" t="s">
        <v>357</v>
      </c>
      <c r="G107" s="238"/>
      <c r="H107" s="239" t="s">
        <v>19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144</v>
      </c>
      <c r="AU107" s="246" t="s">
        <v>81</v>
      </c>
      <c r="AV107" s="13" t="s">
        <v>79</v>
      </c>
      <c r="AW107" s="13" t="s">
        <v>36</v>
      </c>
      <c r="AX107" s="13" t="s">
        <v>73</v>
      </c>
      <c r="AY107" s="246" t="s">
        <v>131</v>
      </c>
    </row>
    <row r="108" spans="1:51" s="14" customFormat="1" ht="12">
      <c r="A108" s="14"/>
      <c r="B108" s="247"/>
      <c r="C108" s="248"/>
      <c r="D108" s="230" t="s">
        <v>144</v>
      </c>
      <c r="E108" s="249" t="s">
        <v>19</v>
      </c>
      <c r="F108" s="250" t="s">
        <v>332</v>
      </c>
      <c r="G108" s="248"/>
      <c r="H108" s="251">
        <v>713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7" t="s">
        <v>144</v>
      </c>
      <c r="AU108" s="257" t="s">
        <v>81</v>
      </c>
      <c r="AV108" s="14" t="s">
        <v>81</v>
      </c>
      <c r="AW108" s="14" t="s">
        <v>36</v>
      </c>
      <c r="AX108" s="14" t="s">
        <v>73</v>
      </c>
      <c r="AY108" s="257" t="s">
        <v>131</v>
      </c>
    </row>
    <row r="109" spans="1:51" s="15" customFormat="1" ht="12">
      <c r="A109" s="15"/>
      <c r="B109" s="268"/>
      <c r="C109" s="269"/>
      <c r="D109" s="230" t="s">
        <v>144</v>
      </c>
      <c r="E109" s="270" t="s">
        <v>19</v>
      </c>
      <c r="F109" s="271" t="s">
        <v>160</v>
      </c>
      <c r="G109" s="269"/>
      <c r="H109" s="272">
        <v>713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8" t="s">
        <v>144</v>
      </c>
      <c r="AU109" s="278" t="s">
        <v>81</v>
      </c>
      <c r="AV109" s="15" t="s">
        <v>138</v>
      </c>
      <c r="AW109" s="15" t="s">
        <v>36</v>
      </c>
      <c r="AX109" s="15" t="s">
        <v>79</v>
      </c>
      <c r="AY109" s="278" t="s">
        <v>131</v>
      </c>
    </row>
    <row r="110" spans="1:65" s="2" customFormat="1" ht="21.75" customHeight="1">
      <c r="A110" s="40"/>
      <c r="B110" s="41"/>
      <c r="C110" s="217" t="s">
        <v>88</v>
      </c>
      <c r="D110" s="217" t="s">
        <v>133</v>
      </c>
      <c r="E110" s="218" t="s">
        <v>358</v>
      </c>
      <c r="F110" s="219" t="s">
        <v>359</v>
      </c>
      <c r="G110" s="220" t="s">
        <v>163</v>
      </c>
      <c r="H110" s="221">
        <v>713</v>
      </c>
      <c r="I110" s="222"/>
      <c r="J110" s="223">
        <f>ROUND(I110*H110,2)</f>
        <v>0</v>
      </c>
      <c r="K110" s="219" t="s">
        <v>137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138</v>
      </c>
      <c r="AT110" s="228" t="s">
        <v>133</v>
      </c>
      <c r="AU110" s="228" t="s">
        <v>81</v>
      </c>
      <c r="AY110" s="19" t="s">
        <v>131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138</v>
      </c>
      <c r="BM110" s="228" t="s">
        <v>360</v>
      </c>
    </row>
    <row r="111" spans="1:47" s="2" customFormat="1" ht="12">
      <c r="A111" s="40"/>
      <c r="B111" s="41"/>
      <c r="C111" s="42"/>
      <c r="D111" s="230" t="s">
        <v>140</v>
      </c>
      <c r="E111" s="42"/>
      <c r="F111" s="231" t="s">
        <v>361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140</v>
      </c>
      <c r="AU111" s="19" t="s">
        <v>81</v>
      </c>
    </row>
    <row r="112" spans="1:47" s="2" customFormat="1" ht="12">
      <c r="A112" s="40"/>
      <c r="B112" s="41"/>
      <c r="C112" s="42"/>
      <c r="D112" s="235" t="s">
        <v>142</v>
      </c>
      <c r="E112" s="42"/>
      <c r="F112" s="236" t="s">
        <v>362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81</v>
      </c>
    </row>
    <row r="113" spans="1:51" s="13" customFormat="1" ht="12">
      <c r="A113" s="13"/>
      <c r="B113" s="237"/>
      <c r="C113" s="238"/>
      <c r="D113" s="230" t="s">
        <v>144</v>
      </c>
      <c r="E113" s="239" t="s">
        <v>19</v>
      </c>
      <c r="F113" s="240" t="s">
        <v>363</v>
      </c>
      <c r="G113" s="238"/>
      <c r="H113" s="239" t="s">
        <v>19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144</v>
      </c>
      <c r="AU113" s="246" t="s">
        <v>81</v>
      </c>
      <c r="AV113" s="13" t="s">
        <v>79</v>
      </c>
      <c r="AW113" s="13" t="s">
        <v>36</v>
      </c>
      <c r="AX113" s="13" t="s">
        <v>73</v>
      </c>
      <c r="AY113" s="246" t="s">
        <v>131</v>
      </c>
    </row>
    <row r="114" spans="1:51" s="13" customFormat="1" ht="12">
      <c r="A114" s="13"/>
      <c r="B114" s="237"/>
      <c r="C114" s="238"/>
      <c r="D114" s="230" t="s">
        <v>144</v>
      </c>
      <c r="E114" s="239" t="s">
        <v>19</v>
      </c>
      <c r="F114" s="240" t="s">
        <v>357</v>
      </c>
      <c r="G114" s="238"/>
      <c r="H114" s="239" t="s">
        <v>19</v>
      </c>
      <c r="I114" s="241"/>
      <c r="J114" s="238"/>
      <c r="K114" s="238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144</v>
      </c>
      <c r="AU114" s="246" t="s">
        <v>81</v>
      </c>
      <c r="AV114" s="13" t="s">
        <v>79</v>
      </c>
      <c r="AW114" s="13" t="s">
        <v>36</v>
      </c>
      <c r="AX114" s="13" t="s">
        <v>73</v>
      </c>
      <c r="AY114" s="246" t="s">
        <v>131</v>
      </c>
    </row>
    <row r="115" spans="1:51" s="14" customFormat="1" ht="12">
      <c r="A115" s="14"/>
      <c r="B115" s="247"/>
      <c r="C115" s="248"/>
      <c r="D115" s="230" t="s">
        <v>144</v>
      </c>
      <c r="E115" s="249" t="s">
        <v>19</v>
      </c>
      <c r="F115" s="250" t="s">
        <v>332</v>
      </c>
      <c r="G115" s="248"/>
      <c r="H115" s="251">
        <v>713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144</v>
      </c>
      <c r="AU115" s="257" t="s">
        <v>81</v>
      </c>
      <c r="AV115" s="14" t="s">
        <v>81</v>
      </c>
      <c r="AW115" s="14" t="s">
        <v>36</v>
      </c>
      <c r="AX115" s="14" t="s">
        <v>73</v>
      </c>
      <c r="AY115" s="257" t="s">
        <v>131</v>
      </c>
    </row>
    <row r="116" spans="1:51" s="15" customFormat="1" ht="12">
      <c r="A116" s="15"/>
      <c r="B116" s="268"/>
      <c r="C116" s="269"/>
      <c r="D116" s="230" t="s">
        <v>144</v>
      </c>
      <c r="E116" s="270" t="s">
        <v>19</v>
      </c>
      <c r="F116" s="271" t="s">
        <v>160</v>
      </c>
      <c r="G116" s="269"/>
      <c r="H116" s="272">
        <v>713</v>
      </c>
      <c r="I116" s="273"/>
      <c r="J116" s="269"/>
      <c r="K116" s="269"/>
      <c r="L116" s="274"/>
      <c r="M116" s="275"/>
      <c r="N116" s="276"/>
      <c r="O116" s="276"/>
      <c r="P116" s="276"/>
      <c r="Q116" s="276"/>
      <c r="R116" s="276"/>
      <c r="S116" s="276"/>
      <c r="T116" s="27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8" t="s">
        <v>144</v>
      </c>
      <c r="AU116" s="278" t="s">
        <v>81</v>
      </c>
      <c r="AV116" s="15" t="s">
        <v>138</v>
      </c>
      <c r="AW116" s="15" t="s">
        <v>36</v>
      </c>
      <c r="AX116" s="15" t="s">
        <v>79</v>
      </c>
      <c r="AY116" s="278" t="s">
        <v>131</v>
      </c>
    </row>
    <row r="117" spans="1:65" s="2" customFormat="1" ht="21.75" customHeight="1">
      <c r="A117" s="40"/>
      <c r="B117" s="41"/>
      <c r="C117" s="217" t="s">
        <v>138</v>
      </c>
      <c r="D117" s="217" t="s">
        <v>133</v>
      </c>
      <c r="E117" s="218" t="s">
        <v>333</v>
      </c>
      <c r="F117" s="219" t="s">
        <v>334</v>
      </c>
      <c r="G117" s="220" t="s">
        <v>163</v>
      </c>
      <c r="H117" s="221">
        <v>713</v>
      </c>
      <c r="I117" s="222"/>
      <c r="J117" s="223">
        <f>ROUND(I117*H117,2)</f>
        <v>0</v>
      </c>
      <c r="K117" s="219" t="s">
        <v>19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138</v>
      </c>
      <c r="AT117" s="228" t="s">
        <v>133</v>
      </c>
      <c r="AU117" s="228" t="s">
        <v>81</v>
      </c>
      <c r="AY117" s="19" t="s">
        <v>131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138</v>
      </c>
      <c r="BM117" s="228" t="s">
        <v>335</v>
      </c>
    </row>
    <row r="118" spans="1:47" s="2" customFormat="1" ht="12">
      <c r="A118" s="40"/>
      <c r="B118" s="41"/>
      <c r="C118" s="42"/>
      <c r="D118" s="230" t="s">
        <v>140</v>
      </c>
      <c r="E118" s="42"/>
      <c r="F118" s="231" t="s">
        <v>334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140</v>
      </c>
      <c r="AU118" s="19" t="s">
        <v>81</v>
      </c>
    </row>
    <row r="119" spans="1:51" s="13" customFormat="1" ht="12">
      <c r="A119" s="13"/>
      <c r="B119" s="237"/>
      <c r="C119" s="238"/>
      <c r="D119" s="230" t="s">
        <v>144</v>
      </c>
      <c r="E119" s="239" t="s">
        <v>19</v>
      </c>
      <c r="F119" s="240" t="s">
        <v>331</v>
      </c>
      <c r="G119" s="238"/>
      <c r="H119" s="239" t="s">
        <v>19</v>
      </c>
      <c r="I119" s="241"/>
      <c r="J119" s="238"/>
      <c r="K119" s="238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144</v>
      </c>
      <c r="AU119" s="246" t="s">
        <v>81</v>
      </c>
      <c r="AV119" s="13" t="s">
        <v>79</v>
      </c>
      <c r="AW119" s="13" t="s">
        <v>36</v>
      </c>
      <c r="AX119" s="13" t="s">
        <v>73</v>
      </c>
      <c r="AY119" s="246" t="s">
        <v>131</v>
      </c>
    </row>
    <row r="120" spans="1:51" s="13" customFormat="1" ht="12">
      <c r="A120" s="13"/>
      <c r="B120" s="237"/>
      <c r="C120" s="238"/>
      <c r="D120" s="230" t="s">
        <v>144</v>
      </c>
      <c r="E120" s="239" t="s">
        <v>19</v>
      </c>
      <c r="F120" s="240" t="s">
        <v>355</v>
      </c>
      <c r="G120" s="238"/>
      <c r="H120" s="239" t="s">
        <v>19</v>
      </c>
      <c r="I120" s="241"/>
      <c r="J120" s="238"/>
      <c r="K120" s="238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144</v>
      </c>
      <c r="AU120" s="246" t="s">
        <v>81</v>
      </c>
      <c r="AV120" s="13" t="s">
        <v>79</v>
      </c>
      <c r="AW120" s="13" t="s">
        <v>36</v>
      </c>
      <c r="AX120" s="13" t="s">
        <v>73</v>
      </c>
      <c r="AY120" s="246" t="s">
        <v>131</v>
      </c>
    </row>
    <row r="121" spans="1:51" s="14" customFormat="1" ht="12">
      <c r="A121" s="14"/>
      <c r="B121" s="247"/>
      <c r="C121" s="248"/>
      <c r="D121" s="230" t="s">
        <v>144</v>
      </c>
      <c r="E121" s="249" t="s">
        <v>19</v>
      </c>
      <c r="F121" s="250" t="s">
        <v>332</v>
      </c>
      <c r="G121" s="248"/>
      <c r="H121" s="251">
        <v>713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144</v>
      </c>
      <c r="AU121" s="257" t="s">
        <v>81</v>
      </c>
      <c r="AV121" s="14" t="s">
        <v>81</v>
      </c>
      <c r="AW121" s="14" t="s">
        <v>36</v>
      </c>
      <c r="AX121" s="14" t="s">
        <v>73</v>
      </c>
      <c r="AY121" s="257" t="s">
        <v>131</v>
      </c>
    </row>
    <row r="122" spans="1:51" s="15" customFormat="1" ht="12">
      <c r="A122" s="15"/>
      <c r="B122" s="268"/>
      <c r="C122" s="269"/>
      <c r="D122" s="230" t="s">
        <v>144</v>
      </c>
      <c r="E122" s="270" t="s">
        <v>19</v>
      </c>
      <c r="F122" s="271" t="s">
        <v>160</v>
      </c>
      <c r="G122" s="269"/>
      <c r="H122" s="272">
        <v>713</v>
      </c>
      <c r="I122" s="273"/>
      <c r="J122" s="269"/>
      <c r="K122" s="269"/>
      <c r="L122" s="274"/>
      <c r="M122" s="275"/>
      <c r="N122" s="276"/>
      <c r="O122" s="276"/>
      <c r="P122" s="276"/>
      <c r="Q122" s="276"/>
      <c r="R122" s="276"/>
      <c r="S122" s="276"/>
      <c r="T122" s="27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8" t="s">
        <v>144</v>
      </c>
      <c r="AU122" s="278" t="s">
        <v>81</v>
      </c>
      <c r="AV122" s="15" t="s">
        <v>138</v>
      </c>
      <c r="AW122" s="15" t="s">
        <v>36</v>
      </c>
      <c r="AX122" s="15" t="s">
        <v>79</v>
      </c>
      <c r="AY122" s="278" t="s">
        <v>131</v>
      </c>
    </row>
    <row r="123" spans="1:65" s="2" customFormat="1" ht="49.05" customHeight="1">
      <c r="A123" s="40"/>
      <c r="B123" s="41"/>
      <c r="C123" s="217" t="s">
        <v>170</v>
      </c>
      <c r="D123" s="217" t="s">
        <v>133</v>
      </c>
      <c r="E123" s="218" t="s">
        <v>336</v>
      </c>
      <c r="F123" s="219" t="s">
        <v>337</v>
      </c>
      <c r="G123" s="220" t="s">
        <v>319</v>
      </c>
      <c r="H123" s="221">
        <v>0.202</v>
      </c>
      <c r="I123" s="222"/>
      <c r="J123" s="223">
        <f>ROUND(I123*H123,2)</f>
        <v>0</v>
      </c>
      <c r="K123" s="219" t="s">
        <v>19</v>
      </c>
      <c r="L123" s="46"/>
      <c r="M123" s="224" t="s">
        <v>19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138</v>
      </c>
      <c r="AT123" s="228" t="s">
        <v>133</v>
      </c>
      <c r="AU123" s="228" t="s">
        <v>81</v>
      </c>
      <c r="AY123" s="19" t="s">
        <v>131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138</v>
      </c>
      <c r="BM123" s="228" t="s">
        <v>338</v>
      </c>
    </row>
    <row r="124" spans="1:47" s="2" customFormat="1" ht="12">
      <c r="A124" s="40"/>
      <c r="B124" s="41"/>
      <c r="C124" s="42"/>
      <c r="D124" s="230" t="s">
        <v>140</v>
      </c>
      <c r="E124" s="42"/>
      <c r="F124" s="231" t="s">
        <v>337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140</v>
      </c>
      <c r="AU124" s="19" t="s">
        <v>81</v>
      </c>
    </row>
    <row r="125" spans="1:51" s="13" customFormat="1" ht="12">
      <c r="A125" s="13"/>
      <c r="B125" s="237"/>
      <c r="C125" s="238"/>
      <c r="D125" s="230" t="s">
        <v>144</v>
      </c>
      <c r="E125" s="239" t="s">
        <v>19</v>
      </c>
      <c r="F125" s="240" t="s">
        <v>339</v>
      </c>
      <c r="G125" s="238"/>
      <c r="H125" s="239" t="s">
        <v>19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144</v>
      </c>
      <c r="AU125" s="246" t="s">
        <v>81</v>
      </c>
      <c r="AV125" s="13" t="s">
        <v>79</v>
      </c>
      <c r="AW125" s="13" t="s">
        <v>36</v>
      </c>
      <c r="AX125" s="13" t="s">
        <v>73</v>
      </c>
      <c r="AY125" s="246" t="s">
        <v>131</v>
      </c>
    </row>
    <row r="126" spans="1:51" s="14" customFormat="1" ht="12">
      <c r="A126" s="14"/>
      <c r="B126" s="247"/>
      <c r="C126" s="248"/>
      <c r="D126" s="230" t="s">
        <v>144</v>
      </c>
      <c r="E126" s="249" t="s">
        <v>19</v>
      </c>
      <c r="F126" s="250" t="s">
        <v>364</v>
      </c>
      <c r="G126" s="248"/>
      <c r="H126" s="251">
        <v>0.202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144</v>
      </c>
      <c r="AU126" s="257" t="s">
        <v>81</v>
      </c>
      <c r="AV126" s="14" t="s">
        <v>81</v>
      </c>
      <c r="AW126" s="14" t="s">
        <v>36</v>
      </c>
      <c r="AX126" s="14" t="s">
        <v>79</v>
      </c>
      <c r="AY126" s="257" t="s">
        <v>131</v>
      </c>
    </row>
    <row r="127" spans="1:65" s="2" customFormat="1" ht="16.5" customHeight="1">
      <c r="A127" s="40"/>
      <c r="B127" s="41"/>
      <c r="C127" s="217" t="s">
        <v>177</v>
      </c>
      <c r="D127" s="217" t="s">
        <v>133</v>
      </c>
      <c r="E127" s="218" t="s">
        <v>267</v>
      </c>
      <c r="F127" s="219" t="s">
        <v>268</v>
      </c>
      <c r="G127" s="220" t="s">
        <v>269</v>
      </c>
      <c r="H127" s="221">
        <v>17.825</v>
      </c>
      <c r="I127" s="222"/>
      <c r="J127" s="223">
        <f>ROUND(I127*H127,2)</f>
        <v>0</v>
      </c>
      <c r="K127" s="219" t="s">
        <v>137</v>
      </c>
      <c r="L127" s="46"/>
      <c r="M127" s="224" t="s">
        <v>19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138</v>
      </c>
      <c r="AT127" s="228" t="s">
        <v>133</v>
      </c>
      <c r="AU127" s="228" t="s">
        <v>81</v>
      </c>
      <c r="AY127" s="19" t="s">
        <v>131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138</v>
      </c>
      <c r="BM127" s="228" t="s">
        <v>341</v>
      </c>
    </row>
    <row r="128" spans="1:47" s="2" customFormat="1" ht="12">
      <c r="A128" s="40"/>
      <c r="B128" s="41"/>
      <c r="C128" s="42"/>
      <c r="D128" s="230" t="s">
        <v>140</v>
      </c>
      <c r="E128" s="42"/>
      <c r="F128" s="231" t="s">
        <v>271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140</v>
      </c>
      <c r="AU128" s="19" t="s">
        <v>81</v>
      </c>
    </row>
    <row r="129" spans="1:47" s="2" customFormat="1" ht="12">
      <c r="A129" s="40"/>
      <c r="B129" s="41"/>
      <c r="C129" s="42"/>
      <c r="D129" s="235" t="s">
        <v>142</v>
      </c>
      <c r="E129" s="42"/>
      <c r="F129" s="236" t="s">
        <v>272</v>
      </c>
      <c r="G129" s="42"/>
      <c r="H129" s="42"/>
      <c r="I129" s="232"/>
      <c r="J129" s="42"/>
      <c r="K129" s="42"/>
      <c r="L129" s="46"/>
      <c r="M129" s="233"/>
      <c r="N129" s="23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81</v>
      </c>
    </row>
    <row r="130" spans="1:51" s="13" customFormat="1" ht="12">
      <c r="A130" s="13"/>
      <c r="B130" s="237"/>
      <c r="C130" s="238"/>
      <c r="D130" s="230" t="s">
        <v>144</v>
      </c>
      <c r="E130" s="239" t="s">
        <v>19</v>
      </c>
      <c r="F130" s="240" t="s">
        <v>342</v>
      </c>
      <c r="G130" s="238"/>
      <c r="H130" s="239" t="s">
        <v>19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144</v>
      </c>
      <c r="AU130" s="246" t="s">
        <v>81</v>
      </c>
      <c r="AV130" s="13" t="s">
        <v>79</v>
      </c>
      <c r="AW130" s="13" t="s">
        <v>36</v>
      </c>
      <c r="AX130" s="13" t="s">
        <v>73</v>
      </c>
      <c r="AY130" s="246" t="s">
        <v>131</v>
      </c>
    </row>
    <row r="131" spans="1:51" s="13" customFormat="1" ht="12">
      <c r="A131" s="13"/>
      <c r="B131" s="237"/>
      <c r="C131" s="238"/>
      <c r="D131" s="230" t="s">
        <v>144</v>
      </c>
      <c r="E131" s="239" t="s">
        <v>19</v>
      </c>
      <c r="F131" s="240" t="s">
        <v>357</v>
      </c>
      <c r="G131" s="238"/>
      <c r="H131" s="239" t="s">
        <v>19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144</v>
      </c>
      <c r="AU131" s="246" t="s">
        <v>81</v>
      </c>
      <c r="AV131" s="13" t="s">
        <v>79</v>
      </c>
      <c r="AW131" s="13" t="s">
        <v>36</v>
      </c>
      <c r="AX131" s="13" t="s">
        <v>73</v>
      </c>
      <c r="AY131" s="246" t="s">
        <v>131</v>
      </c>
    </row>
    <row r="132" spans="1:51" s="14" customFormat="1" ht="12">
      <c r="A132" s="14"/>
      <c r="B132" s="247"/>
      <c r="C132" s="248"/>
      <c r="D132" s="230" t="s">
        <v>144</v>
      </c>
      <c r="E132" s="249" t="s">
        <v>19</v>
      </c>
      <c r="F132" s="250" t="s">
        <v>169</v>
      </c>
      <c r="G132" s="248"/>
      <c r="H132" s="251">
        <v>552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144</v>
      </c>
      <c r="AU132" s="257" t="s">
        <v>81</v>
      </c>
      <c r="AV132" s="14" t="s">
        <v>81</v>
      </c>
      <c r="AW132" s="14" t="s">
        <v>36</v>
      </c>
      <c r="AX132" s="14" t="s">
        <v>73</v>
      </c>
      <c r="AY132" s="257" t="s">
        <v>131</v>
      </c>
    </row>
    <row r="133" spans="1:51" s="13" customFormat="1" ht="12">
      <c r="A133" s="13"/>
      <c r="B133" s="237"/>
      <c r="C133" s="238"/>
      <c r="D133" s="230" t="s">
        <v>144</v>
      </c>
      <c r="E133" s="239" t="s">
        <v>19</v>
      </c>
      <c r="F133" s="240" t="s">
        <v>344</v>
      </c>
      <c r="G133" s="238"/>
      <c r="H133" s="239" t="s">
        <v>19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144</v>
      </c>
      <c r="AU133" s="246" t="s">
        <v>81</v>
      </c>
      <c r="AV133" s="13" t="s">
        <v>79</v>
      </c>
      <c r="AW133" s="13" t="s">
        <v>36</v>
      </c>
      <c r="AX133" s="13" t="s">
        <v>73</v>
      </c>
      <c r="AY133" s="246" t="s">
        <v>131</v>
      </c>
    </row>
    <row r="134" spans="1:51" s="13" customFormat="1" ht="12">
      <c r="A134" s="13"/>
      <c r="B134" s="237"/>
      <c r="C134" s="238"/>
      <c r="D134" s="230" t="s">
        <v>144</v>
      </c>
      <c r="E134" s="239" t="s">
        <v>19</v>
      </c>
      <c r="F134" s="240" t="s">
        <v>357</v>
      </c>
      <c r="G134" s="238"/>
      <c r="H134" s="239" t="s">
        <v>19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144</v>
      </c>
      <c r="AU134" s="246" t="s">
        <v>81</v>
      </c>
      <c r="AV134" s="13" t="s">
        <v>79</v>
      </c>
      <c r="AW134" s="13" t="s">
        <v>36</v>
      </c>
      <c r="AX134" s="13" t="s">
        <v>73</v>
      </c>
      <c r="AY134" s="246" t="s">
        <v>131</v>
      </c>
    </row>
    <row r="135" spans="1:51" s="14" customFormat="1" ht="12">
      <c r="A135" s="14"/>
      <c r="B135" s="247"/>
      <c r="C135" s="248"/>
      <c r="D135" s="230" t="s">
        <v>144</v>
      </c>
      <c r="E135" s="249" t="s">
        <v>19</v>
      </c>
      <c r="F135" s="250" t="s">
        <v>176</v>
      </c>
      <c r="G135" s="248"/>
      <c r="H135" s="251">
        <v>161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144</v>
      </c>
      <c r="AU135" s="257" t="s">
        <v>81</v>
      </c>
      <c r="AV135" s="14" t="s">
        <v>81</v>
      </c>
      <c r="AW135" s="14" t="s">
        <v>36</v>
      </c>
      <c r="AX135" s="14" t="s">
        <v>73</v>
      </c>
      <c r="AY135" s="257" t="s">
        <v>131</v>
      </c>
    </row>
    <row r="136" spans="1:51" s="16" customFormat="1" ht="12">
      <c r="A136" s="16"/>
      <c r="B136" s="284"/>
      <c r="C136" s="285"/>
      <c r="D136" s="230" t="s">
        <v>144</v>
      </c>
      <c r="E136" s="286" t="s">
        <v>19</v>
      </c>
      <c r="F136" s="287" t="s">
        <v>346</v>
      </c>
      <c r="G136" s="285"/>
      <c r="H136" s="288">
        <v>713</v>
      </c>
      <c r="I136" s="289"/>
      <c r="J136" s="285"/>
      <c r="K136" s="285"/>
      <c r="L136" s="290"/>
      <c r="M136" s="291"/>
      <c r="N136" s="292"/>
      <c r="O136" s="292"/>
      <c r="P136" s="292"/>
      <c r="Q136" s="292"/>
      <c r="R136" s="292"/>
      <c r="S136" s="292"/>
      <c r="T136" s="293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94" t="s">
        <v>144</v>
      </c>
      <c r="AU136" s="294" t="s">
        <v>81</v>
      </c>
      <c r="AV136" s="16" t="s">
        <v>88</v>
      </c>
      <c r="AW136" s="16" t="s">
        <v>36</v>
      </c>
      <c r="AX136" s="16" t="s">
        <v>73</v>
      </c>
      <c r="AY136" s="294" t="s">
        <v>131</v>
      </c>
    </row>
    <row r="137" spans="1:51" s="13" customFormat="1" ht="12">
      <c r="A137" s="13"/>
      <c r="B137" s="237"/>
      <c r="C137" s="238"/>
      <c r="D137" s="230" t="s">
        <v>144</v>
      </c>
      <c r="E137" s="239" t="s">
        <v>19</v>
      </c>
      <c r="F137" s="240" t="s">
        <v>347</v>
      </c>
      <c r="G137" s="238"/>
      <c r="H137" s="239" t="s">
        <v>19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144</v>
      </c>
      <c r="AU137" s="246" t="s">
        <v>81</v>
      </c>
      <c r="AV137" s="13" t="s">
        <v>79</v>
      </c>
      <c r="AW137" s="13" t="s">
        <v>36</v>
      </c>
      <c r="AX137" s="13" t="s">
        <v>73</v>
      </c>
      <c r="AY137" s="246" t="s">
        <v>131</v>
      </c>
    </row>
    <row r="138" spans="1:51" s="14" customFormat="1" ht="12">
      <c r="A138" s="14"/>
      <c r="B138" s="247"/>
      <c r="C138" s="248"/>
      <c r="D138" s="230" t="s">
        <v>144</v>
      </c>
      <c r="E138" s="249" t="s">
        <v>19</v>
      </c>
      <c r="F138" s="250" t="s">
        <v>365</v>
      </c>
      <c r="G138" s="248"/>
      <c r="H138" s="251">
        <v>17.825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144</v>
      </c>
      <c r="AU138" s="257" t="s">
        <v>81</v>
      </c>
      <c r="AV138" s="14" t="s">
        <v>81</v>
      </c>
      <c r="AW138" s="14" t="s">
        <v>36</v>
      </c>
      <c r="AX138" s="14" t="s">
        <v>79</v>
      </c>
      <c r="AY138" s="257" t="s">
        <v>131</v>
      </c>
    </row>
    <row r="139" spans="1:65" s="2" customFormat="1" ht="16.5" customHeight="1">
      <c r="A139" s="40"/>
      <c r="B139" s="41"/>
      <c r="C139" s="258" t="s">
        <v>184</v>
      </c>
      <c r="D139" s="258" t="s">
        <v>152</v>
      </c>
      <c r="E139" s="259" t="s">
        <v>276</v>
      </c>
      <c r="F139" s="260" t="s">
        <v>277</v>
      </c>
      <c r="G139" s="261" t="s">
        <v>269</v>
      </c>
      <c r="H139" s="262">
        <v>17.825</v>
      </c>
      <c r="I139" s="263"/>
      <c r="J139" s="264">
        <f>ROUND(I139*H139,2)</f>
        <v>0</v>
      </c>
      <c r="K139" s="260" t="s">
        <v>137</v>
      </c>
      <c r="L139" s="265"/>
      <c r="M139" s="266" t="s">
        <v>19</v>
      </c>
      <c r="N139" s="267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156</v>
      </c>
      <c r="AT139" s="228" t="s">
        <v>152</v>
      </c>
      <c r="AU139" s="228" t="s">
        <v>81</v>
      </c>
      <c r="AY139" s="19" t="s">
        <v>131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79</v>
      </c>
      <c r="BK139" s="229">
        <f>ROUND(I139*H139,2)</f>
        <v>0</v>
      </c>
      <c r="BL139" s="19" t="s">
        <v>138</v>
      </c>
      <c r="BM139" s="228" t="s">
        <v>349</v>
      </c>
    </row>
    <row r="140" spans="1:47" s="2" customFormat="1" ht="12">
      <c r="A140" s="40"/>
      <c r="B140" s="41"/>
      <c r="C140" s="42"/>
      <c r="D140" s="230" t="s">
        <v>140</v>
      </c>
      <c r="E140" s="42"/>
      <c r="F140" s="231" t="s">
        <v>277</v>
      </c>
      <c r="G140" s="42"/>
      <c r="H140" s="42"/>
      <c r="I140" s="232"/>
      <c r="J140" s="42"/>
      <c r="K140" s="42"/>
      <c r="L140" s="46"/>
      <c r="M140" s="233"/>
      <c r="N140" s="23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140</v>
      </c>
      <c r="AU140" s="19" t="s">
        <v>81</v>
      </c>
    </row>
    <row r="141" spans="1:51" s="13" customFormat="1" ht="12">
      <c r="A141" s="13"/>
      <c r="B141" s="237"/>
      <c r="C141" s="238"/>
      <c r="D141" s="230" t="s">
        <v>144</v>
      </c>
      <c r="E141" s="239" t="s">
        <v>19</v>
      </c>
      <c r="F141" s="240" t="s">
        <v>279</v>
      </c>
      <c r="G141" s="238"/>
      <c r="H141" s="239" t="s">
        <v>19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144</v>
      </c>
      <c r="AU141" s="246" t="s">
        <v>81</v>
      </c>
      <c r="AV141" s="13" t="s">
        <v>79</v>
      </c>
      <c r="AW141" s="13" t="s">
        <v>36</v>
      </c>
      <c r="AX141" s="13" t="s">
        <v>73</v>
      </c>
      <c r="AY141" s="246" t="s">
        <v>131</v>
      </c>
    </row>
    <row r="142" spans="1:51" s="14" customFormat="1" ht="12">
      <c r="A142" s="14"/>
      <c r="B142" s="247"/>
      <c r="C142" s="248"/>
      <c r="D142" s="230" t="s">
        <v>144</v>
      </c>
      <c r="E142" s="249" t="s">
        <v>19</v>
      </c>
      <c r="F142" s="250" t="s">
        <v>280</v>
      </c>
      <c r="G142" s="248"/>
      <c r="H142" s="251">
        <v>17.825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144</v>
      </c>
      <c r="AU142" s="257" t="s">
        <v>81</v>
      </c>
      <c r="AV142" s="14" t="s">
        <v>81</v>
      </c>
      <c r="AW142" s="14" t="s">
        <v>36</v>
      </c>
      <c r="AX142" s="14" t="s">
        <v>79</v>
      </c>
      <c r="AY142" s="257" t="s">
        <v>131</v>
      </c>
    </row>
    <row r="143" spans="1:65" s="2" customFormat="1" ht="21.75" customHeight="1">
      <c r="A143" s="40"/>
      <c r="B143" s="41"/>
      <c r="C143" s="217" t="s">
        <v>156</v>
      </c>
      <c r="D143" s="217" t="s">
        <v>133</v>
      </c>
      <c r="E143" s="218" t="s">
        <v>282</v>
      </c>
      <c r="F143" s="219" t="s">
        <v>283</v>
      </c>
      <c r="G143" s="220" t="s">
        <v>269</v>
      </c>
      <c r="H143" s="221">
        <v>17.825</v>
      </c>
      <c r="I143" s="222"/>
      <c r="J143" s="223">
        <f>ROUND(I143*H143,2)</f>
        <v>0</v>
      </c>
      <c r="K143" s="219" t="s">
        <v>137</v>
      </c>
      <c r="L143" s="46"/>
      <c r="M143" s="224" t="s">
        <v>19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138</v>
      </c>
      <c r="AT143" s="228" t="s">
        <v>133</v>
      </c>
      <c r="AU143" s="228" t="s">
        <v>81</v>
      </c>
      <c r="AY143" s="19" t="s">
        <v>131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79</v>
      </c>
      <c r="BK143" s="229">
        <f>ROUND(I143*H143,2)</f>
        <v>0</v>
      </c>
      <c r="BL143" s="19" t="s">
        <v>138</v>
      </c>
      <c r="BM143" s="228" t="s">
        <v>351</v>
      </c>
    </row>
    <row r="144" spans="1:47" s="2" customFormat="1" ht="12">
      <c r="A144" s="40"/>
      <c r="B144" s="41"/>
      <c r="C144" s="42"/>
      <c r="D144" s="230" t="s">
        <v>140</v>
      </c>
      <c r="E144" s="42"/>
      <c r="F144" s="231" t="s">
        <v>285</v>
      </c>
      <c r="G144" s="42"/>
      <c r="H144" s="42"/>
      <c r="I144" s="232"/>
      <c r="J144" s="42"/>
      <c r="K144" s="42"/>
      <c r="L144" s="46"/>
      <c r="M144" s="233"/>
      <c r="N144" s="23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140</v>
      </c>
      <c r="AU144" s="19" t="s">
        <v>81</v>
      </c>
    </row>
    <row r="145" spans="1:47" s="2" customFormat="1" ht="12">
      <c r="A145" s="40"/>
      <c r="B145" s="41"/>
      <c r="C145" s="42"/>
      <c r="D145" s="235" t="s">
        <v>142</v>
      </c>
      <c r="E145" s="42"/>
      <c r="F145" s="236" t="s">
        <v>286</v>
      </c>
      <c r="G145" s="42"/>
      <c r="H145" s="42"/>
      <c r="I145" s="232"/>
      <c r="J145" s="42"/>
      <c r="K145" s="42"/>
      <c r="L145" s="46"/>
      <c r="M145" s="233"/>
      <c r="N145" s="23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81</v>
      </c>
    </row>
    <row r="146" spans="1:51" s="13" customFormat="1" ht="12">
      <c r="A146" s="13"/>
      <c r="B146" s="237"/>
      <c r="C146" s="238"/>
      <c r="D146" s="230" t="s">
        <v>144</v>
      </c>
      <c r="E146" s="239" t="s">
        <v>19</v>
      </c>
      <c r="F146" s="240" t="s">
        <v>279</v>
      </c>
      <c r="G146" s="238"/>
      <c r="H146" s="239" t="s">
        <v>19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144</v>
      </c>
      <c r="AU146" s="246" t="s">
        <v>81</v>
      </c>
      <c r="AV146" s="13" t="s">
        <v>79</v>
      </c>
      <c r="AW146" s="13" t="s">
        <v>36</v>
      </c>
      <c r="AX146" s="13" t="s">
        <v>73</v>
      </c>
      <c r="AY146" s="246" t="s">
        <v>131</v>
      </c>
    </row>
    <row r="147" spans="1:51" s="14" customFormat="1" ht="12">
      <c r="A147" s="14"/>
      <c r="B147" s="247"/>
      <c r="C147" s="248"/>
      <c r="D147" s="230" t="s">
        <v>144</v>
      </c>
      <c r="E147" s="249" t="s">
        <v>19</v>
      </c>
      <c r="F147" s="250" t="s">
        <v>280</v>
      </c>
      <c r="G147" s="248"/>
      <c r="H147" s="251">
        <v>17.825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144</v>
      </c>
      <c r="AU147" s="257" t="s">
        <v>81</v>
      </c>
      <c r="AV147" s="14" t="s">
        <v>81</v>
      </c>
      <c r="AW147" s="14" t="s">
        <v>36</v>
      </c>
      <c r="AX147" s="14" t="s">
        <v>79</v>
      </c>
      <c r="AY147" s="257" t="s">
        <v>131</v>
      </c>
    </row>
    <row r="148" spans="1:65" s="2" customFormat="1" ht="24.15" customHeight="1">
      <c r="A148" s="40"/>
      <c r="B148" s="41"/>
      <c r="C148" s="217" t="s">
        <v>193</v>
      </c>
      <c r="D148" s="217" t="s">
        <v>133</v>
      </c>
      <c r="E148" s="218" t="s">
        <v>288</v>
      </c>
      <c r="F148" s="219" t="s">
        <v>289</v>
      </c>
      <c r="G148" s="220" t="s">
        <v>269</v>
      </c>
      <c r="H148" s="221">
        <v>89.125</v>
      </c>
      <c r="I148" s="222"/>
      <c r="J148" s="223">
        <f>ROUND(I148*H148,2)</f>
        <v>0</v>
      </c>
      <c r="K148" s="219" t="s">
        <v>137</v>
      </c>
      <c r="L148" s="46"/>
      <c r="M148" s="224" t="s">
        <v>19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138</v>
      </c>
      <c r="AT148" s="228" t="s">
        <v>133</v>
      </c>
      <c r="AU148" s="228" t="s">
        <v>81</v>
      </c>
      <c r="AY148" s="19" t="s">
        <v>131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79</v>
      </c>
      <c r="BK148" s="229">
        <f>ROUND(I148*H148,2)</f>
        <v>0</v>
      </c>
      <c r="BL148" s="19" t="s">
        <v>138</v>
      </c>
      <c r="BM148" s="228" t="s">
        <v>352</v>
      </c>
    </row>
    <row r="149" spans="1:47" s="2" customFormat="1" ht="12">
      <c r="A149" s="40"/>
      <c r="B149" s="41"/>
      <c r="C149" s="42"/>
      <c r="D149" s="230" t="s">
        <v>140</v>
      </c>
      <c r="E149" s="42"/>
      <c r="F149" s="231" t="s">
        <v>291</v>
      </c>
      <c r="G149" s="42"/>
      <c r="H149" s="42"/>
      <c r="I149" s="232"/>
      <c r="J149" s="42"/>
      <c r="K149" s="42"/>
      <c r="L149" s="46"/>
      <c r="M149" s="233"/>
      <c r="N149" s="23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140</v>
      </c>
      <c r="AU149" s="19" t="s">
        <v>81</v>
      </c>
    </row>
    <row r="150" spans="1:47" s="2" customFormat="1" ht="12">
      <c r="A150" s="40"/>
      <c r="B150" s="41"/>
      <c r="C150" s="42"/>
      <c r="D150" s="235" t="s">
        <v>142</v>
      </c>
      <c r="E150" s="42"/>
      <c r="F150" s="236" t="s">
        <v>292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81</v>
      </c>
    </row>
    <row r="151" spans="1:51" s="13" customFormat="1" ht="12">
      <c r="A151" s="13"/>
      <c r="B151" s="237"/>
      <c r="C151" s="238"/>
      <c r="D151" s="230" t="s">
        <v>144</v>
      </c>
      <c r="E151" s="239" t="s">
        <v>19</v>
      </c>
      <c r="F151" s="240" t="s">
        <v>293</v>
      </c>
      <c r="G151" s="238"/>
      <c r="H151" s="239" t="s">
        <v>19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144</v>
      </c>
      <c r="AU151" s="246" t="s">
        <v>81</v>
      </c>
      <c r="AV151" s="13" t="s">
        <v>79</v>
      </c>
      <c r="AW151" s="13" t="s">
        <v>36</v>
      </c>
      <c r="AX151" s="13" t="s">
        <v>73</v>
      </c>
      <c r="AY151" s="246" t="s">
        <v>131</v>
      </c>
    </row>
    <row r="152" spans="1:51" s="14" customFormat="1" ht="12">
      <c r="A152" s="14"/>
      <c r="B152" s="247"/>
      <c r="C152" s="248"/>
      <c r="D152" s="230" t="s">
        <v>144</v>
      </c>
      <c r="E152" s="249" t="s">
        <v>19</v>
      </c>
      <c r="F152" s="250" t="s">
        <v>294</v>
      </c>
      <c r="G152" s="248"/>
      <c r="H152" s="251">
        <v>89.125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144</v>
      </c>
      <c r="AU152" s="257" t="s">
        <v>81</v>
      </c>
      <c r="AV152" s="14" t="s">
        <v>81</v>
      </c>
      <c r="AW152" s="14" t="s">
        <v>36</v>
      </c>
      <c r="AX152" s="14" t="s">
        <v>73</v>
      </c>
      <c r="AY152" s="257" t="s">
        <v>131</v>
      </c>
    </row>
    <row r="153" spans="1:51" s="15" customFormat="1" ht="12">
      <c r="A153" s="15"/>
      <c r="B153" s="268"/>
      <c r="C153" s="269"/>
      <c r="D153" s="230" t="s">
        <v>144</v>
      </c>
      <c r="E153" s="270" t="s">
        <v>19</v>
      </c>
      <c r="F153" s="271" t="s">
        <v>160</v>
      </c>
      <c r="G153" s="269"/>
      <c r="H153" s="272">
        <v>89.125</v>
      </c>
      <c r="I153" s="273"/>
      <c r="J153" s="269"/>
      <c r="K153" s="269"/>
      <c r="L153" s="274"/>
      <c r="M153" s="295"/>
      <c r="N153" s="296"/>
      <c r="O153" s="296"/>
      <c r="P153" s="296"/>
      <c r="Q153" s="296"/>
      <c r="R153" s="296"/>
      <c r="S153" s="296"/>
      <c r="T153" s="29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8" t="s">
        <v>144</v>
      </c>
      <c r="AU153" s="278" t="s">
        <v>81</v>
      </c>
      <c r="AV153" s="15" t="s">
        <v>138</v>
      </c>
      <c r="AW153" s="15" t="s">
        <v>36</v>
      </c>
      <c r="AX153" s="15" t="s">
        <v>79</v>
      </c>
      <c r="AY153" s="278" t="s">
        <v>131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3_01/111103202"/>
    <hyperlink ref="F105" r:id="rId2" display="https://podminky.urs.cz/item/CS_URS_2023_01/184801121"/>
    <hyperlink ref="F112" r:id="rId3" display="https://podminky.urs.cz/item/CS_URS_2023_01/184806111"/>
    <hyperlink ref="F129" r:id="rId4" display="https://podminky.urs.cz/item/CS_URS_2023_01/185804311"/>
    <hyperlink ref="F145" r:id="rId5" display="https://podminky.urs.cz/item/CS_URS_2023_01/185851121"/>
    <hyperlink ref="F150" r:id="rId6" display="https://podminky.urs.cz/item/CS_URS_2023_01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100</v>
      </c>
      <c r="L8" s="22"/>
    </row>
    <row r="9" spans="2:12" s="1" customFormat="1" ht="16.5" customHeight="1">
      <c r="B9" s="22"/>
      <c r="E9" s="146" t="s">
        <v>101</v>
      </c>
      <c r="F9" s="1"/>
      <c r="G9" s="1"/>
      <c r="H9" s="1"/>
      <c r="L9" s="22"/>
    </row>
    <row r="10" spans="2:12" s="1" customFormat="1" ht="12" customHeight="1">
      <c r="B10" s="22"/>
      <c r="D10" s="145" t="s">
        <v>102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103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312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366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86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19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ROUND((SUM(BE93:BE153)),2)</f>
        <v>0</v>
      </c>
      <c r="G37" s="40"/>
      <c r="H37" s="40"/>
      <c r="I37" s="162">
        <v>0.21</v>
      </c>
      <c r="J37" s="161">
        <f>ROUND(((SUM(BE93:BE153))*I37),2)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ROUND((SUM(BF93:BF153)),2)</f>
        <v>0</v>
      </c>
      <c r="G38" s="40"/>
      <c r="H38" s="40"/>
      <c r="I38" s="162">
        <v>0.15</v>
      </c>
      <c r="J38" s="161">
        <f>ROUND(((SUM(BF93:BF153))*I38),2)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ROUND((SUM(BG93:BG153)),2)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ROUND((SUM(BH93:BH153)),2)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ROUND((SUM(BI93:BI153)),2)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100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101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3" t="s">
        <v>103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312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17.3 -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109</v>
      </c>
      <c r="D65" s="176"/>
      <c r="E65" s="176"/>
      <c r="F65" s="176"/>
      <c r="G65" s="176"/>
      <c r="H65" s="176"/>
      <c r="I65" s="176"/>
      <c r="J65" s="177" t="s">
        <v>110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111</v>
      </c>
    </row>
    <row r="68" spans="1:31" s="9" customFormat="1" ht="24.95" customHeight="1">
      <c r="A68" s="9"/>
      <c r="B68" s="179"/>
      <c r="C68" s="180"/>
      <c r="D68" s="181" t="s">
        <v>112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314</v>
      </c>
      <c r="E69" s="187"/>
      <c r="F69" s="187"/>
      <c r="G69" s="187"/>
      <c r="H69" s="187"/>
      <c r="I69" s="187"/>
      <c r="J69" s="188">
        <f>J95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4" t="str">
        <f>E7</f>
        <v>Realizace SZ navržených v KoPÚ Brušperk - I. etapa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100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4" t="s">
        <v>101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102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3" t="s">
        <v>103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312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17.3 -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Brušperk</v>
      </c>
      <c r="G87" s="42"/>
      <c r="H87" s="42"/>
      <c r="I87" s="34" t="s">
        <v>23</v>
      </c>
      <c r="J87" s="74" t="str">
        <f>IF(J16="","",J16)</f>
        <v>18. 3. 2021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>ČR-Státní pozemkový úřad ,</v>
      </c>
      <c r="G89" s="42"/>
      <c r="H89" s="42"/>
      <c r="I89" s="34" t="s">
        <v>32</v>
      </c>
      <c r="J89" s="38" t="str">
        <f>E25</f>
        <v xml:space="preserve">AgPOL  s.r.o.,Jungmanova 153/12,Olomouc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 xml:space="preserve"> 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90"/>
      <c r="B92" s="191"/>
      <c r="C92" s="192" t="s">
        <v>117</v>
      </c>
      <c r="D92" s="193" t="s">
        <v>58</v>
      </c>
      <c r="E92" s="193" t="s">
        <v>54</v>
      </c>
      <c r="F92" s="193" t="s">
        <v>55</v>
      </c>
      <c r="G92" s="193" t="s">
        <v>118</v>
      </c>
      <c r="H92" s="193" t="s">
        <v>119</v>
      </c>
      <c r="I92" s="193" t="s">
        <v>120</v>
      </c>
      <c r="J92" s="193" t="s">
        <v>110</v>
      </c>
      <c r="K92" s="194" t="s">
        <v>121</v>
      </c>
      <c r="L92" s="195"/>
      <c r="M92" s="94" t="s">
        <v>19</v>
      </c>
      <c r="N92" s="95" t="s">
        <v>43</v>
      </c>
      <c r="O92" s="95" t="s">
        <v>122</v>
      </c>
      <c r="P92" s="95" t="s">
        <v>123</v>
      </c>
      <c r="Q92" s="95" t="s">
        <v>124</v>
      </c>
      <c r="R92" s="95" t="s">
        <v>125</v>
      </c>
      <c r="S92" s="95" t="s">
        <v>126</v>
      </c>
      <c r="T92" s="96" t="s">
        <v>127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0"/>
      <c r="B93" s="41"/>
      <c r="C93" s="101" t="s">
        <v>128</v>
      </c>
      <c r="D93" s="42"/>
      <c r="E93" s="42"/>
      <c r="F93" s="42"/>
      <c r="G93" s="42"/>
      <c r="H93" s="42"/>
      <c r="I93" s="42"/>
      <c r="J93" s="196">
        <f>BK93</f>
        <v>0</v>
      </c>
      <c r="K93" s="42"/>
      <c r="L93" s="46"/>
      <c r="M93" s="97"/>
      <c r="N93" s="197"/>
      <c r="O93" s="98"/>
      <c r="P93" s="198">
        <f>P94</f>
        <v>0</v>
      </c>
      <c r="Q93" s="98"/>
      <c r="R93" s="198">
        <f>R94</f>
        <v>0</v>
      </c>
      <c r="S93" s="98"/>
      <c r="T93" s="199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111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72</v>
      </c>
      <c r="E94" s="204" t="s">
        <v>129</v>
      </c>
      <c r="F94" s="204" t="s">
        <v>130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72</v>
      </c>
      <c r="AU94" s="213" t="s">
        <v>73</v>
      </c>
      <c r="AY94" s="212" t="s">
        <v>131</v>
      </c>
      <c r="BK94" s="214">
        <f>BK95</f>
        <v>0</v>
      </c>
    </row>
    <row r="95" spans="1:63" s="12" customFormat="1" ht="22.8" customHeight="1">
      <c r="A95" s="12"/>
      <c r="B95" s="201"/>
      <c r="C95" s="202"/>
      <c r="D95" s="203" t="s">
        <v>72</v>
      </c>
      <c r="E95" s="215" t="s">
        <v>315</v>
      </c>
      <c r="F95" s="215" t="s">
        <v>316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SUM(P96:P153)</f>
        <v>0</v>
      </c>
      <c r="Q95" s="209"/>
      <c r="R95" s="210">
        <f>SUM(R96:R153)</f>
        <v>0</v>
      </c>
      <c r="S95" s="209"/>
      <c r="T95" s="211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79</v>
      </c>
      <c r="AT95" s="213" t="s">
        <v>72</v>
      </c>
      <c r="AU95" s="213" t="s">
        <v>79</v>
      </c>
      <c r="AY95" s="212" t="s">
        <v>131</v>
      </c>
      <c r="BK95" s="214">
        <f>SUM(BK96:BK153)</f>
        <v>0</v>
      </c>
    </row>
    <row r="96" spans="1:65" s="2" customFormat="1" ht="24.15" customHeight="1">
      <c r="A96" s="40"/>
      <c r="B96" s="41"/>
      <c r="C96" s="217" t="s">
        <v>79</v>
      </c>
      <c r="D96" s="217" t="s">
        <v>133</v>
      </c>
      <c r="E96" s="218" t="s">
        <v>317</v>
      </c>
      <c r="F96" s="219" t="s">
        <v>318</v>
      </c>
      <c r="G96" s="220" t="s">
        <v>319</v>
      </c>
      <c r="H96" s="221">
        <v>0.202</v>
      </c>
      <c r="I96" s="222"/>
      <c r="J96" s="223">
        <f>ROUND(I96*H96,2)</f>
        <v>0</v>
      </c>
      <c r="K96" s="219" t="s">
        <v>137</v>
      </c>
      <c r="L96" s="46"/>
      <c r="M96" s="224" t="s">
        <v>19</v>
      </c>
      <c r="N96" s="225" t="s">
        <v>44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138</v>
      </c>
      <c r="AT96" s="228" t="s">
        <v>133</v>
      </c>
      <c r="AU96" s="228" t="s">
        <v>81</v>
      </c>
      <c r="AY96" s="19" t="s">
        <v>131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79</v>
      </c>
      <c r="BK96" s="229">
        <f>ROUND(I96*H96,2)</f>
        <v>0</v>
      </c>
      <c r="BL96" s="19" t="s">
        <v>138</v>
      </c>
      <c r="BM96" s="228" t="s">
        <v>320</v>
      </c>
    </row>
    <row r="97" spans="1:47" s="2" customFormat="1" ht="12">
      <c r="A97" s="40"/>
      <c r="B97" s="41"/>
      <c r="C97" s="42"/>
      <c r="D97" s="230" t="s">
        <v>140</v>
      </c>
      <c r="E97" s="42"/>
      <c r="F97" s="231" t="s">
        <v>321</v>
      </c>
      <c r="G97" s="42"/>
      <c r="H97" s="42"/>
      <c r="I97" s="232"/>
      <c r="J97" s="42"/>
      <c r="K97" s="42"/>
      <c r="L97" s="46"/>
      <c r="M97" s="233"/>
      <c r="N97" s="23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140</v>
      </c>
      <c r="AU97" s="19" t="s">
        <v>81</v>
      </c>
    </row>
    <row r="98" spans="1:47" s="2" customFormat="1" ht="12">
      <c r="A98" s="40"/>
      <c r="B98" s="41"/>
      <c r="C98" s="42"/>
      <c r="D98" s="235" t="s">
        <v>142</v>
      </c>
      <c r="E98" s="42"/>
      <c r="F98" s="236" t="s">
        <v>322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81</v>
      </c>
    </row>
    <row r="99" spans="1:51" s="13" customFormat="1" ht="12">
      <c r="A99" s="13"/>
      <c r="B99" s="237"/>
      <c r="C99" s="238"/>
      <c r="D99" s="230" t="s">
        <v>144</v>
      </c>
      <c r="E99" s="239" t="s">
        <v>19</v>
      </c>
      <c r="F99" s="240" t="s">
        <v>323</v>
      </c>
      <c r="G99" s="238"/>
      <c r="H99" s="239" t="s">
        <v>19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144</v>
      </c>
      <c r="AU99" s="246" t="s">
        <v>81</v>
      </c>
      <c r="AV99" s="13" t="s">
        <v>79</v>
      </c>
      <c r="AW99" s="13" t="s">
        <v>36</v>
      </c>
      <c r="AX99" s="13" t="s">
        <v>73</v>
      </c>
      <c r="AY99" s="246" t="s">
        <v>131</v>
      </c>
    </row>
    <row r="100" spans="1:51" s="13" customFormat="1" ht="12">
      <c r="A100" s="13"/>
      <c r="B100" s="237"/>
      <c r="C100" s="238"/>
      <c r="D100" s="230" t="s">
        <v>144</v>
      </c>
      <c r="E100" s="239" t="s">
        <v>19</v>
      </c>
      <c r="F100" s="240" t="s">
        <v>367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144</v>
      </c>
      <c r="AU100" s="246" t="s">
        <v>81</v>
      </c>
      <c r="AV100" s="13" t="s">
        <v>79</v>
      </c>
      <c r="AW100" s="13" t="s">
        <v>36</v>
      </c>
      <c r="AX100" s="13" t="s">
        <v>73</v>
      </c>
      <c r="AY100" s="246" t="s">
        <v>131</v>
      </c>
    </row>
    <row r="101" spans="1:51" s="14" customFormat="1" ht="12">
      <c r="A101" s="14"/>
      <c r="B101" s="247"/>
      <c r="C101" s="248"/>
      <c r="D101" s="230" t="s">
        <v>144</v>
      </c>
      <c r="E101" s="249" t="s">
        <v>19</v>
      </c>
      <c r="F101" s="250" t="s">
        <v>356</v>
      </c>
      <c r="G101" s="248"/>
      <c r="H101" s="251">
        <v>0.2017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144</v>
      </c>
      <c r="AU101" s="257" t="s">
        <v>81</v>
      </c>
      <c r="AV101" s="14" t="s">
        <v>81</v>
      </c>
      <c r="AW101" s="14" t="s">
        <v>36</v>
      </c>
      <c r="AX101" s="14" t="s">
        <v>73</v>
      </c>
      <c r="AY101" s="257" t="s">
        <v>131</v>
      </c>
    </row>
    <row r="102" spans="1:51" s="15" customFormat="1" ht="12">
      <c r="A102" s="15"/>
      <c r="B102" s="268"/>
      <c r="C102" s="269"/>
      <c r="D102" s="230" t="s">
        <v>144</v>
      </c>
      <c r="E102" s="270" t="s">
        <v>19</v>
      </c>
      <c r="F102" s="271" t="s">
        <v>160</v>
      </c>
      <c r="G102" s="269"/>
      <c r="H102" s="272">
        <v>0.2017</v>
      </c>
      <c r="I102" s="273"/>
      <c r="J102" s="269"/>
      <c r="K102" s="269"/>
      <c r="L102" s="274"/>
      <c r="M102" s="275"/>
      <c r="N102" s="276"/>
      <c r="O102" s="276"/>
      <c r="P102" s="276"/>
      <c r="Q102" s="276"/>
      <c r="R102" s="276"/>
      <c r="S102" s="276"/>
      <c r="T102" s="27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8" t="s">
        <v>144</v>
      </c>
      <c r="AU102" s="278" t="s">
        <v>81</v>
      </c>
      <c r="AV102" s="15" t="s">
        <v>138</v>
      </c>
      <c r="AW102" s="15" t="s">
        <v>36</v>
      </c>
      <c r="AX102" s="15" t="s">
        <v>79</v>
      </c>
      <c r="AY102" s="278" t="s">
        <v>131</v>
      </c>
    </row>
    <row r="103" spans="1:65" s="2" customFormat="1" ht="24.15" customHeight="1">
      <c r="A103" s="40"/>
      <c r="B103" s="41"/>
      <c r="C103" s="217" t="s">
        <v>81</v>
      </c>
      <c r="D103" s="217" t="s">
        <v>133</v>
      </c>
      <c r="E103" s="218" t="s">
        <v>326</v>
      </c>
      <c r="F103" s="219" t="s">
        <v>327</v>
      </c>
      <c r="G103" s="220" t="s">
        <v>163</v>
      </c>
      <c r="H103" s="221">
        <v>713</v>
      </c>
      <c r="I103" s="222"/>
      <c r="J103" s="223">
        <f>ROUND(I103*H103,2)</f>
        <v>0</v>
      </c>
      <c r="K103" s="219" t="s">
        <v>137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138</v>
      </c>
      <c r="AT103" s="228" t="s">
        <v>133</v>
      </c>
      <c r="AU103" s="228" t="s">
        <v>81</v>
      </c>
      <c r="AY103" s="19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138</v>
      </c>
      <c r="BM103" s="228" t="s">
        <v>328</v>
      </c>
    </row>
    <row r="104" spans="1:47" s="2" customFormat="1" ht="12">
      <c r="A104" s="40"/>
      <c r="B104" s="41"/>
      <c r="C104" s="42"/>
      <c r="D104" s="230" t="s">
        <v>140</v>
      </c>
      <c r="E104" s="42"/>
      <c r="F104" s="231" t="s">
        <v>329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140</v>
      </c>
      <c r="AU104" s="19" t="s">
        <v>81</v>
      </c>
    </row>
    <row r="105" spans="1:47" s="2" customFormat="1" ht="12">
      <c r="A105" s="40"/>
      <c r="B105" s="41"/>
      <c r="C105" s="42"/>
      <c r="D105" s="235" t="s">
        <v>142</v>
      </c>
      <c r="E105" s="42"/>
      <c r="F105" s="236" t="s">
        <v>330</v>
      </c>
      <c r="G105" s="42"/>
      <c r="H105" s="42"/>
      <c r="I105" s="232"/>
      <c r="J105" s="42"/>
      <c r="K105" s="42"/>
      <c r="L105" s="46"/>
      <c r="M105" s="233"/>
      <c r="N105" s="23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142</v>
      </c>
      <c r="AU105" s="19" t="s">
        <v>81</v>
      </c>
    </row>
    <row r="106" spans="1:51" s="13" customFormat="1" ht="12">
      <c r="A106" s="13"/>
      <c r="B106" s="237"/>
      <c r="C106" s="238"/>
      <c r="D106" s="230" t="s">
        <v>144</v>
      </c>
      <c r="E106" s="239" t="s">
        <v>19</v>
      </c>
      <c r="F106" s="240" t="s">
        <v>331</v>
      </c>
      <c r="G106" s="238"/>
      <c r="H106" s="239" t="s">
        <v>19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144</v>
      </c>
      <c r="AU106" s="246" t="s">
        <v>81</v>
      </c>
      <c r="AV106" s="13" t="s">
        <v>79</v>
      </c>
      <c r="AW106" s="13" t="s">
        <v>36</v>
      </c>
      <c r="AX106" s="13" t="s">
        <v>73</v>
      </c>
      <c r="AY106" s="246" t="s">
        <v>131</v>
      </c>
    </row>
    <row r="107" spans="1:51" s="13" customFormat="1" ht="12">
      <c r="A107" s="13"/>
      <c r="B107" s="237"/>
      <c r="C107" s="238"/>
      <c r="D107" s="230" t="s">
        <v>144</v>
      </c>
      <c r="E107" s="239" t="s">
        <v>19</v>
      </c>
      <c r="F107" s="240" t="s">
        <v>368</v>
      </c>
      <c r="G107" s="238"/>
      <c r="H107" s="239" t="s">
        <v>19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144</v>
      </c>
      <c r="AU107" s="246" t="s">
        <v>81</v>
      </c>
      <c r="AV107" s="13" t="s">
        <v>79</v>
      </c>
      <c r="AW107" s="13" t="s">
        <v>36</v>
      </c>
      <c r="AX107" s="13" t="s">
        <v>73</v>
      </c>
      <c r="AY107" s="246" t="s">
        <v>131</v>
      </c>
    </row>
    <row r="108" spans="1:51" s="14" customFormat="1" ht="12">
      <c r="A108" s="14"/>
      <c r="B108" s="247"/>
      <c r="C108" s="248"/>
      <c r="D108" s="230" t="s">
        <v>144</v>
      </c>
      <c r="E108" s="249" t="s">
        <v>19</v>
      </c>
      <c r="F108" s="250" t="s">
        <v>332</v>
      </c>
      <c r="G108" s="248"/>
      <c r="H108" s="251">
        <v>713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7" t="s">
        <v>144</v>
      </c>
      <c r="AU108" s="257" t="s">
        <v>81</v>
      </c>
      <c r="AV108" s="14" t="s">
        <v>81</v>
      </c>
      <c r="AW108" s="14" t="s">
        <v>36</v>
      </c>
      <c r="AX108" s="14" t="s">
        <v>73</v>
      </c>
      <c r="AY108" s="257" t="s">
        <v>131</v>
      </c>
    </row>
    <row r="109" spans="1:51" s="15" customFormat="1" ht="12">
      <c r="A109" s="15"/>
      <c r="B109" s="268"/>
      <c r="C109" s="269"/>
      <c r="D109" s="230" t="s">
        <v>144</v>
      </c>
      <c r="E109" s="270" t="s">
        <v>19</v>
      </c>
      <c r="F109" s="271" t="s">
        <v>160</v>
      </c>
      <c r="G109" s="269"/>
      <c r="H109" s="272">
        <v>713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8" t="s">
        <v>144</v>
      </c>
      <c r="AU109" s="278" t="s">
        <v>81</v>
      </c>
      <c r="AV109" s="15" t="s">
        <v>138</v>
      </c>
      <c r="AW109" s="15" t="s">
        <v>36</v>
      </c>
      <c r="AX109" s="15" t="s">
        <v>79</v>
      </c>
      <c r="AY109" s="278" t="s">
        <v>131</v>
      </c>
    </row>
    <row r="110" spans="1:65" s="2" customFormat="1" ht="21.75" customHeight="1">
      <c r="A110" s="40"/>
      <c r="B110" s="41"/>
      <c r="C110" s="217" t="s">
        <v>88</v>
      </c>
      <c r="D110" s="217" t="s">
        <v>133</v>
      </c>
      <c r="E110" s="218" t="s">
        <v>358</v>
      </c>
      <c r="F110" s="219" t="s">
        <v>359</v>
      </c>
      <c r="G110" s="220" t="s">
        <v>163</v>
      </c>
      <c r="H110" s="221">
        <v>713</v>
      </c>
      <c r="I110" s="222"/>
      <c r="J110" s="223">
        <f>ROUND(I110*H110,2)</f>
        <v>0</v>
      </c>
      <c r="K110" s="219" t="s">
        <v>137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138</v>
      </c>
      <c r="AT110" s="228" t="s">
        <v>133</v>
      </c>
      <c r="AU110" s="228" t="s">
        <v>81</v>
      </c>
      <c r="AY110" s="19" t="s">
        <v>131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138</v>
      </c>
      <c r="BM110" s="228" t="s">
        <v>360</v>
      </c>
    </row>
    <row r="111" spans="1:47" s="2" customFormat="1" ht="12">
      <c r="A111" s="40"/>
      <c r="B111" s="41"/>
      <c r="C111" s="42"/>
      <c r="D111" s="230" t="s">
        <v>140</v>
      </c>
      <c r="E111" s="42"/>
      <c r="F111" s="231" t="s">
        <v>361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140</v>
      </c>
      <c r="AU111" s="19" t="s">
        <v>81</v>
      </c>
    </row>
    <row r="112" spans="1:47" s="2" customFormat="1" ht="12">
      <c r="A112" s="40"/>
      <c r="B112" s="41"/>
      <c r="C112" s="42"/>
      <c r="D112" s="235" t="s">
        <v>142</v>
      </c>
      <c r="E112" s="42"/>
      <c r="F112" s="236" t="s">
        <v>362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81</v>
      </c>
    </row>
    <row r="113" spans="1:51" s="13" customFormat="1" ht="12">
      <c r="A113" s="13"/>
      <c r="B113" s="237"/>
      <c r="C113" s="238"/>
      <c r="D113" s="230" t="s">
        <v>144</v>
      </c>
      <c r="E113" s="239" t="s">
        <v>19</v>
      </c>
      <c r="F113" s="240" t="s">
        <v>363</v>
      </c>
      <c r="G113" s="238"/>
      <c r="H113" s="239" t="s">
        <v>19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144</v>
      </c>
      <c r="AU113" s="246" t="s">
        <v>81</v>
      </c>
      <c r="AV113" s="13" t="s">
        <v>79</v>
      </c>
      <c r="AW113" s="13" t="s">
        <v>36</v>
      </c>
      <c r="AX113" s="13" t="s">
        <v>73</v>
      </c>
      <c r="AY113" s="246" t="s">
        <v>131</v>
      </c>
    </row>
    <row r="114" spans="1:51" s="13" customFormat="1" ht="12">
      <c r="A114" s="13"/>
      <c r="B114" s="237"/>
      <c r="C114" s="238"/>
      <c r="D114" s="230" t="s">
        <v>144</v>
      </c>
      <c r="E114" s="239" t="s">
        <v>19</v>
      </c>
      <c r="F114" s="240" t="s">
        <v>368</v>
      </c>
      <c r="G114" s="238"/>
      <c r="H114" s="239" t="s">
        <v>19</v>
      </c>
      <c r="I114" s="241"/>
      <c r="J114" s="238"/>
      <c r="K114" s="238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144</v>
      </c>
      <c r="AU114" s="246" t="s">
        <v>81</v>
      </c>
      <c r="AV114" s="13" t="s">
        <v>79</v>
      </c>
      <c r="AW114" s="13" t="s">
        <v>36</v>
      </c>
      <c r="AX114" s="13" t="s">
        <v>73</v>
      </c>
      <c r="AY114" s="246" t="s">
        <v>131</v>
      </c>
    </row>
    <row r="115" spans="1:51" s="14" customFormat="1" ht="12">
      <c r="A115" s="14"/>
      <c r="B115" s="247"/>
      <c r="C115" s="248"/>
      <c r="D115" s="230" t="s">
        <v>144</v>
      </c>
      <c r="E115" s="249" t="s">
        <v>19</v>
      </c>
      <c r="F115" s="250" t="s">
        <v>332</v>
      </c>
      <c r="G115" s="248"/>
      <c r="H115" s="251">
        <v>713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144</v>
      </c>
      <c r="AU115" s="257" t="s">
        <v>81</v>
      </c>
      <c r="AV115" s="14" t="s">
        <v>81</v>
      </c>
      <c r="AW115" s="14" t="s">
        <v>36</v>
      </c>
      <c r="AX115" s="14" t="s">
        <v>73</v>
      </c>
      <c r="AY115" s="257" t="s">
        <v>131</v>
      </c>
    </row>
    <row r="116" spans="1:51" s="15" customFormat="1" ht="12">
      <c r="A116" s="15"/>
      <c r="B116" s="268"/>
      <c r="C116" s="269"/>
      <c r="D116" s="230" t="s">
        <v>144</v>
      </c>
      <c r="E116" s="270" t="s">
        <v>19</v>
      </c>
      <c r="F116" s="271" t="s">
        <v>160</v>
      </c>
      <c r="G116" s="269"/>
      <c r="H116" s="272">
        <v>713</v>
      </c>
      <c r="I116" s="273"/>
      <c r="J116" s="269"/>
      <c r="K116" s="269"/>
      <c r="L116" s="274"/>
      <c r="M116" s="275"/>
      <c r="N116" s="276"/>
      <c r="O116" s="276"/>
      <c r="P116" s="276"/>
      <c r="Q116" s="276"/>
      <c r="R116" s="276"/>
      <c r="S116" s="276"/>
      <c r="T116" s="27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8" t="s">
        <v>144</v>
      </c>
      <c r="AU116" s="278" t="s">
        <v>81</v>
      </c>
      <c r="AV116" s="15" t="s">
        <v>138</v>
      </c>
      <c r="AW116" s="15" t="s">
        <v>36</v>
      </c>
      <c r="AX116" s="15" t="s">
        <v>79</v>
      </c>
      <c r="AY116" s="278" t="s">
        <v>131</v>
      </c>
    </row>
    <row r="117" spans="1:65" s="2" customFormat="1" ht="21.75" customHeight="1">
      <c r="A117" s="40"/>
      <c r="B117" s="41"/>
      <c r="C117" s="217" t="s">
        <v>138</v>
      </c>
      <c r="D117" s="217" t="s">
        <v>133</v>
      </c>
      <c r="E117" s="218" t="s">
        <v>333</v>
      </c>
      <c r="F117" s="219" t="s">
        <v>334</v>
      </c>
      <c r="G117" s="220" t="s">
        <v>163</v>
      </c>
      <c r="H117" s="221">
        <v>713</v>
      </c>
      <c r="I117" s="222"/>
      <c r="J117" s="223">
        <f>ROUND(I117*H117,2)</f>
        <v>0</v>
      </c>
      <c r="K117" s="219" t="s">
        <v>19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138</v>
      </c>
      <c r="AT117" s="228" t="s">
        <v>133</v>
      </c>
      <c r="AU117" s="228" t="s">
        <v>81</v>
      </c>
      <c r="AY117" s="19" t="s">
        <v>131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138</v>
      </c>
      <c r="BM117" s="228" t="s">
        <v>335</v>
      </c>
    </row>
    <row r="118" spans="1:47" s="2" customFormat="1" ht="12">
      <c r="A118" s="40"/>
      <c r="B118" s="41"/>
      <c r="C118" s="42"/>
      <c r="D118" s="230" t="s">
        <v>140</v>
      </c>
      <c r="E118" s="42"/>
      <c r="F118" s="231" t="s">
        <v>334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140</v>
      </c>
      <c r="AU118" s="19" t="s">
        <v>81</v>
      </c>
    </row>
    <row r="119" spans="1:51" s="13" customFormat="1" ht="12">
      <c r="A119" s="13"/>
      <c r="B119" s="237"/>
      <c r="C119" s="238"/>
      <c r="D119" s="230" t="s">
        <v>144</v>
      </c>
      <c r="E119" s="239" t="s">
        <v>19</v>
      </c>
      <c r="F119" s="240" t="s">
        <v>331</v>
      </c>
      <c r="G119" s="238"/>
      <c r="H119" s="239" t="s">
        <v>19</v>
      </c>
      <c r="I119" s="241"/>
      <c r="J119" s="238"/>
      <c r="K119" s="238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144</v>
      </c>
      <c r="AU119" s="246" t="s">
        <v>81</v>
      </c>
      <c r="AV119" s="13" t="s">
        <v>79</v>
      </c>
      <c r="AW119" s="13" t="s">
        <v>36</v>
      </c>
      <c r="AX119" s="13" t="s">
        <v>73</v>
      </c>
      <c r="AY119" s="246" t="s">
        <v>131</v>
      </c>
    </row>
    <row r="120" spans="1:51" s="13" customFormat="1" ht="12">
      <c r="A120" s="13"/>
      <c r="B120" s="237"/>
      <c r="C120" s="238"/>
      <c r="D120" s="230" t="s">
        <v>144</v>
      </c>
      <c r="E120" s="239" t="s">
        <v>19</v>
      </c>
      <c r="F120" s="240" t="s">
        <v>368</v>
      </c>
      <c r="G120" s="238"/>
      <c r="H120" s="239" t="s">
        <v>19</v>
      </c>
      <c r="I120" s="241"/>
      <c r="J120" s="238"/>
      <c r="K120" s="238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144</v>
      </c>
      <c r="AU120" s="246" t="s">
        <v>81</v>
      </c>
      <c r="AV120" s="13" t="s">
        <v>79</v>
      </c>
      <c r="AW120" s="13" t="s">
        <v>36</v>
      </c>
      <c r="AX120" s="13" t="s">
        <v>73</v>
      </c>
      <c r="AY120" s="246" t="s">
        <v>131</v>
      </c>
    </row>
    <row r="121" spans="1:51" s="14" customFormat="1" ht="12">
      <c r="A121" s="14"/>
      <c r="B121" s="247"/>
      <c r="C121" s="248"/>
      <c r="D121" s="230" t="s">
        <v>144</v>
      </c>
      <c r="E121" s="249" t="s">
        <v>19</v>
      </c>
      <c r="F121" s="250" t="s">
        <v>332</v>
      </c>
      <c r="G121" s="248"/>
      <c r="H121" s="251">
        <v>713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144</v>
      </c>
      <c r="AU121" s="257" t="s">
        <v>81</v>
      </c>
      <c r="AV121" s="14" t="s">
        <v>81</v>
      </c>
      <c r="AW121" s="14" t="s">
        <v>36</v>
      </c>
      <c r="AX121" s="14" t="s">
        <v>73</v>
      </c>
      <c r="AY121" s="257" t="s">
        <v>131</v>
      </c>
    </row>
    <row r="122" spans="1:51" s="15" customFormat="1" ht="12">
      <c r="A122" s="15"/>
      <c r="B122" s="268"/>
      <c r="C122" s="269"/>
      <c r="D122" s="230" t="s">
        <v>144</v>
      </c>
      <c r="E122" s="270" t="s">
        <v>19</v>
      </c>
      <c r="F122" s="271" t="s">
        <v>160</v>
      </c>
      <c r="G122" s="269"/>
      <c r="H122" s="272">
        <v>713</v>
      </c>
      <c r="I122" s="273"/>
      <c r="J122" s="269"/>
      <c r="K122" s="269"/>
      <c r="L122" s="274"/>
      <c r="M122" s="275"/>
      <c r="N122" s="276"/>
      <c r="O122" s="276"/>
      <c r="P122" s="276"/>
      <c r="Q122" s="276"/>
      <c r="R122" s="276"/>
      <c r="S122" s="276"/>
      <c r="T122" s="27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8" t="s">
        <v>144</v>
      </c>
      <c r="AU122" s="278" t="s">
        <v>81</v>
      </c>
      <c r="AV122" s="15" t="s">
        <v>138</v>
      </c>
      <c r="AW122" s="15" t="s">
        <v>36</v>
      </c>
      <c r="AX122" s="15" t="s">
        <v>79</v>
      </c>
      <c r="AY122" s="278" t="s">
        <v>131</v>
      </c>
    </row>
    <row r="123" spans="1:65" s="2" customFormat="1" ht="49.05" customHeight="1">
      <c r="A123" s="40"/>
      <c r="B123" s="41"/>
      <c r="C123" s="217" t="s">
        <v>170</v>
      </c>
      <c r="D123" s="217" t="s">
        <v>133</v>
      </c>
      <c r="E123" s="218" t="s">
        <v>336</v>
      </c>
      <c r="F123" s="219" t="s">
        <v>337</v>
      </c>
      <c r="G123" s="220" t="s">
        <v>319</v>
      </c>
      <c r="H123" s="221">
        <v>0.202</v>
      </c>
      <c r="I123" s="222"/>
      <c r="J123" s="223">
        <f>ROUND(I123*H123,2)</f>
        <v>0</v>
      </c>
      <c r="K123" s="219" t="s">
        <v>19</v>
      </c>
      <c r="L123" s="46"/>
      <c r="M123" s="224" t="s">
        <v>19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138</v>
      </c>
      <c r="AT123" s="228" t="s">
        <v>133</v>
      </c>
      <c r="AU123" s="228" t="s">
        <v>81</v>
      </c>
      <c r="AY123" s="19" t="s">
        <v>131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138</v>
      </c>
      <c r="BM123" s="228" t="s">
        <v>338</v>
      </c>
    </row>
    <row r="124" spans="1:47" s="2" customFormat="1" ht="12">
      <c r="A124" s="40"/>
      <c r="B124" s="41"/>
      <c r="C124" s="42"/>
      <c r="D124" s="230" t="s">
        <v>140</v>
      </c>
      <c r="E124" s="42"/>
      <c r="F124" s="231" t="s">
        <v>337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140</v>
      </c>
      <c r="AU124" s="19" t="s">
        <v>81</v>
      </c>
    </row>
    <row r="125" spans="1:51" s="13" customFormat="1" ht="12">
      <c r="A125" s="13"/>
      <c r="B125" s="237"/>
      <c r="C125" s="238"/>
      <c r="D125" s="230" t="s">
        <v>144</v>
      </c>
      <c r="E125" s="239" t="s">
        <v>19</v>
      </c>
      <c r="F125" s="240" t="s">
        <v>339</v>
      </c>
      <c r="G125" s="238"/>
      <c r="H125" s="239" t="s">
        <v>19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144</v>
      </c>
      <c r="AU125" s="246" t="s">
        <v>81</v>
      </c>
      <c r="AV125" s="13" t="s">
        <v>79</v>
      </c>
      <c r="AW125" s="13" t="s">
        <v>36</v>
      </c>
      <c r="AX125" s="13" t="s">
        <v>73</v>
      </c>
      <c r="AY125" s="246" t="s">
        <v>131</v>
      </c>
    </row>
    <row r="126" spans="1:51" s="14" customFormat="1" ht="12">
      <c r="A126" s="14"/>
      <c r="B126" s="247"/>
      <c r="C126" s="248"/>
      <c r="D126" s="230" t="s">
        <v>144</v>
      </c>
      <c r="E126" s="249" t="s">
        <v>19</v>
      </c>
      <c r="F126" s="250" t="s">
        <v>364</v>
      </c>
      <c r="G126" s="248"/>
      <c r="H126" s="251">
        <v>0.202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144</v>
      </c>
      <c r="AU126" s="257" t="s">
        <v>81</v>
      </c>
      <c r="AV126" s="14" t="s">
        <v>81</v>
      </c>
      <c r="AW126" s="14" t="s">
        <v>36</v>
      </c>
      <c r="AX126" s="14" t="s">
        <v>79</v>
      </c>
      <c r="AY126" s="257" t="s">
        <v>131</v>
      </c>
    </row>
    <row r="127" spans="1:65" s="2" customFormat="1" ht="16.5" customHeight="1">
      <c r="A127" s="40"/>
      <c r="B127" s="41"/>
      <c r="C127" s="217" t="s">
        <v>177</v>
      </c>
      <c r="D127" s="217" t="s">
        <v>133</v>
      </c>
      <c r="E127" s="218" t="s">
        <v>267</v>
      </c>
      <c r="F127" s="219" t="s">
        <v>268</v>
      </c>
      <c r="G127" s="220" t="s">
        <v>269</v>
      </c>
      <c r="H127" s="221">
        <v>17.825</v>
      </c>
      <c r="I127" s="222"/>
      <c r="J127" s="223">
        <f>ROUND(I127*H127,2)</f>
        <v>0</v>
      </c>
      <c r="K127" s="219" t="s">
        <v>137</v>
      </c>
      <c r="L127" s="46"/>
      <c r="M127" s="224" t="s">
        <v>19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138</v>
      </c>
      <c r="AT127" s="228" t="s">
        <v>133</v>
      </c>
      <c r="AU127" s="228" t="s">
        <v>81</v>
      </c>
      <c r="AY127" s="19" t="s">
        <v>131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138</v>
      </c>
      <c r="BM127" s="228" t="s">
        <v>341</v>
      </c>
    </row>
    <row r="128" spans="1:47" s="2" customFormat="1" ht="12">
      <c r="A128" s="40"/>
      <c r="B128" s="41"/>
      <c r="C128" s="42"/>
      <c r="D128" s="230" t="s">
        <v>140</v>
      </c>
      <c r="E128" s="42"/>
      <c r="F128" s="231" t="s">
        <v>271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140</v>
      </c>
      <c r="AU128" s="19" t="s">
        <v>81</v>
      </c>
    </row>
    <row r="129" spans="1:47" s="2" customFormat="1" ht="12">
      <c r="A129" s="40"/>
      <c r="B129" s="41"/>
      <c r="C129" s="42"/>
      <c r="D129" s="235" t="s">
        <v>142</v>
      </c>
      <c r="E129" s="42"/>
      <c r="F129" s="236" t="s">
        <v>272</v>
      </c>
      <c r="G129" s="42"/>
      <c r="H129" s="42"/>
      <c r="I129" s="232"/>
      <c r="J129" s="42"/>
      <c r="K129" s="42"/>
      <c r="L129" s="46"/>
      <c r="M129" s="233"/>
      <c r="N129" s="23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81</v>
      </c>
    </row>
    <row r="130" spans="1:51" s="13" customFormat="1" ht="12">
      <c r="A130" s="13"/>
      <c r="B130" s="237"/>
      <c r="C130" s="238"/>
      <c r="D130" s="230" t="s">
        <v>144</v>
      </c>
      <c r="E130" s="239" t="s">
        <v>19</v>
      </c>
      <c r="F130" s="240" t="s">
        <v>342</v>
      </c>
      <c r="G130" s="238"/>
      <c r="H130" s="239" t="s">
        <v>19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144</v>
      </c>
      <c r="AU130" s="246" t="s">
        <v>81</v>
      </c>
      <c r="AV130" s="13" t="s">
        <v>79</v>
      </c>
      <c r="AW130" s="13" t="s">
        <v>36</v>
      </c>
      <c r="AX130" s="13" t="s">
        <v>73</v>
      </c>
      <c r="AY130" s="246" t="s">
        <v>131</v>
      </c>
    </row>
    <row r="131" spans="1:51" s="13" customFormat="1" ht="12">
      <c r="A131" s="13"/>
      <c r="B131" s="237"/>
      <c r="C131" s="238"/>
      <c r="D131" s="230" t="s">
        <v>144</v>
      </c>
      <c r="E131" s="239" t="s">
        <v>19</v>
      </c>
      <c r="F131" s="240" t="s">
        <v>368</v>
      </c>
      <c r="G131" s="238"/>
      <c r="H131" s="239" t="s">
        <v>19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144</v>
      </c>
      <c r="AU131" s="246" t="s">
        <v>81</v>
      </c>
      <c r="AV131" s="13" t="s">
        <v>79</v>
      </c>
      <c r="AW131" s="13" t="s">
        <v>36</v>
      </c>
      <c r="AX131" s="13" t="s">
        <v>73</v>
      </c>
      <c r="AY131" s="246" t="s">
        <v>131</v>
      </c>
    </row>
    <row r="132" spans="1:51" s="14" customFormat="1" ht="12">
      <c r="A132" s="14"/>
      <c r="B132" s="247"/>
      <c r="C132" s="248"/>
      <c r="D132" s="230" t="s">
        <v>144</v>
      </c>
      <c r="E132" s="249" t="s">
        <v>19</v>
      </c>
      <c r="F132" s="250" t="s">
        <v>169</v>
      </c>
      <c r="G132" s="248"/>
      <c r="H132" s="251">
        <v>552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144</v>
      </c>
      <c r="AU132" s="257" t="s">
        <v>81</v>
      </c>
      <c r="AV132" s="14" t="s">
        <v>81</v>
      </c>
      <c r="AW132" s="14" t="s">
        <v>36</v>
      </c>
      <c r="AX132" s="14" t="s">
        <v>73</v>
      </c>
      <c r="AY132" s="257" t="s">
        <v>131</v>
      </c>
    </row>
    <row r="133" spans="1:51" s="13" customFormat="1" ht="12">
      <c r="A133" s="13"/>
      <c r="B133" s="237"/>
      <c r="C133" s="238"/>
      <c r="D133" s="230" t="s">
        <v>144</v>
      </c>
      <c r="E133" s="239" t="s">
        <v>19</v>
      </c>
      <c r="F133" s="240" t="s">
        <v>344</v>
      </c>
      <c r="G133" s="238"/>
      <c r="H133" s="239" t="s">
        <v>19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144</v>
      </c>
      <c r="AU133" s="246" t="s">
        <v>81</v>
      </c>
      <c r="AV133" s="13" t="s">
        <v>79</v>
      </c>
      <c r="AW133" s="13" t="s">
        <v>36</v>
      </c>
      <c r="AX133" s="13" t="s">
        <v>73</v>
      </c>
      <c r="AY133" s="246" t="s">
        <v>131</v>
      </c>
    </row>
    <row r="134" spans="1:51" s="13" customFormat="1" ht="12">
      <c r="A134" s="13"/>
      <c r="B134" s="237"/>
      <c r="C134" s="238"/>
      <c r="D134" s="230" t="s">
        <v>144</v>
      </c>
      <c r="E134" s="239" t="s">
        <v>19</v>
      </c>
      <c r="F134" s="240" t="s">
        <v>368</v>
      </c>
      <c r="G134" s="238"/>
      <c r="H134" s="239" t="s">
        <v>19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144</v>
      </c>
      <c r="AU134" s="246" t="s">
        <v>81</v>
      </c>
      <c r="AV134" s="13" t="s">
        <v>79</v>
      </c>
      <c r="AW134" s="13" t="s">
        <v>36</v>
      </c>
      <c r="AX134" s="13" t="s">
        <v>73</v>
      </c>
      <c r="AY134" s="246" t="s">
        <v>131</v>
      </c>
    </row>
    <row r="135" spans="1:51" s="14" customFormat="1" ht="12">
      <c r="A135" s="14"/>
      <c r="B135" s="247"/>
      <c r="C135" s="248"/>
      <c r="D135" s="230" t="s">
        <v>144</v>
      </c>
      <c r="E135" s="249" t="s">
        <v>19</v>
      </c>
      <c r="F135" s="250" t="s">
        <v>176</v>
      </c>
      <c r="G135" s="248"/>
      <c r="H135" s="251">
        <v>161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144</v>
      </c>
      <c r="AU135" s="257" t="s">
        <v>81</v>
      </c>
      <c r="AV135" s="14" t="s">
        <v>81</v>
      </c>
      <c r="AW135" s="14" t="s">
        <v>36</v>
      </c>
      <c r="AX135" s="14" t="s">
        <v>73</v>
      </c>
      <c r="AY135" s="257" t="s">
        <v>131</v>
      </c>
    </row>
    <row r="136" spans="1:51" s="16" customFormat="1" ht="12">
      <c r="A136" s="16"/>
      <c r="B136" s="284"/>
      <c r="C136" s="285"/>
      <c r="D136" s="230" t="s">
        <v>144</v>
      </c>
      <c r="E136" s="286" t="s">
        <v>19</v>
      </c>
      <c r="F136" s="287" t="s">
        <v>346</v>
      </c>
      <c r="G136" s="285"/>
      <c r="H136" s="288">
        <v>713</v>
      </c>
      <c r="I136" s="289"/>
      <c r="J136" s="285"/>
      <c r="K136" s="285"/>
      <c r="L136" s="290"/>
      <c r="M136" s="291"/>
      <c r="N136" s="292"/>
      <c r="O136" s="292"/>
      <c r="P136" s="292"/>
      <c r="Q136" s="292"/>
      <c r="R136" s="292"/>
      <c r="S136" s="292"/>
      <c r="T136" s="293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94" t="s">
        <v>144</v>
      </c>
      <c r="AU136" s="294" t="s">
        <v>81</v>
      </c>
      <c r="AV136" s="16" t="s">
        <v>88</v>
      </c>
      <c r="AW136" s="16" t="s">
        <v>36</v>
      </c>
      <c r="AX136" s="16" t="s">
        <v>73</v>
      </c>
      <c r="AY136" s="294" t="s">
        <v>131</v>
      </c>
    </row>
    <row r="137" spans="1:51" s="13" customFormat="1" ht="12">
      <c r="A137" s="13"/>
      <c r="B137" s="237"/>
      <c r="C137" s="238"/>
      <c r="D137" s="230" t="s">
        <v>144</v>
      </c>
      <c r="E137" s="239" t="s">
        <v>19</v>
      </c>
      <c r="F137" s="240" t="s">
        <v>347</v>
      </c>
      <c r="G137" s="238"/>
      <c r="H137" s="239" t="s">
        <v>19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144</v>
      </c>
      <c r="AU137" s="246" t="s">
        <v>81</v>
      </c>
      <c r="AV137" s="13" t="s">
        <v>79</v>
      </c>
      <c r="AW137" s="13" t="s">
        <v>36</v>
      </c>
      <c r="AX137" s="13" t="s">
        <v>73</v>
      </c>
      <c r="AY137" s="246" t="s">
        <v>131</v>
      </c>
    </row>
    <row r="138" spans="1:51" s="14" customFormat="1" ht="12">
      <c r="A138" s="14"/>
      <c r="B138" s="247"/>
      <c r="C138" s="248"/>
      <c r="D138" s="230" t="s">
        <v>144</v>
      </c>
      <c r="E138" s="249" t="s">
        <v>19</v>
      </c>
      <c r="F138" s="250" t="s">
        <v>365</v>
      </c>
      <c r="G138" s="248"/>
      <c r="H138" s="251">
        <v>17.825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144</v>
      </c>
      <c r="AU138" s="257" t="s">
        <v>81</v>
      </c>
      <c r="AV138" s="14" t="s">
        <v>81</v>
      </c>
      <c r="AW138" s="14" t="s">
        <v>36</v>
      </c>
      <c r="AX138" s="14" t="s">
        <v>79</v>
      </c>
      <c r="AY138" s="257" t="s">
        <v>131</v>
      </c>
    </row>
    <row r="139" spans="1:65" s="2" customFormat="1" ht="16.5" customHeight="1">
      <c r="A139" s="40"/>
      <c r="B139" s="41"/>
      <c r="C139" s="258" t="s">
        <v>184</v>
      </c>
      <c r="D139" s="258" t="s">
        <v>152</v>
      </c>
      <c r="E139" s="259" t="s">
        <v>276</v>
      </c>
      <c r="F139" s="260" t="s">
        <v>277</v>
      </c>
      <c r="G139" s="261" t="s">
        <v>269</v>
      </c>
      <c r="H139" s="262">
        <v>17.825</v>
      </c>
      <c r="I139" s="263"/>
      <c r="J139" s="264">
        <f>ROUND(I139*H139,2)</f>
        <v>0</v>
      </c>
      <c r="K139" s="260" t="s">
        <v>137</v>
      </c>
      <c r="L139" s="265"/>
      <c r="M139" s="266" t="s">
        <v>19</v>
      </c>
      <c r="N139" s="267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156</v>
      </c>
      <c r="AT139" s="228" t="s">
        <v>152</v>
      </c>
      <c r="AU139" s="228" t="s">
        <v>81</v>
      </c>
      <c r="AY139" s="19" t="s">
        <v>131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79</v>
      </c>
      <c r="BK139" s="229">
        <f>ROUND(I139*H139,2)</f>
        <v>0</v>
      </c>
      <c r="BL139" s="19" t="s">
        <v>138</v>
      </c>
      <c r="BM139" s="228" t="s">
        <v>349</v>
      </c>
    </row>
    <row r="140" spans="1:47" s="2" customFormat="1" ht="12">
      <c r="A140" s="40"/>
      <c r="B140" s="41"/>
      <c r="C140" s="42"/>
      <c r="D140" s="230" t="s">
        <v>140</v>
      </c>
      <c r="E140" s="42"/>
      <c r="F140" s="231" t="s">
        <v>277</v>
      </c>
      <c r="G140" s="42"/>
      <c r="H140" s="42"/>
      <c r="I140" s="232"/>
      <c r="J140" s="42"/>
      <c r="K140" s="42"/>
      <c r="L140" s="46"/>
      <c r="M140" s="233"/>
      <c r="N140" s="23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140</v>
      </c>
      <c r="AU140" s="19" t="s">
        <v>81</v>
      </c>
    </row>
    <row r="141" spans="1:51" s="13" customFormat="1" ht="12">
      <c r="A141" s="13"/>
      <c r="B141" s="237"/>
      <c r="C141" s="238"/>
      <c r="D141" s="230" t="s">
        <v>144</v>
      </c>
      <c r="E141" s="239" t="s">
        <v>19</v>
      </c>
      <c r="F141" s="240" t="s">
        <v>279</v>
      </c>
      <c r="G141" s="238"/>
      <c r="H141" s="239" t="s">
        <v>19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144</v>
      </c>
      <c r="AU141" s="246" t="s">
        <v>81</v>
      </c>
      <c r="AV141" s="13" t="s">
        <v>79</v>
      </c>
      <c r="AW141" s="13" t="s">
        <v>36</v>
      </c>
      <c r="AX141" s="13" t="s">
        <v>73</v>
      </c>
      <c r="AY141" s="246" t="s">
        <v>131</v>
      </c>
    </row>
    <row r="142" spans="1:51" s="14" customFormat="1" ht="12">
      <c r="A142" s="14"/>
      <c r="B142" s="247"/>
      <c r="C142" s="248"/>
      <c r="D142" s="230" t="s">
        <v>144</v>
      </c>
      <c r="E142" s="249" t="s">
        <v>19</v>
      </c>
      <c r="F142" s="250" t="s">
        <v>280</v>
      </c>
      <c r="G142" s="248"/>
      <c r="H142" s="251">
        <v>17.825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144</v>
      </c>
      <c r="AU142" s="257" t="s">
        <v>81</v>
      </c>
      <c r="AV142" s="14" t="s">
        <v>81</v>
      </c>
      <c r="AW142" s="14" t="s">
        <v>36</v>
      </c>
      <c r="AX142" s="14" t="s">
        <v>79</v>
      </c>
      <c r="AY142" s="257" t="s">
        <v>131</v>
      </c>
    </row>
    <row r="143" spans="1:65" s="2" customFormat="1" ht="21.75" customHeight="1">
      <c r="A143" s="40"/>
      <c r="B143" s="41"/>
      <c r="C143" s="217" t="s">
        <v>156</v>
      </c>
      <c r="D143" s="217" t="s">
        <v>133</v>
      </c>
      <c r="E143" s="218" t="s">
        <v>282</v>
      </c>
      <c r="F143" s="219" t="s">
        <v>283</v>
      </c>
      <c r="G143" s="220" t="s">
        <v>269</v>
      </c>
      <c r="H143" s="221">
        <v>17.825</v>
      </c>
      <c r="I143" s="222"/>
      <c r="J143" s="223">
        <f>ROUND(I143*H143,2)</f>
        <v>0</v>
      </c>
      <c r="K143" s="219" t="s">
        <v>137</v>
      </c>
      <c r="L143" s="46"/>
      <c r="M143" s="224" t="s">
        <v>19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138</v>
      </c>
      <c r="AT143" s="228" t="s">
        <v>133</v>
      </c>
      <c r="AU143" s="228" t="s">
        <v>81</v>
      </c>
      <c r="AY143" s="19" t="s">
        <v>131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79</v>
      </c>
      <c r="BK143" s="229">
        <f>ROUND(I143*H143,2)</f>
        <v>0</v>
      </c>
      <c r="BL143" s="19" t="s">
        <v>138</v>
      </c>
      <c r="BM143" s="228" t="s">
        <v>351</v>
      </c>
    </row>
    <row r="144" spans="1:47" s="2" customFormat="1" ht="12">
      <c r="A144" s="40"/>
      <c r="B144" s="41"/>
      <c r="C144" s="42"/>
      <c r="D144" s="230" t="s">
        <v>140</v>
      </c>
      <c r="E144" s="42"/>
      <c r="F144" s="231" t="s">
        <v>285</v>
      </c>
      <c r="G144" s="42"/>
      <c r="H144" s="42"/>
      <c r="I144" s="232"/>
      <c r="J144" s="42"/>
      <c r="K144" s="42"/>
      <c r="L144" s="46"/>
      <c r="M144" s="233"/>
      <c r="N144" s="23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140</v>
      </c>
      <c r="AU144" s="19" t="s">
        <v>81</v>
      </c>
    </row>
    <row r="145" spans="1:47" s="2" customFormat="1" ht="12">
      <c r="A145" s="40"/>
      <c r="B145" s="41"/>
      <c r="C145" s="42"/>
      <c r="D145" s="235" t="s">
        <v>142</v>
      </c>
      <c r="E145" s="42"/>
      <c r="F145" s="236" t="s">
        <v>286</v>
      </c>
      <c r="G145" s="42"/>
      <c r="H145" s="42"/>
      <c r="I145" s="232"/>
      <c r="J145" s="42"/>
      <c r="K145" s="42"/>
      <c r="L145" s="46"/>
      <c r="M145" s="233"/>
      <c r="N145" s="23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81</v>
      </c>
    </row>
    <row r="146" spans="1:51" s="13" customFormat="1" ht="12">
      <c r="A146" s="13"/>
      <c r="B146" s="237"/>
      <c r="C146" s="238"/>
      <c r="D146" s="230" t="s">
        <v>144</v>
      </c>
      <c r="E146" s="239" t="s">
        <v>19</v>
      </c>
      <c r="F146" s="240" t="s">
        <v>279</v>
      </c>
      <c r="G146" s="238"/>
      <c r="H146" s="239" t="s">
        <v>19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144</v>
      </c>
      <c r="AU146" s="246" t="s">
        <v>81</v>
      </c>
      <c r="AV146" s="13" t="s">
        <v>79</v>
      </c>
      <c r="AW146" s="13" t="s">
        <v>36</v>
      </c>
      <c r="AX146" s="13" t="s">
        <v>73</v>
      </c>
      <c r="AY146" s="246" t="s">
        <v>131</v>
      </c>
    </row>
    <row r="147" spans="1:51" s="14" customFormat="1" ht="12">
      <c r="A147" s="14"/>
      <c r="B147" s="247"/>
      <c r="C147" s="248"/>
      <c r="D147" s="230" t="s">
        <v>144</v>
      </c>
      <c r="E147" s="249" t="s">
        <v>19</v>
      </c>
      <c r="F147" s="250" t="s">
        <v>280</v>
      </c>
      <c r="G147" s="248"/>
      <c r="H147" s="251">
        <v>17.825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144</v>
      </c>
      <c r="AU147" s="257" t="s">
        <v>81</v>
      </c>
      <c r="AV147" s="14" t="s">
        <v>81</v>
      </c>
      <c r="AW147" s="14" t="s">
        <v>36</v>
      </c>
      <c r="AX147" s="14" t="s">
        <v>79</v>
      </c>
      <c r="AY147" s="257" t="s">
        <v>131</v>
      </c>
    </row>
    <row r="148" spans="1:65" s="2" customFormat="1" ht="24.15" customHeight="1">
      <c r="A148" s="40"/>
      <c r="B148" s="41"/>
      <c r="C148" s="217" t="s">
        <v>193</v>
      </c>
      <c r="D148" s="217" t="s">
        <v>133</v>
      </c>
      <c r="E148" s="218" t="s">
        <v>288</v>
      </c>
      <c r="F148" s="219" t="s">
        <v>289</v>
      </c>
      <c r="G148" s="220" t="s">
        <v>269</v>
      </c>
      <c r="H148" s="221">
        <v>89.125</v>
      </c>
      <c r="I148" s="222"/>
      <c r="J148" s="223">
        <f>ROUND(I148*H148,2)</f>
        <v>0</v>
      </c>
      <c r="K148" s="219" t="s">
        <v>137</v>
      </c>
      <c r="L148" s="46"/>
      <c r="M148" s="224" t="s">
        <v>19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138</v>
      </c>
      <c r="AT148" s="228" t="s">
        <v>133</v>
      </c>
      <c r="AU148" s="228" t="s">
        <v>81</v>
      </c>
      <c r="AY148" s="19" t="s">
        <v>131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79</v>
      </c>
      <c r="BK148" s="229">
        <f>ROUND(I148*H148,2)</f>
        <v>0</v>
      </c>
      <c r="BL148" s="19" t="s">
        <v>138</v>
      </c>
      <c r="BM148" s="228" t="s">
        <v>352</v>
      </c>
    </row>
    <row r="149" spans="1:47" s="2" customFormat="1" ht="12">
      <c r="A149" s="40"/>
      <c r="B149" s="41"/>
      <c r="C149" s="42"/>
      <c r="D149" s="230" t="s">
        <v>140</v>
      </c>
      <c r="E149" s="42"/>
      <c r="F149" s="231" t="s">
        <v>291</v>
      </c>
      <c r="G149" s="42"/>
      <c r="H149" s="42"/>
      <c r="I149" s="232"/>
      <c r="J149" s="42"/>
      <c r="K149" s="42"/>
      <c r="L149" s="46"/>
      <c r="M149" s="233"/>
      <c r="N149" s="23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140</v>
      </c>
      <c r="AU149" s="19" t="s">
        <v>81</v>
      </c>
    </row>
    <row r="150" spans="1:47" s="2" customFormat="1" ht="12">
      <c r="A150" s="40"/>
      <c r="B150" s="41"/>
      <c r="C150" s="42"/>
      <c r="D150" s="235" t="s">
        <v>142</v>
      </c>
      <c r="E150" s="42"/>
      <c r="F150" s="236" t="s">
        <v>292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81</v>
      </c>
    </row>
    <row r="151" spans="1:51" s="13" customFormat="1" ht="12">
      <c r="A151" s="13"/>
      <c r="B151" s="237"/>
      <c r="C151" s="238"/>
      <c r="D151" s="230" t="s">
        <v>144</v>
      </c>
      <c r="E151" s="239" t="s">
        <v>19</v>
      </c>
      <c r="F151" s="240" t="s">
        <v>293</v>
      </c>
      <c r="G151" s="238"/>
      <c r="H151" s="239" t="s">
        <v>19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144</v>
      </c>
      <c r="AU151" s="246" t="s">
        <v>81</v>
      </c>
      <c r="AV151" s="13" t="s">
        <v>79</v>
      </c>
      <c r="AW151" s="13" t="s">
        <v>36</v>
      </c>
      <c r="AX151" s="13" t="s">
        <v>73</v>
      </c>
      <c r="AY151" s="246" t="s">
        <v>131</v>
      </c>
    </row>
    <row r="152" spans="1:51" s="14" customFormat="1" ht="12">
      <c r="A152" s="14"/>
      <c r="B152" s="247"/>
      <c r="C152" s="248"/>
      <c r="D152" s="230" t="s">
        <v>144</v>
      </c>
      <c r="E152" s="249" t="s">
        <v>19</v>
      </c>
      <c r="F152" s="250" t="s">
        <v>294</v>
      </c>
      <c r="G152" s="248"/>
      <c r="H152" s="251">
        <v>89.125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144</v>
      </c>
      <c r="AU152" s="257" t="s">
        <v>81</v>
      </c>
      <c r="AV152" s="14" t="s">
        <v>81</v>
      </c>
      <c r="AW152" s="14" t="s">
        <v>36</v>
      </c>
      <c r="AX152" s="14" t="s">
        <v>73</v>
      </c>
      <c r="AY152" s="257" t="s">
        <v>131</v>
      </c>
    </row>
    <row r="153" spans="1:51" s="15" customFormat="1" ht="12">
      <c r="A153" s="15"/>
      <c r="B153" s="268"/>
      <c r="C153" s="269"/>
      <c r="D153" s="230" t="s">
        <v>144</v>
      </c>
      <c r="E153" s="270" t="s">
        <v>19</v>
      </c>
      <c r="F153" s="271" t="s">
        <v>160</v>
      </c>
      <c r="G153" s="269"/>
      <c r="H153" s="272">
        <v>89.125</v>
      </c>
      <c r="I153" s="273"/>
      <c r="J153" s="269"/>
      <c r="K153" s="269"/>
      <c r="L153" s="274"/>
      <c r="M153" s="295"/>
      <c r="N153" s="296"/>
      <c r="O153" s="296"/>
      <c r="P153" s="296"/>
      <c r="Q153" s="296"/>
      <c r="R153" s="296"/>
      <c r="S153" s="296"/>
      <c r="T153" s="29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8" t="s">
        <v>144</v>
      </c>
      <c r="AU153" s="278" t="s">
        <v>81</v>
      </c>
      <c r="AV153" s="15" t="s">
        <v>138</v>
      </c>
      <c r="AW153" s="15" t="s">
        <v>36</v>
      </c>
      <c r="AX153" s="15" t="s">
        <v>79</v>
      </c>
      <c r="AY153" s="278" t="s">
        <v>131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3_01/111103202"/>
    <hyperlink ref="F105" r:id="rId2" display="https://podminky.urs.cz/item/CS_URS_2023_01/184801121"/>
    <hyperlink ref="F112" r:id="rId3" display="https://podminky.urs.cz/item/CS_URS_2023_01/184806111"/>
    <hyperlink ref="F129" r:id="rId4" display="https://podminky.urs.cz/item/CS_URS_2023_01/185804311"/>
    <hyperlink ref="F145" r:id="rId5" display="https://podminky.urs.cz/item/CS_URS_2023_01/185851121"/>
    <hyperlink ref="F150" r:id="rId6" display="https://podminky.urs.cz/item/CS_URS_2023_01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369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370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371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372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373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374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375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376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377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378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379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78</v>
      </c>
      <c r="F18" s="309" t="s">
        <v>380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381</v>
      </c>
      <c r="F19" s="309" t="s">
        <v>382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383</v>
      </c>
      <c r="F20" s="309" t="s">
        <v>384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385</v>
      </c>
      <c r="F21" s="309" t="s">
        <v>386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387</v>
      </c>
      <c r="F22" s="309" t="s">
        <v>388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84</v>
      </c>
      <c r="F23" s="309" t="s">
        <v>389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390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391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392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393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394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395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396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397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398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117</v>
      </c>
      <c r="F36" s="309"/>
      <c r="G36" s="309" t="s">
        <v>399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400</v>
      </c>
      <c r="F37" s="309"/>
      <c r="G37" s="309" t="s">
        <v>401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54</v>
      </c>
      <c r="F38" s="309"/>
      <c r="G38" s="309" t="s">
        <v>402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55</v>
      </c>
      <c r="F39" s="309"/>
      <c r="G39" s="309" t="s">
        <v>403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118</v>
      </c>
      <c r="F40" s="309"/>
      <c r="G40" s="309" t="s">
        <v>404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119</v>
      </c>
      <c r="F41" s="309"/>
      <c r="G41" s="309" t="s">
        <v>405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406</v>
      </c>
      <c r="F42" s="309"/>
      <c r="G42" s="309" t="s">
        <v>407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408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409</v>
      </c>
      <c r="F44" s="309"/>
      <c r="G44" s="309" t="s">
        <v>410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121</v>
      </c>
      <c r="F45" s="309"/>
      <c r="G45" s="309" t="s">
        <v>411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412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413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414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415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416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417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418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419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420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421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422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423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424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425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426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427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428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429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430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431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432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433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434</v>
      </c>
      <c r="D76" s="327"/>
      <c r="E76" s="327"/>
      <c r="F76" s="327" t="s">
        <v>435</v>
      </c>
      <c r="G76" s="328"/>
      <c r="H76" s="327" t="s">
        <v>55</v>
      </c>
      <c r="I76" s="327" t="s">
        <v>58</v>
      </c>
      <c r="J76" s="327" t="s">
        <v>436</v>
      </c>
      <c r="K76" s="326"/>
    </row>
    <row r="77" spans="2:11" s="1" customFormat="1" ht="17.25" customHeight="1">
      <c r="B77" s="324"/>
      <c r="C77" s="329" t="s">
        <v>437</v>
      </c>
      <c r="D77" s="329"/>
      <c r="E77" s="329"/>
      <c r="F77" s="330" t="s">
        <v>438</v>
      </c>
      <c r="G77" s="331"/>
      <c r="H77" s="329"/>
      <c r="I77" s="329"/>
      <c r="J77" s="329" t="s">
        <v>439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54</v>
      </c>
      <c r="D79" s="334"/>
      <c r="E79" s="334"/>
      <c r="F79" s="335" t="s">
        <v>440</v>
      </c>
      <c r="G79" s="336"/>
      <c r="H79" s="312" t="s">
        <v>441</v>
      </c>
      <c r="I79" s="312" t="s">
        <v>442</v>
      </c>
      <c r="J79" s="312">
        <v>20</v>
      </c>
      <c r="K79" s="326"/>
    </row>
    <row r="80" spans="2:11" s="1" customFormat="1" ht="15" customHeight="1">
      <c r="B80" s="324"/>
      <c r="C80" s="312" t="s">
        <v>443</v>
      </c>
      <c r="D80" s="312"/>
      <c r="E80" s="312"/>
      <c r="F80" s="335" t="s">
        <v>440</v>
      </c>
      <c r="G80" s="336"/>
      <c r="H80" s="312" t="s">
        <v>444</v>
      </c>
      <c r="I80" s="312" t="s">
        <v>442</v>
      </c>
      <c r="J80" s="312">
        <v>120</v>
      </c>
      <c r="K80" s="326"/>
    </row>
    <row r="81" spans="2:11" s="1" customFormat="1" ht="15" customHeight="1">
      <c r="B81" s="337"/>
      <c r="C81" s="312" t="s">
        <v>445</v>
      </c>
      <c r="D81" s="312"/>
      <c r="E81" s="312"/>
      <c r="F81" s="335" t="s">
        <v>446</v>
      </c>
      <c r="G81" s="336"/>
      <c r="H81" s="312" t="s">
        <v>447</v>
      </c>
      <c r="I81" s="312" t="s">
        <v>442</v>
      </c>
      <c r="J81" s="312">
        <v>50</v>
      </c>
      <c r="K81" s="326"/>
    </row>
    <row r="82" spans="2:11" s="1" customFormat="1" ht="15" customHeight="1">
      <c r="B82" s="337"/>
      <c r="C82" s="312" t="s">
        <v>448</v>
      </c>
      <c r="D82" s="312"/>
      <c r="E82" s="312"/>
      <c r="F82" s="335" t="s">
        <v>440</v>
      </c>
      <c r="G82" s="336"/>
      <c r="H82" s="312" t="s">
        <v>449</v>
      </c>
      <c r="I82" s="312" t="s">
        <v>450</v>
      </c>
      <c r="J82" s="312"/>
      <c r="K82" s="326"/>
    </row>
    <row r="83" spans="2:11" s="1" customFormat="1" ht="15" customHeight="1">
      <c r="B83" s="337"/>
      <c r="C83" s="338" t="s">
        <v>451</v>
      </c>
      <c r="D83" s="338"/>
      <c r="E83" s="338"/>
      <c r="F83" s="339" t="s">
        <v>446</v>
      </c>
      <c r="G83" s="338"/>
      <c r="H83" s="338" t="s">
        <v>452</v>
      </c>
      <c r="I83" s="338" t="s">
        <v>442</v>
      </c>
      <c r="J83" s="338">
        <v>15</v>
      </c>
      <c r="K83" s="326"/>
    </row>
    <row r="84" spans="2:11" s="1" customFormat="1" ht="15" customHeight="1">
      <c r="B84" s="337"/>
      <c r="C84" s="338" t="s">
        <v>453</v>
      </c>
      <c r="D84" s="338"/>
      <c r="E84" s="338"/>
      <c r="F84" s="339" t="s">
        <v>446</v>
      </c>
      <c r="G84" s="338"/>
      <c r="H84" s="338" t="s">
        <v>454</v>
      </c>
      <c r="I84" s="338" t="s">
        <v>442</v>
      </c>
      <c r="J84" s="338">
        <v>15</v>
      </c>
      <c r="K84" s="326"/>
    </row>
    <row r="85" spans="2:11" s="1" customFormat="1" ht="15" customHeight="1">
      <c r="B85" s="337"/>
      <c r="C85" s="338" t="s">
        <v>455</v>
      </c>
      <c r="D85" s="338"/>
      <c r="E85" s="338"/>
      <c r="F85" s="339" t="s">
        <v>446</v>
      </c>
      <c r="G85" s="338"/>
      <c r="H85" s="338" t="s">
        <v>456</v>
      </c>
      <c r="I85" s="338" t="s">
        <v>442</v>
      </c>
      <c r="J85" s="338">
        <v>20</v>
      </c>
      <c r="K85" s="326"/>
    </row>
    <row r="86" spans="2:11" s="1" customFormat="1" ht="15" customHeight="1">
      <c r="B86" s="337"/>
      <c r="C86" s="338" t="s">
        <v>457</v>
      </c>
      <c r="D86" s="338"/>
      <c r="E86" s="338"/>
      <c r="F86" s="339" t="s">
        <v>446</v>
      </c>
      <c r="G86" s="338"/>
      <c r="H86" s="338" t="s">
        <v>458</v>
      </c>
      <c r="I86" s="338" t="s">
        <v>442</v>
      </c>
      <c r="J86" s="338">
        <v>20</v>
      </c>
      <c r="K86" s="326"/>
    </row>
    <row r="87" spans="2:11" s="1" customFormat="1" ht="15" customHeight="1">
      <c r="B87" s="337"/>
      <c r="C87" s="312" t="s">
        <v>459</v>
      </c>
      <c r="D87" s="312"/>
      <c r="E87" s="312"/>
      <c r="F87" s="335" t="s">
        <v>446</v>
      </c>
      <c r="G87" s="336"/>
      <c r="H87" s="312" t="s">
        <v>460</v>
      </c>
      <c r="I87" s="312" t="s">
        <v>442</v>
      </c>
      <c r="J87" s="312">
        <v>50</v>
      </c>
      <c r="K87" s="326"/>
    </row>
    <row r="88" spans="2:11" s="1" customFormat="1" ht="15" customHeight="1">
      <c r="B88" s="337"/>
      <c r="C88" s="312" t="s">
        <v>461</v>
      </c>
      <c r="D88" s="312"/>
      <c r="E88" s="312"/>
      <c r="F88" s="335" t="s">
        <v>446</v>
      </c>
      <c r="G88" s="336"/>
      <c r="H88" s="312" t="s">
        <v>462</v>
      </c>
      <c r="I88" s="312" t="s">
        <v>442</v>
      </c>
      <c r="J88" s="312">
        <v>20</v>
      </c>
      <c r="K88" s="326"/>
    </row>
    <row r="89" spans="2:11" s="1" customFormat="1" ht="15" customHeight="1">
      <c r="B89" s="337"/>
      <c r="C89" s="312" t="s">
        <v>463</v>
      </c>
      <c r="D89" s="312"/>
      <c r="E89" s="312"/>
      <c r="F89" s="335" t="s">
        <v>446</v>
      </c>
      <c r="G89" s="336"/>
      <c r="H89" s="312" t="s">
        <v>464</v>
      </c>
      <c r="I89" s="312" t="s">
        <v>442</v>
      </c>
      <c r="J89" s="312">
        <v>20</v>
      </c>
      <c r="K89" s="326"/>
    </row>
    <row r="90" spans="2:11" s="1" customFormat="1" ht="15" customHeight="1">
      <c r="B90" s="337"/>
      <c r="C90" s="312" t="s">
        <v>465</v>
      </c>
      <c r="D90" s="312"/>
      <c r="E90" s="312"/>
      <c r="F90" s="335" t="s">
        <v>446</v>
      </c>
      <c r="G90" s="336"/>
      <c r="H90" s="312" t="s">
        <v>466</v>
      </c>
      <c r="I90" s="312" t="s">
        <v>442</v>
      </c>
      <c r="J90" s="312">
        <v>50</v>
      </c>
      <c r="K90" s="326"/>
    </row>
    <row r="91" spans="2:11" s="1" customFormat="1" ht="15" customHeight="1">
      <c r="B91" s="337"/>
      <c r="C91" s="312" t="s">
        <v>467</v>
      </c>
      <c r="D91" s="312"/>
      <c r="E91" s="312"/>
      <c r="F91" s="335" t="s">
        <v>446</v>
      </c>
      <c r="G91" s="336"/>
      <c r="H91" s="312" t="s">
        <v>467</v>
      </c>
      <c r="I91" s="312" t="s">
        <v>442</v>
      </c>
      <c r="J91" s="312">
        <v>50</v>
      </c>
      <c r="K91" s="326"/>
    </row>
    <row r="92" spans="2:11" s="1" customFormat="1" ht="15" customHeight="1">
      <c r="B92" s="337"/>
      <c r="C92" s="312" t="s">
        <v>468</v>
      </c>
      <c r="D92" s="312"/>
      <c r="E92" s="312"/>
      <c r="F92" s="335" t="s">
        <v>446</v>
      </c>
      <c r="G92" s="336"/>
      <c r="H92" s="312" t="s">
        <v>469</v>
      </c>
      <c r="I92" s="312" t="s">
        <v>442</v>
      </c>
      <c r="J92" s="312">
        <v>255</v>
      </c>
      <c r="K92" s="326"/>
    </row>
    <row r="93" spans="2:11" s="1" customFormat="1" ht="15" customHeight="1">
      <c r="B93" s="337"/>
      <c r="C93" s="312" t="s">
        <v>470</v>
      </c>
      <c r="D93" s="312"/>
      <c r="E93" s="312"/>
      <c r="F93" s="335" t="s">
        <v>440</v>
      </c>
      <c r="G93" s="336"/>
      <c r="H93" s="312" t="s">
        <v>471</v>
      </c>
      <c r="I93" s="312" t="s">
        <v>472</v>
      </c>
      <c r="J93" s="312"/>
      <c r="K93" s="326"/>
    </row>
    <row r="94" spans="2:11" s="1" customFormat="1" ht="15" customHeight="1">
      <c r="B94" s="337"/>
      <c r="C94" s="312" t="s">
        <v>473</v>
      </c>
      <c r="D94" s="312"/>
      <c r="E94" s="312"/>
      <c r="F94" s="335" t="s">
        <v>440</v>
      </c>
      <c r="G94" s="336"/>
      <c r="H94" s="312" t="s">
        <v>474</v>
      </c>
      <c r="I94" s="312" t="s">
        <v>475</v>
      </c>
      <c r="J94" s="312"/>
      <c r="K94" s="326"/>
    </row>
    <row r="95" spans="2:11" s="1" customFormat="1" ht="15" customHeight="1">
      <c r="B95" s="337"/>
      <c r="C95" s="312" t="s">
        <v>476</v>
      </c>
      <c r="D95" s="312"/>
      <c r="E95" s="312"/>
      <c r="F95" s="335" t="s">
        <v>440</v>
      </c>
      <c r="G95" s="336"/>
      <c r="H95" s="312" t="s">
        <v>476</v>
      </c>
      <c r="I95" s="312" t="s">
        <v>475</v>
      </c>
      <c r="J95" s="312"/>
      <c r="K95" s="326"/>
    </row>
    <row r="96" spans="2:11" s="1" customFormat="1" ht="15" customHeight="1">
      <c r="B96" s="337"/>
      <c r="C96" s="312" t="s">
        <v>39</v>
      </c>
      <c r="D96" s="312"/>
      <c r="E96" s="312"/>
      <c r="F96" s="335" t="s">
        <v>440</v>
      </c>
      <c r="G96" s="336"/>
      <c r="H96" s="312" t="s">
        <v>477</v>
      </c>
      <c r="I96" s="312" t="s">
        <v>475</v>
      </c>
      <c r="J96" s="312"/>
      <c r="K96" s="326"/>
    </row>
    <row r="97" spans="2:11" s="1" customFormat="1" ht="15" customHeight="1">
      <c r="B97" s="337"/>
      <c r="C97" s="312" t="s">
        <v>49</v>
      </c>
      <c r="D97" s="312"/>
      <c r="E97" s="312"/>
      <c r="F97" s="335" t="s">
        <v>440</v>
      </c>
      <c r="G97" s="336"/>
      <c r="H97" s="312" t="s">
        <v>478</v>
      </c>
      <c r="I97" s="312" t="s">
        <v>475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479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434</v>
      </c>
      <c r="D103" s="327"/>
      <c r="E103" s="327"/>
      <c r="F103" s="327" t="s">
        <v>435</v>
      </c>
      <c r="G103" s="328"/>
      <c r="H103" s="327" t="s">
        <v>55</v>
      </c>
      <c r="I103" s="327" t="s">
        <v>58</v>
      </c>
      <c r="J103" s="327" t="s">
        <v>436</v>
      </c>
      <c r="K103" s="326"/>
    </row>
    <row r="104" spans="2:11" s="1" customFormat="1" ht="17.25" customHeight="1">
      <c r="B104" s="324"/>
      <c r="C104" s="329" t="s">
        <v>437</v>
      </c>
      <c r="D104" s="329"/>
      <c r="E104" s="329"/>
      <c r="F104" s="330" t="s">
        <v>438</v>
      </c>
      <c r="G104" s="331"/>
      <c r="H104" s="329"/>
      <c r="I104" s="329"/>
      <c r="J104" s="329" t="s">
        <v>439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54</v>
      </c>
      <c r="D106" s="334"/>
      <c r="E106" s="334"/>
      <c r="F106" s="335" t="s">
        <v>440</v>
      </c>
      <c r="G106" s="312"/>
      <c r="H106" s="312" t="s">
        <v>480</v>
      </c>
      <c r="I106" s="312" t="s">
        <v>442</v>
      </c>
      <c r="J106" s="312">
        <v>20</v>
      </c>
      <c r="K106" s="326"/>
    </row>
    <row r="107" spans="2:11" s="1" customFormat="1" ht="15" customHeight="1">
      <c r="B107" s="324"/>
      <c r="C107" s="312" t="s">
        <v>443</v>
      </c>
      <c r="D107" s="312"/>
      <c r="E107" s="312"/>
      <c r="F107" s="335" t="s">
        <v>440</v>
      </c>
      <c r="G107" s="312"/>
      <c r="H107" s="312" t="s">
        <v>480</v>
      </c>
      <c r="I107" s="312" t="s">
        <v>442</v>
      </c>
      <c r="J107" s="312">
        <v>120</v>
      </c>
      <c r="K107" s="326"/>
    </row>
    <row r="108" spans="2:11" s="1" customFormat="1" ht="15" customHeight="1">
      <c r="B108" s="337"/>
      <c r="C108" s="312" t="s">
        <v>445</v>
      </c>
      <c r="D108" s="312"/>
      <c r="E108" s="312"/>
      <c r="F108" s="335" t="s">
        <v>446</v>
      </c>
      <c r="G108" s="312"/>
      <c r="H108" s="312" t="s">
        <v>480</v>
      </c>
      <c r="I108" s="312" t="s">
        <v>442</v>
      </c>
      <c r="J108" s="312">
        <v>50</v>
      </c>
      <c r="K108" s="326"/>
    </row>
    <row r="109" spans="2:11" s="1" customFormat="1" ht="15" customHeight="1">
      <c r="B109" s="337"/>
      <c r="C109" s="312" t="s">
        <v>448</v>
      </c>
      <c r="D109" s="312"/>
      <c r="E109" s="312"/>
      <c r="F109" s="335" t="s">
        <v>440</v>
      </c>
      <c r="G109" s="312"/>
      <c r="H109" s="312" t="s">
        <v>480</v>
      </c>
      <c r="I109" s="312" t="s">
        <v>450</v>
      </c>
      <c r="J109" s="312"/>
      <c r="K109" s="326"/>
    </row>
    <row r="110" spans="2:11" s="1" customFormat="1" ht="15" customHeight="1">
      <c r="B110" s="337"/>
      <c r="C110" s="312" t="s">
        <v>459</v>
      </c>
      <c r="D110" s="312"/>
      <c r="E110" s="312"/>
      <c r="F110" s="335" t="s">
        <v>446</v>
      </c>
      <c r="G110" s="312"/>
      <c r="H110" s="312" t="s">
        <v>480</v>
      </c>
      <c r="I110" s="312" t="s">
        <v>442</v>
      </c>
      <c r="J110" s="312">
        <v>50</v>
      </c>
      <c r="K110" s="326"/>
    </row>
    <row r="111" spans="2:11" s="1" customFormat="1" ht="15" customHeight="1">
      <c r="B111" s="337"/>
      <c r="C111" s="312" t="s">
        <v>467</v>
      </c>
      <c r="D111" s="312"/>
      <c r="E111" s="312"/>
      <c r="F111" s="335" t="s">
        <v>446</v>
      </c>
      <c r="G111" s="312"/>
      <c r="H111" s="312" t="s">
        <v>480</v>
      </c>
      <c r="I111" s="312" t="s">
        <v>442</v>
      </c>
      <c r="J111" s="312">
        <v>50</v>
      </c>
      <c r="K111" s="326"/>
    </row>
    <row r="112" spans="2:11" s="1" customFormat="1" ht="15" customHeight="1">
      <c r="B112" s="337"/>
      <c r="C112" s="312" t="s">
        <v>465</v>
      </c>
      <c r="D112" s="312"/>
      <c r="E112" s="312"/>
      <c r="F112" s="335" t="s">
        <v>446</v>
      </c>
      <c r="G112" s="312"/>
      <c r="H112" s="312" t="s">
        <v>480</v>
      </c>
      <c r="I112" s="312" t="s">
        <v>442</v>
      </c>
      <c r="J112" s="312">
        <v>50</v>
      </c>
      <c r="K112" s="326"/>
    </row>
    <row r="113" spans="2:11" s="1" customFormat="1" ht="15" customHeight="1">
      <c r="B113" s="337"/>
      <c r="C113" s="312" t="s">
        <v>54</v>
      </c>
      <c r="D113" s="312"/>
      <c r="E113" s="312"/>
      <c r="F113" s="335" t="s">
        <v>440</v>
      </c>
      <c r="G113" s="312"/>
      <c r="H113" s="312" t="s">
        <v>481</v>
      </c>
      <c r="I113" s="312" t="s">
        <v>442</v>
      </c>
      <c r="J113" s="312">
        <v>20</v>
      </c>
      <c r="K113" s="326"/>
    </row>
    <row r="114" spans="2:11" s="1" customFormat="1" ht="15" customHeight="1">
      <c r="B114" s="337"/>
      <c r="C114" s="312" t="s">
        <v>482</v>
      </c>
      <c r="D114" s="312"/>
      <c r="E114" s="312"/>
      <c r="F114" s="335" t="s">
        <v>440</v>
      </c>
      <c r="G114" s="312"/>
      <c r="H114" s="312" t="s">
        <v>483</v>
      </c>
      <c r="I114" s="312" t="s">
        <v>442</v>
      </c>
      <c r="J114" s="312">
        <v>120</v>
      </c>
      <c r="K114" s="326"/>
    </row>
    <row r="115" spans="2:11" s="1" customFormat="1" ht="15" customHeight="1">
      <c r="B115" s="337"/>
      <c r="C115" s="312" t="s">
        <v>39</v>
      </c>
      <c r="D115" s="312"/>
      <c r="E115" s="312"/>
      <c r="F115" s="335" t="s">
        <v>440</v>
      </c>
      <c r="G115" s="312"/>
      <c r="H115" s="312" t="s">
        <v>484</v>
      </c>
      <c r="I115" s="312" t="s">
        <v>475</v>
      </c>
      <c r="J115" s="312"/>
      <c r="K115" s="326"/>
    </row>
    <row r="116" spans="2:11" s="1" customFormat="1" ht="15" customHeight="1">
      <c r="B116" s="337"/>
      <c r="C116" s="312" t="s">
        <v>49</v>
      </c>
      <c r="D116" s="312"/>
      <c r="E116" s="312"/>
      <c r="F116" s="335" t="s">
        <v>440</v>
      </c>
      <c r="G116" s="312"/>
      <c r="H116" s="312" t="s">
        <v>485</v>
      </c>
      <c r="I116" s="312" t="s">
        <v>475</v>
      </c>
      <c r="J116" s="312"/>
      <c r="K116" s="326"/>
    </row>
    <row r="117" spans="2:11" s="1" customFormat="1" ht="15" customHeight="1">
      <c r="B117" s="337"/>
      <c r="C117" s="312" t="s">
        <v>58</v>
      </c>
      <c r="D117" s="312"/>
      <c r="E117" s="312"/>
      <c r="F117" s="335" t="s">
        <v>440</v>
      </c>
      <c r="G117" s="312"/>
      <c r="H117" s="312" t="s">
        <v>486</v>
      </c>
      <c r="I117" s="312" t="s">
        <v>487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488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434</v>
      </c>
      <c r="D123" s="327"/>
      <c r="E123" s="327"/>
      <c r="F123" s="327" t="s">
        <v>435</v>
      </c>
      <c r="G123" s="328"/>
      <c r="H123" s="327" t="s">
        <v>55</v>
      </c>
      <c r="I123" s="327" t="s">
        <v>58</v>
      </c>
      <c r="J123" s="327" t="s">
        <v>436</v>
      </c>
      <c r="K123" s="356"/>
    </row>
    <row r="124" spans="2:11" s="1" customFormat="1" ht="17.25" customHeight="1">
      <c r="B124" s="355"/>
      <c r="C124" s="329" t="s">
        <v>437</v>
      </c>
      <c r="D124" s="329"/>
      <c r="E124" s="329"/>
      <c r="F124" s="330" t="s">
        <v>438</v>
      </c>
      <c r="G124" s="331"/>
      <c r="H124" s="329"/>
      <c r="I124" s="329"/>
      <c r="J124" s="329" t="s">
        <v>439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443</v>
      </c>
      <c r="D126" s="334"/>
      <c r="E126" s="334"/>
      <c r="F126" s="335" t="s">
        <v>440</v>
      </c>
      <c r="G126" s="312"/>
      <c r="H126" s="312" t="s">
        <v>480</v>
      </c>
      <c r="I126" s="312" t="s">
        <v>442</v>
      </c>
      <c r="J126" s="312">
        <v>120</v>
      </c>
      <c r="K126" s="360"/>
    </row>
    <row r="127" spans="2:11" s="1" customFormat="1" ht="15" customHeight="1">
      <c r="B127" s="357"/>
      <c r="C127" s="312" t="s">
        <v>489</v>
      </c>
      <c r="D127" s="312"/>
      <c r="E127" s="312"/>
      <c r="F127" s="335" t="s">
        <v>440</v>
      </c>
      <c r="G127" s="312"/>
      <c r="H127" s="312" t="s">
        <v>490</v>
      </c>
      <c r="I127" s="312" t="s">
        <v>442</v>
      </c>
      <c r="J127" s="312" t="s">
        <v>491</v>
      </c>
      <c r="K127" s="360"/>
    </row>
    <row r="128" spans="2:11" s="1" customFormat="1" ht="15" customHeight="1">
      <c r="B128" s="357"/>
      <c r="C128" s="312" t="s">
        <v>84</v>
      </c>
      <c r="D128" s="312"/>
      <c r="E128" s="312"/>
      <c r="F128" s="335" t="s">
        <v>440</v>
      </c>
      <c r="G128" s="312"/>
      <c r="H128" s="312" t="s">
        <v>492</v>
      </c>
      <c r="I128" s="312" t="s">
        <v>442</v>
      </c>
      <c r="J128" s="312" t="s">
        <v>491</v>
      </c>
      <c r="K128" s="360"/>
    </row>
    <row r="129" spans="2:11" s="1" customFormat="1" ht="15" customHeight="1">
      <c r="B129" s="357"/>
      <c r="C129" s="312" t="s">
        <v>451</v>
      </c>
      <c r="D129" s="312"/>
      <c r="E129" s="312"/>
      <c r="F129" s="335" t="s">
        <v>446</v>
      </c>
      <c r="G129" s="312"/>
      <c r="H129" s="312" t="s">
        <v>452</v>
      </c>
      <c r="I129" s="312" t="s">
        <v>442</v>
      </c>
      <c r="J129" s="312">
        <v>15</v>
      </c>
      <c r="K129" s="360"/>
    </row>
    <row r="130" spans="2:11" s="1" customFormat="1" ht="15" customHeight="1">
      <c r="B130" s="357"/>
      <c r="C130" s="338" t="s">
        <v>453</v>
      </c>
      <c r="D130" s="338"/>
      <c r="E130" s="338"/>
      <c r="F130" s="339" t="s">
        <v>446</v>
      </c>
      <c r="G130" s="338"/>
      <c r="H130" s="338" t="s">
        <v>454</v>
      </c>
      <c r="I130" s="338" t="s">
        <v>442</v>
      </c>
      <c r="J130" s="338">
        <v>15</v>
      </c>
      <c r="K130" s="360"/>
    </row>
    <row r="131" spans="2:11" s="1" customFormat="1" ht="15" customHeight="1">
      <c r="B131" s="357"/>
      <c r="C131" s="338" t="s">
        <v>455</v>
      </c>
      <c r="D131" s="338"/>
      <c r="E131" s="338"/>
      <c r="F131" s="339" t="s">
        <v>446</v>
      </c>
      <c r="G131" s="338"/>
      <c r="H131" s="338" t="s">
        <v>456</v>
      </c>
      <c r="I131" s="338" t="s">
        <v>442</v>
      </c>
      <c r="J131" s="338">
        <v>20</v>
      </c>
      <c r="K131" s="360"/>
    </row>
    <row r="132" spans="2:11" s="1" customFormat="1" ht="15" customHeight="1">
      <c r="B132" s="357"/>
      <c r="C132" s="338" t="s">
        <v>457</v>
      </c>
      <c r="D132" s="338"/>
      <c r="E132" s="338"/>
      <c r="F132" s="339" t="s">
        <v>446</v>
      </c>
      <c r="G132" s="338"/>
      <c r="H132" s="338" t="s">
        <v>458</v>
      </c>
      <c r="I132" s="338" t="s">
        <v>442</v>
      </c>
      <c r="J132" s="338">
        <v>20</v>
      </c>
      <c r="K132" s="360"/>
    </row>
    <row r="133" spans="2:11" s="1" customFormat="1" ht="15" customHeight="1">
      <c r="B133" s="357"/>
      <c r="C133" s="312" t="s">
        <v>445</v>
      </c>
      <c r="D133" s="312"/>
      <c r="E133" s="312"/>
      <c r="F133" s="335" t="s">
        <v>446</v>
      </c>
      <c r="G133" s="312"/>
      <c r="H133" s="312" t="s">
        <v>480</v>
      </c>
      <c r="I133" s="312" t="s">
        <v>442</v>
      </c>
      <c r="J133" s="312">
        <v>50</v>
      </c>
      <c r="K133" s="360"/>
    </row>
    <row r="134" spans="2:11" s="1" customFormat="1" ht="15" customHeight="1">
      <c r="B134" s="357"/>
      <c r="C134" s="312" t="s">
        <v>459</v>
      </c>
      <c r="D134" s="312"/>
      <c r="E134" s="312"/>
      <c r="F134" s="335" t="s">
        <v>446</v>
      </c>
      <c r="G134" s="312"/>
      <c r="H134" s="312" t="s">
        <v>480</v>
      </c>
      <c r="I134" s="312" t="s">
        <v>442</v>
      </c>
      <c r="J134" s="312">
        <v>50</v>
      </c>
      <c r="K134" s="360"/>
    </row>
    <row r="135" spans="2:11" s="1" customFormat="1" ht="15" customHeight="1">
      <c r="B135" s="357"/>
      <c r="C135" s="312" t="s">
        <v>465</v>
      </c>
      <c r="D135" s="312"/>
      <c r="E135" s="312"/>
      <c r="F135" s="335" t="s">
        <v>446</v>
      </c>
      <c r="G135" s="312"/>
      <c r="H135" s="312" t="s">
        <v>480</v>
      </c>
      <c r="I135" s="312" t="s">
        <v>442</v>
      </c>
      <c r="J135" s="312">
        <v>50</v>
      </c>
      <c r="K135" s="360"/>
    </row>
    <row r="136" spans="2:11" s="1" customFormat="1" ht="15" customHeight="1">
      <c r="B136" s="357"/>
      <c r="C136" s="312" t="s">
        <v>467</v>
      </c>
      <c r="D136" s="312"/>
      <c r="E136" s="312"/>
      <c r="F136" s="335" t="s">
        <v>446</v>
      </c>
      <c r="G136" s="312"/>
      <c r="H136" s="312" t="s">
        <v>480</v>
      </c>
      <c r="I136" s="312" t="s">
        <v>442</v>
      </c>
      <c r="J136" s="312">
        <v>50</v>
      </c>
      <c r="K136" s="360"/>
    </row>
    <row r="137" spans="2:11" s="1" customFormat="1" ht="15" customHeight="1">
      <c r="B137" s="357"/>
      <c r="C137" s="312" t="s">
        <v>468</v>
      </c>
      <c r="D137" s="312"/>
      <c r="E137" s="312"/>
      <c r="F137" s="335" t="s">
        <v>446</v>
      </c>
      <c r="G137" s="312"/>
      <c r="H137" s="312" t="s">
        <v>493</v>
      </c>
      <c r="I137" s="312" t="s">
        <v>442</v>
      </c>
      <c r="J137" s="312">
        <v>255</v>
      </c>
      <c r="K137" s="360"/>
    </row>
    <row r="138" spans="2:11" s="1" customFormat="1" ht="15" customHeight="1">
      <c r="B138" s="357"/>
      <c r="C138" s="312" t="s">
        <v>470</v>
      </c>
      <c r="D138" s="312"/>
      <c r="E138" s="312"/>
      <c r="F138" s="335" t="s">
        <v>440</v>
      </c>
      <c r="G138" s="312"/>
      <c r="H138" s="312" t="s">
        <v>494</v>
      </c>
      <c r="I138" s="312" t="s">
        <v>472</v>
      </c>
      <c r="J138" s="312"/>
      <c r="K138" s="360"/>
    </row>
    <row r="139" spans="2:11" s="1" customFormat="1" ht="15" customHeight="1">
      <c r="B139" s="357"/>
      <c r="C139" s="312" t="s">
        <v>473</v>
      </c>
      <c r="D139" s="312"/>
      <c r="E139" s="312"/>
      <c r="F139" s="335" t="s">
        <v>440</v>
      </c>
      <c r="G139" s="312"/>
      <c r="H139" s="312" t="s">
        <v>495</v>
      </c>
      <c r="I139" s="312" t="s">
        <v>475</v>
      </c>
      <c r="J139" s="312"/>
      <c r="K139" s="360"/>
    </row>
    <row r="140" spans="2:11" s="1" customFormat="1" ht="15" customHeight="1">
      <c r="B140" s="357"/>
      <c r="C140" s="312" t="s">
        <v>476</v>
      </c>
      <c r="D140" s="312"/>
      <c r="E140" s="312"/>
      <c r="F140" s="335" t="s">
        <v>440</v>
      </c>
      <c r="G140" s="312"/>
      <c r="H140" s="312" t="s">
        <v>476</v>
      </c>
      <c r="I140" s="312" t="s">
        <v>475</v>
      </c>
      <c r="J140" s="312"/>
      <c r="K140" s="360"/>
    </row>
    <row r="141" spans="2:11" s="1" customFormat="1" ht="15" customHeight="1">
      <c r="B141" s="357"/>
      <c r="C141" s="312" t="s">
        <v>39</v>
      </c>
      <c r="D141" s="312"/>
      <c r="E141" s="312"/>
      <c r="F141" s="335" t="s">
        <v>440</v>
      </c>
      <c r="G141" s="312"/>
      <c r="H141" s="312" t="s">
        <v>496</v>
      </c>
      <c r="I141" s="312" t="s">
        <v>475</v>
      </c>
      <c r="J141" s="312"/>
      <c r="K141" s="360"/>
    </row>
    <row r="142" spans="2:11" s="1" customFormat="1" ht="15" customHeight="1">
      <c r="B142" s="357"/>
      <c r="C142" s="312" t="s">
        <v>497</v>
      </c>
      <c r="D142" s="312"/>
      <c r="E142" s="312"/>
      <c r="F142" s="335" t="s">
        <v>440</v>
      </c>
      <c r="G142" s="312"/>
      <c r="H142" s="312" t="s">
        <v>498</v>
      </c>
      <c r="I142" s="312" t="s">
        <v>475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499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434</v>
      </c>
      <c r="D148" s="327"/>
      <c r="E148" s="327"/>
      <c r="F148" s="327" t="s">
        <v>435</v>
      </c>
      <c r="G148" s="328"/>
      <c r="H148" s="327" t="s">
        <v>55</v>
      </c>
      <c r="I148" s="327" t="s">
        <v>58</v>
      </c>
      <c r="J148" s="327" t="s">
        <v>436</v>
      </c>
      <c r="K148" s="326"/>
    </row>
    <row r="149" spans="2:11" s="1" customFormat="1" ht="17.25" customHeight="1">
      <c r="B149" s="324"/>
      <c r="C149" s="329" t="s">
        <v>437</v>
      </c>
      <c r="D149" s="329"/>
      <c r="E149" s="329"/>
      <c r="F149" s="330" t="s">
        <v>438</v>
      </c>
      <c r="G149" s="331"/>
      <c r="H149" s="329"/>
      <c r="I149" s="329"/>
      <c r="J149" s="329" t="s">
        <v>439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443</v>
      </c>
      <c r="D151" s="312"/>
      <c r="E151" s="312"/>
      <c r="F151" s="365" t="s">
        <v>440</v>
      </c>
      <c r="G151" s="312"/>
      <c r="H151" s="364" t="s">
        <v>480</v>
      </c>
      <c r="I151" s="364" t="s">
        <v>442</v>
      </c>
      <c r="J151" s="364">
        <v>120</v>
      </c>
      <c r="K151" s="360"/>
    </row>
    <row r="152" spans="2:11" s="1" customFormat="1" ht="15" customHeight="1">
      <c r="B152" s="337"/>
      <c r="C152" s="364" t="s">
        <v>489</v>
      </c>
      <c r="D152" s="312"/>
      <c r="E152" s="312"/>
      <c r="F152" s="365" t="s">
        <v>440</v>
      </c>
      <c r="G152" s="312"/>
      <c r="H152" s="364" t="s">
        <v>500</v>
      </c>
      <c r="I152" s="364" t="s">
        <v>442</v>
      </c>
      <c r="J152" s="364" t="s">
        <v>491</v>
      </c>
      <c r="K152" s="360"/>
    </row>
    <row r="153" spans="2:11" s="1" customFormat="1" ht="15" customHeight="1">
      <c r="B153" s="337"/>
      <c r="C153" s="364" t="s">
        <v>84</v>
      </c>
      <c r="D153" s="312"/>
      <c r="E153" s="312"/>
      <c r="F153" s="365" t="s">
        <v>440</v>
      </c>
      <c r="G153" s="312"/>
      <c r="H153" s="364" t="s">
        <v>501</v>
      </c>
      <c r="I153" s="364" t="s">
        <v>442</v>
      </c>
      <c r="J153" s="364" t="s">
        <v>491</v>
      </c>
      <c r="K153" s="360"/>
    </row>
    <row r="154" spans="2:11" s="1" customFormat="1" ht="15" customHeight="1">
      <c r="B154" s="337"/>
      <c r="C154" s="364" t="s">
        <v>445</v>
      </c>
      <c r="D154" s="312"/>
      <c r="E154" s="312"/>
      <c r="F154" s="365" t="s">
        <v>446</v>
      </c>
      <c r="G154" s="312"/>
      <c r="H154" s="364" t="s">
        <v>480</v>
      </c>
      <c r="I154" s="364" t="s">
        <v>442</v>
      </c>
      <c r="J154" s="364">
        <v>50</v>
      </c>
      <c r="K154" s="360"/>
    </row>
    <row r="155" spans="2:11" s="1" customFormat="1" ht="15" customHeight="1">
      <c r="B155" s="337"/>
      <c r="C155" s="364" t="s">
        <v>448</v>
      </c>
      <c r="D155" s="312"/>
      <c r="E155" s="312"/>
      <c r="F155" s="365" t="s">
        <v>440</v>
      </c>
      <c r="G155" s="312"/>
      <c r="H155" s="364" t="s">
        <v>480</v>
      </c>
      <c r="I155" s="364" t="s">
        <v>450</v>
      </c>
      <c r="J155" s="364"/>
      <c r="K155" s="360"/>
    </row>
    <row r="156" spans="2:11" s="1" customFormat="1" ht="15" customHeight="1">
      <c r="B156" s="337"/>
      <c r="C156" s="364" t="s">
        <v>459</v>
      </c>
      <c r="D156" s="312"/>
      <c r="E156" s="312"/>
      <c r="F156" s="365" t="s">
        <v>446</v>
      </c>
      <c r="G156" s="312"/>
      <c r="H156" s="364" t="s">
        <v>480</v>
      </c>
      <c r="I156" s="364" t="s">
        <v>442</v>
      </c>
      <c r="J156" s="364">
        <v>50</v>
      </c>
      <c r="K156" s="360"/>
    </row>
    <row r="157" spans="2:11" s="1" customFormat="1" ht="15" customHeight="1">
      <c r="B157" s="337"/>
      <c r="C157" s="364" t="s">
        <v>467</v>
      </c>
      <c r="D157" s="312"/>
      <c r="E157" s="312"/>
      <c r="F157" s="365" t="s">
        <v>446</v>
      </c>
      <c r="G157" s="312"/>
      <c r="H157" s="364" t="s">
        <v>480</v>
      </c>
      <c r="I157" s="364" t="s">
        <v>442</v>
      </c>
      <c r="J157" s="364">
        <v>50</v>
      </c>
      <c r="K157" s="360"/>
    </row>
    <row r="158" spans="2:11" s="1" customFormat="1" ht="15" customHeight="1">
      <c r="B158" s="337"/>
      <c r="C158" s="364" t="s">
        <v>465</v>
      </c>
      <c r="D158" s="312"/>
      <c r="E158" s="312"/>
      <c r="F158" s="365" t="s">
        <v>446</v>
      </c>
      <c r="G158" s="312"/>
      <c r="H158" s="364" t="s">
        <v>480</v>
      </c>
      <c r="I158" s="364" t="s">
        <v>442</v>
      </c>
      <c r="J158" s="364">
        <v>50</v>
      </c>
      <c r="K158" s="360"/>
    </row>
    <row r="159" spans="2:11" s="1" customFormat="1" ht="15" customHeight="1">
      <c r="B159" s="337"/>
      <c r="C159" s="364" t="s">
        <v>109</v>
      </c>
      <c r="D159" s="312"/>
      <c r="E159" s="312"/>
      <c r="F159" s="365" t="s">
        <v>440</v>
      </c>
      <c r="G159" s="312"/>
      <c r="H159" s="364" t="s">
        <v>502</v>
      </c>
      <c r="I159" s="364" t="s">
        <v>442</v>
      </c>
      <c r="J159" s="364" t="s">
        <v>503</v>
      </c>
      <c r="K159" s="360"/>
    </row>
    <row r="160" spans="2:11" s="1" customFormat="1" ht="15" customHeight="1">
      <c r="B160" s="337"/>
      <c r="C160" s="364" t="s">
        <v>504</v>
      </c>
      <c r="D160" s="312"/>
      <c r="E160" s="312"/>
      <c r="F160" s="365" t="s">
        <v>440</v>
      </c>
      <c r="G160" s="312"/>
      <c r="H160" s="364" t="s">
        <v>505</v>
      </c>
      <c r="I160" s="364" t="s">
        <v>475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506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434</v>
      </c>
      <c r="D166" s="327"/>
      <c r="E166" s="327"/>
      <c r="F166" s="327" t="s">
        <v>435</v>
      </c>
      <c r="G166" s="369"/>
      <c r="H166" s="370" t="s">
        <v>55</v>
      </c>
      <c r="I166" s="370" t="s">
        <v>58</v>
      </c>
      <c r="J166" s="327" t="s">
        <v>436</v>
      </c>
      <c r="K166" s="304"/>
    </row>
    <row r="167" spans="2:11" s="1" customFormat="1" ht="17.25" customHeight="1">
      <c r="B167" s="305"/>
      <c r="C167" s="329" t="s">
        <v>437</v>
      </c>
      <c r="D167" s="329"/>
      <c r="E167" s="329"/>
      <c r="F167" s="330" t="s">
        <v>438</v>
      </c>
      <c r="G167" s="371"/>
      <c r="H167" s="372"/>
      <c r="I167" s="372"/>
      <c r="J167" s="329" t="s">
        <v>439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443</v>
      </c>
      <c r="D169" s="312"/>
      <c r="E169" s="312"/>
      <c r="F169" s="335" t="s">
        <v>440</v>
      </c>
      <c r="G169" s="312"/>
      <c r="H169" s="312" t="s">
        <v>480</v>
      </c>
      <c r="I169" s="312" t="s">
        <v>442</v>
      </c>
      <c r="J169" s="312">
        <v>120</v>
      </c>
      <c r="K169" s="360"/>
    </row>
    <row r="170" spans="2:11" s="1" customFormat="1" ht="15" customHeight="1">
      <c r="B170" s="337"/>
      <c r="C170" s="312" t="s">
        <v>489</v>
      </c>
      <c r="D170" s="312"/>
      <c r="E170" s="312"/>
      <c r="F170" s="335" t="s">
        <v>440</v>
      </c>
      <c r="G170" s="312"/>
      <c r="H170" s="312" t="s">
        <v>490</v>
      </c>
      <c r="I170" s="312" t="s">
        <v>442</v>
      </c>
      <c r="J170" s="312" t="s">
        <v>491</v>
      </c>
      <c r="K170" s="360"/>
    </row>
    <row r="171" spans="2:11" s="1" customFormat="1" ht="15" customHeight="1">
      <c r="B171" s="337"/>
      <c r="C171" s="312" t="s">
        <v>84</v>
      </c>
      <c r="D171" s="312"/>
      <c r="E171" s="312"/>
      <c r="F171" s="335" t="s">
        <v>440</v>
      </c>
      <c r="G171" s="312"/>
      <c r="H171" s="312" t="s">
        <v>507</v>
      </c>
      <c r="I171" s="312" t="s">
        <v>442</v>
      </c>
      <c r="J171" s="312" t="s">
        <v>491</v>
      </c>
      <c r="K171" s="360"/>
    </row>
    <row r="172" spans="2:11" s="1" customFormat="1" ht="15" customHeight="1">
      <c r="B172" s="337"/>
      <c r="C172" s="312" t="s">
        <v>445</v>
      </c>
      <c r="D172" s="312"/>
      <c r="E172" s="312"/>
      <c r="F172" s="335" t="s">
        <v>446</v>
      </c>
      <c r="G172" s="312"/>
      <c r="H172" s="312" t="s">
        <v>507</v>
      </c>
      <c r="I172" s="312" t="s">
        <v>442</v>
      </c>
      <c r="J172" s="312">
        <v>50</v>
      </c>
      <c r="K172" s="360"/>
    </row>
    <row r="173" spans="2:11" s="1" customFormat="1" ht="15" customHeight="1">
      <c r="B173" s="337"/>
      <c r="C173" s="312" t="s">
        <v>448</v>
      </c>
      <c r="D173" s="312"/>
      <c r="E173" s="312"/>
      <c r="F173" s="335" t="s">
        <v>440</v>
      </c>
      <c r="G173" s="312"/>
      <c r="H173" s="312" t="s">
        <v>507</v>
      </c>
      <c r="I173" s="312" t="s">
        <v>450</v>
      </c>
      <c r="J173" s="312"/>
      <c r="K173" s="360"/>
    </row>
    <row r="174" spans="2:11" s="1" customFormat="1" ht="15" customHeight="1">
      <c r="B174" s="337"/>
      <c r="C174" s="312" t="s">
        <v>459</v>
      </c>
      <c r="D174" s="312"/>
      <c r="E174" s="312"/>
      <c r="F174" s="335" t="s">
        <v>446</v>
      </c>
      <c r="G174" s="312"/>
      <c r="H174" s="312" t="s">
        <v>507</v>
      </c>
      <c r="I174" s="312" t="s">
        <v>442</v>
      </c>
      <c r="J174" s="312">
        <v>50</v>
      </c>
      <c r="K174" s="360"/>
    </row>
    <row r="175" spans="2:11" s="1" customFormat="1" ht="15" customHeight="1">
      <c r="B175" s="337"/>
      <c r="C175" s="312" t="s">
        <v>467</v>
      </c>
      <c r="D175" s="312"/>
      <c r="E175" s="312"/>
      <c r="F175" s="335" t="s">
        <v>446</v>
      </c>
      <c r="G175" s="312"/>
      <c r="H175" s="312" t="s">
        <v>507</v>
      </c>
      <c r="I175" s="312" t="s">
        <v>442</v>
      </c>
      <c r="J175" s="312">
        <v>50</v>
      </c>
      <c r="K175" s="360"/>
    </row>
    <row r="176" spans="2:11" s="1" customFormat="1" ht="15" customHeight="1">
      <c r="B176" s="337"/>
      <c r="C176" s="312" t="s">
        <v>465</v>
      </c>
      <c r="D176" s="312"/>
      <c r="E176" s="312"/>
      <c r="F176" s="335" t="s">
        <v>446</v>
      </c>
      <c r="G176" s="312"/>
      <c r="H176" s="312" t="s">
        <v>507</v>
      </c>
      <c r="I176" s="312" t="s">
        <v>442</v>
      </c>
      <c r="J176" s="312">
        <v>50</v>
      </c>
      <c r="K176" s="360"/>
    </row>
    <row r="177" spans="2:11" s="1" customFormat="1" ht="15" customHeight="1">
      <c r="B177" s="337"/>
      <c r="C177" s="312" t="s">
        <v>117</v>
      </c>
      <c r="D177" s="312"/>
      <c r="E177" s="312"/>
      <c r="F177" s="335" t="s">
        <v>440</v>
      </c>
      <c r="G177" s="312"/>
      <c r="H177" s="312" t="s">
        <v>508</v>
      </c>
      <c r="I177" s="312" t="s">
        <v>509</v>
      </c>
      <c r="J177" s="312"/>
      <c r="K177" s="360"/>
    </row>
    <row r="178" spans="2:11" s="1" customFormat="1" ht="15" customHeight="1">
      <c r="B178" s="337"/>
      <c r="C178" s="312" t="s">
        <v>58</v>
      </c>
      <c r="D178" s="312"/>
      <c r="E178" s="312"/>
      <c r="F178" s="335" t="s">
        <v>440</v>
      </c>
      <c r="G178" s="312"/>
      <c r="H178" s="312" t="s">
        <v>510</v>
      </c>
      <c r="I178" s="312" t="s">
        <v>511</v>
      </c>
      <c r="J178" s="312">
        <v>1</v>
      </c>
      <c r="K178" s="360"/>
    </row>
    <row r="179" spans="2:11" s="1" customFormat="1" ht="15" customHeight="1">
      <c r="B179" s="337"/>
      <c r="C179" s="312" t="s">
        <v>54</v>
      </c>
      <c r="D179" s="312"/>
      <c r="E179" s="312"/>
      <c r="F179" s="335" t="s">
        <v>440</v>
      </c>
      <c r="G179" s="312"/>
      <c r="H179" s="312" t="s">
        <v>512</v>
      </c>
      <c r="I179" s="312" t="s">
        <v>442</v>
      </c>
      <c r="J179" s="312">
        <v>20</v>
      </c>
      <c r="K179" s="360"/>
    </row>
    <row r="180" spans="2:11" s="1" customFormat="1" ht="15" customHeight="1">
      <c r="B180" s="337"/>
      <c r="C180" s="312" t="s">
        <v>55</v>
      </c>
      <c r="D180" s="312"/>
      <c r="E180" s="312"/>
      <c r="F180" s="335" t="s">
        <v>440</v>
      </c>
      <c r="G180" s="312"/>
      <c r="H180" s="312" t="s">
        <v>513</v>
      </c>
      <c r="I180" s="312" t="s">
        <v>442</v>
      </c>
      <c r="J180" s="312">
        <v>255</v>
      </c>
      <c r="K180" s="360"/>
    </row>
    <row r="181" spans="2:11" s="1" customFormat="1" ht="15" customHeight="1">
      <c r="B181" s="337"/>
      <c r="C181" s="312" t="s">
        <v>118</v>
      </c>
      <c r="D181" s="312"/>
      <c r="E181" s="312"/>
      <c r="F181" s="335" t="s">
        <v>440</v>
      </c>
      <c r="G181" s="312"/>
      <c r="H181" s="312" t="s">
        <v>404</v>
      </c>
      <c r="I181" s="312" t="s">
        <v>442</v>
      </c>
      <c r="J181" s="312">
        <v>10</v>
      </c>
      <c r="K181" s="360"/>
    </row>
    <row r="182" spans="2:11" s="1" customFormat="1" ht="15" customHeight="1">
      <c r="B182" s="337"/>
      <c r="C182" s="312" t="s">
        <v>119</v>
      </c>
      <c r="D182" s="312"/>
      <c r="E182" s="312"/>
      <c r="F182" s="335" t="s">
        <v>440</v>
      </c>
      <c r="G182" s="312"/>
      <c r="H182" s="312" t="s">
        <v>514</v>
      </c>
      <c r="I182" s="312" t="s">
        <v>475</v>
      </c>
      <c r="J182" s="312"/>
      <c r="K182" s="360"/>
    </row>
    <row r="183" spans="2:11" s="1" customFormat="1" ht="15" customHeight="1">
      <c r="B183" s="337"/>
      <c r="C183" s="312" t="s">
        <v>515</v>
      </c>
      <c r="D183" s="312"/>
      <c r="E183" s="312"/>
      <c r="F183" s="335" t="s">
        <v>440</v>
      </c>
      <c r="G183" s="312"/>
      <c r="H183" s="312" t="s">
        <v>516</v>
      </c>
      <c r="I183" s="312" t="s">
        <v>475</v>
      </c>
      <c r="J183" s="312"/>
      <c r="K183" s="360"/>
    </row>
    <row r="184" spans="2:11" s="1" customFormat="1" ht="15" customHeight="1">
      <c r="B184" s="337"/>
      <c r="C184" s="312" t="s">
        <v>504</v>
      </c>
      <c r="D184" s="312"/>
      <c r="E184" s="312"/>
      <c r="F184" s="335" t="s">
        <v>440</v>
      </c>
      <c r="G184" s="312"/>
      <c r="H184" s="312" t="s">
        <v>517</v>
      </c>
      <c r="I184" s="312" t="s">
        <v>475</v>
      </c>
      <c r="J184" s="312"/>
      <c r="K184" s="360"/>
    </row>
    <row r="185" spans="2:11" s="1" customFormat="1" ht="15" customHeight="1">
      <c r="B185" s="337"/>
      <c r="C185" s="312" t="s">
        <v>121</v>
      </c>
      <c r="D185" s="312"/>
      <c r="E185" s="312"/>
      <c r="F185" s="335" t="s">
        <v>446</v>
      </c>
      <c r="G185" s="312"/>
      <c r="H185" s="312" t="s">
        <v>518</v>
      </c>
      <c r="I185" s="312" t="s">
        <v>442</v>
      </c>
      <c r="J185" s="312">
        <v>50</v>
      </c>
      <c r="K185" s="360"/>
    </row>
    <row r="186" spans="2:11" s="1" customFormat="1" ht="15" customHeight="1">
      <c r="B186" s="337"/>
      <c r="C186" s="312" t="s">
        <v>519</v>
      </c>
      <c r="D186" s="312"/>
      <c r="E186" s="312"/>
      <c r="F186" s="335" t="s">
        <v>446</v>
      </c>
      <c r="G186" s="312"/>
      <c r="H186" s="312" t="s">
        <v>520</v>
      </c>
      <c r="I186" s="312" t="s">
        <v>521</v>
      </c>
      <c r="J186" s="312"/>
      <c r="K186" s="360"/>
    </row>
    <row r="187" spans="2:11" s="1" customFormat="1" ht="15" customHeight="1">
      <c r="B187" s="337"/>
      <c r="C187" s="312" t="s">
        <v>522</v>
      </c>
      <c r="D187" s="312"/>
      <c r="E187" s="312"/>
      <c r="F187" s="335" t="s">
        <v>446</v>
      </c>
      <c r="G187" s="312"/>
      <c r="H187" s="312" t="s">
        <v>523</v>
      </c>
      <c r="I187" s="312" t="s">
        <v>521</v>
      </c>
      <c r="J187" s="312"/>
      <c r="K187" s="360"/>
    </row>
    <row r="188" spans="2:11" s="1" customFormat="1" ht="15" customHeight="1">
      <c r="B188" s="337"/>
      <c r="C188" s="312" t="s">
        <v>524</v>
      </c>
      <c r="D188" s="312"/>
      <c r="E188" s="312"/>
      <c r="F188" s="335" t="s">
        <v>446</v>
      </c>
      <c r="G188" s="312"/>
      <c r="H188" s="312" t="s">
        <v>525</v>
      </c>
      <c r="I188" s="312" t="s">
        <v>521</v>
      </c>
      <c r="J188" s="312"/>
      <c r="K188" s="360"/>
    </row>
    <row r="189" spans="2:11" s="1" customFormat="1" ht="15" customHeight="1">
      <c r="B189" s="337"/>
      <c r="C189" s="373" t="s">
        <v>526</v>
      </c>
      <c r="D189" s="312"/>
      <c r="E189" s="312"/>
      <c r="F189" s="335" t="s">
        <v>446</v>
      </c>
      <c r="G189" s="312"/>
      <c r="H189" s="312" t="s">
        <v>527</v>
      </c>
      <c r="I189" s="312" t="s">
        <v>528</v>
      </c>
      <c r="J189" s="374" t="s">
        <v>529</v>
      </c>
      <c r="K189" s="360"/>
    </row>
    <row r="190" spans="2:11" s="1" customFormat="1" ht="15" customHeight="1">
      <c r="B190" s="337"/>
      <c r="C190" s="373" t="s">
        <v>43</v>
      </c>
      <c r="D190" s="312"/>
      <c r="E190" s="312"/>
      <c r="F190" s="335" t="s">
        <v>440</v>
      </c>
      <c r="G190" s="312"/>
      <c r="H190" s="309" t="s">
        <v>530</v>
      </c>
      <c r="I190" s="312" t="s">
        <v>531</v>
      </c>
      <c r="J190" s="312"/>
      <c r="K190" s="360"/>
    </row>
    <row r="191" spans="2:11" s="1" customFormat="1" ht="15" customHeight="1">
      <c r="B191" s="337"/>
      <c r="C191" s="373" t="s">
        <v>532</v>
      </c>
      <c r="D191" s="312"/>
      <c r="E191" s="312"/>
      <c r="F191" s="335" t="s">
        <v>440</v>
      </c>
      <c r="G191" s="312"/>
      <c r="H191" s="312" t="s">
        <v>533</v>
      </c>
      <c r="I191" s="312" t="s">
        <v>475</v>
      </c>
      <c r="J191" s="312"/>
      <c r="K191" s="360"/>
    </row>
    <row r="192" spans="2:11" s="1" customFormat="1" ht="15" customHeight="1">
      <c r="B192" s="337"/>
      <c r="C192" s="373" t="s">
        <v>534</v>
      </c>
      <c r="D192" s="312"/>
      <c r="E192" s="312"/>
      <c r="F192" s="335" t="s">
        <v>440</v>
      </c>
      <c r="G192" s="312"/>
      <c r="H192" s="312" t="s">
        <v>535</v>
      </c>
      <c r="I192" s="312" t="s">
        <v>475</v>
      </c>
      <c r="J192" s="312"/>
      <c r="K192" s="360"/>
    </row>
    <row r="193" spans="2:11" s="1" customFormat="1" ht="15" customHeight="1">
      <c r="B193" s="337"/>
      <c r="C193" s="373" t="s">
        <v>536</v>
      </c>
      <c r="D193" s="312"/>
      <c r="E193" s="312"/>
      <c r="F193" s="335" t="s">
        <v>446</v>
      </c>
      <c r="G193" s="312"/>
      <c r="H193" s="312" t="s">
        <v>537</v>
      </c>
      <c r="I193" s="312" t="s">
        <v>475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538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539</v>
      </c>
      <c r="D200" s="376"/>
      <c r="E200" s="376"/>
      <c r="F200" s="376" t="s">
        <v>540</v>
      </c>
      <c r="G200" s="377"/>
      <c r="H200" s="376" t="s">
        <v>541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531</v>
      </c>
      <c r="D202" s="312"/>
      <c r="E202" s="312"/>
      <c r="F202" s="335" t="s">
        <v>44</v>
      </c>
      <c r="G202" s="312"/>
      <c r="H202" s="312" t="s">
        <v>542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45</v>
      </c>
      <c r="G203" s="312"/>
      <c r="H203" s="312" t="s">
        <v>543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48</v>
      </c>
      <c r="G204" s="312"/>
      <c r="H204" s="312" t="s">
        <v>544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46</v>
      </c>
      <c r="G205" s="312"/>
      <c r="H205" s="312" t="s">
        <v>545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47</v>
      </c>
      <c r="G206" s="312"/>
      <c r="H206" s="312" t="s">
        <v>546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487</v>
      </c>
      <c r="D208" s="312"/>
      <c r="E208" s="312"/>
      <c r="F208" s="335" t="s">
        <v>78</v>
      </c>
      <c r="G208" s="312"/>
      <c r="H208" s="312" t="s">
        <v>547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383</v>
      </c>
      <c r="G209" s="312"/>
      <c r="H209" s="312" t="s">
        <v>384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381</v>
      </c>
      <c r="G210" s="312"/>
      <c r="H210" s="312" t="s">
        <v>548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385</v>
      </c>
      <c r="G211" s="373"/>
      <c r="H211" s="364" t="s">
        <v>386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387</v>
      </c>
      <c r="G212" s="373"/>
      <c r="H212" s="364" t="s">
        <v>549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511</v>
      </c>
      <c r="D214" s="312"/>
      <c r="E214" s="312"/>
      <c r="F214" s="335">
        <v>1</v>
      </c>
      <c r="G214" s="373"/>
      <c r="H214" s="364" t="s">
        <v>550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551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552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553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2023-08-01T10:55:13Z</dcterms:created>
  <dcterms:modified xsi:type="dcterms:W3CDTF">2023-08-01T10:55:21Z</dcterms:modified>
  <cp:category/>
  <cp:version/>
  <cp:contentType/>
  <cp:contentStatus/>
</cp:coreProperties>
</file>