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DoubravaD\Steh_rozpo_LBC\"/>
    </mc:Choice>
  </mc:AlternateContent>
  <bookViews>
    <workbookView xWindow="0" yWindow="0" windowWidth="0" windowHeight="0"/>
  </bookViews>
  <sheets>
    <sheet name="Rekapitulace stavby" sheetId="1" r:id="rId1"/>
    <sheet name="SO-801 - LBC 423" sheetId="2" r:id="rId2"/>
    <sheet name="SO-801.1 - 1. rok pěstebn..." sheetId="3" r:id="rId3"/>
    <sheet name="SO-801.2 - 2. rok pěstebn..." sheetId="4" r:id="rId4"/>
    <sheet name="SO-801.3 - 3. rok pěstebn..." sheetId="5" r:id="rId5"/>
    <sheet name="VRN - SO-801 LBC 423" sheetId="6" r:id="rId6"/>
    <sheet name="Pokyny pro vyplnění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'SO-801 - LBC 423'!$C$78:$K$245</definedName>
    <definedName name="_xlnm.Print_Area" localSheetId="1">'SO-801 - LBC 423'!$C$4:$J$39,'SO-801 - LBC 423'!$C$45:$J$60,'SO-801 - LBC 423'!$C$66:$K$245</definedName>
    <definedName name="_xlnm.Print_Titles" localSheetId="1">'SO-801 - LBC 423'!$78:$78</definedName>
    <definedName name="_xlnm._FilterDatabase" localSheetId="2" hidden="1">'SO-801.1 - 1. rok pěstebn...'!$C$84:$K$112</definedName>
    <definedName name="_xlnm.Print_Area" localSheetId="2">'SO-801.1 - 1. rok pěstebn...'!$C$4:$J$41,'SO-801.1 - 1. rok pěstebn...'!$C$47:$J$64,'SO-801.1 - 1. rok pěstebn...'!$C$70:$K$112</definedName>
    <definedName name="_xlnm.Print_Titles" localSheetId="2">'SO-801.1 - 1. rok pěstebn...'!$84:$84</definedName>
    <definedName name="_xlnm._FilterDatabase" localSheetId="3" hidden="1">'SO-801.2 - 2. rok pěstebn...'!$C$84:$K$103</definedName>
    <definedName name="_xlnm.Print_Area" localSheetId="3">'SO-801.2 - 2. rok pěstebn...'!$C$4:$J$41,'SO-801.2 - 2. rok pěstebn...'!$C$47:$J$64,'SO-801.2 - 2. rok pěstebn...'!$C$70:$K$103</definedName>
    <definedName name="_xlnm.Print_Titles" localSheetId="3">'SO-801.2 - 2. rok pěstebn...'!$84:$84</definedName>
    <definedName name="_xlnm._FilterDatabase" localSheetId="4" hidden="1">'SO-801.3 - 3. rok pěstebn...'!$C$84:$K$112</definedName>
    <definedName name="_xlnm.Print_Area" localSheetId="4">'SO-801.3 - 3. rok pěstebn...'!$C$4:$J$41,'SO-801.3 - 3. rok pěstebn...'!$C$47:$J$64,'SO-801.3 - 3. rok pěstebn...'!$C$70:$K$112</definedName>
    <definedName name="_xlnm.Print_Titles" localSheetId="4">'SO-801.3 - 3. rok pěstebn...'!$84:$84</definedName>
    <definedName name="_xlnm._FilterDatabase" localSheetId="5" hidden="1">'VRN - SO-801 LBC 423'!$C$90:$K$124</definedName>
    <definedName name="_xlnm.Print_Area" localSheetId="5">'VRN - SO-801 LBC 423'!$C$4:$J$41,'VRN - SO-801 LBC 423'!$C$47:$J$70,'VRN - SO-801 LBC 423'!$C$76:$K$124</definedName>
    <definedName name="_xlnm.Print_Titles" localSheetId="5">'VRN - SO-801 LBC 423'!$90:$90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9"/>
  <c r="J38"/>
  <c i="1" r="AY60"/>
  <c i="6" r="J37"/>
  <c i="1" r="AX60"/>
  <c i="6" r="BI122"/>
  <c r="BH122"/>
  <c r="BG122"/>
  <c r="BF122"/>
  <c r="T122"/>
  <c r="T121"/>
  <c r="R122"/>
  <c r="R121"/>
  <c r="P122"/>
  <c r="P121"/>
  <c r="BI117"/>
  <c r="BH117"/>
  <c r="BG117"/>
  <c r="BF117"/>
  <c r="T117"/>
  <c r="T116"/>
  <c r="R117"/>
  <c r="R116"/>
  <c r="P117"/>
  <c r="P116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5"/>
  <c r="BH95"/>
  <c r="BG95"/>
  <c r="BF95"/>
  <c r="T95"/>
  <c r="R95"/>
  <c r="P95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5" r="J39"/>
  <c r="J38"/>
  <c i="1" r="AY59"/>
  <c i="5" r="J37"/>
  <c i="1" r="AX59"/>
  <c i="5"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4" r="J39"/>
  <c r="J38"/>
  <c i="1" r="AY58"/>
  <c i="4" r="J37"/>
  <c i="1" r="AX58"/>
  <c i="4"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3" r="J39"/>
  <c r="J38"/>
  <c i="1" r="AY57"/>
  <c i="3" r="J37"/>
  <c i="1" r="AX57"/>
  <c i="3"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2" r="J37"/>
  <c r="J36"/>
  <c i="1" r="AY56"/>
  <c i="2" r="J35"/>
  <c i="1" r="AX56"/>
  <c i="2"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48"/>
  <c i="1" r="L50"/>
  <c r="AM50"/>
  <c r="AM49"/>
  <c r="L49"/>
  <c r="AM47"/>
  <c r="L47"/>
  <c r="L45"/>
  <c r="L44"/>
  <c i="2" r="BK223"/>
  <c r="J160"/>
  <c r="J83"/>
  <c r="BK198"/>
  <c r="BK152"/>
  <c r="BK234"/>
  <c r="BK182"/>
  <c r="J106"/>
  <c r="BK190"/>
  <c i="3" r="BK109"/>
  <c i="4" r="J99"/>
  <c i="6" r="BK117"/>
  <c i="2" r="J190"/>
  <c r="J86"/>
  <c r="J139"/>
  <c i="3" r="J98"/>
  <c i="5" r="BK102"/>
  <c i="6" r="BK110"/>
  <c i="2" r="BK202"/>
  <c r="BK145"/>
  <c r="J243"/>
  <c r="J174"/>
  <c r="J99"/>
  <c r="BK205"/>
  <c r="J156"/>
  <c r="J220"/>
  <c r="BK137"/>
  <c i="3" r="BK98"/>
  <c i="4" r="BK93"/>
  <c i="6" r="J113"/>
  <c i="2" r="J198"/>
  <c r="J137"/>
  <c r="J96"/>
  <c r="BK188"/>
  <c r="BK127"/>
  <c r="BK192"/>
  <c r="BK131"/>
  <c r="J227"/>
  <c r="BK89"/>
  <c i="4" r="J101"/>
  <c i="5" r="BK109"/>
  <c i="6" r="J102"/>
  <c i="2" r="J186"/>
  <c r="J102"/>
  <c r="J180"/>
  <c r="BK102"/>
  <c r="BK196"/>
  <c r="BK149"/>
  <c r="J205"/>
  <c r="BK120"/>
  <c i="3" r="J94"/>
  <c i="5" r="BK105"/>
  <c i="6" r="BK95"/>
  <c i="2" r="J176"/>
  <c r="J213"/>
  <c r="BK124"/>
  <c i="4" r="BK99"/>
  <c i="5" r="J109"/>
  <c r="J105"/>
  <c i="6" r="BK105"/>
  <c i="2" r="J131"/>
  <c r="J89"/>
  <c r="J184"/>
  <c r="BK117"/>
  <c r="BK230"/>
  <c r="J178"/>
  <c r="BK83"/>
  <c r="BK164"/>
  <c i="3" r="BK106"/>
  <c i="4" r="BK101"/>
  <c i="5" r="BK90"/>
  <c i="2" r="BK217"/>
  <c r="BK166"/>
  <c r="J80"/>
  <c r="J166"/>
  <c r="BK96"/>
  <c r="BK160"/>
  <c r="BK80"/>
  <c r="BK174"/>
  <c i="3" r="BK90"/>
  <c i="4" r="J96"/>
  <c i="5" r="J90"/>
  <c i="6" r="J117"/>
  <c r="J110"/>
  <c i="2" r="BK180"/>
  <c r="J124"/>
  <c r="BK220"/>
  <c r="J170"/>
  <c r="BK92"/>
  <c r="J188"/>
  <c r="BK139"/>
  <c r="J217"/>
  <c r="J152"/>
  <c i="3" r="BK86"/>
  <c i="4" r="BK90"/>
  <c i="5" r="J102"/>
  <c i="6" r="BK113"/>
  <c i="2" r="J113"/>
  <c r="J192"/>
  <c r="BK86"/>
  <c i="3" r="J106"/>
  <c i="4" r="J90"/>
  <c i="6" r="BK122"/>
  <c i="2" r="J223"/>
  <c r="J168"/>
  <c r="BK99"/>
  <c r="J202"/>
  <c r="J141"/>
  <c r="BK194"/>
  <c r="BK141"/>
  <c r="J194"/>
  <c r="BK106"/>
  <c i="3" r="J86"/>
  <c i="5" r="BK86"/>
  <c i="6" r="J95"/>
  <c i="2" r="J182"/>
  <c r="J127"/>
  <c r="J241"/>
  <c r="BK176"/>
  <c r="J109"/>
  <c r="BK184"/>
  <c r="J92"/>
  <c r="BK209"/>
  <c r="J135"/>
  <c i="3" r="BK94"/>
  <c i="4" r="BK86"/>
  <c i="5" r="J94"/>
  <c i="2" r="BK213"/>
  <c r="BK135"/>
  <c r="BK237"/>
  <c r="J120"/>
  <c r="BK227"/>
  <c r="BK172"/>
  <c r="J237"/>
  <c r="BK168"/>
  <c i="3" r="J90"/>
  <c i="5" r="J98"/>
  <c i="6" r="J105"/>
  <c i="2" r="J145"/>
  <c r="J230"/>
  <c r="BK170"/>
  <c i="3" r="J109"/>
  <c i="4" r="J86"/>
  <c i="5" r="BK98"/>
  <c i="6" r="J122"/>
  <c i="2" r="J196"/>
  <c r="J117"/>
  <c r="J234"/>
  <c r="J164"/>
  <c r="BK243"/>
  <c r="BK186"/>
  <c r="BK109"/>
  <c r="J172"/>
  <c i="3" r="BK102"/>
  <c i="4" r="J93"/>
  <c i="5" r="J86"/>
  <c i="2" r="BK241"/>
  <c r="BK178"/>
  <c r="BK113"/>
  <c r="J209"/>
  <c r="J149"/>
  <c i="1" r="AS55"/>
  <c i="2" r="BK156"/>
  <c i="3" r="J102"/>
  <c i="4" r="BK96"/>
  <c i="5" r="BK94"/>
  <c i="6" r="BK102"/>
  <c i="5" l="1" r="T85"/>
  <c i="2" r="BK79"/>
  <c r="J79"/>
  <c r="J59"/>
  <c i="3" r="BK85"/>
  <c r="J85"/>
  <c r="J63"/>
  <c i="2" r="T79"/>
  <c i="3" r="R85"/>
  <c i="2" r="P79"/>
  <c i="1" r="AU56"/>
  <c i="3" r="T85"/>
  <c i="4" r="BK85"/>
  <c r="J85"/>
  <c r="J63"/>
  <c r="T85"/>
  <c i="2" r="R79"/>
  <c i="3" r="P85"/>
  <c i="1" r="AU57"/>
  <c i="4" r="P85"/>
  <c i="1" r="AU58"/>
  <c i="4" r="R85"/>
  <c i="5" r="BK85"/>
  <c r="J85"/>
  <c r="J63"/>
  <c r="P85"/>
  <c i="1" r="AU59"/>
  <c i="5" r="R85"/>
  <c i="6" r="BK94"/>
  <c r="J94"/>
  <c r="J66"/>
  <c r="P94"/>
  <c r="R94"/>
  <c r="T94"/>
  <c r="BK109"/>
  <c r="J109"/>
  <c r="J67"/>
  <c r="P109"/>
  <c r="R109"/>
  <c r="T109"/>
  <c r="BK116"/>
  <c r="J116"/>
  <c r="J68"/>
  <c r="BK121"/>
  <c r="J121"/>
  <c r="J69"/>
  <c r="E50"/>
  <c r="F59"/>
  <c r="BE117"/>
  <c r="J85"/>
  <c r="BE105"/>
  <c r="BE113"/>
  <c r="BE95"/>
  <c r="BE102"/>
  <c r="BE110"/>
  <c r="BE122"/>
  <c i="5" r="J56"/>
  <c r="BE86"/>
  <c r="BE105"/>
  <c r="E50"/>
  <c r="F59"/>
  <c r="BE102"/>
  <c r="BE109"/>
  <c r="BE94"/>
  <c r="BE90"/>
  <c r="BE98"/>
  <c i="4" r="E50"/>
  <c r="F59"/>
  <c r="J79"/>
  <c r="BE90"/>
  <c r="BE99"/>
  <c r="BE86"/>
  <c r="BE93"/>
  <c r="BE96"/>
  <c r="BE101"/>
  <c i="3" r="E73"/>
  <c r="BE86"/>
  <c r="J56"/>
  <c r="F59"/>
  <c r="BE90"/>
  <c r="BE98"/>
  <c r="BE102"/>
  <c r="BE106"/>
  <c r="BE109"/>
  <c r="BE94"/>
  <c i="2" r="F55"/>
  <c r="BE92"/>
  <c r="BE96"/>
  <c r="BE99"/>
  <c r="BE113"/>
  <c r="BE127"/>
  <c r="BE149"/>
  <c r="BE164"/>
  <c r="BE180"/>
  <c r="BE196"/>
  <c r="BE198"/>
  <c r="BE213"/>
  <c r="BE217"/>
  <c r="BE227"/>
  <c r="BE230"/>
  <c r="BE234"/>
  <c r="BE241"/>
  <c r="BE243"/>
  <c r="J52"/>
  <c r="E69"/>
  <c r="BE102"/>
  <c r="BE117"/>
  <c r="BE120"/>
  <c r="BE124"/>
  <c r="BE135"/>
  <c r="BE166"/>
  <c r="BE168"/>
  <c r="BE174"/>
  <c r="BE178"/>
  <c r="BE202"/>
  <c r="BE223"/>
  <c r="BE237"/>
  <c r="BE80"/>
  <c r="BE83"/>
  <c r="BE86"/>
  <c r="BE109"/>
  <c r="BE131"/>
  <c r="BE137"/>
  <c r="BE141"/>
  <c r="BE145"/>
  <c r="BE170"/>
  <c r="BE186"/>
  <c r="BE190"/>
  <c r="BE192"/>
  <c r="BE194"/>
  <c r="BE220"/>
  <c r="BE89"/>
  <c r="BE106"/>
  <c r="BE139"/>
  <c r="BE152"/>
  <c r="BE156"/>
  <c r="BE160"/>
  <c r="BE172"/>
  <c r="BE176"/>
  <c r="BE182"/>
  <c r="BE184"/>
  <c r="BE188"/>
  <c r="BE205"/>
  <c r="BE209"/>
  <c i="3" r="F37"/>
  <c i="1" r="BB57"/>
  <c i="4" r="J32"/>
  <c i="5" r="J36"/>
  <c i="1" r="AW59"/>
  <c i="5" r="J32"/>
  <c i="1" r="AS54"/>
  <c i="2" r="J34"/>
  <c i="1" r="AW56"/>
  <c i="3" r="F39"/>
  <c i="1" r="BD57"/>
  <c i="2" r="F36"/>
  <c i="1" r="BC56"/>
  <c i="2" r="F37"/>
  <c i="1" r="BD56"/>
  <c i="3" r="J36"/>
  <c i="1" r="AW57"/>
  <c i="4" r="F37"/>
  <c i="1" r="BB58"/>
  <c i="5" r="F37"/>
  <c i="1" r="BB59"/>
  <c i="6" r="F37"/>
  <c i="1" r="BB60"/>
  <c i="3" r="F38"/>
  <c i="1" r="BC57"/>
  <c i="6" r="J36"/>
  <c i="1" r="AW60"/>
  <c i="3" r="F36"/>
  <c i="1" r="BA57"/>
  <c i="4" r="F36"/>
  <c i="1" r="BA58"/>
  <c i="5" r="F38"/>
  <c i="1" r="BC59"/>
  <c i="4" r="J36"/>
  <c i="1" r="AW58"/>
  <c i="4" r="F39"/>
  <c i="1" r="BD58"/>
  <c i="6" r="F36"/>
  <c i="1" r="BA60"/>
  <c i="2" r="F34"/>
  <c i="1" r="BA56"/>
  <c i="3" r="J32"/>
  <c i="5" r="F36"/>
  <c i="1" r="BA59"/>
  <c i="6" r="F39"/>
  <c i="1" r="BD60"/>
  <c i="2" r="J30"/>
  <c i="4" r="F38"/>
  <c i="1" r="BC58"/>
  <c i="5" r="F39"/>
  <c i="1" r="BD59"/>
  <c i="2" r="F35"/>
  <c i="1" r="BB56"/>
  <c i="6" r="F38"/>
  <c i="1" r="BC60"/>
  <c i="6" l="1" r="R93"/>
  <c r="R92"/>
  <c r="R91"/>
  <c r="T93"/>
  <c r="T92"/>
  <c r="T91"/>
  <c r="P93"/>
  <c r="P92"/>
  <c r="P91"/>
  <c i="1" r="AU60"/>
  <c i="6" r="BK93"/>
  <c r="J93"/>
  <c r="J65"/>
  <c i="1" r="AG59"/>
  <c r="AG58"/>
  <c r="AG57"/>
  <c r="AG56"/>
  <c i="2" r="F33"/>
  <c i="1" r="AZ56"/>
  <c r="BD55"/>
  <c r="BD54"/>
  <c r="W33"/>
  <c r="BA55"/>
  <c r="AW55"/>
  <c i="5" r="F35"/>
  <c i="1" r="AZ59"/>
  <c i="4" r="F35"/>
  <c i="1" r="AZ58"/>
  <c r="AU55"/>
  <c r="AU54"/>
  <c i="3" r="J35"/>
  <c i="1" r="AV57"/>
  <c r="AT57"/>
  <c r="AN57"/>
  <c i="6" r="F35"/>
  <c i="1" r="AZ60"/>
  <c r="BB55"/>
  <c r="BB54"/>
  <c r="W31"/>
  <c i="6" r="J35"/>
  <c i="1" r="AV60"/>
  <c r="AT60"/>
  <c i="4" r="J35"/>
  <c i="1" r="AV58"/>
  <c r="AT58"/>
  <c r="AN58"/>
  <c i="5" r="J35"/>
  <c i="1" r="AV59"/>
  <c r="AT59"/>
  <c r="AN59"/>
  <c r="BC55"/>
  <c r="AY55"/>
  <c i="2" r="J33"/>
  <c i="1" r="AV56"/>
  <c r="AT56"/>
  <c r="AN56"/>
  <c i="3" r="F35"/>
  <c i="1" r="AZ57"/>
  <c i="6" l="1" r="BK92"/>
  <c r="J92"/>
  <c r="J64"/>
  <c i="5" r="J41"/>
  <c i="4" r="J41"/>
  <c i="3" r="J41"/>
  <c i="2" r="J39"/>
  <c i="1" r="BA54"/>
  <c r="W30"/>
  <c r="BC54"/>
  <c r="AY54"/>
  <c r="AX55"/>
  <c r="AZ55"/>
  <c r="AZ54"/>
  <c r="AV54"/>
  <c r="AK29"/>
  <c r="AX54"/>
  <c i="6" l="1" r="BK91"/>
  <c r="J91"/>
  <c r="J63"/>
  <c i="1" r="W32"/>
  <c r="W29"/>
  <c r="AW54"/>
  <c r="AK30"/>
  <c r="AV55"/>
  <c r="AT55"/>
  <c i="6" l="1" r="J32"/>
  <c i="1" r="AG60"/>
  <c r="AG55"/>
  <c r="AG54"/>
  <c r="AK26"/>
  <c r="AT54"/>
  <c r="AN54"/>
  <c i="6" l="1" r="J41"/>
  <c i="1" r="AN60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<sst xmlns="http://schemas.openxmlformats.org/spreadsheetml/2006/main">
  <si>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</si>
  <si>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</si>
  <si>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</si>
  <si>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</si>
  <si>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</si>
  <si>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{f99894e6-4996-4aa6-816e-564749f60cdb}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</si>
  <si>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</si>
  <si>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</si>
  <si>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</si>
  <si>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</si>
  <si>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</si>
  <si>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</si>
  <si>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</si>
  <si>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</si>
  <si>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117-3287-22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</si>
  <si>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</si>
  <si>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</si>
  <si>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LBC 423, LBK 745 s propojovací Polní cestou C2 v k.ú. Stehelčeves</t>
  </si>
  <si>
    <t>KSO:</t>
  </si>
  <si>
    <t>823 27</t>
  </si>
  <si>
    <t>CC-CZ:</t>
  </si>
  <si>
    <t/>
  </si>
  <si>
    <t>Místo:</t>
  </si>
  <si>
    <t>Stehelčeves</t>
  </si>
  <si>
    <t>Datum:</t>
  </si>
  <si>
    <t>2. 11. 2022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</si>
  <si>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</si>
  <si>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</si>
  <si>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</si>
  <si>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</si>
  <si>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</si>
  <si>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</si>
  <si>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</si>
  <si>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</si>
  <si>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</si>
  <si>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</si>
  <si>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</si>
  <si>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</si>
  <si>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</si>
  <si>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</si>
  <si>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</si>
  <si>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</si>
  <si>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</si>
  <si>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</si>
  <si>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</si>
  <si>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</si>
  <si>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</si>
  <si>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</si>
  <si>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</si>
  <si>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</si>
  <si>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</si>
  <si>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</si>
  <si>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</si>
  <si>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</si>
  <si>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</si>
  <si>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</si>
  <si>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</si>
  <si>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</si>
  <si>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</si>
  <si>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</si>
  <si>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</si>
  <si>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</si>
  <si>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</si>
  <si>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</si>
  <si>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</si>
  <si>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</si>
  <si>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</si>
  <si>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</si>
  <si>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</si>
  <si>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</si>
  <si>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</si>
  <si>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</si>
  <si>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</si>
  <si>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</si>
  <si>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</si>
  <si>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</si>
  <si>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</si>
  <si>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</si>
  <si>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SO-801</t>
  </si>
  <si>
    <t>LBC 423</t>
  </si>
  <si>
    <t>STA</t>
  </si>
  <si>
    <t>1</t>
  </si>
  <si>
    <t>{de317832-40bb-4fcd-ae26-ffbc88b2d643}</t>
  </si>
  <si>
    <t>2</t>
  </si>
  <si>
    <t>/</t>
  </si>
  <si>
    <t>Soupis</t>
  </si>
  <si>
    <t>###NOINSERT###</t>
  </si>
  <si>
    <t>SO-801.1</t>
  </si>
  <si>
    <t>1. rok pěstební péče</t>
  </si>
  <si>
    <t>{03618c8c-b8ee-4cc0-ad34-e975aadae8cc}</t>
  </si>
  <si>
    <t>SO-801.2</t>
  </si>
  <si>
    <t>2. rok pěstební péče</t>
  </si>
  <si>
    <t>{ad22f18e-14f4-4016-b102-829778735c90}</t>
  </si>
  <si>
    <t>SO-801.3</t>
  </si>
  <si>
    <t>3. rok pěstební péče</t>
  </si>
  <si>
    <t>{46bb23d2-1018-4fbd-9659-0816327d55d2}</t>
  </si>
  <si>
    <t>VRN</t>
  </si>
  <si>
    <t>SO-801 LBC 423</t>
  </si>
  <si>
    <t>{b21161f5-d4dd-4faf-a284-4bce28d3bdaf}</t>
  </si>
  <si>
    <t>KRYCÍ LIST SOUPISU PRACÍ</t>
  </si>
  <si>
    <t>Objekt:</t>
  </si>
  <si>
    <t>SO-801 - LBC 423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</si>
  <si>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</si>
  <si>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</si>
  <si>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</si>
  <si>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</si>
  <si>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</si>
  <si>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</si>
  <si>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</si>
  <si>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</si>
  <si>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</si>
  <si>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</si>
  <si>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</si>
  <si>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</si>
  <si>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</si>
  <si>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</si>
  <si>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</si>
  <si>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</si>
  <si>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</si>
  <si>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</si>
  <si>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184853511</t>
  </si>
  <si>
    <t>Chemické odplevelení před založením kultury nad 20 m2 postřikem na široko v rovině a svahu do 1:5 strojně</t>
  </si>
  <si>
    <t>m2</t>
  </si>
  <si>
    <t>CS ÚRS 2022 02</t>
  </si>
  <si>
    <t>4</t>
  </si>
  <si>
    <t>ROZPOCET</t>
  </si>
  <si>
    <t>-1705902462</t>
  </si>
  <si>
    <t>PP</t>
  </si>
  <si>
    <t>Chemické odplevelení půdy před založením kultury, trávníku nebo zpevněných ploch strojně o výměře jednotlivě přes 20 m2 postřikem na široko v rovině nebo na svahu do 1:5</t>
  </si>
  <si>
    <t>Online PSC</t>
  </si>
  <si>
    <t>https://podminky.urs.cz/item/CS_URS_2022_02/184853511</t>
  </si>
  <si>
    <t>183403112</t>
  </si>
  <si>
    <t>Obdělání půdy oráním na hl přes 0,1 do 0,2 m v rovině a svahu do 1:5</t>
  </si>
  <si>
    <t>-1323026252</t>
  </si>
  <si>
    <t>Obdělání půdy oráním hl. přes 100 do 200 mm v rovině nebo na svahu do 1:5</t>
  </si>
  <si>
    <t>https://podminky.urs.cz/item/CS_URS_2022_02/183403112</t>
  </si>
  <si>
    <t>3</t>
  </si>
  <si>
    <t>183403151</t>
  </si>
  <si>
    <t>Obdělání půdy smykováním v rovině a svahu do 1:5</t>
  </si>
  <si>
    <t>319070854</t>
  </si>
  <si>
    <t>Obdělání půdy smykováním v rovině nebo na svahu do 1:5</t>
  </si>
  <si>
    <t>https://podminky.urs.cz/item/CS_URS_2022_02/183403151</t>
  </si>
  <si>
    <t>183403152</t>
  </si>
  <si>
    <t>Obdělání půdy vláčením v rovině a svahu do 1:5</t>
  </si>
  <si>
    <t>1086589021</t>
  </si>
  <si>
    <t>Obdělání půdy vláčením v rovině nebo na svahu do 1:5</t>
  </si>
  <si>
    <t>https://podminky.urs.cz/item/CS_URS_2022_02/183403152</t>
  </si>
  <si>
    <t>5</t>
  </si>
  <si>
    <t>181451121</t>
  </si>
  <si>
    <t>Založení lučního trávníku výsevem pl přes 1000 m2 v rovině a ve svahu do 1:5</t>
  </si>
  <si>
    <t>1375009126</t>
  </si>
  <si>
    <t>Založení trávníku na půdě předem připravené plochy přes 1000 m2 výsevem včetně utažení lučního v rovině nebo na svahu do 1:5</t>
  </si>
  <si>
    <t>https://podminky.urs.cz/item/CS_URS_2022_02/181451121</t>
  </si>
  <si>
    <t>VV</t>
  </si>
  <si>
    <t>"trávobylinný podrost a louka" 20301+9702</t>
  </si>
  <si>
    <t>6</t>
  </si>
  <si>
    <t>M</t>
  </si>
  <si>
    <t>00572472</t>
  </si>
  <si>
    <t>osivo směs travní krajinná-rovinná</t>
  </si>
  <si>
    <t>kg</t>
  </si>
  <si>
    <t>8</t>
  </si>
  <si>
    <t>598407058</t>
  </si>
  <si>
    <t>"trávobylinný podrost - směs kostřavová (do sadových mezipásů)" 20301/100*2,5</t>
  </si>
  <si>
    <t>7</t>
  </si>
  <si>
    <t>00572410</t>
  </si>
  <si>
    <t>osivo směs travní parková</t>
  </si>
  <si>
    <t>-737802049</t>
  </si>
  <si>
    <t>"luční porost - směs vyšším podílem jílku" 9702/100*2,5</t>
  </si>
  <si>
    <t>185802113</t>
  </si>
  <si>
    <t>Hnojení půdy umělým hnojivem na široko v rovině a svahu do 1:5</t>
  </si>
  <si>
    <t>t</t>
  </si>
  <si>
    <t>98979310</t>
  </si>
  <si>
    <t>Hnojení půdy nebo trávníku v rovině nebo na svahu do 1:5 umělým hnojivem na široko</t>
  </si>
  <si>
    <t>https://podminky.urs.cz/item/CS_URS_2022_02/185802113</t>
  </si>
  <si>
    <t>"aplikace půdního kondicionéru 100g/m2" (3220)*0,0001</t>
  </si>
  <si>
    <t>9</t>
  </si>
  <si>
    <t>25111111_D</t>
  </si>
  <si>
    <t>půdní kondicionér na bázi silkátových koloidů (aplikace půdního kondicionéru viz. TZ)</t>
  </si>
  <si>
    <t>233664611</t>
  </si>
  <si>
    <t>půdní kondicionér na bázi silkátových koloidů</t>
  </si>
  <si>
    <t>"100g/m2" (3220)*0,0001*1000</t>
  </si>
  <si>
    <t>10</t>
  </si>
  <si>
    <t>183101113</t>
  </si>
  <si>
    <t>Hloubení jamek bez výměny půdy zeminy tř 1 až 4 obj přes 0,02 do 0,05 m3 v rovině a svahu do 1:5</t>
  </si>
  <si>
    <t>kus</t>
  </si>
  <si>
    <t>-1450995683</t>
  </si>
  <si>
    <t>Hloubení jamek pro vysazování rostlin v zemině tř.1 až 4 bez výměny půdy v rovině nebo na svahu do 1:5, objemu přes 0,02 do 0,05 m3</t>
  </si>
  <si>
    <t>https://podminky.urs.cz/item/CS_URS_2022_02/183101113</t>
  </si>
  <si>
    <t>"Stromy, keře a stromovité keře, keře" 630+200+3320+1000</t>
  </si>
  <si>
    <t>11</t>
  </si>
  <si>
    <t>185802114_D</t>
  </si>
  <si>
    <t>Hnojení půdy umělým hnojivem k jednotlivým rostlinám v rovině a svahu do 1:5</t>
  </si>
  <si>
    <t>1777118707</t>
  </si>
  <si>
    <t>Hnojení půdy nebo trávníku v rovině nebo na svahu do 1:5 umělým hnojivem s rozdělením k jednotlivým rostlinám</t>
  </si>
  <si>
    <t>https://podminky.urs.cz/item/CS_URS_2022_02/185802114_D</t>
  </si>
  <si>
    <t>"aplikace hydrogelu" (5198)*30/1000000</t>
  </si>
  <si>
    <t>12</t>
  </si>
  <si>
    <t>251111110_D</t>
  </si>
  <si>
    <t>půdní kondicionér/hydroabsorbent (aplikace půdního kondicionéru viz. TZ)</t>
  </si>
  <si>
    <t>426209016</t>
  </si>
  <si>
    <t>hydrogel (bal. 25 kg)</t>
  </si>
  <si>
    <t>"k dřevinám jednotlivě; stromy cca 30g/ks; keře 30g/ks" ((5198)*30)/1000</t>
  </si>
  <si>
    <t>13</t>
  </si>
  <si>
    <t>185802114</t>
  </si>
  <si>
    <t>-96520597</t>
  </si>
  <si>
    <t>https://podminky.urs.cz/item/CS_URS_2022_02/185802114</t>
  </si>
  <si>
    <t>(5198)*50/1000000</t>
  </si>
  <si>
    <t>14</t>
  </si>
  <si>
    <t>25191155_D</t>
  </si>
  <si>
    <t>hnojivo průmyslové</t>
  </si>
  <si>
    <t>-1707055332</t>
  </si>
  <si>
    <t>"k dřevinám jednotlivě; stromy cca 50g/ks; keře 50g/ks" (5198)*50/1000</t>
  </si>
  <si>
    <t>183101114</t>
  </si>
  <si>
    <t>Hloubení jamek bez výměny půdy zeminy tř 1 až 4 obj přes 0,05 do 0,125 m3 v rovině a svahu do 1:5</t>
  </si>
  <si>
    <t>-735912771</t>
  </si>
  <si>
    <t>Hloubení jamek pro vysazování rostlin v zemině tř.1 až 4 bez výměny půdy v rovině nebo na svahu do 1:5, objemu přes 0,05 do 0,125 m3</t>
  </si>
  <si>
    <t>https://podminky.urs.cz/item/CS_URS_2022_02/183101114</t>
  </si>
  <si>
    <t>"soliterní stromy" 48</t>
  </si>
  <si>
    <t>16</t>
  </si>
  <si>
    <t>184102113</t>
  </si>
  <si>
    <t>Výsadba dřeviny s balem D přes 0,3 do 0,4 m do jamky se zalitím v rovině a svahu do 1:5</t>
  </si>
  <si>
    <t>-1790632673</t>
  </si>
  <si>
    <t>Výsadba dřeviny s balem do předem vyhloubené jamky se zalitím v rovině nebo na svahu do 1:5, při průměru balu přes 300 do 400 mm</t>
  </si>
  <si>
    <t>https://podminky.urs.cz/item/CS_URS_2022_02/184102113</t>
  </si>
  <si>
    <t>"stromy soliterní" 48</t>
  </si>
  <si>
    <t>17</t>
  </si>
  <si>
    <t>0265400_D</t>
  </si>
  <si>
    <t>Malus sp. (jabloň); Jadernička moravská; podnož semenáč, vysokokmen</t>
  </si>
  <si>
    <t>425070401</t>
  </si>
  <si>
    <t>18</t>
  </si>
  <si>
    <t>0265401_D</t>
  </si>
  <si>
    <t>Pyrus pyraster (hrušeň planá); 150 - 200 cm; ZB</t>
  </si>
  <si>
    <t>-718963085</t>
  </si>
  <si>
    <t>19</t>
  </si>
  <si>
    <t>0265407_D</t>
  </si>
  <si>
    <t>Tilia cordata (lípa srdčitá); 150 - 200 cm; ZB</t>
  </si>
  <si>
    <t>1836135973</t>
  </si>
  <si>
    <t>20</t>
  </si>
  <si>
    <t>184801121</t>
  </si>
  <si>
    <t>Ošetřování vysazených dřevin soliterních v rovině a svahu do 1:5</t>
  </si>
  <si>
    <t>1847659621</t>
  </si>
  <si>
    <t>Ošetření vysazených dřevin solitérních v rovině nebo na svahu do 1:5</t>
  </si>
  <si>
    <t>https://podminky.urs.cz/item/CS_URS_2022_02/184801121</t>
  </si>
  <si>
    <t>"nátěr kmene proti korní spále, včetně dodání přípravku" 48</t>
  </si>
  <si>
    <t>184215133</t>
  </si>
  <si>
    <t>Ukotvení kmene dřevin třemi kůly D do 0,1 m dl přes 2 do 3 m</t>
  </si>
  <si>
    <t>-1170201585</t>
  </si>
  <si>
    <t>Ukotvení dřeviny kůly třemi kůly, délky přes 2 do 3 m</t>
  </si>
  <si>
    <t>https://podminky.urs.cz/item/CS_URS_2022_02/184215133</t>
  </si>
  <si>
    <t>"slouží jako kotvení, ale i jako základ ochranného pláště soliterní dřeviny" 48</t>
  </si>
  <si>
    <t>22</t>
  </si>
  <si>
    <t>60591253</t>
  </si>
  <si>
    <t>kůl vyvazovací dřevěný impregnovaný D 8cm dl 2m</t>
  </si>
  <si>
    <t>-1660273428</t>
  </si>
  <si>
    <t>3*48</t>
  </si>
  <si>
    <t>23</t>
  </si>
  <si>
    <t>184813121_R</t>
  </si>
  <si>
    <t>Ochrana dřevin před okusem mechanicky pletivem v rovině a svahu do 1:5</t>
  </si>
  <si>
    <t>CS ÚRS 2021 01</t>
  </si>
  <si>
    <t>-1432499021</t>
  </si>
  <si>
    <t>Ochrana dřevin před okusem zvěří mechanicky v rovině nebo ve svahu do 1:5, pletivem, výšky do 2 m</t>
  </si>
  <si>
    <t>https://podminky.urs.cz/item/CS_URS_2021_01/184813121_R</t>
  </si>
  <si>
    <t>"ochranná konstrukce z pletiva a opory soliterní dřeviny ze tří kůlů spojených příčkami dole i nahoře; včetně potřebného materiálu" 48</t>
  </si>
  <si>
    <t>24</t>
  </si>
  <si>
    <t>184102111</t>
  </si>
  <si>
    <t>Výsadba dřeviny s balem D přes 0,1 do 0,2 m do jamky se zalitím v rovině a svahu do 1:5</t>
  </si>
  <si>
    <t>2131914915</t>
  </si>
  <si>
    <t>Výsadba dřeviny s balem do předem vyhloubené jamky se zalitím v rovině nebo na svahu do 1:5, při průměru balu přes 100 do 200 mm</t>
  </si>
  <si>
    <t>https://podminky.urs.cz/item/CS_URS_2022_02/184102111</t>
  </si>
  <si>
    <t>"stromy listnaté do skupin; keře a stromovité keře" 630+200</t>
  </si>
  <si>
    <t>25</t>
  </si>
  <si>
    <t>184102110</t>
  </si>
  <si>
    <t>Výsadba dřeviny s balem D do 0,1 m do jamky se zalitím v rovině a svahu do 1:5</t>
  </si>
  <si>
    <t>676768415</t>
  </si>
  <si>
    <t>Výsadba dřeviny s balem do předem vyhloubené jamky se zalitím v rovině nebo na svahu do 1:5, při průměru balu do 100 mm</t>
  </si>
  <si>
    <t>https://podminky.urs.cz/item/CS_URS_2022_02/184102110</t>
  </si>
  <si>
    <t>"keře podsadbové a keře výplňové" 3320+1000</t>
  </si>
  <si>
    <t>26</t>
  </si>
  <si>
    <t>0265300_D</t>
  </si>
  <si>
    <t>Acer platanoides (javor mléč); 125-150 cm; KK</t>
  </si>
  <si>
    <t>-1481181333</t>
  </si>
  <si>
    <t>27</t>
  </si>
  <si>
    <t>0265301_D</t>
  </si>
  <si>
    <t>Carpinus betulus (habr obecný); 125-150 cm; KK</t>
  </si>
  <si>
    <t>1999915570</t>
  </si>
  <si>
    <t>28</t>
  </si>
  <si>
    <t>0265302_D</t>
  </si>
  <si>
    <t>Prunus avium (třešeň ptačí); 125-150 cm; KK</t>
  </si>
  <si>
    <t>-1706330261</t>
  </si>
  <si>
    <t>29</t>
  </si>
  <si>
    <t>0265303_D</t>
  </si>
  <si>
    <t>Quercus petraea (dub zimní); 125-150 cm; KK</t>
  </si>
  <si>
    <t>1726618129</t>
  </si>
  <si>
    <t>30</t>
  </si>
  <si>
    <t>0265304_D</t>
  </si>
  <si>
    <t>Sorbus torminalis (jeřáb břek); 125-150 cm; KK</t>
  </si>
  <si>
    <t>-2116036816</t>
  </si>
  <si>
    <t>31</t>
  </si>
  <si>
    <t>0265306_D</t>
  </si>
  <si>
    <t>Tilia cordata (lípa malolistá); 125-150 cm; KK</t>
  </si>
  <si>
    <t>426522005</t>
  </si>
  <si>
    <t>32</t>
  </si>
  <si>
    <t>0265217_D</t>
  </si>
  <si>
    <t>Acer campestre (javor babyka); 81-120 cm; KK</t>
  </si>
  <si>
    <t>-1353415015</t>
  </si>
  <si>
    <t>33</t>
  </si>
  <si>
    <t>0265125_D</t>
  </si>
  <si>
    <t>Crataegus monogyna (hloh jednosemenný); 81-120 cm; KK</t>
  </si>
  <si>
    <t>-2066842</t>
  </si>
  <si>
    <t>34</t>
  </si>
  <si>
    <t>0265230_D</t>
  </si>
  <si>
    <t>Prunus mahaleb (mahalebka obecná); 81-120 cm; KK</t>
  </si>
  <si>
    <t>283204610</t>
  </si>
  <si>
    <t>35</t>
  </si>
  <si>
    <t>0265161_D</t>
  </si>
  <si>
    <t>Cornus sanguinea (svída obecná); 40-60 cm; KK</t>
  </si>
  <si>
    <t>615713329</t>
  </si>
  <si>
    <t>36</t>
  </si>
  <si>
    <t>0265163_D</t>
  </si>
  <si>
    <t>Lonicera xylosteum (zimolez obecný); 40-60 cm; KK</t>
  </si>
  <si>
    <t>301313050</t>
  </si>
  <si>
    <t>37</t>
  </si>
  <si>
    <t>0265162_D</t>
  </si>
  <si>
    <t>Ligustrum vulgare (ptačí zob); 40-60 cm; KK</t>
  </si>
  <si>
    <t>-1076875802</t>
  </si>
  <si>
    <t>38</t>
  </si>
  <si>
    <t>0265164_D</t>
  </si>
  <si>
    <t>Prunus spinosa (trnka obecná); 40-60 cm; KK</t>
  </si>
  <si>
    <t>-1370853678</t>
  </si>
  <si>
    <t>39</t>
  </si>
  <si>
    <t>0265165_D</t>
  </si>
  <si>
    <t>Rosa canina (růže šípková); 40-60 cm; KK</t>
  </si>
  <si>
    <t>-1522405447</t>
  </si>
  <si>
    <t>40</t>
  </si>
  <si>
    <t>0265166_D</t>
  </si>
  <si>
    <t>Corylus avellana (líska obecná); 40-60 cm; KK</t>
  </si>
  <si>
    <t>-1071135814</t>
  </si>
  <si>
    <t>41</t>
  </si>
  <si>
    <t>0265172_D</t>
  </si>
  <si>
    <t>Euonymus europaeus (brslen evropský); 40-60 cm; KK</t>
  </si>
  <si>
    <t>-366064702</t>
  </si>
  <si>
    <t>42</t>
  </si>
  <si>
    <t>0265168_D</t>
  </si>
  <si>
    <t>Viburnum lantana (kalina tušalaj); 40-60 cm; KK</t>
  </si>
  <si>
    <t>-465416474</t>
  </si>
  <si>
    <t>43</t>
  </si>
  <si>
    <t>184215112</t>
  </si>
  <si>
    <t>Ukotvení kmene dřevin jedním kůlem D do 0,1 m dl přes 1 do 2 m</t>
  </si>
  <si>
    <t>-1819320872</t>
  </si>
  <si>
    <t>Ukotvení dřeviny kůly jedním kůlem, délky přes 1 do 2 m</t>
  </si>
  <si>
    <t>https://podminky.urs.cz/item/CS_URS_2022_02/184215112</t>
  </si>
  <si>
    <t>"stromy do skupin a stromovité keře" 630+200</t>
  </si>
  <si>
    <t>44</t>
  </si>
  <si>
    <t>184807912_D</t>
  </si>
  <si>
    <t xml:space="preserve">Kůl l 1,5 m  k sazenici 1 až 3 leté</t>
  </si>
  <si>
    <t>-1004981851</t>
  </si>
  <si>
    <t>Dodání a osazení kůlu k sazenici délky 1,5 m, s upevněním sazenice ke kůlu motouzem, sazenice1 až 3 leté</t>
  </si>
  <si>
    <t>"specifikace viz. TZ" 960+140</t>
  </si>
  <si>
    <t>45</t>
  </si>
  <si>
    <t>184813121</t>
  </si>
  <si>
    <t>Ochrana dřevin před okusem ručně pletivem v rovině a svahu do 1:5</t>
  </si>
  <si>
    <t>-1735055234</t>
  </si>
  <si>
    <t>Ochrana dřevin před okusem zvěří ručně v rovině nebo ve svahu do 1:5, pletivem, výšky do 2 m</t>
  </si>
  <si>
    <t>https://podminky.urs.cz/item/CS_URS_2022_02/184813121</t>
  </si>
  <si>
    <t>"jen stromy do skupin" 630</t>
  </si>
  <si>
    <t>46</t>
  </si>
  <si>
    <t>184813133</t>
  </si>
  <si>
    <t>Ochrana listnatých dřevin do 70 cm před okusem chemickým nátěrem v rovině a svahu do 1:5</t>
  </si>
  <si>
    <t>100 kus</t>
  </si>
  <si>
    <t>1847825467</t>
  </si>
  <si>
    <t>Ochrana dřevin před okusem zvěří chemicky nátěrem, v rovině nebo ve svahu do 1:5 listnatých, výšky do 70 cm</t>
  </si>
  <si>
    <t>https://podminky.urs.cz/item/CS_URS_2022_02/184813133</t>
  </si>
  <si>
    <t>"Keře"(3320+1000)/100</t>
  </si>
  <si>
    <t>47</t>
  </si>
  <si>
    <t>184813134</t>
  </si>
  <si>
    <t>Ochrana listnatých dřevin přes 70 cm před okusem chemickým nátěrem v rovině a svahu do 1:5</t>
  </si>
  <si>
    <t>410361468</t>
  </si>
  <si>
    <t>Ochrana dřevin před okusem zvěří chemicky nátěrem, v rovině nebo ve svahu do 1:5 listnatých, výšky přes 70 cm</t>
  </si>
  <si>
    <t>https://podminky.urs.cz/item/CS_URS_2022_02/184813134</t>
  </si>
  <si>
    <t>"Keře a stromovité keře do skupin" (200)/100</t>
  </si>
  <si>
    <t>48</t>
  </si>
  <si>
    <t>184911421</t>
  </si>
  <si>
    <t>Mulčování rostlin kůrou tl do 0,1 m v rovině a svahu do 1:5</t>
  </si>
  <si>
    <t>-1804946077</t>
  </si>
  <si>
    <t>Mulčování vysazených rostlin mulčovací kůrou, tl. do 100 mm v rovině nebo na svahu do 1:5</t>
  </si>
  <si>
    <t>https://podminky.urs.cz/item/CS_URS_2022_02/184911421</t>
  </si>
  <si>
    <t>49</t>
  </si>
  <si>
    <t>103911001_D</t>
  </si>
  <si>
    <t>štěpka mulčovací VL</t>
  </si>
  <si>
    <t>m3</t>
  </si>
  <si>
    <t>1933554002</t>
  </si>
  <si>
    <t xml:space="preserve">štěpka mulčovací VL </t>
  </si>
  <si>
    <t>3220/10</t>
  </si>
  <si>
    <t>50</t>
  </si>
  <si>
    <t>185804312</t>
  </si>
  <si>
    <t>Zalití rostlin vodou plocha přes 20 m2</t>
  </si>
  <si>
    <t>-108208754</t>
  </si>
  <si>
    <t>Zalití rostlin vodou plochy záhonů jednotlivě přes 20 m2</t>
  </si>
  <si>
    <t>https://podminky.urs.cz/item/CS_URS_2022_02/185804312</t>
  </si>
  <si>
    <t>"soliterní stromy 30l, stromy a keř. stromy 15l a keře 5l (2x)" (48*0,03+(960+140)*0,015+(4400+1460)*0,005)*2</t>
  </si>
  <si>
    <t>51</t>
  </si>
  <si>
    <t>185851121</t>
  </si>
  <si>
    <t>Dovoz vody pro zálivku rostlin za vzdálenost do 1000 m</t>
  </si>
  <si>
    <t>1074581113</t>
  </si>
  <si>
    <t>Dovoz vody pro zálivku rostlin na vzdálenost do 1000 m</t>
  </si>
  <si>
    <t>https://podminky.urs.cz/item/CS_URS_2022_02/185851121</t>
  </si>
  <si>
    <t>52</t>
  </si>
  <si>
    <t>185851129</t>
  </si>
  <si>
    <t>Příplatek k dovozu vody pro zálivku rostlin do 1000 m ZKD 1000 m</t>
  </si>
  <si>
    <t>-603538090</t>
  </si>
  <si>
    <t>Dovoz vody pro zálivku rostlin Příplatek k ceně za každých dalších i započatých 1000 m</t>
  </si>
  <si>
    <t>https://podminky.urs.cz/item/CS_URS_2022_02/185851129</t>
  </si>
  <si>
    <t>"+ 2km" 2*94,48</t>
  </si>
  <si>
    <t>53</t>
  </si>
  <si>
    <t>348951250_D</t>
  </si>
  <si>
    <t>Osazení oplocení lesních kultur výšky do 1,6 m s drátěným pletivem</t>
  </si>
  <si>
    <t>m</t>
  </si>
  <si>
    <t>-1060306664</t>
  </si>
  <si>
    <t>Osazení oplocení lesních kultur včetně dřevěných kůlů průměru do 120 mm, v osové vzdálenosti 3 m (kůly hoblované, nebo štípaná z tvrdého dřeva) v oplocení výšky 1,6 m s drátěným pletivem</t>
  </si>
  <si>
    <t>"hoblované kůly lze nahradit štípanými kůly z tvrdého dřeva (akát, dub), lesnické pletivo výšky 1,6 m" 770</t>
  </si>
  <si>
    <t>54</t>
  </si>
  <si>
    <t>348952262</t>
  </si>
  <si>
    <t>Osazení vrat z plotových tyček výšky do 1,5 m plochy do 10 m2</t>
  </si>
  <si>
    <t>-1265150804</t>
  </si>
  <si>
    <t>Osazení oplocení lesních kultur vrata z plotových tyček výšky do 1,5 m plochy přes 2 do 10 m2</t>
  </si>
  <si>
    <t>https://podminky.urs.cz/item/CS_URS_2022_02/348952262</t>
  </si>
  <si>
    <t>"4ks bran šířky cca 4m" 4*4</t>
  </si>
  <si>
    <t>55</t>
  </si>
  <si>
    <t>R konstrukce</t>
  </si>
  <si>
    <t>Přelez tvaru "A" z dřevěných kuláčů přes oplocenku u každé brány v 1,6 m; zřízení, včetně materiálu</t>
  </si>
  <si>
    <t>ks</t>
  </si>
  <si>
    <t>-288217505</t>
  </si>
  <si>
    <t>56</t>
  </si>
  <si>
    <t>998231311</t>
  </si>
  <si>
    <t>Přesun hmot pro sadovnické a krajinářské úpravy vodorovně do 5000 m</t>
  </si>
  <si>
    <t>-324479165</t>
  </si>
  <si>
    <t>Přesun hmot pro sadovnické a krajinářské úpravy - strojně dopravní vzdálenost do 5000 m</t>
  </si>
  <si>
    <t>https://podminky.urs.cz/item/CS_URS_2022_02/998231311</t>
  </si>
  <si>
    <t>Soupis:</t>
  </si>
  <si>
    <t>SO-801.1 - 1. rok pěstební péče</t>
  </si>
  <si>
    <t>184851256</t>
  </si>
  <si>
    <t>Ruční ožínání sazenic celoplošné sklon do 1:5 střední viditelnost a v buřeně od 30 do 60 cm</t>
  </si>
  <si>
    <t>ha</t>
  </si>
  <si>
    <t>-1358934672</t>
  </si>
  <si>
    <t>Strojní ožínání sazenic celoplošné sklon do 1:5 při viditelnosti střední, výšky od 30 do 60 cm</t>
  </si>
  <si>
    <t>https://podminky.urs.cz/item/CS_URS_2022_02/184851256</t>
  </si>
  <si>
    <t>"ožínání, případně kosení, plošných výsadeb (včetně okrajů vně plotu) 3x ročně" 30003*3*0,0001</t>
  </si>
  <si>
    <t>185804214</t>
  </si>
  <si>
    <t>Vypletí záhonu dřevin ve skupinách s naložením a odvozem odpadu do 20 km v rovině a svahu do 1:5</t>
  </si>
  <si>
    <t>-8552763</t>
  </si>
  <si>
    <t>Vypletí v rovině nebo na svahu do 1:5 dřevin ve skupinách</t>
  </si>
  <si>
    <t>https://podminky.urs.cz/item/CS_URS_2022_02/185804214</t>
  </si>
  <si>
    <t>"mulčovaná plocha"3220</t>
  </si>
  <si>
    <t>184911111</t>
  </si>
  <si>
    <t>Znovuuvázání dřeviny ke kůlům</t>
  </si>
  <si>
    <t>2080396753</t>
  </si>
  <si>
    <t>Znovuuvázání dřeviny jedním úvazkem ke stávajícímu kůlu</t>
  </si>
  <si>
    <t>https://podminky.urs.cz/item/CS_URS_2022_02/184911111</t>
  </si>
  <si>
    <t>"1x ročně" 48+630</t>
  </si>
  <si>
    <t>184808211</t>
  </si>
  <si>
    <t>Ochrana sazenic proti škodám zvěří nátěrem nebo postřikem</t>
  </si>
  <si>
    <t>1168546278</t>
  </si>
  <si>
    <t>Ochrana sazenic proti škodám zvěří nátěrem nebo postřikem ochranným prostředkem</t>
  </si>
  <si>
    <t>https://podminky.urs.cz/item/CS_URS_2022_02/184808211</t>
  </si>
  <si>
    <t>"1x ročně" 200+3320+1000</t>
  </si>
  <si>
    <t>909645427</t>
  </si>
  <si>
    <t>"soliterní stromy 30l, stromy a keř. stromy 15l a keře 5l (10x)" (48*0,03+(960+140)*0,015+(4400+1460)*0,005)*10</t>
  </si>
  <si>
    <t>229653665</t>
  </si>
  <si>
    <t>1306039967</t>
  </si>
  <si>
    <t>"+ 2km" 2*472,4</t>
  </si>
  <si>
    <t>SO-801.2 - 2. rok pěstební péče</t>
  </si>
  <si>
    <t>-83427019</t>
  </si>
  <si>
    <t>"ožínání, případně kosení, plošných výsadeb (včetně okrajů vně plotu) 2x ročně" 30003*2*0,0001</t>
  </si>
  <si>
    <t>-578232202</t>
  </si>
  <si>
    <t>1469482017</t>
  </si>
  <si>
    <t>-1254329509</t>
  </si>
  <si>
    <t>"soliterní stromy 30l, stromy a keř. stromy 15l a keře 5l (6x)" (48*0,03+(960+140)*0,015+(4400+1460)*0,005)*6</t>
  </si>
  <si>
    <t>812789506</t>
  </si>
  <si>
    <t>-658579556</t>
  </si>
  <si>
    <t>"+ 2km" 2*283,44</t>
  </si>
  <si>
    <t>SO-801.3 - 3. rok pěstební péče</t>
  </si>
  <si>
    <t>-999526539</t>
  </si>
  <si>
    <t>1010931137</t>
  </si>
  <si>
    <t>-1398388389</t>
  </si>
  <si>
    <t>1477036899</t>
  </si>
  <si>
    <t>2087439892</t>
  </si>
  <si>
    <t>743535131</t>
  </si>
  <si>
    <t>184806111</t>
  </si>
  <si>
    <t>Řez stromů netrnitých průklestem D koruny do 2 m</t>
  </si>
  <si>
    <t>-676539025</t>
  </si>
  <si>
    <t>Řez stromů, keřů nebo růží průklestem stromů netrnitých, o průměru koruny do 2 m</t>
  </si>
  <si>
    <t>https://podminky.urs.cz/item/CS_URS_2022_02/184806111</t>
  </si>
  <si>
    <t>"stromy podle potřeby; cca 1/2 stromů"(48+630)/2</t>
  </si>
  <si>
    <t>VRN - SO-801 LBC 423</t>
  </si>
  <si>
    <t>HSV - Práce a dodávky HSV</t>
  </si>
  <si>
    <t xml:space="preserve">    VRN -  Vedlejší rozpočtové náklady</t>
  </si>
  <si>
    <t xml:space="preserve">      VRN1 - Průzkumné, geodetické a projektové práce</t>
  </si>
  <si>
    <t xml:space="preserve">      VRN3 - Zařízení staveniště</t>
  </si>
  <si>
    <t xml:space="preserve">      VRN7 - Provozní vlivy</t>
  </si>
  <si>
    <t xml:space="preserve">      VRN9 - Ostatní náklady</t>
  </si>
  <si>
    <t>HSV</t>
  </si>
  <si>
    <t>Práce a dodávky HSV</t>
  </si>
  <si>
    <t xml:space="preserve"> Vedlejší rozpočtové náklady</t>
  </si>
  <si>
    <t>VRN1</t>
  </si>
  <si>
    <t>Průzkumné, geodetické a projektové práce</t>
  </si>
  <si>
    <t>011002000</t>
  </si>
  <si>
    <t>Průzkumné práce</t>
  </si>
  <si>
    <t>soubor</t>
  </si>
  <si>
    <t>1024</t>
  </si>
  <si>
    <t>-1753514986</t>
  </si>
  <si>
    <t>https://podminky.urs.cz/item/CS_URS_2022_02/011002000</t>
  </si>
  <si>
    <t>"Náklady na přezkoumání podkladů objednatele o stavu inženýrských sítí"</t>
  </si>
  <si>
    <t>"na staveništi nebo dotčených stavbou i mimo území staveniště, kontrola"</t>
  </si>
  <si>
    <t>"a vytyčení jejich skutečné trasy a provedení ochranných opatření pro"</t>
  </si>
  <si>
    <t>"zabezpečení stávajících inženýrských sítí(např. chráničky, panely apod.)" 1</t>
  </si>
  <si>
    <t>011314000</t>
  </si>
  <si>
    <t>Archeologický dohled</t>
  </si>
  <si>
    <t>…</t>
  </si>
  <si>
    <t>1346000236</t>
  </si>
  <si>
    <t>https://podminky.urs.cz/item/CS_URS_2022_02/011314000</t>
  </si>
  <si>
    <t>012002000</t>
  </si>
  <si>
    <t>Geodetické práce</t>
  </si>
  <si>
    <t>-323942903</t>
  </si>
  <si>
    <t>https://podminky.urs.cz/item/CS_URS_2022_02/012002000</t>
  </si>
  <si>
    <t>"vytyčení pozemku před výsadbou; vytyčení inženýrských sítí" 1</t>
  </si>
  <si>
    <t>VRN3</t>
  </si>
  <si>
    <t>Zařízení staveniště</t>
  </si>
  <si>
    <t>032002000</t>
  </si>
  <si>
    <t>Vybavení staveniště</t>
  </si>
  <si>
    <t>-968173463</t>
  </si>
  <si>
    <t>https://podminky.urs.cz/item/CS_URS_2022_02/032002000</t>
  </si>
  <si>
    <t>039002000</t>
  </si>
  <si>
    <t>Zrušení zařízení staveniště</t>
  </si>
  <si>
    <t>-1594882614</t>
  </si>
  <si>
    <t>https://podminky.urs.cz/item/CS_URS_2022_02/039002000</t>
  </si>
  <si>
    <t>VRN7</t>
  </si>
  <si>
    <t>Provozní vlivy</t>
  </si>
  <si>
    <t>075002000</t>
  </si>
  <si>
    <t>Ochranná pásma</t>
  </si>
  <si>
    <t>305167620</t>
  </si>
  <si>
    <t>https://podminky.urs.cz/item/CS_URS_2022_02/075002000</t>
  </si>
  <si>
    <t>"práce v OP plynovocu; práce v OP sdělovacího vedení" 1</t>
  </si>
  <si>
    <t>VRN9</t>
  </si>
  <si>
    <t>Ostatní náklady</t>
  </si>
  <si>
    <t>091504000</t>
  </si>
  <si>
    <t>Náklady související s publikační činností</t>
  </si>
  <si>
    <t>-1360021884</t>
  </si>
  <si>
    <t>"Informační cedule podle specifikace zadavatele"1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</si>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</sst>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53511" TargetMode="External" /><Relationship Id="rId2" Type="http://schemas.openxmlformats.org/officeDocument/2006/relationships/hyperlink" Target="https://podminky.urs.cz/item/CS_URS_2022_02/183403112" TargetMode="External" /><Relationship Id="rId3" Type="http://schemas.openxmlformats.org/officeDocument/2006/relationships/hyperlink" Target="https://podminky.urs.cz/item/CS_URS_2022_02/183403151" TargetMode="External" /><Relationship Id="rId4" Type="http://schemas.openxmlformats.org/officeDocument/2006/relationships/hyperlink" Target="https://podminky.urs.cz/item/CS_URS_2022_02/183403152" TargetMode="External" /><Relationship Id="rId5" Type="http://schemas.openxmlformats.org/officeDocument/2006/relationships/hyperlink" Target="https://podminky.urs.cz/item/CS_URS_2022_02/181451121" TargetMode="External" /><Relationship Id="rId6" Type="http://schemas.openxmlformats.org/officeDocument/2006/relationships/hyperlink" Target="https://podminky.urs.cz/item/CS_URS_2022_02/185802113" TargetMode="External" /><Relationship Id="rId7" Type="http://schemas.openxmlformats.org/officeDocument/2006/relationships/hyperlink" Target="https://podminky.urs.cz/item/CS_URS_2022_02/183101113" TargetMode="External" /><Relationship Id="rId8" Type="http://schemas.openxmlformats.org/officeDocument/2006/relationships/hyperlink" Target="https://podminky.urs.cz/item/CS_URS_2022_02/185802114_D" TargetMode="External" /><Relationship Id="rId9" Type="http://schemas.openxmlformats.org/officeDocument/2006/relationships/hyperlink" Target="https://podminky.urs.cz/item/CS_URS_2022_02/185802114" TargetMode="External" /><Relationship Id="rId10" Type="http://schemas.openxmlformats.org/officeDocument/2006/relationships/hyperlink" Target="https://podminky.urs.cz/item/CS_URS_2022_02/183101114" TargetMode="External" /><Relationship Id="rId11" Type="http://schemas.openxmlformats.org/officeDocument/2006/relationships/hyperlink" Target="https://podminky.urs.cz/item/CS_URS_2022_02/184102113" TargetMode="External" /><Relationship Id="rId12" Type="http://schemas.openxmlformats.org/officeDocument/2006/relationships/hyperlink" Target="https://podminky.urs.cz/item/CS_URS_2022_02/184801121" TargetMode="External" /><Relationship Id="rId13" Type="http://schemas.openxmlformats.org/officeDocument/2006/relationships/hyperlink" Target="https://podminky.urs.cz/item/CS_URS_2022_02/184215133" TargetMode="External" /><Relationship Id="rId14" Type="http://schemas.openxmlformats.org/officeDocument/2006/relationships/hyperlink" Target="https://podminky.urs.cz/item/CS_URS_2021_01/184813121_R" TargetMode="External" /><Relationship Id="rId15" Type="http://schemas.openxmlformats.org/officeDocument/2006/relationships/hyperlink" Target="https://podminky.urs.cz/item/CS_URS_2022_02/184102111" TargetMode="External" /><Relationship Id="rId16" Type="http://schemas.openxmlformats.org/officeDocument/2006/relationships/hyperlink" Target="https://podminky.urs.cz/item/CS_URS_2022_02/184102110" TargetMode="External" /><Relationship Id="rId17" Type="http://schemas.openxmlformats.org/officeDocument/2006/relationships/hyperlink" Target="https://podminky.urs.cz/item/CS_URS_2022_02/184215112" TargetMode="External" /><Relationship Id="rId18" Type="http://schemas.openxmlformats.org/officeDocument/2006/relationships/hyperlink" Target="https://podminky.urs.cz/item/CS_URS_2022_02/184813121" TargetMode="External" /><Relationship Id="rId19" Type="http://schemas.openxmlformats.org/officeDocument/2006/relationships/hyperlink" Target="https://podminky.urs.cz/item/CS_URS_2022_02/184813133" TargetMode="External" /><Relationship Id="rId20" Type="http://schemas.openxmlformats.org/officeDocument/2006/relationships/hyperlink" Target="https://podminky.urs.cz/item/CS_URS_2022_02/184813134" TargetMode="External" /><Relationship Id="rId21" Type="http://schemas.openxmlformats.org/officeDocument/2006/relationships/hyperlink" Target="https://podminky.urs.cz/item/CS_URS_2022_02/184911421" TargetMode="External" /><Relationship Id="rId22" Type="http://schemas.openxmlformats.org/officeDocument/2006/relationships/hyperlink" Target="https://podminky.urs.cz/item/CS_URS_2022_02/185804312" TargetMode="External" /><Relationship Id="rId23" Type="http://schemas.openxmlformats.org/officeDocument/2006/relationships/hyperlink" Target="https://podminky.urs.cz/item/CS_URS_2022_02/185851121" TargetMode="External" /><Relationship Id="rId24" Type="http://schemas.openxmlformats.org/officeDocument/2006/relationships/hyperlink" Target="https://podminky.urs.cz/item/CS_URS_2022_02/185851129" TargetMode="External" /><Relationship Id="rId25" Type="http://schemas.openxmlformats.org/officeDocument/2006/relationships/hyperlink" Target="https://podminky.urs.cz/item/CS_URS_2022_02/348952262" TargetMode="External" /><Relationship Id="rId26" Type="http://schemas.openxmlformats.org/officeDocument/2006/relationships/hyperlink" Target="https://podminky.urs.cz/item/CS_URS_2022_02/998231311" TargetMode="External" /><Relationship Id="rId2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51256" TargetMode="External" /><Relationship Id="rId2" Type="http://schemas.openxmlformats.org/officeDocument/2006/relationships/hyperlink" Target="https://podminky.urs.cz/item/CS_URS_2022_02/185804214" TargetMode="External" /><Relationship Id="rId3" Type="http://schemas.openxmlformats.org/officeDocument/2006/relationships/hyperlink" Target="https://podminky.urs.cz/item/CS_URS_2022_02/184911111" TargetMode="External" /><Relationship Id="rId4" Type="http://schemas.openxmlformats.org/officeDocument/2006/relationships/hyperlink" Target="https://podminky.urs.cz/item/CS_URS_2022_02/184808211" TargetMode="External" /><Relationship Id="rId5" Type="http://schemas.openxmlformats.org/officeDocument/2006/relationships/hyperlink" Target="https://podminky.urs.cz/item/CS_URS_2022_02/185804312" TargetMode="External" /><Relationship Id="rId6" Type="http://schemas.openxmlformats.org/officeDocument/2006/relationships/hyperlink" Target="https://podminky.urs.cz/item/CS_URS_2022_02/185851121" TargetMode="External" /><Relationship Id="rId7" Type="http://schemas.openxmlformats.org/officeDocument/2006/relationships/hyperlink" Target="https://podminky.urs.cz/item/CS_URS_2022_02/185851129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51256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51256" TargetMode="External" /><Relationship Id="rId2" Type="http://schemas.openxmlformats.org/officeDocument/2006/relationships/hyperlink" Target="https://podminky.urs.cz/item/CS_URS_2022_02/184911111" TargetMode="External" /><Relationship Id="rId3" Type="http://schemas.openxmlformats.org/officeDocument/2006/relationships/hyperlink" Target="https://podminky.urs.cz/item/CS_URS_2022_02/184808211" TargetMode="External" /><Relationship Id="rId4" Type="http://schemas.openxmlformats.org/officeDocument/2006/relationships/hyperlink" Target="https://podminky.urs.cz/item/CS_URS_2022_02/185804312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1848061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002000" TargetMode="External" /><Relationship Id="rId2" Type="http://schemas.openxmlformats.org/officeDocument/2006/relationships/hyperlink" Target="https://podminky.urs.cz/item/CS_URS_2022_02/011314000" TargetMode="External" /><Relationship Id="rId3" Type="http://schemas.openxmlformats.org/officeDocument/2006/relationships/hyperlink" Target="https://podminky.urs.cz/item/CS_URS_2022_02/012002000" TargetMode="External" /><Relationship Id="rId4" Type="http://schemas.openxmlformats.org/officeDocument/2006/relationships/hyperlink" Target="https://podminky.urs.cz/item/CS_URS_2022_02/032002000" TargetMode="External" /><Relationship Id="rId5" Type="http://schemas.openxmlformats.org/officeDocument/2006/relationships/hyperlink" Target="https://podminky.urs.cz/item/CS_URS_2022_02/039002000" TargetMode="External" /><Relationship Id="rId6" Type="http://schemas.openxmlformats.org/officeDocument/2006/relationships/hyperlink" Target="https://podminky.urs.cz/item/CS_URS_2022_02/075002000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21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21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117-3287-22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LBC 423, LBK 745 s propojovací Polní cestou C2 v k.ú. Stehelčeves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Stehelčeves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2. 11. 2022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ČR-Státní pozemkový úřad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AGROPROJEKT PSO s.r.o.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>AGROPROJEKT PSO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21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73</v>
      </c>
      <c r="BT54" s="109" t="s">
        <v>74</v>
      </c>
      <c r="BU54" s="110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16.5" customHeight="1">
      <c r="A55" s="7"/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ROUND(SUM(AG56:AG60),2)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80</v>
      </c>
      <c r="AR55" s="118"/>
      <c r="AS55" s="119">
        <f>ROUND(SUM(AS56:AS60),2)</f>
        <v>0</v>
      </c>
      <c r="AT55" s="120">
        <f>ROUND(SUM(AV55:AW55),2)</f>
        <v>0</v>
      </c>
      <c r="AU55" s="121">
        <f>ROUND(SUM(AU56:AU60),5)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ROUND(SUM(AZ56:AZ60),2)</f>
        <v>0</v>
      </c>
      <c r="BA55" s="120">
        <f>ROUND(SUM(BA56:BA60),2)</f>
        <v>0</v>
      </c>
      <c r="BB55" s="120">
        <f>ROUND(SUM(BB56:BB60),2)</f>
        <v>0</v>
      </c>
      <c r="BC55" s="120">
        <f>ROUND(SUM(BC56:BC60),2)</f>
        <v>0</v>
      </c>
      <c r="BD55" s="122">
        <f>ROUND(SUM(BD56:BD60),2)</f>
        <v>0</v>
      </c>
      <c r="BE55" s="7"/>
      <c r="BS55" s="123" t="s">
        <v>73</v>
      </c>
      <c r="BT55" s="123" t="s">
        <v>81</v>
      </c>
      <c r="BV55" s="123" t="s">
        <v>76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4" customFormat="1" ht="16.5" customHeight="1">
      <c r="A56" s="124" t="s">
        <v>84</v>
      </c>
      <c r="B56" s="63"/>
      <c r="C56" s="125"/>
      <c r="D56" s="125"/>
      <c r="E56" s="126" t="s">
        <v>78</v>
      </c>
      <c r="F56" s="126"/>
      <c r="G56" s="126"/>
      <c r="H56" s="126"/>
      <c r="I56" s="126"/>
      <c r="J56" s="125"/>
      <c r="K56" s="126" t="s">
        <v>79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'SO-801 - LBC 423'!J30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85</v>
      </c>
      <c r="AR56" s="65"/>
      <c r="AS56" s="129">
        <v>0</v>
      </c>
      <c r="AT56" s="130">
        <f>ROUND(SUM(AV56:AW56),2)</f>
        <v>0</v>
      </c>
      <c r="AU56" s="131">
        <f>'SO-801 - LBC 423'!P79</f>
        <v>0</v>
      </c>
      <c r="AV56" s="130">
        <f>'SO-801 - LBC 423'!J33</f>
        <v>0</v>
      </c>
      <c r="AW56" s="130">
        <f>'SO-801 - LBC 423'!J34</f>
        <v>0</v>
      </c>
      <c r="AX56" s="130">
        <f>'SO-801 - LBC 423'!J35</f>
        <v>0</v>
      </c>
      <c r="AY56" s="130">
        <f>'SO-801 - LBC 423'!J36</f>
        <v>0</v>
      </c>
      <c r="AZ56" s="130">
        <f>'SO-801 - LBC 423'!F33</f>
        <v>0</v>
      </c>
      <c r="BA56" s="130">
        <f>'SO-801 - LBC 423'!F34</f>
        <v>0</v>
      </c>
      <c r="BB56" s="130">
        <f>'SO-801 - LBC 423'!F35</f>
        <v>0</v>
      </c>
      <c r="BC56" s="130">
        <f>'SO-801 - LBC 423'!F36</f>
        <v>0</v>
      </c>
      <c r="BD56" s="132">
        <f>'SO-801 - LBC 423'!F37</f>
        <v>0</v>
      </c>
      <c r="BE56" s="4"/>
      <c r="BT56" s="133" t="s">
        <v>83</v>
      </c>
      <c r="BU56" s="133" t="s">
        <v>86</v>
      </c>
      <c r="BV56" s="133" t="s">
        <v>76</v>
      </c>
      <c r="BW56" s="133" t="s">
        <v>82</v>
      </c>
      <c r="BX56" s="133" t="s">
        <v>5</v>
      </c>
      <c r="CL56" s="133" t="s">
        <v>19</v>
      </c>
      <c r="CM56" s="133" t="s">
        <v>83</v>
      </c>
    </row>
    <row r="57" s="4" customFormat="1" ht="16.5" customHeight="1">
      <c r="A57" s="124" t="s">
        <v>84</v>
      </c>
      <c r="B57" s="63"/>
      <c r="C57" s="125"/>
      <c r="D57" s="125"/>
      <c r="E57" s="126" t="s">
        <v>87</v>
      </c>
      <c r="F57" s="126"/>
      <c r="G57" s="126"/>
      <c r="H57" s="126"/>
      <c r="I57" s="126"/>
      <c r="J57" s="125"/>
      <c r="K57" s="126" t="s">
        <v>88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'SO-801.1 - 1. rok pěstebn...'!J32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85</v>
      </c>
      <c r="AR57" s="65"/>
      <c r="AS57" s="129">
        <v>0</v>
      </c>
      <c r="AT57" s="130">
        <f>ROUND(SUM(AV57:AW57),2)</f>
        <v>0</v>
      </c>
      <c r="AU57" s="131">
        <f>'SO-801.1 - 1. rok pěstebn...'!P85</f>
        <v>0</v>
      </c>
      <c r="AV57" s="130">
        <f>'SO-801.1 - 1. rok pěstebn...'!J35</f>
        <v>0</v>
      </c>
      <c r="AW57" s="130">
        <f>'SO-801.1 - 1. rok pěstebn...'!J36</f>
        <v>0</v>
      </c>
      <c r="AX57" s="130">
        <f>'SO-801.1 - 1. rok pěstebn...'!J37</f>
        <v>0</v>
      </c>
      <c r="AY57" s="130">
        <f>'SO-801.1 - 1. rok pěstebn...'!J38</f>
        <v>0</v>
      </c>
      <c r="AZ57" s="130">
        <f>'SO-801.1 - 1. rok pěstebn...'!F35</f>
        <v>0</v>
      </c>
      <c r="BA57" s="130">
        <f>'SO-801.1 - 1. rok pěstebn...'!F36</f>
        <v>0</v>
      </c>
      <c r="BB57" s="130">
        <f>'SO-801.1 - 1. rok pěstebn...'!F37</f>
        <v>0</v>
      </c>
      <c r="BC57" s="130">
        <f>'SO-801.1 - 1. rok pěstebn...'!F38</f>
        <v>0</v>
      </c>
      <c r="BD57" s="132">
        <f>'SO-801.1 - 1. rok pěstebn...'!F39</f>
        <v>0</v>
      </c>
      <c r="BE57" s="4"/>
      <c r="BT57" s="133" t="s">
        <v>83</v>
      </c>
      <c r="BV57" s="133" t="s">
        <v>76</v>
      </c>
      <c r="BW57" s="133" t="s">
        <v>89</v>
      </c>
      <c r="BX57" s="133" t="s">
        <v>82</v>
      </c>
      <c r="CL57" s="133" t="s">
        <v>19</v>
      </c>
    </row>
    <row r="58" s="4" customFormat="1" ht="16.5" customHeight="1">
      <c r="A58" s="124" t="s">
        <v>84</v>
      </c>
      <c r="B58" s="63"/>
      <c r="C58" s="125"/>
      <c r="D58" s="125"/>
      <c r="E58" s="126" t="s">
        <v>90</v>
      </c>
      <c r="F58" s="126"/>
      <c r="G58" s="126"/>
      <c r="H58" s="126"/>
      <c r="I58" s="126"/>
      <c r="J58" s="125"/>
      <c r="K58" s="126" t="s">
        <v>91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'SO-801.2 - 2. rok pěstebn...'!J32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85</v>
      </c>
      <c r="AR58" s="65"/>
      <c r="AS58" s="129">
        <v>0</v>
      </c>
      <c r="AT58" s="130">
        <f>ROUND(SUM(AV58:AW58),2)</f>
        <v>0</v>
      </c>
      <c r="AU58" s="131">
        <f>'SO-801.2 - 2. rok pěstebn...'!P85</f>
        <v>0</v>
      </c>
      <c r="AV58" s="130">
        <f>'SO-801.2 - 2. rok pěstebn...'!J35</f>
        <v>0</v>
      </c>
      <c r="AW58" s="130">
        <f>'SO-801.2 - 2. rok pěstebn...'!J36</f>
        <v>0</v>
      </c>
      <c r="AX58" s="130">
        <f>'SO-801.2 - 2. rok pěstebn...'!J37</f>
        <v>0</v>
      </c>
      <c r="AY58" s="130">
        <f>'SO-801.2 - 2. rok pěstebn...'!J38</f>
        <v>0</v>
      </c>
      <c r="AZ58" s="130">
        <f>'SO-801.2 - 2. rok pěstebn...'!F35</f>
        <v>0</v>
      </c>
      <c r="BA58" s="130">
        <f>'SO-801.2 - 2. rok pěstebn...'!F36</f>
        <v>0</v>
      </c>
      <c r="BB58" s="130">
        <f>'SO-801.2 - 2. rok pěstebn...'!F37</f>
        <v>0</v>
      </c>
      <c r="BC58" s="130">
        <f>'SO-801.2 - 2. rok pěstebn...'!F38</f>
        <v>0</v>
      </c>
      <c r="BD58" s="132">
        <f>'SO-801.2 - 2. rok pěstebn...'!F39</f>
        <v>0</v>
      </c>
      <c r="BE58" s="4"/>
      <c r="BT58" s="133" t="s">
        <v>83</v>
      </c>
      <c r="BV58" s="133" t="s">
        <v>76</v>
      </c>
      <c r="BW58" s="133" t="s">
        <v>92</v>
      </c>
      <c r="BX58" s="133" t="s">
        <v>82</v>
      </c>
      <c r="CL58" s="133" t="s">
        <v>19</v>
      </c>
    </row>
    <row r="59" s="4" customFormat="1" ht="16.5" customHeight="1">
      <c r="A59" s="124" t="s">
        <v>84</v>
      </c>
      <c r="B59" s="63"/>
      <c r="C59" s="125"/>
      <c r="D59" s="125"/>
      <c r="E59" s="126" t="s">
        <v>93</v>
      </c>
      <c r="F59" s="126"/>
      <c r="G59" s="126"/>
      <c r="H59" s="126"/>
      <c r="I59" s="126"/>
      <c r="J59" s="125"/>
      <c r="K59" s="126" t="s">
        <v>94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'SO-801.3 - 3. rok pěstebn...'!J32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85</v>
      </c>
      <c r="AR59" s="65"/>
      <c r="AS59" s="129">
        <v>0</v>
      </c>
      <c r="AT59" s="130">
        <f>ROUND(SUM(AV59:AW59),2)</f>
        <v>0</v>
      </c>
      <c r="AU59" s="131">
        <f>'SO-801.3 - 3. rok pěstebn...'!P85</f>
        <v>0</v>
      </c>
      <c r="AV59" s="130">
        <f>'SO-801.3 - 3. rok pěstebn...'!J35</f>
        <v>0</v>
      </c>
      <c r="AW59" s="130">
        <f>'SO-801.3 - 3. rok pěstebn...'!J36</f>
        <v>0</v>
      </c>
      <c r="AX59" s="130">
        <f>'SO-801.3 - 3. rok pěstebn...'!J37</f>
        <v>0</v>
      </c>
      <c r="AY59" s="130">
        <f>'SO-801.3 - 3. rok pěstebn...'!J38</f>
        <v>0</v>
      </c>
      <c r="AZ59" s="130">
        <f>'SO-801.3 - 3. rok pěstebn...'!F35</f>
        <v>0</v>
      </c>
      <c r="BA59" s="130">
        <f>'SO-801.3 - 3. rok pěstebn...'!F36</f>
        <v>0</v>
      </c>
      <c r="BB59" s="130">
        <f>'SO-801.3 - 3. rok pěstebn...'!F37</f>
        <v>0</v>
      </c>
      <c r="BC59" s="130">
        <f>'SO-801.3 - 3. rok pěstebn...'!F38</f>
        <v>0</v>
      </c>
      <c r="BD59" s="132">
        <f>'SO-801.3 - 3. rok pěstebn...'!F39</f>
        <v>0</v>
      </c>
      <c r="BE59" s="4"/>
      <c r="BT59" s="133" t="s">
        <v>83</v>
      </c>
      <c r="BV59" s="133" t="s">
        <v>76</v>
      </c>
      <c r="BW59" s="133" t="s">
        <v>95</v>
      </c>
      <c r="BX59" s="133" t="s">
        <v>82</v>
      </c>
      <c r="CL59" s="133" t="s">
        <v>19</v>
      </c>
    </row>
    <row r="60" s="4" customFormat="1" ht="16.5" customHeight="1">
      <c r="A60" s="124" t="s">
        <v>84</v>
      </c>
      <c r="B60" s="63"/>
      <c r="C60" s="125"/>
      <c r="D60" s="125"/>
      <c r="E60" s="126" t="s">
        <v>96</v>
      </c>
      <c r="F60" s="126"/>
      <c r="G60" s="126"/>
      <c r="H60" s="126"/>
      <c r="I60" s="126"/>
      <c r="J60" s="125"/>
      <c r="K60" s="126" t="s">
        <v>97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'VRN - SO-801 LBC 423'!J32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85</v>
      </c>
      <c r="AR60" s="65"/>
      <c r="AS60" s="134">
        <v>0</v>
      </c>
      <c r="AT60" s="135">
        <f>ROUND(SUM(AV60:AW60),2)</f>
        <v>0</v>
      </c>
      <c r="AU60" s="136">
        <f>'VRN - SO-801 LBC 423'!P91</f>
        <v>0</v>
      </c>
      <c r="AV60" s="135">
        <f>'VRN - SO-801 LBC 423'!J35</f>
        <v>0</v>
      </c>
      <c r="AW60" s="135">
        <f>'VRN - SO-801 LBC 423'!J36</f>
        <v>0</v>
      </c>
      <c r="AX60" s="135">
        <f>'VRN - SO-801 LBC 423'!J37</f>
        <v>0</v>
      </c>
      <c r="AY60" s="135">
        <f>'VRN - SO-801 LBC 423'!J38</f>
        <v>0</v>
      </c>
      <c r="AZ60" s="135">
        <f>'VRN - SO-801 LBC 423'!F35</f>
        <v>0</v>
      </c>
      <c r="BA60" s="135">
        <f>'VRN - SO-801 LBC 423'!F36</f>
        <v>0</v>
      </c>
      <c r="BB60" s="135">
        <f>'VRN - SO-801 LBC 423'!F37</f>
        <v>0</v>
      </c>
      <c r="BC60" s="135">
        <f>'VRN - SO-801 LBC 423'!F38</f>
        <v>0</v>
      </c>
      <c r="BD60" s="137">
        <f>'VRN - SO-801 LBC 423'!F39</f>
        <v>0</v>
      </c>
      <c r="BE60" s="4"/>
      <c r="BT60" s="133" t="s">
        <v>83</v>
      </c>
      <c r="BV60" s="133" t="s">
        <v>76</v>
      </c>
      <c r="BW60" s="133" t="s">
        <v>98</v>
      </c>
      <c r="BX60" s="133" t="s">
        <v>82</v>
      </c>
      <c r="CL60" s="133" t="s">
        <v>19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g2/UWcGei2zZq1x3xnBMaQaC20HUo4z+zehKpXmvKIk9N2cJquxdwDMFue6kdksibBwDQvYDs/zUHE084ZRI4A==" hashValue="XBQ6pZCuDXl250l66Cx10DAPBrJHIfv1CJnVwpM6iW85CCKkiAEBaLtTtqvt0P4MYScZEQ7WiUJOaeiicpEHOQ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-801 - LBC 423'!C2" display="/"/>
    <hyperlink ref="A57" location="'SO-801.1 - 1. rok pěstebn...'!C2" display="/"/>
    <hyperlink ref="A58" location="'SO-801.2 - 2. rok pěstebn...'!C2" display="/"/>
    <hyperlink ref="A59" location="'SO-801.3 - 3. rok pěstebn...'!C2" display="/"/>
    <hyperlink ref="A60" location="'VRN - SO-801 LBC 42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LBC 423, LBK 745 s propojovací Polní cestou C2 v k.ú. Stehelčeves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100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21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22</v>
      </c>
      <c r="E12" s="38"/>
      <c r="F12" s="133" t="s">
        <v>23</v>
      </c>
      <c r="G12" s="38"/>
      <c r="H12" s="38"/>
      <c r="I12" s="142" t="s">
        <v>24</v>
      </c>
      <c r="J12" s="146" t="str">
        <f>'Rekapitulace stavby'!AN8</f>
        <v>2. 11. 2022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26</v>
      </c>
      <c r="E14" s="38"/>
      <c r="F14" s="38"/>
      <c r="G14" s="38"/>
      <c r="H14" s="38"/>
      <c r="I14" s="142" t="s">
        <v>27</v>
      </c>
      <c r="J14" s="133" t="s">
        <v>28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29</v>
      </c>
      <c r="F15" s="38"/>
      <c r="G15" s="38"/>
      <c r="H15" s="38"/>
      <c r="I15" s="142" t="s">
        <v>30</v>
      </c>
      <c r="J15" s="133" t="s">
        <v>21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31</v>
      </c>
      <c r="E17" s="38"/>
      <c r="F17" s="38"/>
      <c r="G17" s="38"/>
      <c r="H17" s="38"/>
      <c r="I17" s="142" t="s">
        <v>27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30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33</v>
      </c>
      <c r="E20" s="38"/>
      <c r="F20" s="38"/>
      <c r="G20" s="38"/>
      <c r="H20" s="38"/>
      <c r="I20" s="142" t="s">
        <v>27</v>
      </c>
      <c r="J20" s="133" t="s">
        <v>34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35</v>
      </c>
      <c r="F21" s="38"/>
      <c r="G21" s="38"/>
      <c r="H21" s="38"/>
      <c r="I21" s="142" t="s">
        <v>30</v>
      </c>
      <c r="J21" s="133" t="s">
        <v>21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2" t="s">
        <v>27</v>
      </c>
      <c r="J23" s="133" t="s">
        <v>34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30</v>
      </c>
      <c r="J24" s="133" t="s">
        <v>21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21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ROUND((SUM(BE79:BE245)),  2)</f>
        <v>0</v>
      </c>
      <c r="G33" s="38"/>
      <c r="H33" s="38"/>
      <c r="I33" s="157">
        <v>0.20999999999999999</v>
      </c>
      <c r="J33" s="156">
        <f>ROUND(((SUM(BE79:BE245))*I33),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ROUND((SUM(BF79:BF245)),  2)</f>
        <v>0</v>
      </c>
      <c r="G34" s="38"/>
      <c r="H34" s="38"/>
      <c r="I34" s="157">
        <v>0.14999999999999999</v>
      </c>
      <c r="J34" s="156">
        <f>ROUND(((SUM(BF79:BF245))*I34),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ROUND((SUM(BG79:BG245)),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ROUND((SUM(BH79:BH245)),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ROUND((SUM(BI79:BI245)),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LBC 423, LBK 745 s propojovací Polní cestou C2 v k.ú. Stehelčeves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SO-801 - LBC 423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Stehelčeves</v>
      </c>
      <c r="G52" s="40"/>
      <c r="H52" s="40"/>
      <c r="I52" s="32" t="s">
        <v>24</v>
      </c>
      <c r="J52" s="72" t="str">
        <f>IF(J12="","",J12)</f>
        <v>2. 11. 2022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26</v>
      </c>
      <c r="D54" s="40"/>
      <c r="E54" s="40"/>
      <c r="F54" s="27" t="str">
        <f>E15</f>
        <v>ČR-Státní pozemkový úřad</v>
      </c>
      <c r="G54" s="40"/>
      <c r="H54" s="40"/>
      <c r="I54" s="32" t="s">
        <v>33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>AGROPROJEKT PSO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103</v>
      </c>
      <c r="D57" s="171"/>
      <c r="E57" s="171"/>
      <c r="F57" s="171"/>
      <c r="G57" s="171"/>
      <c r="H57" s="171"/>
      <c r="I57" s="171"/>
      <c r="J57" s="172" t="s">
        <v>104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106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6.25" customHeight="1">
      <c r="A69" s="38"/>
      <c r="B69" s="39"/>
      <c r="C69" s="40"/>
      <c r="D69" s="40"/>
      <c r="E69" s="169" t="str">
        <f>E7</f>
        <v>LBC 423, LBK 745 s propojovací Polní cestou C2 v k.ú. Stehelčeves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100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SO-801 - LBC 423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22</v>
      </c>
      <c r="D73" s="40"/>
      <c r="E73" s="40"/>
      <c r="F73" s="27" t="str">
        <f>F12</f>
        <v>Stehelčeves</v>
      </c>
      <c r="G73" s="40"/>
      <c r="H73" s="40"/>
      <c r="I73" s="32" t="s">
        <v>24</v>
      </c>
      <c r="J73" s="72" t="str">
        <f>IF(J12="","",J12)</f>
        <v>2. 11. 2022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5.65" customHeight="1">
      <c r="A75" s="38"/>
      <c r="B75" s="39"/>
      <c r="C75" s="32" t="s">
        <v>26</v>
      </c>
      <c r="D75" s="40"/>
      <c r="E75" s="40"/>
      <c r="F75" s="27" t="str">
        <f>E15</f>
        <v>ČR-Státní pozemkový úřad</v>
      </c>
      <c r="G75" s="40"/>
      <c r="H75" s="40"/>
      <c r="I75" s="32" t="s">
        <v>33</v>
      </c>
      <c r="J75" s="36" t="str">
        <f>E21</f>
        <v>AGROPROJEKT PSO s.r.o.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31</v>
      </c>
      <c r="D76" s="40"/>
      <c r="E76" s="40"/>
      <c r="F76" s="27" t="str">
        <f>IF(E18="","",E18)</f>
        <v>Vyplň údaj</v>
      </c>
      <c r="G76" s="40"/>
      <c r="H76" s="40"/>
      <c r="I76" s="32" t="s">
        <v>37</v>
      </c>
      <c r="J76" s="36" t="str">
        <f>E24</f>
        <v>AGROPROJEKT PSO s.r.o.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74"/>
      <c r="B78" s="175"/>
      <c r="C78" s="176" t="s">
        <v>107</v>
      </c>
      <c r="D78" s="177" t="s">
        <v>59</v>
      </c>
      <c r="E78" s="177" t="s">
        <v>55</v>
      </c>
      <c r="F78" s="177" t="s">
        <v>56</v>
      </c>
      <c r="G78" s="177" t="s">
        <v>108</v>
      </c>
      <c r="H78" s="177" t="s">
        <v>109</v>
      </c>
      <c r="I78" s="177" t="s">
        <v>110</v>
      </c>
      <c r="J78" s="177" t="s">
        <v>104</v>
      </c>
      <c r="K78" s="178" t="s">
        <v>111</v>
      </c>
      <c r="L78" s="179"/>
      <c r="M78" s="92" t="s">
        <v>21</v>
      </c>
      <c r="N78" s="93" t="s">
        <v>44</v>
      </c>
      <c r="O78" s="93" t="s">
        <v>112</v>
      </c>
      <c r="P78" s="93" t="s">
        <v>113</v>
      </c>
      <c r="Q78" s="93" t="s">
        <v>114</v>
      </c>
      <c r="R78" s="93" t="s">
        <v>115</v>
      </c>
      <c r="S78" s="93" t="s">
        <v>116</v>
      </c>
      <c r="T78" s="94" t="s">
        <v>117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8"/>
      <c r="B79" s="39"/>
      <c r="C79" s="99" t="s">
        <v>118</v>
      </c>
      <c r="D79" s="40"/>
      <c r="E79" s="40"/>
      <c r="F79" s="40"/>
      <c r="G79" s="40"/>
      <c r="H79" s="40"/>
      <c r="I79" s="40"/>
      <c r="J79" s="180">
        <f>BK79</f>
        <v>0</v>
      </c>
      <c r="K79" s="40"/>
      <c r="L79" s="44"/>
      <c r="M79" s="95"/>
      <c r="N79" s="181"/>
      <c r="O79" s="96"/>
      <c r="P79" s="182">
        <f>SUM(P80:P245)</f>
        <v>0</v>
      </c>
      <c r="Q79" s="96"/>
      <c r="R79" s="182">
        <f>SUM(R80:R245)</f>
        <v>234.40455420000001</v>
      </c>
      <c r="S79" s="96"/>
      <c r="T79" s="183">
        <f>SUM(T80:T245)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73</v>
      </c>
      <c r="AU79" s="17" t="s">
        <v>105</v>
      </c>
      <c r="BK79" s="184">
        <f>SUM(BK80:BK245)</f>
        <v>0</v>
      </c>
    </row>
    <row r="80" s="2" customFormat="1" ht="33" customHeight="1">
      <c r="A80" s="38"/>
      <c r="B80" s="39"/>
      <c r="C80" s="185" t="s">
        <v>81</v>
      </c>
      <c r="D80" s="185" t="s">
        <v>119</v>
      </c>
      <c r="E80" s="186" t="s">
        <v>120</v>
      </c>
      <c r="F80" s="187" t="s">
        <v>121</v>
      </c>
      <c r="G80" s="188" t="s">
        <v>122</v>
      </c>
      <c r="H80" s="189">
        <v>30003</v>
      </c>
      <c r="I80" s="190"/>
      <c r="J80" s="191">
        <f>ROUND(I80*H80,2)</f>
        <v>0</v>
      </c>
      <c r="K80" s="187" t="s">
        <v>123</v>
      </c>
      <c r="L80" s="44"/>
      <c r="M80" s="192" t="s">
        <v>21</v>
      </c>
      <c r="N80" s="193" t="s">
        <v>45</v>
      </c>
      <c r="O80" s="84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96" t="s">
        <v>124</v>
      </c>
      <c r="AT80" s="196" t="s">
        <v>119</v>
      </c>
      <c r="AU80" s="196" t="s">
        <v>74</v>
      </c>
      <c r="AY80" s="17" t="s">
        <v>125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7" t="s">
        <v>81</v>
      </c>
      <c r="BK80" s="197">
        <f>ROUND(I80*H80,2)</f>
        <v>0</v>
      </c>
      <c r="BL80" s="17" t="s">
        <v>124</v>
      </c>
      <c r="BM80" s="196" t="s">
        <v>126</v>
      </c>
    </row>
    <row r="81" s="2" customFormat="1">
      <c r="A81" s="38"/>
      <c r="B81" s="39"/>
      <c r="C81" s="40"/>
      <c r="D81" s="198" t="s">
        <v>127</v>
      </c>
      <c r="E81" s="40"/>
      <c r="F81" s="199" t="s">
        <v>128</v>
      </c>
      <c r="G81" s="40"/>
      <c r="H81" s="40"/>
      <c r="I81" s="200"/>
      <c r="J81" s="40"/>
      <c r="K81" s="40"/>
      <c r="L81" s="44"/>
      <c r="M81" s="201"/>
      <c r="N81" s="202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127</v>
      </c>
      <c r="AU81" s="17" t="s">
        <v>74</v>
      </c>
    </row>
    <row r="82" s="2" customFormat="1">
      <c r="A82" s="38"/>
      <c r="B82" s="39"/>
      <c r="C82" s="40"/>
      <c r="D82" s="203" t="s">
        <v>129</v>
      </c>
      <c r="E82" s="40"/>
      <c r="F82" s="204" t="s">
        <v>130</v>
      </c>
      <c r="G82" s="40"/>
      <c r="H82" s="40"/>
      <c r="I82" s="200"/>
      <c r="J82" s="40"/>
      <c r="K82" s="40"/>
      <c r="L82" s="44"/>
      <c r="M82" s="201"/>
      <c r="N82" s="202"/>
      <c r="O82" s="84"/>
      <c r="P82" s="84"/>
      <c r="Q82" s="84"/>
      <c r="R82" s="84"/>
      <c r="S82" s="84"/>
      <c r="T82" s="85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129</v>
      </c>
      <c r="AU82" s="17" t="s">
        <v>74</v>
      </c>
    </row>
    <row r="83" s="2" customFormat="1" ht="24.15" customHeight="1">
      <c r="A83" s="38"/>
      <c r="B83" s="39"/>
      <c r="C83" s="185" t="s">
        <v>83</v>
      </c>
      <c r="D83" s="185" t="s">
        <v>119</v>
      </c>
      <c r="E83" s="186" t="s">
        <v>131</v>
      </c>
      <c r="F83" s="187" t="s">
        <v>132</v>
      </c>
      <c r="G83" s="188" t="s">
        <v>122</v>
      </c>
      <c r="H83" s="189">
        <v>30003</v>
      </c>
      <c r="I83" s="190"/>
      <c r="J83" s="191">
        <f>ROUND(I83*H83,2)</f>
        <v>0</v>
      </c>
      <c r="K83" s="187" t="s">
        <v>123</v>
      </c>
      <c r="L83" s="44"/>
      <c r="M83" s="192" t="s">
        <v>21</v>
      </c>
      <c r="N83" s="193" t="s">
        <v>45</v>
      </c>
      <c r="O83" s="84"/>
      <c r="P83" s="194">
        <f>O83*H83</f>
        <v>0</v>
      </c>
      <c r="Q83" s="194">
        <v>0</v>
      </c>
      <c r="R83" s="194">
        <f>Q83*H83</f>
        <v>0</v>
      </c>
      <c r="S83" s="194">
        <v>0</v>
      </c>
      <c r="T83" s="195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96" t="s">
        <v>124</v>
      </c>
      <c r="AT83" s="196" t="s">
        <v>119</v>
      </c>
      <c r="AU83" s="196" t="s">
        <v>74</v>
      </c>
      <c r="AY83" s="17" t="s">
        <v>125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7" t="s">
        <v>81</v>
      </c>
      <c r="BK83" s="197">
        <f>ROUND(I83*H83,2)</f>
        <v>0</v>
      </c>
      <c r="BL83" s="17" t="s">
        <v>124</v>
      </c>
      <c r="BM83" s="196" t="s">
        <v>133</v>
      </c>
    </row>
    <row r="84" s="2" customFormat="1">
      <c r="A84" s="38"/>
      <c r="B84" s="39"/>
      <c r="C84" s="40"/>
      <c r="D84" s="198" t="s">
        <v>127</v>
      </c>
      <c r="E84" s="40"/>
      <c r="F84" s="199" t="s">
        <v>134</v>
      </c>
      <c r="G84" s="40"/>
      <c r="H84" s="40"/>
      <c r="I84" s="200"/>
      <c r="J84" s="40"/>
      <c r="K84" s="40"/>
      <c r="L84" s="44"/>
      <c r="M84" s="201"/>
      <c r="N84" s="202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127</v>
      </c>
      <c r="AU84" s="17" t="s">
        <v>74</v>
      </c>
    </row>
    <row r="85" s="2" customFormat="1">
      <c r="A85" s="38"/>
      <c r="B85" s="39"/>
      <c r="C85" s="40"/>
      <c r="D85" s="203" t="s">
        <v>129</v>
      </c>
      <c r="E85" s="40"/>
      <c r="F85" s="204" t="s">
        <v>135</v>
      </c>
      <c r="G85" s="40"/>
      <c r="H85" s="40"/>
      <c r="I85" s="200"/>
      <c r="J85" s="40"/>
      <c r="K85" s="40"/>
      <c r="L85" s="44"/>
      <c r="M85" s="201"/>
      <c r="N85" s="202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129</v>
      </c>
      <c r="AU85" s="17" t="s">
        <v>74</v>
      </c>
    </row>
    <row r="86" s="2" customFormat="1" ht="21.75" customHeight="1">
      <c r="A86" s="38"/>
      <c r="B86" s="39"/>
      <c r="C86" s="185" t="s">
        <v>136</v>
      </c>
      <c r="D86" s="185" t="s">
        <v>119</v>
      </c>
      <c r="E86" s="186" t="s">
        <v>137</v>
      </c>
      <c r="F86" s="187" t="s">
        <v>138</v>
      </c>
      <c r="G86" s="188" t="s">
        <v>122</v>
      </c>
      <c r="H86" s="189">
        <v>30003</v>
      </c>
      <c r="I86" s="190"/>
      <c r="J86" s="191">
        <f>ROUND(I86*H86,2)</f>
        <v>0</v>
      </c>
      <c r="K86" s="187" t="s">
        <v>123</v>
      </c>
      <c r="L86" s="44"/>
      <c r="M86" s="192" t="s">
        <v>21</v>
      </c>
      <c r="N86" s="193" t="s">
        <v>45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124</v>
      </c>
      <c r="AT86" s="196" t="s">
        <v>119</v>
      </c>
      <c r="AU86" s="196" t="s">
        <v>74</v>
      </c>
      <c r="AY86" s="17" t="s">
        <v>125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81</v>
      </c>
      <c r="BK86" s="197">
        <f>ROUND(I86*H86,2)</f>
        <v>0</v>
      </c>
      <c r="BL86" s="17" t="s">
        <v>124</v>
      </c>
      <c r="BM86" s="196" t="s">
        <v>139</v>
      </c>
    </row>
    <row r="87" s="2" customFormat="1">
      <c r="A87" s="38"/>
      <c r="B87" s="39"/>
      <c r="C87" s="40"/>
      <c r="D87" s="198" t="s">
        <v>127</v>
      </c>
      <c r="E87" s="40"/>
      <c r="F87" s="199" t="s">
        <v>140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127</v>
      </c>
      <c r="AU87" s="17" t="s">
        <v>74</v>
      </c>
    </row>
    <row r="88" s="2" customFormat="1">
      <c r="A88" s="38"/>
      <c r="B88" s="39"/>
      <c r="C88" s="40"/>
      <c r="D88" s="203" t="s">
        <v>129</v>
      </c>
      <c r="E88" s="40"/>
      <c r="F88" s="204" t="s">
        <v>141</v>
      </c>
      <c r="G88" s="40"/>
      <c r="H88" s="40"/>
      <c r="I88" s="200"/>
      <c r="J88" s="40"/>
      <c r="K88" s="40"/>
      <c r="L88" s="44"/>
      <c r="M88" s="201"/>
      <c r="N88" s="202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129</v>
      </c>
      <c r="AU88" s="17" t="s">
        <v>74</v>
      </c>
    </row>
    <row r="89" s="2" customFormat="1" ht="21.75" customHeight="1">
      <c r="A89" s="38"/>
      <c r="B89" s="39"/>
      <c r="C89" s="185" t="s">
        <v>124</v>
      </c>
      <c r="D89" s="185" t="s">
        <v>119</v>
      </c>
      <c r="E89" s="186" t="s">
        <v>142</v>
      </c>
      <c r="F89" s="187" t="s">
        <v>143</v>
      </c>
      <c r="G89" s="188" t="s">
        <v>122</v>
      </c>
      <c r="H89" s="189">
        <v>30003</v>
      </c>
      <c r="I89" s="190"/>
      <c r="J89" s="191">
        <f>ROUND(I89*H89,2)</f>
        <v>0</v>
      </c>
      <c r="K89" s="187" t="s">
        <v>123</v>
      </c>
      <c r="L89" s="44"/>
      <c r="M89" s="192" t="s">
        <v>21</v>
      </c>
      <c r="N89" s="193" t="s">
        <v>45</v>
      </c>
      <c r="O89" s="84"/>
      <c r="P89" s="194">
        <f>O89*H89</f>
        <v>0</v>
      </c>
      <c r="Q89" s="194">
        <v>0</v>
      </c>
      <c r="R89" s="194">
        <f>Q89*H89</f>
        <v>0</v>
      </c>
      <c r="S89" s="194">
        <v>0</v>
      </c>
      <c r="T89" s="19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6" t="s">
        <v>124</v>
      </c>
      <c r="AT89" s="196" t="s">
        <v>119</v>
      </c>
      <c r="AU89" s="196" t="s">
        <v>74</v>
      </c>
      <c r="AY89" s="17" t="s">
        <v>125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81</v>
      </c>
      <c r="BK89" s="197">
        <f>ROUND(I89*H89,2)</f>
        <v>0</v>
      </c>
      <c r="BL89" s="17" t="s">
        <v>124</v>
      </c>
      <c r="BM89" s="196" t="s">
        <v>144</v>
      </c>
    </row>
    <row r="90" s="2" customFormat="1">
      <c r="A90" s="38"/>
      <c r="B90" s="39"/>
      <c r="C90" s="40"/>
      <c r="D90" s="198" t="s">
        <v>127</v>
      </c>
      <c r="E90" s="40"/>
      <c r="F90" s="199" t="s">
        <v>145</v>
      </c>
      <c r="G90" s="40"/>
      <c r="H90" s="40"/>
      <c r="I90" s="200"/>
      <c r="J90" s="40"/>
      <c r="K90" s="40"/>
      <c r="L90" s="44"/>
      <c r="M90" s="201"/>
      <c r="N90" s="20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127</v>
      </c>
      <c r="AU90" s="17" t="s">
        <v>74</v>
      </c>
    </row>
    <row r="91" s="2" customFormat="1">
      <c r="A91" s="38"/>
      <c r="B91" s="39"/>
      <c r="C91" s="40"/>
      <c r="D91" s="203" t="s">
        <v>129</v>
      </c>
      <c r="E91" s="40"/>
      <c r="F91" s="204" t="s">
        <v>146</v>
      </c>
      <c r="G91" s="40"/>
      <c r="H91" s="40"/>
      <c r="I91" s="200"/>
      <c r="J91" s="40"/>
      <c r="K91" s="40"/>
      <c r="L91" s="44"/>
      <c r="M91" s="201"/>
      <c r="N91" s="20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129</v>
      </c>
      <c r="AU91" s="17" t="s">
        <v>74</v>
      </c>
    </row>
    <row r="92" s="2" customFormat="1" ht="24.15" customHeight="1">
      <c r="A92" s="38"/>
      <c r="B92" s="39"/>
      <c r="C92" s="185" t="s">
        <v>147</v>
      </c>
      <c r="D92" s="185" t="s">
        <v>119</v>
      </c>
      <c r="E92" s="186" t="s">
        <v>148</v>
      </c>
      <c r="F92" s="187" t="s">
        <v>149</v>
      </c>
      <c r="G92" s="188" t="s">
        <v>122</v>
      </c>
      <c r="H92" s="189">
        <v>30003</v>
      </c>
      <c r="I92" s="190"/>
      <c r="J92" s="191">
        <f>ROUND(I92*H92,2)</f>
        <v>0</v>
      </c>
      <c r="K92" s="187" t="s">
        <v>123</v>
      </c>
      <c r="L92" s="44"/>
      <c r="M92" s="192" t="s">
        <v>21</v>
      </c>
      <c r="N92" s="193" t="s">
        <v>45</v>
      </c>
      <c r="O92" s="84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6" t="s">
        <v>124</v>
      </c>
      <c r="AT92" s="196" t="s">
        <v>119</v>
      </c>
      <c r="AU92" s="196" t="s">
        <v>74</v>
      </c>
      <c r="AY92" s="17" t="s">
        <v>125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81</v>
      </c>
      <c r="BK92" s="197">
        <f>ROUND(I92*H92,2)</f>
        <v>0</v>
      </c>
      <c r="BL92" s="17" t="s">
        <v>124</v>
      </c>
      <c r="BM92" s="196" t="s">
        <v>150</v>
      </c>
    </row>
    <row r="93" s="2" customFormat="1">
      <c r="A93" s="38"/>
      <c r="B93" s="39"/>
      <c r="C93" s="40"/>
      <c r="D93" s="198" t="s">
        <v>127</v>
      </c>
      <c r="E93" s="40"/>
      <c r="F93" s="199" t="s">
        <v>151</v>
      </c>
      <c r="G93" s="40"/>
      <c r="H93" s="40"/>
      <c r="I93" s="200"/>
      <c r="J93" s="40"/>
      <c r="K93" s="40"/>
      <c r="L93" s="44"/>
      <c r="M93" s="201"/>
      <c r="N93" s="20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127</v>
      </c>
      <c r="AU93" s="17" t="s">
        <v>74</v>
      </c>
    </row>
    <row r="94" s="2" customFormat="1">
      <c r="A94" s="38"/>
      <c r="B94" s="39"/>
      <c r="C94" s="40"/>
      <c r="D94" s="203" t="s">
        <v>129</v>
      </c>
      <c r="E94" s="40"/>
      <c r="F94" s="204" t="s">
        <v>152</v>
      </c>
      <c r="G94" s="40"/>
      <c r="H94" s="40"/>
      <c r="I94" s="200"/>
      <c r="J94" s="40"/>
      <c r="K94" s="40"/>
      <c r="L94" s="44"/>
      <c r="M94" s="201"/>
      <c r="N94" s="20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129</v>
      </c>
      <c r="AU94" s="17" t="s">
        <v>74</v>
      </c>
    </row>
    <row r="95" s="10" customFormat="1">
      <c r="A95" s="10"/>
      <c r="B95" s="205"/>
      <c r="C95" s="206"/>
      <c r="D95" s="198" t="s">
        <v>153</v>
      </c>
      <c r="E95" s="207" t="s">
        <v>21</v>
      </c>
      <c r="F95" s="208" t="s">
        <v>154</v>
      </c>
      <c r="G95" s="206"/>
      <c r="H95" s="209">
        <v>30003</v>
      </c>
      <c r="I95" s="210"/>
      <c r="J95" s="206"/>
      <c r="K95" s="206"/>
      <c r="L95" s="211"/>
      <c r="M95" s="212"/>
      <c r="N95" s="213"/>
      <c r="O95" s="213"/>
      <c r="P95" s="213"/>
      <c r="Q95" s="213"/>
      <c r="R95" s="213"/>
      <c r="S95" s="213"/>
      <c r="T95" s="21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5" t="s">
        <v>153</v>
      </c>
      <c r="AU95" s="215" t="s">
        <v>74</v>
      </c>
      <c r="AV95" s="10" t="s">
        <v>83</v>
      </c>
      <c r="AW95" s="10" t="s">
        <v>36</v>
      </c>
      <c r="AX95" s="10" t="s">
        <v>81</v>
      </c>
      <c r="AY95" s="215" t="s">
        <v>125</v>
      </c>
    </row>
    <row r="96" s="2" customFormat="1" ht="16.5" customHeight="1">
      <c r="A96" s="38"/>
      <c r="B96" s="39"/>
      <c r="C96" s="216" t="s">
        <v>155</v>
      </c>
      <c r="D96" s="216" t="s">
        <v>156</v>
      </c>
      <c r="E96" s="217" t="s">
        <v>157</v>
      </c>
      <c r="F96" s="218" t="s">
        <v>158</v>
      </c>
      <c r="G96" s="219" t="s">
        <v>159</v>
      </c>
      <c r="H96" s="220">
        <v>507.52499999999998</v>
      </c>
      <c r="I96" s="221"/>
      <c r="J96" s="222">
        <f>ROUND(I96*H96,2)</f>
        <v>0</v>
      </c>
      <c r="K96" s="218" t="s">
        <v>123</v>
      </c>
      <c r="L96" s="223"/>
      <c r="M96" s="224" t="s">
        <v>21</v>
      </c>
      <c r="N96" s="225" t="s">
        <v>45</v>
      </c>
      <c r="O96" s="84"/>
      <c r="P96" s="194">
        <f>O96*H96</f>
        <v>0</v>
      </c>
      <c r="Q96" s="194">
        <v>0.001</v>
      </c>
      <c r="R96" s="194">
        <f>Q96*H96</f>
        <v>0.507525</v>
      </c>
      <c r="S96" s="194">
        <v>0</v>
      </c>
      <c r="T96" s="19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6" t="s">
        <v>160</v>
      </c>
      <c r="AT96" s="196" t="s">
        <v>156</v>
      </c>
      <c r="AU96" s="196" t="s">
        <v>74</v>
      </c>
      <c r="AY96" s="17" t="s">
        <v>125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7" t="s">
        <v>81</v>
      </c>
      <c r="BK96" s="197">
        <f>ROUND(I96*H96,2)</f>
        <v>0</v>
      </c>
      <c r="BL96" s="17" t="s">
        <v>124</v>
      </c>
      <c r="BM96" s="196" t="s">
        <v>161</v>
      </c>
    </row>
    <row r="97" s="2" customFormat="1">
      <c r="A97" s="38"/>
      <c r="B97" s="39"/>
      <c r="C97" s="40"/>
      <c r="D97" s="198" t="s">
        <v>127</v>
      </c>
      <c r="E97" s="40"/>
      <c r="F97" s="199" t="s">
        <v>158</v>
      </c>
      <c r="G97" s="40"/>
      <c r="H97" s="40"/>
      <c r="I97" s="200"/>
      <c r="J97" s="40"/>
      <c r="K97" s="40"/>
      <c r="L97" s="44"/>
      <c r="M97" s="201"/>
      <c r="N97" s="20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127</v>
      </c>
      <c r="AU97" s="17" t="s">
        <v>74</v>
      </c>
    </row>
    <row r="98" s="10" customFormat="1">
      <c r="A98" s="10"/>
      <c r="B98" s="205"/>
      <c r="C98" s="206"/>
      <c r="D98" s="198" t="s">
        <v>153</v>
      </c>
      <c r="E98" s="207" t="s">
        <v>21</v>
      </c>
      <c r="F98" s="208" t="s">
        <v>162</v>
      </c>
      <c r="G98" s="206"/>
      <c r="H98" s="209">
        <v>507.52499999999998</v>
      </c>
      <c r="I98" s="210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5" t="s">
        <v>153</v>
      </c>
      <c r="AU98" s="215" t="s">
        <v>74</v>
      </c>
      <c r="AV98" s="10" t="s">
        <v>83</v>
      </c>
      <c r="AW98" s="10" t="s">
        <v>36</v>
      </c>
      <c r="AX98" s="10" t="s">
        <v>81</v>
      </c>
      <c r="AY98" s="215" t="s">
        <v>125</v>
      </c>
    </row>
    <row r="99" s="2" customFormat="1" ht="16.5" customHeight="1">
      <c r="A99" s="38"/>
      <c r="B99" s="39"/>
      <c r="C99" s="216" t="s">
        <v>163</v>
      </c>
      <c r="D99" s="216" t="s">
        <v>156</v>
      </c>
      <c r="E99" s="217" t="s">
        <v>164</v>
      </c>
      <c r="F99" s="218" t="s">
        <v>165</v>
      </c>
      <c r="G99" s="219" t="s">
        <v>159</v>
      </c>
      <c r="H99" s="220">
        <v>242.55000000000001</v>
      </c>
      <c r="I99" s="221"/>
      <c r="J99" s="222">
        <f>ROUND(I99*H99,2)</f>
        <v>0</v>
      </c>
      <c r="K99" s="218" t="s">
        <v>123</v>
      </c>
      <c r="L99" s="223"/>
      <c r="M99" s="224" t="s">
        <v>21</v>
      </c>
      <c r="N99" s="225" t="s">
        <v>45</v>
      </c>
      <c r="O99" s="84"/>
      <c r="P99" s="194">
        <f>O99*H99</f>
        <v>0</v>
      </c>
      <c r="Q99" s="194">
        <v>0.001</v>
      </c>
      <c r="R99" s="194">
        <f>Q99*H99</f>
        <v>0.24255000000000002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160</v>
      </c>
      <c r="AT99" s="196" t="s">
        <v>156</v>
      </c>
      <c r="AU99" s="196" t="s">
        <v>74</v>
      </c>
      <c r="AY99" s="17" t="s">
        <v>125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81</v>
      </c>
      <c r="BK99" s="197">
        <f>ROUND(I99*H99,2)</f>
        <v>0</v>
      </c>
      <c r="BL99" s="17" t="s">
        <v>124</v>
      </c>
      <c r="BM99" s="196" t="s">
        <v>166</v>
      </c>
    </row>
    <row r="100" s="2" customFormat="1">
      <c r="A100" s="38"/>
      <c r="B100" s="39"/>
      <c r="C100" s="40"/>
      <c r="D100" s="198" t="s">
        <v>127</v>
      </c>
      <c r="E100" s="40"/>
      <c r="F100" s="199" t="s">
        <v>165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127</v>
      </c>
      <c r="AU100" s="17" t="s">
        <v>74</v>
      </c>
    </row>
    <row r="101" s="10" customFormat="1">
      <c r="A101" s="10"/>
      <c r="B101" s="205"/>
      <c r="C101" s="206"/>
      <c r="D101" s="198" t="s">
        <v>153</v>
      </c>
      <c r="E101" s="207" t="s">
        <v>21</v>
      </c>
      <c r="F101" s="208" t="s">
        <v>167</v>
      </c>
      <c r="G101" s="206"/>
      <c r="H101" s="209">
        <v>242.55000000000001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5" t="s">
        <v>153</v>
      </c>
      <c r="AU101" s="215" t="s">
        <v>74</v>
      </c>
      <c r="AV101" s="10" t="s">
        <v>83</v>
      </c>
      <c r="AW101" s="10" t="s">
        <v>36</v>
      </c>
      <c r="AX101" s="10" t="s">
        <v>81</v>
      </c>
      <c r="AY101" s="215" t="s">
        <v>125</v>
      </c>
    </row>
    <row r="102" s="2" customFormat="1" ht="24.15" customHeight="1">
      <c r="A102" s="38"/>
      <c r="B102" s="39"/>
      <c r="C102" s="185" t="s">
        <v>160</v>
      </c>
      <c r="D102" s="185" t="s">
        <v>119</v>
      </c>
      <c r="E102" s="186" t="s">
        <v>168</v>
      </c>
      <c r="F102" s="187" t="s">
        <v>169</v>
      </c>
      <c r="G102" s="188" t="s">
        <v>170</v>
      </c>
      <c r="H102" s="189">
        <v>0.32200000000000001</v>
      </c>
      <c r="I102" s="190"/>
      <c r="J102" s="191">
        <f>ROUND(I102*H102,2)</f>
        <v>0</v>
      </c>
      <c r="K102" s="187" t="s">
        <v>123</v>
      </c>
      <c r="L102" s="44"/>
      <c r="M102" s="192" t="s">
        <v>21</v>
      </c>
      <c r="N102" s="193" t="s">
        <v>45</v>
      </c>
      <c r="O102" s="84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6" t="s">
        <v>124</v>
      </c>
      <c r="AT102" s="196" t="s">
        <v>119</v>
      </c>
      <c r="AU102" s="196" t="s">
        <v>74</v>
      </c>
      <c r="AY102" s="17" t="s">
        <v>125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7" t="s">
        <v>81</v>
      </c>
      <c r="BK102" s="197">
        <f>ROUND(I102*H102,2)</f>
        <v>0</v>
      </c>
      <c r="BL102" s="17" t="s">
        <v>124</v>
      </c>
      <c r="BM102" s="196" t="s">
        <v>171</v>
      </c>
    </row>
    <row r="103" s="2" customFormat="1">
      <c r="A103" s="38"/>
      <c r="B103" s="39"/>
      <c r="C103" s="40"/>
      <c r="D103" s="198" t="s">
        <v>127</v>
      </c>
      <c r="E103" s="40"/>
      <c r="F103" s="199" t="s">
        <v>172</v>
      </c>
      <c r="G103" s="40"/>
      <c r="H103" s="40"/>
      <c r="I103" s="200"/>
      <c r="J103" s="40"/>
      <c r="K103" s="40"/>
      <c r="L103" s="44"/>
      <c r="M103" s="201"/>
      <c r="N103" s="20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127</v>
      </c>
      <c r="AU103" s="17" t="s">
        <v>74</v>
      </c>
    </row>
    <row r="104" s="2" customFormat="1">
      <c r="A104" s="38"/>
      <c r="B104" s="39"/>
      <c r="C104" s="40"/>
      <c r="D104" s="203" t="s">
        <v>129</v>
      </c>
      <c r="E104" s="40"/>
      <c r="F104" s="204" t="s">
        <v>173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74</v>
      </c>
    </row>
    <row r="105" s="10" customFormat="1">
      <c r="A105" s="10"/>
      <c r="B105" s="205"/>
      <c r="C105" s="206"/>
      <c r="D105" s="198" t="s">
        <v>153</v>
      </c>
      <c r="E105" s="207" t="s">
        <v>21</v>
      </c>
      <c r="F105" s="208" t="s">
        <v>174</v>
      </c>
      <c r="G105" s="206"/>
      <c r="H105" s="209">
        <v>0.32200000000000001</v>
      </c>
      <c r="I105" s="210"/>
      <c r="J105" s="206"/>
      <c r="K105" s="206"/>
      <c r="L105" s="211"/>
      <c r="M105" s="212"/>
      <c r="N105" s="213"/>
      <c r="O105" s="213"/>
      <c r="P105" s="213"/>
      <c r="Q105" s="213"/>
      <c r="R105" s="213"/>
      <c r="S105" s="213"/>
      <c r="T105" s="214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5" t="s">
        <v>153</v>
      </c>
      <c r="AU105" s="215" t="s">
        <v>74</v>
      </c>
      <c r="AV105" s="10" t="s">
        <v>83</v>
      </c>
      <c r="AW105" s="10" t="s">
        <v>36</v>
      </c>
      <c r="AX105" s="10" t="s">
        <v>81</v>
      </c>
      <c r="AY105" s="215" t="s">
        <v>125</v>
      </c>
    </row>
    <row r="106" s="2" customFormat="1" ht="24.15" customHeight="1">
      <c r="A106" s="38"/>
      <c r="B106" s="39"/>
      <c r="C106" s="216" t="s">
        <v>175</v>
      </c>
      <c r="D106" s="216" t="s">
        <v>156</v>
      </c>
      <c r="E106" s="217" t="s">
        <v>176</v>
      </c>
      <c r="F106" s="218" t="s">
        <v>177</v>
      </c>
      <c r="G106" s="219" t="s">
        <v>159</v>
      </c>
      <c r="H106" s="220">
        <v>322</v>
      </c>
      <c r="I106" s="221"/>
      <c r="J106" s="222">
        <f>ROUND(I106*H106,2)</f>
        <v>0</v>
      </c>
      <c r="K106" s="218" t="s">
        <v>21</v>
      </c>
      <c r="L106" s="223"/>
      <c r="M106" s="224" t="s">
        <v>21</v>
      </c>
      <c r="N106" s="225" t="s">
        <v>45</v>
      </c>
      <c r="O106" s="84"/>
      <c r="P106" s="194">
        <f>O106*H106</f>
        <v>0</v>
      </c>
      <c r="Q106" s="194">
        <v>0.001</v>
      </c>
      <c r="R106" s="194">
        <f>Q106*H106</f>
        <v>0.32200000000000001</v>
      </c>
      <c r="S106" s="194">
        <v>0</v>
      </c>
      <c r="T106" s="19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6" t="s">
        <v>160</v>
      </c>
      <c r="AT106" s="196" t="s">
        <v>156</v>
      </c>
      <c r="AU106" s="196" t="s">
        <v>74</v>
      </c>
      <c r="AY106" s="17" t="s">
        <v>125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81</v>
      </c>
      <c r="BK106" s="197">
        <f>ROUND(I106*H106,2)</f>
        <v>0</v>
      </c>
      <c r="BL106" s="17" t="s">
        <v>124</v>
      </c>
      <c r="BM106" s="196" t="s">
        <v>178</v>
      </c>
    </row>
    <row r="107" s="2" customFormat="1">
      <c r="A107" s="38"/>
      <c r="B107" s="39"/>
      <c r="C107" s="40"/>
      <c r="D107" s="198" t="s">
        <v>127</v>
      </c>
      <c r="E107" s="40"/>
      <c r="F107" s="199" t="s">
        <v>179</v>
      </c>
      <c r="G107" s="40"/>
      <c r="H107" s="40"/>
      <c r="I107" s="200"/>
      <c r="J107" s="40"/>
      <c r="K107" s="40"/>
      <c r="L107" s="44"/>
      <c r="M107" s="201"/>
      <c r="N107" s="20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127</v>
      </c>
      <c r="AU107" s="17" t="s">
        <v>74</v>
      </c>
    </row>
    <row r="108" s="10" customFormat="1">
      <c r="A108" s="10"/>
      <c r="B108" s="205"/>
      <c r="C108" s="206"/>
      <c r="D108" s="198" t="s">
        <v>153</v>
      </c>
      <c r="E108" s="207" t="s">
        <v>21</v>
      </c>
      <c r="F108" s="208" t="s">
        <v>180</v>
      </c>
      <c r="G108" s="206"/>
      <c r="H108" s="209">
        <v>322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5" t="s">
        <v>153</v>
      </c>
      <c r="AU108" s="215" t="s">
        <v>74</v>
      </c>
      <c r="AV108" s="10" t="s">
        <v>83</v>
      </c>
      <c r="AW108" s="10" t="s">
        <v>36</v>
      </c>
      <c r="AX108" s="10" t="s">
        <v>81</v>
      </c>
      <c r="AY108" s="215" t="s">
        <v>125</v>
      </c>
    </row>
    <row r="109" s="2" customFormat="1" ht="33" customHeight="1">
      <c r="A109" s="38"/>
      <c r="B109" s="39"/>
      <c r="C109" s="185" t="s">
        <v>181</v>
      </c>
      <c r="D109" s="185" t="s">
        <v>119</v>
      </c>
      <c r="E109" s="186" t="s">
        <v>182</v>
      </c>
      <c r="F109" s="187" t="s">
        <v>183</v>
      </c>
      <c r="G109" s="188" t="s">
        <v>184</v>
      </c>
      <c r="H109" s="189">
        <v>5150</v>
      </c>
      <c r="I109" s="190"/>
      <c r="J109" s="191">
        <f>ROUND(I109*H109,2)</f>
        <v>0</v>
      </c>
      <c r="K109" s="187" t="s">
        <v>123</v>
      </c>
      <c r="L109" s="44"/>
      <c r="M109" s="192" t="s">
        <v>21</v>
      </c>
      <c r="N109" s="193" t="s">
        <v>45</v>
      </c>
      <c r="O109" s="84"/>
      <c r="P109" s="194">
        <f>O109*H109</f>
        <v>0</v>
      </c>
      <c r="Q109" s="194">
        <v>0</v>
      </c>
      <c r="R109" s="194">
        <f>Q109*H109</f>
        <v>0</v>
      </c>
      <c r="S109" s="194">
        <v>0</v>
      </c>
      <c r="T109" s="19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6" t="s">
        <v>124</v>
      </c>
      <c r="AT109" s="196" t="s">
        <v>119</v>
      </c>
      <c r="AU109" s="196" t="s">
        <v>74</v>
      </c>
      <c r="AY109" s="17" t="s">
        <v>125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7" t="s">
        <v>81</v>
      </c>
      <c r="BK109" s="197">
        <f>ROUND(I109*H109,2)</f>
        <v>0</v>
      </c>
      <c r="BL109" s="17" t="s">
        <v>124</v>
      </c>
      <c r="BM109" s="196" t="s">
        <v>185</v>
      </c>
    </row>
    <row r="110" s="2" customFormat="1">
      <c r="A110" s="38"/>
      <c r="B110" s="39"/>
      <c r="C110" s="40"/>
      <c r="D110" s="198" t="s">
        <v>127</v>
      </c>
      <c r="E110" s="40"/>
      <c r="F110" s="199" t="s">
        <v>186</v>
      </c>
      <c r="G110" s="40"/>
      <c r="H110" s="40"/>
      <c r="I110" s="200"/>
      <c r="J110" s="40"/>
      <c r="K110" s="40"/>
      <c r="L110" s="44"/>
      <c r="M110" s="201"/>
      <c r="N110" s="202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127</v>
      </c>
      <c r="AU110" s="17" t="s">
        <v>74</v>
      </c>
    </row>
    <row r="111" s="2" customFormat="1">
      <c r="A111" s="38"/>
      <c r="B111" s="39"/>
      <c r="C111" s="40"/>
      <c r="D111" s="203" t="s">
        <v>129</v>
      </c>
      <c r="E111" s="40"/>
      <c r="F111" s="204" t="s">
        <v>187</v>
      </c>
      <c r="G111" s="40"/>
      <c r="H111" s="40"/>
      <c r="I111" s="200"/>
      <c r="J111" s="40"/>
      <c r="K111" s="40"/>
      <c r="L111" s="44"/>
      <c r="M111" s="201"/>
      <c r="N111" s="202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74</v>
      </c>
    </row>
    <row r="112" s="10" customFormat="1">
      <c r="A112" s="10"/>
      <c r="B112" s="205"/>
      <c r="C112" s="206"/>
      <c r="D112" s="198" t="s">
        <v>153</v>
      </c>
      <c r="E112" s="207" t="s">
        <v>21</v>
      </c>
      <c r="F112" s="208" t="s">
        <v>188</v>
      </c>
      <c r="G112" s="206"/>
      <c r="H112" s="209">
        <v>5150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5" t="s">
        <v>153</v>
      </c>
      <c r="AU112" s="215" t="s">
        <v>74</v>
      </c>
      <c r="AV112" s="10" t="s">
        <v>83</v>
      </c>
      <c r="AW112" s="10" t="s">
        <v>36</v>
      </c>
      <c r="AX112" s="10" t="s">
        <v>81</v>
      </c>
      <c r="AY112" s="215" t="s">
        <v>125</v>
      </c>
    </row>
    <row r="113" s="2" customFormat="1" ht="24.15" customHeight="1">
      <c r="A113" s="38"/>
      <c r="B113" s="39"/>
      <c r="C113" s="185" t="s">
        <v>189</v>
      </c>
      <c r="D113" s="185" t="s">
        <v>119</v>
      </c>
      <c r="E113" s="186" t="s">
        <v>190</v>
      </c>
      <c r="F113" s="187" t="s">
        <v>191</v>
      </c>
      <c r="G113" s="188" t="s">
        <v>170</v>
      </c>
      <c r="H113" s="189">
        <v>0.156</v>
      </c>
      <c r="I113" s="190"/>
      <c r="J113" s="191">
        <f>ROUND(I113*H113,2)</f>
        <v>0</v>
      </c>
      <c r="K113" s="187" t="s">
        <v>123</v>
      </c>
      <c r="L113" s="44"/>
      <c r="M113" s="192" t="s">
        <v>21</v>
      </c>
      <c r="N113" s="193" t="s">
        <v>45</v>
      </c>
      <c r="O113" s="84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96" t="s">
        <v>124</v>
      </c>
      <c r="AT113" s="196" t="s">
        <v>119</v>
      </c>
      <c r="AU113" s="196" t="s">
        <v>74</v>
      </c>
      <c r="AY113" s="17" t="s">
        <v>125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7" t="s">
        <v>81</v>
      </c>
      <c r="BK113" s="197">
        <f>ROUND(I113*H113,2)</f>
        <v>0</v>
      </c>
      <c r="BL113" s="17" t="s">
        <v>124</v>
      </c>
      <c r="BM113" s="196" t="s">
        <v>192</v>
      </c>
    </row>
    <row r="114" s="2" customFormat="1">
      <c r="A114" s="38"/>
      <c r="B114" s="39"/>
      <c r="C114" s="40"/>
      <c r="D114" s="198" t="s">
        <v>127</v>
      </c>
      <c r="E114" s="40"/>
      <c r="F114" s="199" t="s">
        <v>193</v>
      </c>
      <c r="G114" s="40"/>
      <c r="H114" s="40"/>
      <c r="I114" s="200"/>
      <c r="J114" s="40"/>
      <c r="K114" s="40"/>
      <c r="L114" s="44"/>
      <c r="M114" s="201"/>
      <c r="N114" s="202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127</v>
      </c>
      <c r="AU114" s="17" t="s">
        <v>74</v>
      </c>
    </row>
    <row r="115" s="2" customFormat="1">
      <c r="A115" s="38"/>
      <c r="B115" s="39"/>
      <c r="C115" s="40"/>
      <c r="D115" s="203" t="s">
        <v>129</v>
      </c>
      <c r="E115" s="40"/>
      <c r="F115" s="204" t="s">
        <v>194</v>
      </c>
      <c r="G115" s="40"/>
      <c r="H115" s="40"/>
      <c r="I115" s="200"/>
      <c r="J115" s="40"/>
      <c r="K115" s="40"/>
      <c r="L115" s="44"/>
      <c r="M115" s="201"/>
      <c r="N115" s="202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129</v>
      </c>
      <c r="AU115" s="17" t="s">
        <v>74</v>
      </c>
    </row>
    <row r="116" s="10" customFormat="1">
      <c r="A116" s="10"/>
      <c r="B116" s="205"/>
      <c r="C116" s="206"/>
      <c r="D116" s="198" t="s">
        <v>153</v>
      </c>
      <c r="E116" s="207" t="s">
        <v>21</v>
      </c>
      <c r="F116" s="208" t="s">
        <v>195</v>
      </c>
      <c r="G116" s="206"/>
      <c r="H116" s="209">
        <v>0.156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5" t="s">
        <v>153</v>
      </c>
      <c r="AU116" s="215" t="s">
        <v>74</v>
      </c>
      <c r="AV116" s="10" t="s">
        <v>83</v>
      </c>
      <c r="AW116" s="10" t="s">
        <v>36</v>
      </c>
      <c r="AX116" s="10" t="s">
        <v>81</v>
      </c>
      <c r="AY116" s="215" t="s">
        <v>125</v>
      </c>
    </row>
    <row r="117" s="2" customFormat="1" ht="24.15" customHeight="1">
      <c r="A117" s="38"/>
      <c r="B117" s="39"/>
      <c r="C117" s="216" t="s">
        <v>196</v>
      </c>
      <c r="D117" s="216" t="s">
        <v>156</v>
      </c>
      <c r="E117" s="217" t="s">
        <v>197</v>
      </c>
      <c r="F117" s="218" t="s">
        <v>198</v>
      </c>
      <c r="G117" s="219" t="s">
        <v>159</v>
      </c>
      <c r="H117" s="220">
        <v>155.94</v>
      </c>
      <c r="I117" s="221"/>
      <c r="J117" s="222">
        <f>ROUND(I117*H117,2)</f>
        <v>0</v>
      </c>
      <c r="K117" s="218" t="s">
        <v>21</v>
      </c>
      <c r="L117" s="223"/>
      <c r="M117" s="224" t="s">
        <v>21</v>
      </c>
      <c r="N117" s="225" t="s">
        <v>45</v>
      </c>
      <c r="O117" s="84"/>
      <c r="P117" s="194">
        <f>O117*H117</f>
        <v>0</v>
      </c>
      <c r="Q117" s="194">
        <v>1</v>
      </c>
      <c r="R117" s="194">
        <f>Q117*H117</f>
        <v>155.94</v>
      </c>
      <c r="S117" s="194">
        <v>0</v>
      </c>
      <c r="T117" s="19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96" t="s">
        <v>160</v>
      </c>
      <c r="AT117" s="196" t="s">
        <v>156</v>
      </c>
      <c r="AU117" s="196" t="s">
        <v>74</v>
      </c>
      <c r="AY117" s="17" t="s">
        <v>125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7" t="s">
        <v>81</v>
      </c>
      <c r="BK117" s="197">
        <f>ROUND(I117*H117,2)</f>
        <v>0</v>
      </c>
      <c r="BL117" s="17" t="s">
        <v>124</v>
      </c>
      <c r="BM117" s="196" t="s">
        <v>199</v>
      </c>
    </row>
    <row r="118" s="2" customFormat="1">
      <c r="A118" s="38"/>
      <c r="B118" s="39"/>
      <c r="C118" s="40"/>
      <c r="D118" s="198" t="s">
        <v>127</v>
      </c>
      <c r="E118" s="40"/>
      <c r="F118" s="199" t="s">
        <v>200</v>
      </c>
      <c r="G118" s="40"/>
      <c r="H118" s="40"/>
      <c r="I118" s="200"/>
      <c r="J118" s="40"/>
      <c r="K118" s="40"/>
      <c r="L118" s="44"/>
      <c r="M118" s="201"/>
      <c r="N118" s="202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127</v>
      </c>
      <c r="AU118" s="17" t="s">
        <v>74</v>
      </c>
    </row>
    <row r="119" s="10" customFormat="1">
      <c r="A119" s="10"/>
      <c r="B119" s="205"/>
      <c r="C119" s="206"/>
      <c r="D119" s="198" t="s">
        <v>153</v>
      </c>
      <c r="E119" s="207" t="s">
        <v>21</v>
      </c>
      <c r="F119" s="208" t="s">
        <v>201</v>
      </c>
      <c r="G119" s="206"/>
      <c r="H119" s="209">
        <v>155.94</v>
      </c>
      <c r="I119" s="210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5" t="s">
        <v>153</v>
      </c>
      <c r="AU119" s="215" t="s">
        <v>74</v>
      </c>
      <c r="AV119" s="10" t="s">
        <v>83</v>
      </c>
      <c r="AW119" s="10" t="s">
        <v>36</v>
      </c>
      <c r="AX119" s="10" t="s">
        <v>81</v>
      </c>
      <c r="AY119" s="215" t="s">
        <v>125</v>
      </c>
    </row>
    <row r="120" s="2" customFormat="1" ht="24.15" customHeight="1">
      <c r="A120" s="38"/>
      <c r="B120" s="39"/>
      <c r="C120" s="185" t="s">
        <v>202</v>
      </c>
      <c r="D120" s="185" t="s">
        <v>119</v>
      </c>
      <c r="E120" s="186" t="s">
        <v>203</v>
      </c>
      <c r="F120" s="187" t="s">
        <v>191</v>
      </c>
      <c r="G120" s="188" t="s">
        <v>170</v>
      </c>
      <c r="H120" s="189">
        <v>0.26000000000000001</v>
      </c>
      <c r="I120" s="190"/>
      <c r="J120" s="191">
        <f>ROUND(I120*H120,2)</f>
        <v>0</v>
      </c>
      <c r="K120" s="187" t="s">
        <v>123</v>
      </c>
      <c r="L120" s="44"/>
      <c r="M120" s="192" t="s">
        <v>21</v>
      </c>
      <c r="N120" s="193" t="s">
        <v>45</v>
      </c>
      <c r="O120" s="84"/>
      <c r="P120" s="194">
        <f>O120*H120</f>
        <v>0</v>
      </c>
      <c r="Q120" s="194">
        <v>0</v>
      </c>
      <c r="R120" s="194">
        <f>Q120*H120</f>
        <v>0</v>
      </c>
      <c r="S120" s="194">
        <v>0</v>
      </c>
      <c r="T120" s="19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96" t="s">
        <v>124</v>
      </c>
      <c r="AT120" s="196" t="s">
        <v>119</v>
      </c>
      <c r="AU120" s="196" t="s">
        <v>74</v>
      </c>
      <c r="AY120" s="17" t="s">
        <v>125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7" t="s">
        <v>81</v>
      </c>
      <c r="BK120" s="197">
        <f>ROUND(I120*H120,2)</f>
        <v>0</v>
      </c>
      <c r="BL120" s="17" t="s">
        <v>124</v>
      </c>
      <c r="BM120" s="196" t="s">
        <v>204</v>
      </c>
    </row>
    <row r="121" s="2" customFormat="1">
      <c r="A121" s="38"/>
      <c r="B121" s="39"/>
      <c r="C121" s="40"/>
      <c r="D121" s="198" t="s">
        <v>127</v>
      </c>
      <c r="E121" s="40"/>
      <c r="F121" s="199" t="s">
        <v>193</v>
      </c>
      <c r="G121" s="40"/>
      <c r="H121" s="40"/>
      <c r="I121" s="200"/>
      <c r="J121" s="40"/>
      <c r="K121" s="40"/>
      <c r="L121" s="44"/>
      <c r="M121" s="201"/>
      <c r="N121" s="202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127</v>
      </c>
      <c r="AU121" s="17" t="s">
        <v>74</v>
      </c>
    </row>
    <row r="122" s="2" customFormat="1">
      <c r="A122" s="38"/>
      <c r="B122" s="39"/>
      <c r="C122" s="40"/>
      <c r="D122" s="203" t="s">
        <v>129</v>
      </c>
      <c r="E122" s="40"/>
      <c r="F122" s="204" t="s">
        <v>205</v>
      </c>
      <c r="G122" s="40"/>
      <c r="H122" s="40"/>
      <c r="I122" s="200"/>
      <c r="J122" s="40"/>
      <c r="K122" s="40"/>
      <c r="L122" s="44"/>
      <c r="M122" s="201"/>
      <c r="N122" s="202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129</v>
      </c>
      <c r="AU122" s="17" t="s">
        <v>74</v>
      </c>
    </row>
    <row r="123" s="10" customFormat="1">
      <c r="A123" s="10"/>
      <c r="B123" s="205"/>
      <c r="C123" s="206"/>
      <c r="D123" s="198" t="s">
        <v>153</v>
      </c>
      <c r="E123" s="207" t="s">
        <v>21</v>
      </c>
      <c r="F123" s="208" t="s">
        <v>206</v>
      </c>
      <c r="G123" s="206"/>
      <c r="H123" s="209">
        <v>0.26000000000000001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5" t="s">
        <v>153</v>
      </c>
      <c r="AU123" s="215" t="s">
        <v>74</v>
      </c>
      <c r="AV123" s="10" t="s">
        <v>83</v>
      </c>
      <c r="AW123" s="10" t="s">
        <v>36</v>
      </c>
      <c r="AX123" s="10" t="s">
        <v>81</v>
      </c>
      <c r="AY123" s="215" t="s">
        <v>125</v>
      </c>
    </row>
    <row r="124" s="2" customFormat="1" ht="16.5" customHeight="1">
      <c r="A124" s="38"/>
      <c r="B124" s="39"/>
      <c r="C124" s="216" t="s">
        <v>207</v>
      </c>
      <c r="D124" s="216" t="s">
        <v>156</v>
      </c>
      <c r="E124" s="217" t="s">
        <v>208</v>
      </c>
      <c r="F124" s="218" t="s">
        <v>209</v>
      </c>
      <c r="G124" s="219" t="s">
        <v>159</v>
      </c>
      <c r="H124" s="220">
        <v>259.89999999999998</v>
      </c>
      <c r="I124" s="221"/>
      <c r="J124" s="222">
        <f>ROUND(I124*H124,2)</f>
        <v>0</v>
      </c>
      <c r="K124" s="218" t="s">
        <v>123</v>
      </c>
      <c r="L124" s="223"/>
      <c r="M124" s="224" t="s">
        <v>21</v>
      </c>
      <c r="N124" s="225" t="s">
        <v>45</v>
      </c>
      <c r="O124" s="84"/>
      <c r="P124" s="194">
        <f>O124*H124</f>
        <v>0</v>
      </c>
      <c r="Q124" s="194">
        <v>0.001</v>
      </c>
      <c r="R124" s="194">
        <f>Q124*H124</f>
        <v>0.25989999999999996</v>
      </c>
      <c r="S124" s="194">
        <v>0</v>
      </c>
      <c r="T124" s="19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6" t="s">
        <v>160</v>
      </c>
      <c r="AT124" s="196" t="s">
        <v>156</v>
      </c>
      <c r="AU124" s="196" t="s">
        <v>74</v>
      </c>
      <c r="AY124" s="17" t="s">
        <v>125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7" t="s">
        <v>81</v>
      </c>
      <c r="BK124" s="197">
        <f>ROUND(I124*H124,2)</f>
        <v>0</v>
      </c>
      <c r="BL124" s="17" t="s">
        <v>124</v>
      </c>
      <c r="BM124" s="196" t="s">
        <v>210</v>
      </c>
    </row>
    <row r="125" s="2" customFormat="1">
      <c r="A125" s="38"/>
      <c r="B125" s="39"/>
      <c r="C125" s="40"/>
      <c r="D125" s="198" t="s">
        <v>127</v>
      </c>
      <c r="E125" s="40"/>
      <c r="F125" s="199" t="s">
        <v>209</v>
      </c>
      <c r="G125" s="40"/>
      <c r="H125" s="40"/>
      <c r="I125" s="200"/>
      <c r="J125" s="40"/>
      <c r="K125" s="40"/>
      <c r="L125" s="44"/>
      <c r="M125" s="201"/>
      <c r="N125" s="202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127</v>
      </c>
      <c r="AU125" s="17" t="s">
        <v>74</v>
      </c>
    </row>
    <row r="126" s="10" customFormat="1">
      <c r="A126" s="10"/>
      <c r="B126" s="205"/>
      <c r="C126" s="206"/>
      <c r="D126" s="198" t="s">
        <v>153</v>
      </c>
      <c r="E126" s="207" t="s">
        <v>21</v>
      </c>
      <c r="F126" s="208" t="s">
        <v>211</v>
      </c>
      <c r="G126" s="206"/>
      <c r="H126" s="209">
        <v>259.89999999999998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5" t="s">
        <v>153</v>
      </c>
      <c r="AU126" s="215" t="s">
        <v>74</v>
      </c>
      <c r="AV126" s="10" t="s">
        <v>83</v>
      </c>
      <c r="AW126" s="10" t="s">
        <v>36</v>
      </c>
      <c r="AX126" s="10" t="s">
        <v>81</v>
      </c>
      <c r="AY126" s="215" t="s">
        <v>125</v>
      </c>
    </row>
    <row r="127" s="2" customFormat="1" ht="33" customHeight="1">
      <c r="A127" s="38"/>
      <c r="B127" s="39"/>
      <c r="C127" s="185" t="s">
        <v>8</v>
      </c>
      <c r="D127" s="185" t="s">
        <v>119</v>
      </c>
      <c r="E127" s="186" t="s">
        <v>212</v>
      </c>
      <c r="F127" s="187" t="s">
        <v>213</v>
      </c>
      <c r="G127" s="188" t="s">
        <v>184</v>
      </c>
      <c r="H127" s="189">
        <v>48</v>
      </c>
      <c r="I127" s="190"/>
      <c r="J127" s="191">
        <f>ROUND(I127*H127,2)</f>
        <v>0</v>
      </c>
      <c r="K127" s="187" t="s">
        <v>123</v>
      </c>
      <c r="L127" s="44"/>
      <c r="M127" s="192" t="s">
        <v>21</v>
      </c>
      <c r="N127" s="193" t="s">
        <v>45</v>
      </c>
      <c r="O127" s="84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6" t="s">
        <v>124</v>
      </c>
      <c r="AT127" s="196" t="s">
        <v>119</v>
      </c>
      <c r="AU127" s="196" t="s">
        <v>74</v>
      </c>
      <c r="AY127" s="17" t="s">
        <v>125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81</v>
      </c>
      <c r="BK127" s="197">
        <f>ROUND(I127*H127,2)</f>
        <v>0</v>
      </c>
      <c r="BL127" s="17" t="s">
        <v>124</v>
      </c>
      <c r="BM127" s="196" t="s">
        <v>214</v>
      </c>
    </row>
    <row r="128" s="2" customFormat="1">
      <c r="A128" s="38"/>
      <c r="B128" s="39"/>
      <c r="C128" s="40"/>
      <c r="D128" s="198" t="s">
        <v>127</v>
      </c>
      <c r="E128" s="40"/>
      <c r="F128" s="199" t="s">
        <v>215</v>
      </c>
      <c r="G128" s="40"/>
      <c r="H128" s="40"/>
      <c r="I128" s="200"/>
      <c r="J128" s="40"/>
      <c r="K128" s="40"/>
      <c r="L128" s="44"/>
      <c r="M128" s="201"/>
      <c r="N128" s="202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127</v>
      </c>
      <c r="AU128" s="17" t="s">
        <v>74</v>
      </c>
    </row>
    <row r="129" s="2" customFormat="1">
      <c r="A129" s="38"/>
      <c r="B129" s="39"/>
      <c r="C129" s="40"/>
      <c r="D129" s="203" t="s">
        <v>129</v>
      </c>
      <c r="E129" s="40"/>
      <c r="F129" s="204" t="s">
        <v>216</v>
      </c>
      <c r="G129" s="40"/>
      <c r="H129" s="40"/>
      <c r="I129" s="200"/>
      <c r="J129" s="40"/>
      <c r="K129" s="40"/>
      <c r="L129" s="44"/>
      <c r="M129" s="201"/>
      <c r="N129" s="202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74</v>
      </c>
    </row>
    <row r="130" s="10" customFormat="1">
      <c r="A130" s="10"/>
      <c r="B130" s="205"/>
      <c r="C130" s="206"/>
      <c r="D130" s="198" t="s">
        <v>153</v>
      </c>
      <c r="E130" s="207" t="s">
        <v>21</v>
      </c>
      <c r="F130" s="208" t="s">
        <v>217</v>
      </c>
      <c r="G130" s="206"/>
      <c r="H130" s="209">
        <v>48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15" t="s">
        <v>153</v>
      </c>
      <c r="AU130" s="215" t="s">
        <v>74</v>
      </c>
      <c r="AV130" s="10" t="s">
        <v>83</v>
      </c>
      <c r="AW130" s="10" t="s">
        <v>36</v>
      </c>
      <c r="AX130" s="10" t="s">
        <v>81</v>
      </c>
      <c r="AY130" s="215" t="s">
        <v>125</v>
      </c>
    </row>
    <row r="131" s="2" customFormat="1" ht="24.15" customHeight="1">
      <c r="A131" s="38"/>
      <c r="B131" s="39"/>
      <c r="C131" s="185" t="s">
        <v>218</v>
      </c>
      <c r="D131" s="185" t="s">
        <v>119</v>
      </c>
      <c r="E131" s="186" t="s">
        <v>219</v>
      </c>
      <c r="F131" s="187" t="s">
        <v>220</v>
      </c>
      <c r="G131" s="188" t="s">
        <v>184</v>
      </c>
      <c r="H131" s="189">
        <v>48</v>
      </c>
      <c r="I131" s="190"/>
      <c r="J131" s="191">
        <f>ROUND(I131*H131,2)</f>
        <v>0</v>
      </c>
      <c r="K131" s="187" t="s">
        <v>123</v>
      </c>
      <c r="L131" s="44"/>
      <c r="M131" s="192" t="s">
        <v>21</v>
      </c>
      <c r="N131" s="193" t="s">
        <v>45</v>
      </c>
      <c r="O131" s="84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6" t="s">
        <v>124</v>
      </c>
      <c r="AT131" s="196" t="s">
        <v>119</v>
      </c>
      <c r="AU131" s="196" t="s">
        <v>74</v>
      </c>
      <c r="AY131" s="17" t="s">
        <v>125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81</v>
      </c>
      <c r="BK131" s="197">
        <f>ROUND(I131*H131,2)</f>
        <v>0</v>
      </c>
      <c r="BL131" s="17" t="s">
        <v>124</v>
      </c>
      <c r="BM131" s="196" t="s">
        <v>221</v>
      </c>
    </row>
    <row r="132" s="2" customFormat="1">
      <c r="A132" s="38"/>
      <c r="B132" s="39"/>
      <c r="C132" s="40"/>
      <c r="D132" s="198" t="s">
        <v>127</v>
      </c>
      <c r="E132" s="40"/>
      <c r="F132" s="199" t="s">
        <v>222</v>
      </c>
      <c r="G132" s="40"/>
      <c r="H132" s="40"/>
      <c r="I132" s="200"/>
      <c r="J132" s="40"/>
      <c r="K132" s="40"/>
      <c r="L132" s="44"/>
      <c r="M132" s="201"/>
      <c r="N132" s="202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127</v>
      </c>
      <c r="AU132" s="17" t="s">
        <v>74</v>
      </c>
    </row>
    <row r="133" s="2" customFormat="1">
      <c r="A133" s="38"/>
      <c r="B133" s="39"/>
      <c r="C133" s="40"/>
      <c r="D133" s="203" t="s">
        <v>129</v>
      </c>
      <c r="E133" s="40"/>
      <c r="F133" s="204" t="s">
        <v>223</v>
      </c>
      <c r="G133" s="40"/>
      <c r="H133" s="40"/>
      <c r="I133" s="200"/>
      <c r="J133" s="40"/>
      <c r="K133" s="40"/>
      <c r="L133" s="44"/>
      <c r="M133" s="201"/>
      <c r="N133" s="202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74</v>
      </c>
    </row>
    <row r="134" s="10" customFormat="1">
      <c r="A134" s="10"/>
      <c r="B134" s="205"/>
      <c r="C134" s="206"/>
      <c r="D134" s="198" t="s">
        <v>153</v>
      </c>
      <c r="E134" s="207" t="s">
        <v>21</v>
      </c>
      <c r="F134" s="208" t="s">
        <v>224</v>
      </c>
      <c r="G134" s="206"/>
      <c r="H134" s="209">
        <v>48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5" t="s">
        <v>153</v>
      </c>
      <c r="AU134" s="215" t="s">
        <v>74</v>
      </c>
      <c r="AV134" s="10" t="s">
        <v>83</v>
      </c>
      <c r="AW134" s="10" t="s">
        <v>36</v>
      </c>
      <c r="AX134" s="10" t="s">
        <v>81</v>
      </c>
      <c r="AY134" s="215" t="s">
        <v>125</v>
      </c>
    </row>
    <row r="135" s="2" customFormat="1" ht="24.15" customHeight="1">
      <c r="A135" s="38"/>
      <c r="B135" s="39"/>
      <c r="C135" s="216" t="s">
        <v>225</v>
      </c>
      <c r="D135" s="216" t="s">
        <v>156</v>
      </c>
      <c r="E135" s="217" t="s">
        <v>226</v>
      </c>
      <c r="F135" s="218" t="s">
        <v>227</v>
      </c>
      <c r="G135" s="219" t="s">
        <v>184</v>
      </c>
      <c r="H135" s="220">
        <v>15</v>
      </c>
      <c r="I135" s="221"/>
      <c r="J135" s="222">
        <f>ROUND(I135*H135,2)</f>
        <v>0</v>
      </c>
      <c r="K135" s="218" t="s">
        <v>21</v>
      </c>
      <c r="L135" s="223"/>
      <c r="M135" s="224" t="s">
        <v>21</v>
      </c>
      <c r="N135" s="225" t="s">
        <v>45</v>
      </c>
      <c r="O135" s="84"/>
      <c r="P135" s="194">
        <f>O135*H135</f>
        <v>0</v>
      </c>
      <c r="Q135" s="194">
        <v>0.0035999999999999999</v>
      </c>
      <c r="R135" s="194">
        <f>Q135*H135</f>
        <v>0.053999999999999999</v>
      </c>
      <c r="S135" s="194">
        <v>0</v>
      </c>
      <c r="T135" s="19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6" t="s">
        <v>160</v>
      </c>
      <c r="AT135" s="196" t="s">
        <v>156</v>
      </c>
      <c r="AU135" s="196" t="s">
        <v>74</v>
      </c>
      <c r="AY135" s="17" t="s">
        <v>125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81</v>
      </c>
      <c r="BK135" s="197">
        <f>ROUND(I135*H135,2)</f>
        <v>0</v>
      </c>
      <c r="BL135" s="17" t="s">
        <v>124</v>
      </c>
      <c r="BM135" s="196" t="s">
        <v>228</v>
      </c>
    </row>
    <row r="136" s="2" customFormat="1">
      <c r="A136" s="38"/>
      <c r="B136" s="39"/>
      <c r="C136" s="40"/>
      <c r="D136" s="198" t="s">
        <v>127</v>
      </c>
      <c r="E136" s="40"/>
      <c r="F136" s="199" t="s">
        <v>227</v>
      </c>
      <c r="G136" s="40"/>
      <c r="H136" s="40"/>
      <c r="I136" s="200"/>
      <c r="J136" s="40"/>
      <c r="K136" s="40"/>
      <c r="L136" s="44"/>
      <c r="M136" s="201"/>
      <c r="N136" s="202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127</v>
      </c>
      <c r="AU136" s="17" t="s">
        <v>74</v>
      </c>
    </row>
    <row r="137" s="2" customFormat="1" ht="21.75" customHeight="1">
      <c r="A137" s="38"/>
      <c r="B137" s="39"/>
      <c r="C137" s="216" t="s">
        <v>229</v>
      </c>
      <c r="D137" s="216" t="s">
        <v>156</v>
      </c>
      <c r="E137" s="217" t="s">
        <v>230</v>
      </c>
      <c r="F137" s="218" t="s">
        <v>231</v>
      </c>
      <c r="G137" s="219" t="s">
        <v>184</v>
      </c>
      <c r="H137" s="220">
        <v>18</v>
      </c>
      <c r="I137" s="221"/>
      <c r="J137" s="222">
        <f>ROUND(I137*H137,2)</f>
        <v>0</v>
      </c>
      <c r="K137" s="218" t="s">
        <v>21</v>
      </c>
      <c r="L137" s="223"/>
      <c r="M137" s="224" t="s">
        <v>21</v>
      </c>
      <c r="N137" s="225" t="s">
        <v>45</v>
      </c>
      <c r="O137" s="84"/>
      <c r="P137" s="194">
        <f>O137*H137</f>
        <v>0</v>
      </c>
      <c r="Q137" s="194">
        <v>0.0035999999999999999</v>
      </c>
      <c r="R137" s="194">
        <f>Q137*H137</f>
        <v>0.064799999999999996</v>
      </c>
      <c r="S137" s="194">
        <v>0</v>
      </c>
      <c r="T137" s="19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6" t="s">
        <v>160</v>
      </c>
      <c r="AT137" s="196" t="s">
        <v>156</v>
      </c>
      <c r="AU137" s="196" t="s">
        <v>74</v>
      </c>
      <c r="AY137" s="17" t="s">
        <v>125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81</v>
      </c>
      <c r="BK137" s="197">
        <f>ROUND(I137*H137,2)</f>
        <v>0</v>
      </c>
      <c r="BL137" s="17" t="s">
        <v>124</v>
      </c>
      <c r="BM137" s="196" t="s">
        <v>232</v>
      </c>
    </row>
    <row r="138" s="2" customFormat="1">
      <c r="A138" s="38"/>
      <c r="B138" s="39"/>
      <c r="C138" s="40"/>
      <c r="D138" s="198" t="s">
        <v>127</v>
      </c>
      <c r="E138" s="40"/>
      <c r="F138" s="199" t="s">
        <v>231</v>
      </c>
      <c r="G138" s="40"/>
      <c r="H138" s="40"/>
      <c r="I138" s="200"/>
      <c r="J138" s="40"/>
      <c r="K138" s="40"/>
      <c r="L138" s="44"/>
      <c r="M138" s="201"/>
      <c r="N138" s="202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127</v>
      </c>
      <c r="AU138" s="17" t="s">
        <v>74</v>
      </c>
    </row>
    <row r="139" s="2" customFormat="1" ht="16.5" customHeight="1">
      <c r="A139" s="38"/>
      <c r="B139" s="39"/>
      <c r="C139" s="216" t="s">
        <v>233</v>
      </c>
      <c r="D139" s="216" t="s">
        <v>156</v>
      </c>
      <c r="E139" s="217" t="s">
        <v>234</v>
      </c>
      <c r="F139" s="218" t="s">
        <v>235</v>
      </c>
      <c r="G139" s="219" t="s">
        <v>184</v>
      </c>
      <c r="H139" s="220">
        <v>15</v>
      </c>
      <c r="I139" s="221"/>
      <c r="J139" s="222">
        <f>ROUND(I139*H139,2)</f>
        <v>0</v>
      </c>
      <c r="K139" s="218" t="s">
        <v>21</v>
      </c>
      <c r="L139" s="223"/>
      <c r="M139" s="224" t="s">
        <v>21</v>
      </c>
      <c r="N139" s="225" t="s">
        <v>45</v>
      </c>
      <c r="O139" s="84"/>
      <c r="P139" s="194">
        <f>O139*H139</f>
        <v>0</v>
      </c>
      <c r="Q139" s="194">
        <v>0.0035999999999999999</v>
      </c>
      <c r="R139" s="194">
        <f>Q139*H139</f>
        <v>0.053999999999999999</v>
      </c>
      <c r="S139" s="194">
        <v>0</v>
      </c>
      <c r="T139" s="19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6" t="s">
        <v>160</v>
      </c>
      <c r="AT139" s="196" t="s">
        <v>156</v>
      </c>
      <c r="AU139" s="196" t="s">
        <v>74</v>
      </c>
      <c r="AY139" s="17" t="s">
        <v>125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81</v>
      </c>
      <c r="BK139" s="197">
        <f>ROUND(I139*H139,2)</f>
        <v>0</v>
      </c>
      <c r="BL139" s="17" t="s">
        <v>124</v>
      </c>
      <c r="BM139" s="196" t="s">
        <v>236</v>
      </c>
    </row>
    <row r="140" s="2" customFormat="1">
      <c r="A140" s="38"/>
      <c r="B140" s="39"/>
      <c r="C140" s="40"/>
      <c r="D140" s="198" t="s">
        <v>127</v>
      </c>
      <c r="E140" s="40"/>
      <c r="F140" s="199" t="s">
        <v>235</v>
      </c>
      <c r="G140" s="40"/>
      <c r="H140" s="40"/>
      <c r="I140" s="200"/>
      <c r="J140" s="40"/>
      <c r="K140" s="40"/>
      <c r="L140" s="44"/>
      <c r="M140" s="201"/>
      <c r="N140" s="202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127</v>
      </c>
      <c r="AU140" s="17" t="s">
        <v>74</v>
      </c>
    </row>
    <row r="141" s="2" customFormat="1" ht="24.15" customHeight="1">
      <c r="A141" s="38"/>
      <c r="B141" s="39"/>
      <c r="C141" s="185" t="s">
        <v>237</v>
      </c>
      <c r="D141" s="185" t="s">
        <v>119</v>
      </c>
      <c r="E141" s="186" t="s">
        <v>238</v>
      </c>
      <c r="F141" s="187" t="s">
        <v>239</v>
      </c>
      <c r="G141" s="188" t="s">
        <v>184</v>
      </c>
      <c r="H141" s="189">
        <v>48</v>
      </c>
      <c r="I141" s="190"/>
      <c r="J141" s="191">
        <f>ROUND(I141*H141,2)</f>
        <v>0</v>
      </c>
      <c r="K141" s="187" t="s">
        <v>123</v>
      </c>
      <c r="L141" s="44"/>
      <c r="M141" s="192" t="s">
        <v>21</v>
      </c>
      <c r="N141" s="193" t="s">
        <v>45</v>
      </c>
      <c r="O141" s="84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6" t="s">
        <v>124</v>
      </c>
      <c r="AT141" s="196" t="s">
        <v>119</v>
      </c>
      <c r="AU141" s="196" t="s">
        <v>74</v>
      </c>
      <c r="AY141" s="17" t="s">
        <v>125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81</v>
      </c>
      <c r="BK141" s="197">
        <f>ROUND(I141*H141,2)</f>
        <v>0</v>
      </c>
      <c r="BL141" s="17" t="s">
        <v>124</v>
      </c>
      <c r="BM141" s="196" t="s">
        <v>240</v>
      </c>
    </row>
    <row r="142" s="2" customFormat="1">
      <c r="A142" s="38"/>
      <c r="B142" s="39"/>
      <c r="C142" s="40"/>
      <c r="D142" s="198" t="s">
        <v>127</v>
      </c>
      <c r="E142" s="40"/>
      <c r="F142" s="199" t="s">
        <v>241</v>
      </c>
      <c r="G142" s="40"/>
      <c r="H142" s="40"/>
      <c r="I142" s="200"/>
      <c r="J142" s="40"/>
      <c r="K142" s="40"/>
      <c r="L142" s="44"/>
      <c r="M142" s="201"/>
      <c r="N142" s="202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127</v>
      </c>
      <c r="AU142" s="17" t="s">
        <v>74</v>
      </c>
    </row>
    <row r="143" s="2" customFormat="1">
      <c r="A143" s="38"/>
      <c r="B143" s="39"/>
      <c r="C143" s="40"/>
      <c r="D143" s="203" t="s">
        <v>129</v>
      </c>
      <c r="E143" s="40"/>
      <c r="F143" s="204" t="s">
        <v>242</v>
      </c>
      <c r="G143" s="40"/>
      <c r="H143" s="40"/>
      <c r="I143" s="200"/>
      <c r="J143" s="40"/>
      <c r="K143" s="40"/>
      <c r="L143" s="44"/>
      <c r="M143" s="201"/>
      <c r="N143" s="202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74</v>
      </c>
    </row>
    <row r="144" s="10" customFormat="1">
      <c r="A144" s="10"/>
      <c r="B144" s="205"/>
      <c r="C144" s="206"/>
      <c r="D144" s="198" t="s">
        <v>153</v>
      </c>
      <c r="E144" s="207" t="s">
        <v>21</v>
      </c>
      <c r="F144" s="208" t="s">
        <v>243</v>
      </c>
      <c r="G144" s="206"/>
      <c r="H144" s="209">
        <v>48</v>
      </c>
      <c r="I144" s="210"/>
      <c r="J144" s="206"/>
      <c r="K144" s="206"/>
      <c r="L144" s="211"/>
      <c r="M144" s="212"/>
      <c r="N144" s="213"/>
      <c r="O144" s="213"/>
      <c r="P144" s="213"/>
      <c r="Q144" s="213"/>
      <c r="R144" s="213"/>
      <c r="S144" s="213"/>
      <c r="T144" s="214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15" t="s">
        <v>153</v>
      </c>
      <c r="AU144" s="215" t="s">
        <v>74</v>
      </c>
      <c r="AV144" s="10" t="s">
        <v>83</v>
      </c>
      <c r="AW144" s="10" t="s">
        <v>36</v>
      </c>
      <c r="AX144" s="10" t="s">
        <v>81</v>
      </c>
      <c r="AY144" s="215" t="s">
        <v>125</v>
      </c>
    </row>
    <row r="145" s="2" customFormat="1" ht="24.15" customHeight="1">
      <c r="A145" s="38"/>
      <c r="B145" s="39"/>
      <c r="C145" s="185" t="s">
        <v>7</v>
      </c>
      <c r="D145" s="185" t="s">
        <v>119</v>
      </c>
      <c r="E145" s="186" t="s">
        <v>244</v>
      </c>
      <c r="F145" s="187" t="s">
        <v>245</v>
      </c>
      <c r="G145" s="188" t="s">
        <v>184</v>
      </c>
      <c r="H145" s="189">
        <v>48</v>
      </c>
      <c r="I145" s="190"/>
      <c r="J145" s="191">
        <f>ROUND(I145*H145,2)</f>
        <v>0</v>
      </c>
      <c r="K145" s="187" t="s">
        <v>123</v>
      </c>
      <c r="L145" s="44"/>
      <c r="M145" s="192" t="s">
        <v>21</v>
      </c>
      <c r="N145" s="193" t="s">
        <v>45</v>
      </c>
      <c r="O145" s="84"/>
      <c r="P145" s="194">
        <f>O145*H145</f>
        <v>0</v>
      </c>
      <c r="Q145" s="194">
        <v>5.8E-05</v>
      </c>
      <c r="R145" s="194">
        <f>Q145*H145</f>
        <v>0.002784</v>
      </c>
      <c r="S145" s="194">
        <v>0</v>
      </c>
      <c r="T145" s="19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6" t="s">
        <v>124</v>
      </c>
      <c r="AT145" s="196" t="s">
        <v>119</v>
      </c>
      <c r="AU145" s="196" t="s">
        <v>74</v>
      </c>
      <c r="AY145" s="17" t="s">
        <v>125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81</v>
      </c>
      <c r="BK145" s="197">
        <f>ROUND(I145*H145,2)</f>
        <v>0</v>
      </c>
      <c r="BL145" s="17" t="s">
        <v>124</v>
      </c>
      <c r="BM145" s="196" t="s">
        <v>246</v>
      </c>
    </row>
    <row r="146" s="2" customFormat="1">
      <c r="A146" s="38"/>
      <c r="B146" s="39"/>
      <c r="C146" s="40"/>
      <c r="D146" s="198" t="s">
        <v>127</v>
      </c>
      <c r="E146" s="40"/>
      <c r="F146" s="199" t="s">
        <v>247</v>
      </c>
      <c r="G146" s="40"/>
      <c r="H146" s="40"/>
      <c r="I146" s="200"/>
      <c r="J146" s="40"/>
      <c r="K146" s="40"/>
      <c r="L146" s="44"/>
      <c r="M146" s="201"/>
      <c r="N146" s="202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127</v>
      </c>
      <c r="AU146" s="17" t="s">
        <v>74</v>
      </c>
    </row>
    <row r="147" s="2" customFormat="1">
      <c r="A147" s="38"/>
      <c r="B147" s="39"/>
      <c r="C147" s="40"/>
      <c r="D147" s="203" t="s">
        <v>129</v>
      </c>
      <c r="E147" s="40"/>
      <c r="F147" s="204" t="s">
        <v>248</v>
      </c>
      <c r="G147" s="40"/>
      <c r="H147" s="40"/>
      <c r="I147" s="200"/>
      <c r="J147" s="40"/>
      <c r="K147" s="40"/>
      <c r="L147" s="44"/>
      <c r="M147" s="201"/>
      <c r="N147" s="202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129</v>
      </c>
      <c r="AU147" s="17" t="s">
        <v>74</v>
      </c>
    </row>
    <row r="148" s="10" customFormat="1">
      <c r="A148" s="10"/>
      <c r="B148" s="205"/>
      <c r="C148" s="206"/>
      <c r="D148" s="198" t="s">
        <v>153</v>
      </c>
      <c r="E148" s="207" t="s">
        <v>21</v>
      </c>
      <c r="F148" s="208" t="s">
        <v>249</v>
      </c>
      <c r="G148" s="206"/>
      <c r="H148" s="209">
        <v>48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15" t="s">
        <v>153</v>
      </c>
      <c r="AU148" s="215" t="s">
        <v>74</v>
      </c>
      <c r="AV148" s="10" t="s">
        <v>83</v>
      </c>
      <c r="AW148" s="10" t="s">
        <v>36</v>
      </c>
      <c r="AX148" s="10" t="s">
        <v>81</v>
      </c>
      <c r="AY148" s="215" t="s">
        <v>125</v>
      </c>
    </row>
    <row r="149" s="2" customFormat="1" ht="21.75" customHeight="1">
      <c r="A149" s="38"/>
      <c r="B149" s="39"/>
      <c r="C149" s="216" t="s">
        <v>250</v>
      </c>
      <c r="D149" s="216" t="s">
        <v>156</v>
      </c>
      <c r="E149" s="217" t="s">
        <v>251</v>
      </c>
      <c r="F149" s="218" t="s">
        <v>252</v>
      </c>
      <c r="G149" s="219" t="s">
        <v>184</v>
      </c>
      <c r="H149" s="220">
        <v>144</v>
      </c>
      <c r="I149" s="221"/>
      <c r="J149" s="222">
        <f>ROUND(I149*H149,2)</f>
        <v>0</v>
      </c>
      <c r="K149" s="218" t="s">
        <v>123</v>
      </c>
      <c r="L149" s="223"/>
      <c r="M149" s="224" t="s">
        <v>21</v>
      </c>
      <c r="N149" s="225" t="s">
        <v>45</v>
      </c>
      <c r="O149" s="84"/>
      <c r="P149" s="194">
        <f>O149*H149</f>
        <v>0</v>
      </c>
      <c r="Q149" s="194">
        <v>0.0047200000000000002</v>
      </c>
      <c r="R149" s="194">
        <f>Q149*H149</f>
        <v>0.67968000000000006</v>
      </c>
      <c r="S149" s="194">
        <v>0</v>
      </c>
      <c r="T149" s="19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6" t="s">
        <v>160</v>
      </c>
      <c r="AT149" s="196" t="s">
        <v>156</v>
      </c>
      <c r="AU149" s="196" t="s">
        <v>74</v>
      </c>
      <c r="AY149" s="17" t="s">
        <v>125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81</v>
      </c>
      <c r="BK149" s="197">
        <f>ROUND(I149*H149,2)</f>
        <v>0</v>
      </c>
      <c r="BL149" s="17" t="s">
        <v>124</v>
      </c>
      <c r="BM149" s="196" t="s">
        <v>253</v>
      </c>
    </row>
    <row r="150" s="2" customFormat="1">
      <c r="A150" s="38"/>
      <c r="B150" s="39"/>
      <c r="C150" s="40"/>
      <c r="D150" s="198" t="s">
        <v>127</v>
      </c>
      <c r="E150" s="40"/>
      <c r="F150" s="199" t="s">
        <v>252</v>
      </c>
      <c r="G150" s="40"/>
      <c r="H150" s="40"/>
      <c r="I150" s="200"/>
      <c r="J150" s="40"/>
      <c r="K150" s="40"/>
      <c r="L150" s="44"/>
      <c r="M150" s="201"/>
      <c r="N150" s="202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127</v>
      </c>
      <c r="AU150" s="17" t="s">
        <v>74</v>
      </c>
    </row>
    <row r="151" s="10" customFormat="1">
      <c r="A151" s="10"/>
      <c r="B151" s="205"/>
      <c r="C151" s="206"/>
      <c r="D151" s="198" t="s">
        <v>153</v>
      </c>
      <c r="E151" s="207" t="s">
        <v>21</v>
      </c>
      <c r="F151" s="208" t="s">
        <v>254</v>
      </c>
      <c r="G151" s="206"/>
      <c r="H151" s="209">
        <v>144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5" t="s">
        <v>153</v>
      </c>
      <c r="AU151" s="215" t="s">
        <v>74</v>
      </c>
      <c r="AV151" s="10" t="s">
        <v>83</v>
      </c>
      <c r="AW151" s="10" t="s">
        <v>36</v>
      </c>
      <c r="AX151" s="10" t="s">
        <v>81</v>
      </c>
      <c r="AY151" s="215" t="s">
        <v>125</v>
      </c>
    </row>
    <row r="152" s="2" customFormat="1" ht="24.15" customHeight="1">
      <c r="A152" s="38"/>
      <c r="B152" s="39"/>
      <c r="C152" s="185" t="s">
        <v>255</v>
      </c>
      <c r="D152" s="185" t="s">
        <v>119</v>
      </c>
      <c r="E152" s="186" t="s">
        <v>256</v>
      </c>
      <c r="F152" s="187" t="s">
        <v>257</v>
      </c>
      <c r="G152" s="188" t="s">
        <v>184</v>
      </c>
      <c r="H152" s="189">
        <v>48</v>
      </c>
      <c r="I152" s="190"/>
      <c r="J152" s="191">
        <f>ROUND(I152*H152,2)</f>
        <v>0</v>
      </c>
      <c r="K152" s="187" t="s">
        <v>258</v>
      </c>
      <c r="L152" s="44"/>
      <c r="M152" s="192" t="s">
        <v>21</v>
      </c>
      <c r="N152" s="193" t="s">
        <v>45</v>
      </c>
      <c r="O152" s="84"/>
      <c r="P152" s="194">
        <f>O152*H152</f>
        <v>0</v>
      </c>
      <c r="Q152" s="194">
        <v>0.0020823999999999999</v>
      </c>
      <c r="R152" s="194">
        <f>Q152*H152</f>
        <v>0.099955199999999994</v>
      </c>
      <c r="S152" s="194">
        <v>0</v>
      </c>
      <c r="T152" s="19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6" t="s">
        <v>124</v>
      </c>
      <c r="AT152" s="196" t="s">
        <v>119</v>
      </c>
      <c r="AU152" s="196" t="s">
        <v>74</v>
      </c>
      <c r="AY152" s="17" t="s">
        <v>125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81</v>
      </c>
      <c r="BK152" s="197">
        <f>ROUND(I152*H152,2)</f>
        <v>0</v>
      </c>
      <c r="BL152" s="17" t="s">
        <v>124</v>
      </c>
      <c r="BM152" s="196" t="s">
        <v>259</v>
      </c>
    </row>
    <row r="153" s="2" customFormat="1">
      <c r="A153" s="38"/>
      <c r="B153" s="39"/>
      <c r="C153" s="40"/>
      <c r="D153" s="198" t="s">
        <v>127</v>
      </c>
      <c r="E153" s="40"/>
      <c r="F153" s="199" t="s">
        <v>260</v>
      </c>
      <c r="G153" s="40"/>
      <c r="H153" s="40"/>
      <c r="I153" s="200"/>
      <c r="J153" s="40"/>
      <c r="K153" s="40"/>
      <c r="L153" s="44"/>
      <c r="M153" s="201"/>
      <c r="N153" s="202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127</v>
      </c>
      <c r="AU153" s="17" t="s">
        <v>74</v>
      </c>
    </row>
    <row r="154" s="2" customFormat="1">
      <c r="A154" s="38"/>
      <c r="B154" s="39"/>
      <c r="C154" s="40"/>
      <c r="D154" s="203" t="s">
        <v>129</v>
      </c>
      <c r="E154" s="40"/>
      <c r="F154" s="204" t="s">
        <v>261</v>
      </c>
      <c r="G154" s="40"/>
      <c r="H154" s="40"/>
      <c r="I154" s="200"/>
      <c r="J154" s="40"/>
      <c r="K154" s="40"/>
      <c r="L154" s="44"/>
      <c r="M154" s="201"/>
      <c r="N154" s="202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74</v>
      </c>
    </row>
    <row r="155" s="10" customFormat="1">
      <c r="A155" s="10"/>
      <c r="B155" s="205"/>
      <c r="C155" s="206"/>
      <c r="D155" s="198" t="s">
        <v>153</v>
      </c>
      <c r="E155" s="207" t="s">
        <v>21</v>
      </c>
      <c r="F155" s="208" t="s">
        <v>262</v>
      </c>
      <c r="G155" s="206"/>
      <c r="H155" s="209">
        <v>48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15" t="s">
        <v>153</v>
      </c>
      <c r="AU155" s="215" t="s">
        <v>74</v>
      </c>
      <c r="AV155" s="10" t="s">
        <v>83</v>
      </c>
      <c r="AW155" s="10" t="s">
        <v>36</v>
      </c>
      <c r="AX155" s="10" t="s">
        <v>81</v>
      </c>
      <c r="AY155" s="215" t="s">
        <v>125</v>
      </c>
    </row>
    <row r="156" s="2" customFormat="1" ht="24.15" customHeight="1">
      <c r="A156" s="38"/>
      <c r="B156" s="39"/>
      <c r="C156" s="185" t="s">
        <v>263</v>
      </c>
      <c r="D156" s="185" t="s">
        <v>119</v>
      </c>
      <c r="E156" s="186" t="s">
        <v>264</v>
      </c>
      <c r="F156" s="187" t="s">
        <v>265</v>
      </c>
      <c r="G156" s="188" t="s">
        <v>184</v>
      </c>
      <c r="H156" s="189">
        <v>830</v>
      </c>
      <c r="I156" s="190"/>
      <c r="J156" s="191">
        <f>ROUND(I156*H156,2)</f>
        <v>0</v>
      </c>
      <c r="K156" s="187" t="s">
        <v>123</v>
      </c>
      <c r="L156" s="44"/>
      <c r="M156" s="192" t="s">
        <v>21</v>
      </c>
      <c r="N156" s="193" t="s">
        <v>45</v>
      </c>
      <c r="O156" s="84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6" t="s">
        <v>124</v>
      </c>
      <c r="AT156" s="196" t="s">
        <v>119</v>
      </c>
      <c r="AU156" s="196" t="s">
        <v>74</v>
      </c>
      <c r="AY156" s="17" t="s">
        <v>125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81</v>
      </c>
      <c r="BK156" s="197">
        <f>ROUND(I156*H156,2)</f>
        <v>0</v>
      </c>
      <c r="BL156" s="17" t="s">
        <v>124</v>
      </c>
      <c r="BM156" s="196" t="s">
        <v>266</v>
      </c>
    </row>
    <row r="157" s="2" customFormat="1">
      <c r="A157" s="38"/>
      <c r="B157" s="39"/>
      <c r="C157" s="40"/>
      <c r="D157" s="198" t="s">
        <v>127</v>
      </c>
      <c r="E157" s="40"/>
      <c r="F157" s="199" t="s">
        <v>267</v>
      </c>
      <c r="G157" s="40"/>
      <c r="H157" s="40"/>
      <c r="I157" s="200"/>
      <c r="J157" s="40"/>
      <c r="K157" s="40"/>
      <c r="L157" s="44"/>
      <c r="M157" s="201"/>
      <c r="N157" s="202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127</v>
      </c>
      <c r="AU157" s="17" t="s">
        <v>74</v>
      </c>
    </row>
    <row r="158" s="2" customFormat="1">
      <c r="A158" s="38"/>
      <c r="B158" s="39"/>
      <c r="C158" s="40"/>
      <c r="D158" s="203" t="s">
        <v>129</v>
      </c>
      <c r="E158" s="40"/>
      <c r="F158" s="204" t="s">
        <v>268</v>
      </c>
      <c r="G158" s="40"/>
      <c r="H158" s="40"/>
      <c r="I158" s="200"/>
      <c r="J158" s="40"/>
      <c r="K158" s="40"/>
      <c r="L158" s="44"/>
      <c r="M158" s="201"/>
      <c r="N158" s="202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74</v>
      </c>
    </row>
    <row r="159" s="10" customFormat="1">
      <c r="A159" s="10"/>
      <c r="B159" s="205"/>
      <c r="C159" s="206"/>
      <c r="D159" s="198" t="s">
        <v>153</v>
      </c>
      <c r="E159" s="207" t="s">
        <v>21</v>
      </c>
      <c r="F159" s="208" t="s">
        <v>269</v>
      </c>
      <c r="G159" s="206"/>
      <c r="H159" s="209">
        <v>830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15" t="s">
        <v>153</v>
      </c>
      <c r="AU159" s="215" t="s">
        <v>74</v>
      </c>
      <c r="AV159" s="10" t="s">
        <v>83</v>
      </c>
      <c r="AW159" s="10" t="s">
        <v>36</v>
      </c>
      <c r="AX159" s="10" t="s">
        <v>81</v>
      </c>
      <c r="AY159" s="215" t="s">
        <v>125</v>
      </c>
    </row>
    <row r="160" s="2" customFormat="1" ht="24.15" customHeight="1">
      <c r="A160" s="38"/>
      <c r="B160" s="39"/>
      <c r="C160" s="185" t="s">
        <v>270</v>
      </c>
      <c r="D160" s="185" t="s">
        <v>119</v>
      </c>
      <c r="E160" s="186" t="s">
        <v>271</v>
      </c>
      <c r="F160" s="187" t="s">
        <v>272</v>
      </c>
      <c r="G160" s="188" t="s">
        <v>184</v>
      </c>
      <c r="H160" s="189">
        <v>4320</v>
      </c>
      <c r="I160" s="190"/>
      <c r="J160" s="191">
        <f>ROUND(I160*H160,2)</f>
        <v>0</v>
      </c>
      <c r="K160" s="187" t="s">
        <v>123</v>
      </c>
      <c r="L160" s="44"/>
      <c r="M160" s="192" t="s">
        <v>21</v>
      </c>
      <c r="N160" s="193" t="s">
        <v>45</v>
      </c>
      <c r="O160" s="84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6" t="s">
        <v>124</v>
      </c>
      <c r="AT160" s="196" t="s">
        <v>119</v>
      </c>
      <c r="AU160" s="196" t="s">
        <v>74</v>
      </c>
      <c r="AY160" s="17" t="s">
        <v>125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81</v>
      </c>
      <c r="BK160" s="197">
        <f>ROUND(I160*H160,2)</f>
        <v>0</v>
      </c>
      <c r="BL160" s="17" t="s">
        <v>124</v>
      </c>
      <c r="BM160" s="196" t="s">
        <v>273</v>
      </c>
    </row>
    <row r="161" s="2" customFormat="1">
      <c r="A161" s="38"/>
      <c r="B161" s="39"/>
      <c r="C161" s="40"/>
      <c r="D161" s="198" t="s">
        <v>127</v>
      </c>
      <c r="E161" s="40"/>
      <c r="F161" s="199" t="s">
        <v>274</v>
      </c>
      <c r="G161" s="40"/>
      <c r="H161" s="40"/>
      <c r="I161" s="200"/>
      <c r="J161" s="40"/>
      <c r="K161" s="40"/>
      <c r="L161" s="44"/>
      <c r="M161" s="201"/>
      <c r="N161" s="202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127</v>
      </c>
      <c r="AU161" s="17" t="s">
        <v>74</v>
      </c>
    </row>
    <row r="162" s="2" customFormat="1">
      <c r="A162" s="38"/>
      <c r="B162" s="39"/>
      <c r="C162" s="40"/>
      <c r="D162" s="203" t="s">
        <v>129</v>
      </c>
      <c r="E162" s="40"/>
      <c r="F162" s="204" t="s">
        <v>275</v>
      </c>
      <c r="G162" s="40"/>
      <c r="H162" s="40"/>
      <c r="I162" s="200"/>
      <c r="J162" s="40"/>
      <c r="K162" s="40"/>
      <c r="L162" s="44"/>
      <c r="M162" s="201"/>
      <c r="N162" s="202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74</v>
      </c>
    </row>
    <row r="163" s="10" customFormat="1">
      <c r="A163" s="10"/>
      <c r="B163" s="205"/>
      <c r="C163" s="206"/>
      <c r="D163" s="198" t="s">
        <v>153</v>
      </c>
      <c r="E163" s="207" t="s">
        <v>21</v>
      </c>
      <c r="F163" s="208" t="s">
        <v>276</v>
      </c>
      <c r="G163" s="206"/>
      <c r="H163" s="209">
        <v>4320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15" t="s">
        <v>153</v>
      </c>
      <c r="AU163" s="215" t="s">
        <v>74</v>
      </c>
      <c r="AV163" s="10" t="s">
        <v>83</v>
      </c>
      <c r="AW163" s="10" t="s">
        <v>36</v>
      </c>
      <c r="AX163" s="10" t="s">
        <v>81</v>
      </c>
      <c r="AY163" s="215" t="s">
        <v>125</v>
      </c>
    </row>
    <row r="164" s="2" customFormat="1" ht="16.5" customHeight="1">
      <c r="A164" s="38"/>
      <c r="B164" s="39"/>
      <c r="C164" s="216" t="s">
        <v>277</v>
      </c>
      <c r="D164" s="216" t="s">
        <v>156</v>
      </c>
      <c r="E164" s="217" t="s">
        <v>278</v>
      </c>
      <c r="F164" s="218" t="s">
        <v>279</v>
      </c>
      <c r="G164" s="219" t="s">
        <v>184</v>
      </c>
      <c r="H164" s="220">
        <v>90</v>
      </c>
      <c r="I164" s="221"/>
      <c r="J164" s="222">
        <f>ROUND(I164*H164,2)</f>
        <v>0</v>
      </c>
      <c r="K164" s="218" t="s">
        <v>21</v>
      </c>
      <c r="L164" s="223"/>
      <c r="M164" s="224" t="s">
        <v>21</v>
      </c>
      <c r="N164" s="225" t="s">
        <v>45</v>
      </c>
      <c r="O164" s="84"/>
      <c r="P164" s="194">
        <f>O164*H164</f>
        <v>0</v>
      </c>
      <c r="Q164" s="194">
        <v>0.0015</v>
      </c>
      <c r="R164" s="194">
        <f>Q164*H164</f>
        <v>0.13500000000000001</v>
      </c>
      <c r="S164" s="194">
        <v>0</v>
      </c>
      <c r="T164" s="19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6" t="s">
        <v>160</v>
      </c>
      <c r="AT164" s="196" t="s">
        <v>156</v>
      </c>
      <c r="AU164" s="196" t="s">
        <v>74</v>
      </c>
      <c r="AY164" s="17" t="s">
        <v>125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81</v>
      </c>
      <c r="BK164" s="197">
        <f>ROUND(I164*H164,2)</f>
        <v>0</v>
      </c>
      <c r="BL164" s="17" t="s">
        <v>124</v>
      </c>
      <c r="BM164" s="196" t="s">
        <v>280</v>
      </c>
    </row>
    <row r="165" s="2" customFormat="1">
      <c r="A165" s="38"/>
      <c r="B165" s="39"/>
      <c r="C165" s="40"/>
      <c r="D165" s="198" t="s">
        <v>127</v>
      </c>
      <c r="E165" s="40"/>
      <c r="F165" s="199" t="s">
        <v>279</v>
      </c>
      <c r="G165" s="40"/>
      <c r="H165" s="40"/>
      <c r="I165" s="200"/>
      <c r="J165" s="40"/>
      <c r="K165" s="40"/>
      <c r="L165" s="44"/>
      <c r="M165" s="201"/>
      <c r="N165" s="202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127</v>
      </c>
      <c r="AU165" s="17" t="s">
        <v>74</v>
      </c>
    </row>
    <row r="166" s="2" customFormat="1" ht="21.75" customHeight="1">
      <c r="A166" s="38"/>
      <c r="B166" s="39"/>
      <c r="C166" s="216" t="s">
        <v>281</v>
      </c>
      <c r="D166" s="216" t="s">
        <v>156</v>
      </c>
      <c r="E166" s="217" t="s">
        <v>282</v>
      </c>
      <c r="F166" s="218" t="s">
        <v>283</v>
      </c>
      <c r="G166" s="219" t="s">
        <v>184</v>
      </c>
      <c r="H166" s="220">
        <v>110</v>
      </c>
      <c r="I166" s="221"/>
      <c r="J166" s="222">
        <f>ROUND(I166*H166,2)</f>
        <v>0</v>
      </c>
      <c r="K166" s="218" t="s">
        <v>21</v>
      </c>
      <c r="L166" s="223"/>
      <c r="M166" s="224" t="s">
        <v>21</v>
      </c>
      <c r="N166" s="225" t="s">
        <v>45</v>
      </c>
      <c r="O166" s="84"/>
      <c r="P166" s="194">
        <f>O166*H166</f>
        <v>0</v>
      </c>
      <c r="Q166" s="194">
        <v>0.0015</v>
      </c>
      <c r="R166" s="194">
        <f>Q166*H166</f>
        <v>0.16500000000000001</v>
      </c>
      <c r="S166" s="194">
        <v>0</v>
      </c>
      <c r="T166" s="19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6" t="s">
        <v>160</v>
      </c>
      <c r="AT166" s="196" t="s">
        <v>156</v>
      </c>
      <c r="AU166" s="196" t="s">
        <v>74</v>
      </c>
      <c r="AY166" s="17" t="s">
        <v>125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7" t="s">
        <v>81</v>
      </c>
      <c r="BK166" s="197">
        <f>ROUND(I166*H166,2)</f>
        <v>0</v>
      </c>
      <c r="BL166" s="17" t="s">
        <v>124</v>
      </c>
      <c r="BM166" s="196" t="s">
        <v>284</v>
      </c>
    </row>
    <row r="167" s="2" customFormat="1">
      <c r="A167" s="38"/>
      <c r="B167" s="39"/>
      <c r="C167" s="40"/>
      <c r="D167" s="198" t="s">
        <v>127</v>
      </c>
      <c r="E167" s="40"/>
      <c r="F167" s="199" t="s">
        <v>283</v>
      </c>
      <c r="G167" s="40"/>
      <c r="H167" s="40"/>
      <c r="I167" s="200"/>
      <c r="J167" s="40"/>
      <c r="K167" s="40"/>
      <c r="L167" s="44"/>
      <c r="M167" s="201"/>
      <c r="N167" s="202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127</v>
      </c>
      <c r="AU167" s="17" t="s">
        <v>74</v>
      </c>
    </row>
    <row r="168" s="2" customFormat="1" ht="16.5" customHeight="1">
      <c r="A168" s="38"/>
      <c r="B168" s="39"/>
      <c r="C168" s="216" t="s">
        <v>285</v>
      </c>
      <c r="D168" s="216" t="s">
        <v>156</v>
      </c>
      <c r="E168" s="217" t="s">
        <v>286</v>
      </c>
      <c r="F168" s="218" t="s">
        <v>287</v>
      </c>
      <c r="G168" s="219" t="s">
        <v>184</v>
      </c>
      <c r="H168" s="220">
        <v>50</v>
      </c>
      <c r="I168" s="221"/>
      <c r="J168" s="222">
        <f>ROUND(I168*H168,2)</f>
        <v>0</v>
      </c>
      <c r="K168" s="218" t="s">
        <v>21</v>
      </c>
      <c r="L168" s="223"/>
      <c r="M168" s="224" t="s">
        <v>21</v>
      </c>
      <c r="N168" s="225" t="s">
        <v>45</v>
      </c>
      <c r="O168" s="84"/>
      <c r="P168" s="194">
        <f>O168*H168</f>
        <v>0</v>
      </c>
      <c r="Q168" s="194">
        <v>0.0015</v>
      </c>
      <c r="R168" s="194">
        <f>Q168*H168</f>
        <v>0.074999999999999997</v>
      </c>
      <c r="S168" s="194">
        <v>0</v>
      </c>
      <c r="T168" s="19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6" t="s">
        <v>160</v>
      </c>
      <c r="AT168" s="196" t="s">
        <v>156</v>
      </c>
      <c r="AU168" s="196" t="s">
        <v>74</v>
      </c>
      <c r="AY168" s="17" t="s">
        <v>125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7" t="s">
        <v>81</v>
      </c>
      <c r="BK168" s="197">
        <f>ROUND(I168*H168,2)</f>
        <v>0</v>
      </c>
      <c r="BL168" s="17" t="s">
        <v>124</v>
      </c>
      <c r="BM168" s="196" t="s">
        <v>288</v>
      </c>
    </row>
    <row r="169" s="2" customFormat="1">
      <c r="A169" s="38"/>
      <c r="B169" s="39"/>
      <c r="C169" s="40"/>
      <c r="D169" s="198" t="s">
        <v>127</v>
      </c>
      <c r="E169" s="40"/>
      <c r="F169" s="199" t="s">
        <v>287</v>
      </c>
      <c r="G169" s="40"/>
      <c r="H169" s="40"/>
      <c r="I169" s="200"/>
      <c r="J169" s="40"/>
      <c r="K169" s="40"/>
      <c r="L169" s="44"/>
      <c r="M169" s="201"/>
      <c r="N169" s="202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127</v>
      </c>
      <c r="AU169" s="17" t="s">
        <v>74</v>
      </c>
    </row>
    <row r="170" s="2" customFormat="1" ht="16.5" customHeight="1">
      <c r="A170" s="38"/>
      <c r="B170" s="39"/>
      <c r="C170" s="216" t="s">
        <v>289</v>
      </c>
      <c r="D170" s="216" t="s">
        <v>156</v>
      </c>
      <c r="E170" s="217" t="s">
        <v>290</v>
      </c>
      <c r="F170" s="218" t="s">
        <v>291</v>
      </c>
      <c r="G170" s="219" t="s">
        <v>184</v>
      </c>
      <c r="H170" s="220">
        <v>180</v>
      </c>
      <c r="I170" s="221"/>
      <c r="J170" s="222">
        <f>ROUND(I170*H170,2)</f>
        <v>0</v>
      </c>
      <c r="K170" s="218" t="s">
        <v>21</v>
      </c>
      <c r="L170" s="223"/>
      <c r="M170" s="224" t="s">
        <v>21</v>
      </c>
      <c r="N170" s="225" t="s">
        <v>45</v>
      </c>
      <c r="O170" s="84"/>
      <c r="P170" s="194">
        <f>O170*H170</f>
        <v>0</v>
      </c>
      <c r="Q170" s="194">
        <v>0.0015</v>
      </c>
      <c r="R170" s="194">
        <f>Q170*H170</f>
        <v>0.27000000000000002</v>
      </c>
      <c r="S170" s="194">
        <v>0</v>
      </c>
      <c r="T170" s="19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6" t="s">
        <v>160</v>
      </c>
      <c r="AT170" s="196" t="s">
        <v>156</v>
      </c>
      <c r="AU170" s="196" t="s">
        <v>74</v>
      </c>
      <c r="AY170" s="17" t="s">
        <v>125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81</v>
      </c>
      <c r="BK170" s="197">
        <f>ROUND(I170*H170,2)</f>
        <v>0</v>
      </c>
      <c r="BL170" s="17" t="s">
        <v>124</v>
      </c>
      <c r="BM170" s="196" t="s">
        <v>292</v>
      </c>
    </row>
    <row r="171" s="2" customFormat="1">
      <c r="A171" s="38"/>
      <c r="B171" s="39"/>
      <c r="C171" s="40"/>
      <c r="D171" s="198" t="s">
        <v>127</v>
      </c>
      <c r="E171" s="40"/>
      <c r="F171" s="199" t="s">
        <v>291</v>
      </c>
      <c r="G171" s="40"/>
      <c r="H171" s="40"/>
      <c r="I171" s="200"/>
      <c r="J171" s="40"/>
      <c r="K171" s="40"/>
      <c r="L171" s="44"/>
      <c r="M171" s="201"/>
      <c r="N171" s="202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127</v>
      </c>
      <c r="AU171" s="17" t="s">
        <v>74</v>
      </c>
    </row>
    <row r="172" s="2" customFormat="1" ht="16.5" customHeight="1">
      <c r="A172" s="38"/>
      <c r="B172" s="39"/>
      <c r="C172" s="216" t="s">
        <v>293</v>
      </c>
      <c r="D172" s="216" t="s">
        <v>156</v>
      </c>
      <c r="E172" s="217" t="s">
        <v>294</v>
      </c>
      <c r="F172" s="218" t="s">
        <v>295</v>
      </c>
      <c r="G172" s="219" t="s">
        <v>184</v>
      </c>
      <c r="H172" s="220">
        <v>90</v>
      </c>
      <c r="I172" s="221"/>
      <c r="J172" s="222">
        <f>ROUND(I172*H172,2)</f>
        <v>0</v>
      </c>
      <c r="K172" s="218" t="s">
        <v>21</v>
      </c>
      <c r="L172" s="223"/>
      <c r="M172" s="224" t="s">
        <v>21</v>
      </c>
      <c r="N172" s="225" t="s">
        <v>45</v>
      </c>
      <c r="O172" s="84"/>
      <c r="P172" s="194">
        <f>O172*H172</f>
        <v>0</v>
      </c>
      <c r="Q172" s="194">
        <v>0.0015</v>
      </c>
      <c r="R172" s="194">
        <f>Q172*H172</f>
        <v>0.13500000000000001</v>
      </c>
      <c r="S172" s="194">
        <v>0</v>
      </c>
      <c r="T172" s="19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6" t="s">
        <v>160</v>
      </c>
      <c r="AT172" s="196" t="s">
        <v>156</v>
      </c>
      <c r="AU172" s="196" t="s">
        <v>74</v>
      </c>
      <c r="AY172" s="17" t="s">
        <v>125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7" t="s">
        <v>81</v>
      </c>
      <c r="BK172" s="197">
        <f>ROUND(I172*H172,2)</f>
        <v>0</v>
      </c>
      <c r="BL172" s="17" t="s">
        <v>124</v>
      </c>
      <c r="BM172" s="196" t="s">
        <v>296</v>
      </c>
    </row>
    <row r="173" s="2" customFormat="1">
      <c r="A173" s="38"/>
      <c r="B173" s="39"/>
      <c r="C173" s="40"/>
      <c r="D173" s="198" t="s">
        <v>127</v>
      </c>
      <c r="E173" s="40"/>
      <c r="F173" s="199" t="s">
        <v>295</v>
      </c>
      <c r="G173" s="40"/>
      <c r="H173" s="40"/>
      <c r="I173" s="200"/>
      <c r="J173" s="40"/>
      <c r="K173" s="40"/>
      <c r="L173" s="44"/>
      <c r="M173" s="201"/>
      <c r="N173" s="202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127</v>
      </c>
      <c r="AU173" s="17" t="s">
        <v>74</v>
      </c>
    </row>
    <row r="174" s="2" customFormat="1" ht="16.5" customHeight="1">
      <c r="A174" s="38"/>
      <c r="B174" s="39"/>
      <c r="C174" s="216" t="s">
        <v>297</v>
      </c>
      <c r="D174" s="216" t="s">
        <v>156</v>
      </c>
      <c r="E174" s="217" t="s">
        <v>298</v>
      </c>
      <c r="F174" s="218" t="s">
        <v>299</v>
      </c>
      <c r="G174" s="219" t="s">
        <v>184</v>
      </c>
      <c r="H174" s="220">
        <v>110</v>
      </c>
      <c r="I174" s="221"/>
      <c r="J174" s="222">
        <f>ROUND(I174*H174,2)</f>
        <v>0</v>
      </c>
      <c r="K174" s="218" t="s">
        <v>21</v>
      </c>
      <c r="L174" s="223"/>
      <c r="M174" s="224" t="s">
        <v>21</v>
      </c>
      <c r="N174" s="225" t="s">
        <v>45</v>
      </c>
      <c r="O174" s="84"/>
      <c r="P174" s="194">
        <f>O174*H174</f>
        <v>0</v>
      </c>
      <c r="Q174" s="194">
        <v>0.0015</v>
      </c>
      <c r="R174" s="194">
        <f>Q174*H174</f>
        <v>0.16500000000000001</v>
      </c>
      <c r="S174" s="194">
        <v>0</v>
      </c>
      <c r="T174" s="19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6" t="s">
        <v>160</v>
      </c>
      <c r="AT174" s="196" t="s">
        <v>156</v>
      </c>
      <c r="AU174" s="196" t="s">
        <v>74</v>
      </c>
      <c r="AY174" s="17" t="s">
        <v>125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81</v>
      </c>
      <c r="BK174" s="197">
        <f>ROUND(I174*H174,2)</f>
        <v>0</v>
      </c>
      <c r="BL174" s="17" t="s">
        <v>124</v>
      </c>
      <c r="BM174" s="196" t="s">
        <v>300</v>
      </c>
    </row>
    <row r="175" s="2" customFormat="1">
      <c r="A175" s="38"/>
      <c r="B175" s="39"/>
      <c r="C175" s="40"/>
      <c r="D175" s="198" t="s">
        <v>127</v>
      </c>
      <c r="E175" s="40"/>
      <c r="F175" s="199" t="s">
        <v>299</v>
      </c>
      <c r="G175" s="40"/>
      <c r="H175" s="40"/>
      <c r="I175" s="200"/>
      <c r="J175" s="40"/>
      <c r="K175" s="40"/>
      <c r="L175" s="44"/>
      <c r="M175" s="201"/>
      <c r="N175" s="202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127</v>
      </c>
      <c r="AU175" s="17" t="s">
        <v>74</v>
      </c>
    </row>
    <row r="176" s="2" customFormat="1" ht="16.5" customHeight="1">
      <c r="A176" s="38"/>
      <c r="B176" s="39"/>
      <c r="C176" s="216" t="s">
        <v>301</v>
      </c>
      <c r="D176" s="216" t="s">
        <v>156</v>
      </c>
      <c r="E176" s="217" t="s">
        <v>302</v>
      </c>
      <c r="F176" s="218" t="s">
        <v>303</v>
      </c>
      <c r="G176" s="219" t="s">
        <v>184</v>
      </c>
      <c r="H176" s="220">
        <v>70</v>
      </c>
      <c r="I176" s="221"/>
      <c r="J176" s="222">
        <f>ROUND(I176*H176,2)</f>
        <v>0</v>
      </c>
      <c r="K176" s="218" t="s">
        <v>21</v>
      </c>
      <c r="L176" s="223"/>
      <c r="M176" s="224" t="s">
        <v>21</v>
      </c>
      <c r="N176" s="225" t="s">
        <v>45</v>
      </c>
      <c r="O176" s="84"/>
      <c r="P176" s="194">
        <f>O176*H176</f>
        <v>0</v>
      </c>
      <c r="Q176" s="194">
        <v>0.0015</v>
      </c>
      <c r="R176" s="194">
        <f>Q176*H176</f>
        <v>0.105</v>
      </c>
      <c r="S176" s="194">
        <v>0</v>
      </c>
      <c r="T176" s="19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6" t="s">
        <v>160</v>
      </c>
      <c r="AT176" s="196" t="s">
        <v>156</v>
      </c>
      <c r="AU176" s="196" t="s">
        <v>74</v>
      </c>
      <c r="AY176" s="17" t="s">
        <v>125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7" t="s">
        <v>81</v>
      </c>
      <c r="BK176" s="197">
        <f>ROUND(I176*H176,2)</f>
        <v>0</v>
      </c>
      <c r="BL176" s="17" t="s">
        <v>124</v>
      </c>
      <c r="BM176" s="196" t="s">
        <v>304</v>
      </c>
    </row>
    <row r="177" s="2" customFormat="1">
      <c r="A177" s="38"/>
      <c r="B177" s="39"/>
      <c r="C177" s="40"/>
      <c r="D177" s="198" t="s">
        <v>127</v>
      </c>
      <c r="E177" s="40"/>
      <c r="F177" s="199" t="s">
        <v>303</v>
      </c>
      <c r="G177" s="40"/>
      <c r="H177" s="40"/>
      <c r="I177" s="200"/>
      <c r="J177" s="40"/>
      <c r="K177" s="40"/>
      <c r="L177" s="44"/>
      <c r="M177" s="201"/>
      <c r="N177" s="202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127</v>
      </c>
      <c r="AU177" s="17" t="s">
        <v>74</v>
      </c>
    </row>
    <row r="178" s="2" customFormat="1" ht="24.15" customHeight="1">
      <c r="A178" s="38"/>
      <c r="B178" s="39"/>
      <c r="C178" s="216" t="s">
        <v>305</v>
      </c>
      <c r="D178" s="216" t="s">
        <v>156</v>
      </c>
      <c r="E178" s="217" t="s">
        <v>306</v>
      </c>
      <c r="F178" s="218" t="s">
        <v>307</v>
      </c>
      <c r="G178" s="219" t="s">
        <v>184</v>
      </c>
      <c r="H178" s="220">
        <v>40</v>
      </c>
      <c r="I178" s="221"/>
      <c r="J178" s="222">
        <f>ROUND(I178*H178,2)</f>
        <v>0</v>
      </c>
      <c r="K178" s="218" t="s">
        <v>21</v>
      </c>
      <c r="L178" s="223"/>
      <c r="M178" s="224" t="s">
        <v>21</v>
      </c>
      <c r="N178" s="225" t="s">
        <v>45</v>
      </c>
      <c r="O178" s="84"/>
      <c r="P178" s="194">
        <f>O178*H178</f>
        <v>0</v>
      </c>
      <c r="Q178" s="194">
        <v>0.0015</v>
      </c>
      <c r="R178" s="194">
        <f>Q178*H178</f>
        <v>0.059999999999999998</v>
      </c>
      <c r="S178" s="194">
        <v>0</v>
      </c>
      <c r="T178" s="19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6" t="s">
        <v>160</v>
      </c>
      <c r="AT178" s="196" t="s">
        <v>156</v>
      </c>
      <c r="AU178" s="196" t="s">
        <v>74</v>
      </c>
      <c r="AY178" s="17" t="s">
        <v>125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81</v>
      </c>
      <c r="BK178" s="197">
        <f>ROUND(I178*H178,2)</f>
        <v>0</v>
      </c>
      <c r="BL178" s="17" t="s">
        <v>124</v>
      </c>
      <c r="BM178" s="196" t="s">
        <v>308</v>
      </c>
    </row>
    <row r="179" s="2" customFormat="1">
      <c r="A179" s="38"/>
      <c r="B179" s="39"/>
      <c r="C179" s="40"/>
      <c r="D179" s="198" t="s">
        <v>127</v>
      </c>
      <c r="E179" s="40"/>
      <c r="F179" s="199" t="s">
        <v>307</v>
      </c>
      <c r="G179" s="40"/>
      <c r="H179" s="40"/>
      <c r="I179" s="200"/>
      <c r="J179" s="40"/>
      <c r="K179" s="40"/>
      <c r="L179" s="44"/>
      <c r="M179" s="201"/>
      <c r="N179" s="202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127</v>
      </c>
      <c r="AU179" s="17" t="s">
        <v>74</v>
      </c>
    </row>
    <row r="180" s="2" customFormat="1" ht="21.75" customHeight="1">
      <c r="A180" s="38"/>
      <c r="B180" s="39"/>
      <c r="C180" s="216" t="s">
        <v>309</v>
      </c>
      <c r="D180" s="216" t="s">
        <v>156</v>
      </c>
      <c r="E180" s="217" t="s">
        <v>310</v>
      </c>
      <c r="F180" s="218" t="s">
        <v>311</v>
      </c>
      <c r="G180" s="219" t="s">
        <v>184</v>
      </c>
      <c r="H180" s="220">
        <v>90</v>
      </c>
      <c r="I180" s="221"/>
      <c r="J180" s="222">
        <f>ROUND(I180*H180,2)</f>
        <v>0</v>
      </c>
      <c r="K180" s="218" t="s">
        <v>21</v>
      </c>
      <c r="L180" s="223"/>
      <c r="M180" s="224" t="s">
        <v>21</v>
      </c>
      <c r="N180" s="225" t="s">
        <v>45</v>
      </c>
      <c r="O180" s="84"/>
      <c r="P180" s="194">
        <f>O180*H180</f>
        <v>0</v>
      </c>
      <c r="Q180" s="194">
        <v>0.0015</v>
      </c>
      <c r="R180" s="194">
        <f>Q180*H180</f>
        <v>0.13500000000000001</v>
      </c>
      <c r="S180" s="194">
        <v>0</v>
      </c>
      <c r="T180" s="19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6" t="s">
        <v>160</v>
      </c>
      <c r="AT180" s="196" t="s">
        <v>156</v>
      </c>
      <c r="AU180" s="196" t="s">
        <v>74</v>
      </c>
      <c r="AY180" s="17" t="s">
        <v>125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7" t="s">
        <v>81</v>
      </c>
      <c r="BK180" s="197">
        <f>ROUND(I180*H180,2)</f>
        <v>0</v>
      </c>
      <c r="BL180" s="17" t="s">
        <v>124</v>
      </c>
      <c r="BM180" s="196" t="s">
        <v>312</v>
      </c>
    </row>
    <row r="181" s="2" customFormat="1">
      <c r="A181" s="38"/>
      <c r="B181" s="39"/>
      <c r="C181" s="40"/>
      <c r="D181" s="198" t="s">
        <v>127</v>
      </c>
      <c r="E181" s="40"/>
      <c r="F181" s="199" t="s">
        <v>311</v>
      </c>
      <c r="G181" s="40"/>
      <c r="H181" s="40"/>
      <c r="I181" s="200"/>
      <c r="J181" s="40"/>
      <c r="K181" s="40"/>
      <c r="L181" s="44"/>
      <c r="M181" s="201"/>
      <c r="N181" s="202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127</v>
      </c>
      <c r="AU181" s="17" t="s">
        <v>74</v>
      </c>
    </row>
    <row r="182" s="2" customFormat="1" ht="21.75" customHeight="1">
      <c r="A182" s="38"/>
      <c r="B182" s="39"/>
      <c r="C182" s="216" t="s">
        <v>313</v>
      </c>
      <c r="D182" s="216" t="s">
        <v>156</v>
      </c>
      <c r="E182" s="217" t="s">
        <v>314</v>
      </c>
      <c r="F182" s="218" t="s">
        <v>315</v>
      </c>
      <c r="G182" s="219" t="s">
        <v>184</v>
      </c>
      <c r="H182" s="220">
        <v>800</v>
      </c>
      <c r="I182" s="221"/>
      <c r="J182" s="222">
        <f>ROUND(I182*H182,2)</f>
        <v>0</v>
      </c>
      <c r="K182" s="218" t="s">
        <v>21</v>
      </c>
      <c r="L182" s="223"/>
      <c r="M182" s="224" t="s">
        <v>21</v>
      </c>
      <c r="N182" s="225" t="s">
        <v>45</v>
      </c>
      <c r="O182" s="84"/>
      <c r="P182" s="194">
        <f>O182*H182</f>
        <v>0</v>
      </c>
      <c r="Q182" s="194">
        <v>0.0011999999999999999</v>
      </c>
      <c r="R182" s="194">
        <f>Q182*H182</f>
        <v>0.95999999999999996</v>
      </c>
      <c r="S182" s="194">
        <v>0</v>
      </c>
      <c r="T182" s="19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6" t="s">
        <v>160</v>
      </c>
      <c r="AT182" s="196" t="s">
        <v>156</v>
      </c>
      <c r="AU182" s="196" t="s">
        <v>74</v>
      </c>
      <c r="AY182" s="17" t="s">
        <v>125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81</v>
      </c>
      <c r="BK182" s="197">
        <f>ROUND(I182*H182,2)</f>
        <v>0</v>
      </c>
      <c r="BL182" s="17" t="s">
        <v>124</v>
      </c>
      <c r="BM182" s="196" t="s">
        <v>316</v>
      </c>
    </row>
    <row r="183" s="2" customFormat="1">
      <c r="A183" s="38"/>
      <c r="B183" s="39"/>
      <c r="C183" s="40"/>
      <c r="D183" s="198" t="s">
        <v>127</v>
      </c>
      <c r="E183" s="40"/>
      <c r="F183" s="199" t="s">
        <v>315</v>
      </c>
      <c r="G183" s="40"/>
      <c r="H183" s="40"/>
      <c r="I183" s="200"/>
      <c r="J183" s="40"/>
      <c r="K183" s="40"/>
      <c r="L183" s="44"/>
      <c r="M183" s="201"/>
      <c r="N183" s="202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127</v>
      </c>
      <c r="AU183" s="17" t="s">
        <v>74</v>
      </c>
    </row>
    <row r="184" s="2" customFormat="1" ht="21.75" customHeight="1">
      <c r="A184" s="38"/>
      <c r="B184" s="39"/>
      <c r="C184" s="216" t="s">
        <v>317</v>
      </c>
      <c r="D184" s="216" t="s">
        <v>156</v>
      </c>
      <c r="E184" s="217" t="s">
        <v>318</v>
      </c>
      <c r="F184" s="218" t="s">
        <v>319</v>
      </c>
      <c r="G184" s="219" t="s">
        <v>184</v>
      </c>
      <c r="H184" s="220">
        <v>720</v>
      </c>
      <c r="I184" s="221"/>
      <c r="J184" s="222">
        <f>ROUND(I184*H184,2)</f>
        <v>0</v>
      </c>
      <c r="K184" s="218" t="s">
        <v>21</v>
      </c>
      <c r="L184" s="223"/>
      <c r="M184" s="224" t="s">
        <v>21</v>
      </c>
      <c r="N184" s="225" t="s">
        <v>45</v>
      </c>
      <c r="O184" s="84"/>
      <c r="P184" s="194">
        <f>O184*H184</f>
        <v>0</v>
      </c>
      <c r="Q184" s="194">
        <v>0.0011999999999999999</v>
      </c>
      <c r="R184" s="194">
        <f>Q184*H184</f>
        <v>0.86399999999999988</v>
      </c>
      <c r="S184" s="194">
        <v>0</v>
      </c>
      <c r="T184" s="19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6" t="s">
        <v>160</v>
      </c>
      <c r="AT184" s="196" t="s">
        <v>156</v>
      </c>
      <c r="AU184" s="196" t="s">
        <v>74</v>
      </c>
      <c r="AY184" s="17" t="s">
        <v>125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7" t="s">
        <v>81</v>
      </c>
      <c r="BK184" s="197">
        <f>ROUND(I184*H184,2)</f>
        <v>0</v>
      </c>
      <c r="BL184" s="17" t="s">
        <v>124</v>
      </c>
      <c r="BM184" s="196" t="s">
        <v>320</v>
      </c>
    </row>
    <row r="185" s="2" customFormat="1">
      <c r="A185" s="38"/>
      <c r="B185" s="39"/>
      <c r="C185" s="40"/>
      <c r="D185" s="198" t="s">
        <v>127</v>
      </c>
      <c r="E185" s="40"/>
      <c r="F185" s="199" t="s">
        <v>319</v>
      </c>
      <c r="G185" s="40"/>
      <c r="H185" s="40"/>
      <c r="I185" s="200"/>
      <c r="J185" s="40"/>
      <c r="K185" s="40"/>
      <c r="L185" s="44"/>
      <c r="M185" s="201"/>
      <c r="N185" s="202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127</v>
      </c>
      <c r="AU185" s="17" t="s">
        <v>74</v>
      </c>
    </row>
    <row r="186" s="2" customFormat="1" ht="16.5" customHeight="1">
      <c r="A186" s="38"/>
      <c r="B186" s="39"/>
      <c r="C186" s="216" t="s">
        <v>321</v>
      </c>
      <c r="D186" s="216" t="s">
        <v>156</v>
      </c>
      <c r="E186" s="217" t="s">
        <v>322</v>
      </c>
      <c r="F186" s="218" t="s">
        <v>323</v>
      </c>
      <c r="G186" s="219" t="s">
        <v>184</v>
      </c>
      <c r="H186" s="220">
        <v>800</v>
      </c>
      <c r="I186" s="221"/>
      <c r="J186" s="222">
        <f>ROUND(I186*H186,2)</f>
        <v>0</v>
      </c>
      <c r="K186" s="218" t="s">
        <v>21</v>
      </c>
      <c r="L186" s="223"/>
      <c r="M186" s="224" t="s">
        <v>21</v>
      </c>
      <c r="N186" s="225" t="s">
        <v>45</v>
      </c>
      <c r="O186" s="84"/>
      <c r="P186" s="194">
        <f>O186*H186</f>
        <v>0</v>
      </c>
      <c r="Q186" s="194">
        <v>0.0011999999999999999</v>
      </c>
      <c r="R186" s="194">
        <f>Q186*H186</f>
        <v>0.95999999999999996</v>
      </c>
      <c r="S186" s="194">
        <v>0</v>
      </c>
      <c r="T186" s="19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6" t="s">
        <v>160</v>
      </c>
      <c r="AT186" s="196" t="s">
        <v>156</v>
      </c>
      <c r="AU186" s="196" t="s">
        <v>74</v>
      </c>
      <c r="AY186" s="17" t="s">
        <v>125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81</v>
      </c>
      <c r="BK186" s="197">
        <f>ROUND(I186*H186,2)</f>
        <v>0</v>
      </c>
      <c r="BL186" s="17" t="s">
        <v>124</v>
      </c>
      <c r="BM186" s="196" t="s">
        <v>324</v>
      </c>
    </row>
    <row r="187" s="2" customFormat="1">
      <c r="A187" s="38"/>
      <c r="B187" s="39"/>
      <c r="C187" s="40"/>
      <c r="D187" s="198" t="s">
        <v>127</v>
      </c>
      <c r="E187" s="40"/>
      <c r="F187" s="199" t="s">
        <v>323</v>
      </c>
      <c r="G187" s="40"/>
      <c r="H187" s="40"/>
      <c r="I187" s="200"/>
      <c r="J187" s="40"/>
      <c r="K187" s="40"/>
      <c r="L187" s="44"/>
      <c r="M187" s="201"/>
      <c r="N187" s="202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127</v>
      </c>
      <c r="AU187" s="17" t="s">
        <v>74</v>
      </c>
    </row>
    <row r="188" s="2" customFormat="1" ht="16.5" customHeight="1">
      <c r="A188" s="38"/>
      <c r="B188" s="39"/>
      <c r="C188" s="216" t="s">
        <v>325</v>
      </c>
      <c r="D188" s="216" t="s">
        <v>156</v>
      </c>
      <c r="E188" s="217" t="s">
        <v>326</v>
      </c>
      <c r="F188" s="218" t="s">
        <v>327</v>
      </c>
      <c r="G188" s="219" t="s">
        <v>184</v>
      </c>
      <c r="H188" s="220">
        <v>280</v>
      </c>
      <c r="I188" s="221"/>
      <c r="J188" s="222">
        <f>ROUND(I188*H188,2)</f>
        <v>0</v>
      </c>
      <c r="K188" s="218" t="s">
        <v>21</v>
      </c>
      <c r="L188" s="223"/>
      <c r="M188" s="224" t="s">
        <v>21</v>
      </c>
      <c r="N188" s="225" t="s">
        <v>45</v>
      </c>
      <c r="O188" s="84"/>
      <c r="P188" s="194">
        <f>O188*H188</f>
        <v>0</v>
      </c>
      <c r="Q188" s="194">
        <v>0.0011999999999999999</v>
      </c>
      <c r="R188" s="194">
        <f>Q188*H188</f>
        <v>0.33599999999999997</v>
      </c>
      <c r="S188" s="194">
        <v>0</v>
      </c>
      <c r="T188" s="19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6" t="s">
        <v>160</v>
      </c>
      <c r="AT188" s="196" t="s">
        <v>156</v>
      </c>
      <c r="AU188" s="196" t="s">
        <v>74</v>
      </c>
      <c r="AY188" s="17" t="s">
        <v>125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7" t="s">
        <v>81</v>
      </c>
      <c r="BK188" s="197">
        <f>ROUND(I188*H188,2)</f>
        <v>0</v>
      </c>
      <c r="BL188" s="17" t="s">
        <v>124</v>
      </c>
      <c r="BM188" s="196" t="s">
        <v>328</v>
      </c>
    </row>
    <row r="189" s="2" customFormat="1">
      <c r="A189" s="38"/>
      <c r="B189" s="39"/>
      <c r="C189" s="40"/>
      <c r="D189" s="198" t="s">
        <v>127</v>
      </c>
      <c r="E189" s="40"/>
      <c r="F189" s="199" t="s">
        <v>327</v>
      </c>
      <c r="G189" s="40"/>
      <c r="H189" s="40"/>
      <c r="I189" s="200"/>
      <c r="J189" s="40"/>
      <c r="K189" s="40"/>
      <c r="L189" s="44"/>
      <c r="M189" s="201"/>
      <c r="N189" s="202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127</v>
      </c>
      <c r="AU189" s="17" t="s">
        <v>74</v>
      </c>
    </row>
    <row r="190" s="2" customFormat="1" ht="16.5" customHeight="1">
      <c r="A190" s="38"/>
      <c r="B190" s="39"/>
      <c r="C190" s="216" t="s">
        <v>329</v>
      </c>
      <c r="D190" s="216" t="s">
        <v>156</v>
      </c>
      <c r="E190" s="217" t="s">
        <v>330</v>
      </c>
      <c r="F190" s="218" t="s">
        <v>331</v>
      </c>
      <c r="G190" s="219" t="s">
        <v>184</v>
      </c>
      <c r="H190" s="220">
        <v>720</v>
      </c>
      <c r="I190" s="221"/>
      <c r="J190" s="222">
        <f>ROUND(I190*H190,2)</f>
        <v>0</v>
      </c>
      <c r="K190" s="218" t="s">
        <v>21</v>
      </c>
      <c r="L190" s="223"/>
      <c r="M190" s="224" t="s">
        <v>21</v>
      </c>
      <c r="N190" s="225" t="s">
        <v>45</v>
      </c>
      <c r="O190" s="84"/>
      <c r="P190" s="194">
        <f>O190*H190</f>
        <v>0</v>
      </c>
      <c r="Q190" s="194">
        <v>0.0011999999999999999</v>
      </c>
      <c r="R190" s="194">
        <f>Q190*H190</f>
        <v>0.86399999999999988</v>
      </c>
      <c r="S190" s="194">
        <v>0</v>
      </c>
      <c r="T190" s="19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6" t="s">
        <v>160</v>
      </c>
      <c r="AT190" s="196" t="s">
        <v>156</v>
      </c>
      <c r="AU190" s="196" t="s">
        <v>74</v>
      </c>
      <c r="AY190" s="17" t="s">
        <v>125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81</v>
      </c>
      <c r="BK190" s="197">
        <f>ROUND(I190*H190,2)</f>
        <v>0</v>
      </c>
      <c r="BL190" s="17" t="s">
        <v>124</v>
      </c>
      <c r="BM190" s="196" t="s">
        <v>332</v>
      </c>
    </row>
    <row r="191" s="2" customFormat="1">
      <c r="A191" s="38"/>
      <c r="B191" s="39"/>
      <c r="C191" s="40"/>
      <c r="D191" s="198" t="s">
        <v>127</v>
      </c>
      <c r="E191" s="40"/>
      <c r="F191" s="199" t="s">
        <v>331</v>
      </c>
      <c r="G191" s="40"/>
      <c r="H191" s="40"/>
      <c r="I191" s="200"/>
      <c r="J191" s="40"/>
      <c r="K191" s="40"/>
      <c r="L191" s="44"/>
      <c r="M191" s="201"/>
      <c r="N191" s="202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127</v>
      </c>
      <c r="AU191" s="17" t="s">
        <v>74</v>
      </c>
    </row>
    <row r="192" s="2" customFormat="1" ht="16.5" customHeight="1">
      <c r="A192" s="38"/>
      <c r="B192" s="39"/>
      <c r="C192" s="216" t="s">
        <v>333</v>
      </c>
      <c r="D192" s="216" t="s">
        <v>156</v>
      </c>
      <c r="E192" s="217" t="s">
        <v>334</v>
      </c>
      <c r="F192" s="218" t="s">
        <v>335</v>
      </c>
      <c r="G192" s="219" t="s">
        <v>184</v>
      </c>
      <c r="H192" s="220">
        <v>330</v>
      </c>
      <c r="I192" s="221"/>
      <c r="J192" s="222">
        <f>ROUND(I192*H192,2)</f>
        <v>0</v>
      </c>
      <c r="K192" s="218" t="s">
        <v>21</v>
      </c>
      <c r="L192" s="223"/>
      <c r="M192" s="224" t="s">
        <v>21</v>
      </c>
      <c r="N192" s="225" t="s">
        <v>45</v>
      </c>
      <c r="O192" s="84"/>
      <c r="P192" s="194">
        <f>O192*H192</f>
        <v>0</v>
      </c>
      <c r="Q192" s="194">
        <v>0.0011999999999999999</v>
      </c>
      <c r="R192" s="194">
        <f>Q192*H192</f>
        <v>0.39599999999999996</v>
      </c>
      <c r="S192" s="194">
        <v>0</v>
      </c>
      <c r="T192" s="19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6" t="s">
        <v>160</v>
      </c>
      <c r="AT192" s="196" t="s">
        <v>156</v>
      </c>
      <c r="AU192" s="196" t="s">
        <v>74</v>
      </c>
      <c r="AY192" s="17" t="s">
        <v>125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7" t="s">
        <v>81</v>
      </c>
      <c r="BK192" s="197">
        <f>ROUND(I192*H192,2)</f>
        <v>0</v>
      </c>
      <c r="BL192" s="17" t="s">
        <v>124</v>
      </c>
      <c r="BM192" s="196" t="s">
        <v>336</v>
      </c>
    </row>
    <row r="193" s="2" customFormat="1">
      <c r="A193" s="38"/>
      <c r="B193" s="39"/>
      <c r="C193" s="40"/>
      <c r="D193" s="198" t="s">
        <v>127</v>
      </c>
      <c r="E193" s="40"/>
      <c r="F193" s="199" t="s">
        <v>335</v>
      </c>
      <c r="G193" s="40"/>
      <c r="H193" s="40"/>
      <c r="I193" s="200"/>
      <c r="J193" s="40"/>
      <c r="K193" s="40"/>
      <c r="L193" s="44"/>
      <c r="M193" s="201"/>
      <c r="N193" s="202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127</v>
      </c>
      <c r="AU193" s="17" t="s">
        <v>74</v>
      </c>
    </row>
    <row r="194" s="2" customFormat="1" ht="21.75" customHeight="1">
      <c r="A194" s="38"/>
      <c r="B194" s="39"/>
      <c r="C194" s="216" t="s">
        <v>337</v>
      </c>
      <c r="D194" s="216" t="s">
        <v>156</v>
      </c>
      <c r="E194" s="217" t="s">
        <v>338</v>
      </c>
      <c r="F194" s="218" t="s">
        <v>339</v>
      </c>
      <c r="G194" s="219" t="s">
        <v>184</v>
      </c>
      <c r="H194" s="220">
        <v>340</v>
      </c>
      <c r="I194" s="221"/>
      <c r="J194" s="222">
        <f>ROUND(I194*H194,2)</f>
        <v>0</v>
      </c>
      <c r="K194" s="218" t="s">
        <v>21</v>
      </c>
      <c r="L194" s="223"/>
      <c r="M194" s="224" t="s">
        <v>21</v>
      </c>
      <c r="N194" s="225" t="s">
        <v>45</v>
      </c>
      <c r="O194" s="84"/>
      <c r="P194" s="194">
        <f>O194*H194</f>
        <v>0</v>
      </c>
      <c r="Q194" s="194">
        <v>0.0011999999999999999</v>
      </c>
      <c r="R194" s="194">
        <f>Q194*H194</f>
        <v>0.40799999999999997</v>
      </c>
      <c r="S194" s="194">
        <v>0</v>
      </c>
      <c r="T194" s="19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6" t="s">
        <v>160</v>
      </c>
      <c r="AT194" s="196" t="s">
        <v>156</v>
      </c>
      <c r="AU194" s="196" t="s">
        <v>74</v>
      </c>
      <c r="AY194" s="17" t="s">
        <v>125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81</v>
      </c>
      <c r="BK194" s="197">
        <f>ROUND(I194*H194,2)</f>
        <v>0</v>
      </c>
      <c r="BL194" s="17" t="s">
        <v>124</v>
      </c>
      <c r="BM194" s="196" t="s">
        <v>340</v>
      </c>
    </row>
    <row r="195" s="2" customFormat="1">
      <c r="A195" s="38"/>
      <c r="B195" s="39"/>
      <c r="C195" s="40"/>
      <c r="D195" s="198" t="s">
        <v>127</v>
      </c>
      <c r="E195" s="40"/>
      <c r="F195" s="199" t="s">
        <v>339</v>
      </c>
      <c r="G195" s="40"/>
      <c r="H195" s="40"/>
      <c r="I195" s="200"/>
      <c r="J195" s="40"/>
      <c r="K195" s="40"/>
      <c r="L195" s="44"/>
      <c r="M195" s="201"/>
      <c r="N195" s="202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127</v>
      </c>
      <c r="AU195" s="17" t="s">
        <v>74</v>
      </c>
    </row>
    <row r="196" s="2" customFormat="1" ht="16.5" customHeight="1">
      <c r="A196" s="38"/>
      <c r="B196" s="39"/>
      <c r="C196" s="216" t="s">
        <v>341</v>
      </c>
      <c r="D196" s="216" t="s">
        <v>156</v>
      </c>
      <c r="E196" s="217" t="s">
        <v>342</v>
      </c>
      <c r="F196" s="218" t="s">
        <v>343</v>
      </c>
      <c r="G196" s="219" t="s">
        <v>184</v>
      </c>
      <c r="H196" s="220">
        <v>330</v>
      </c>
      <c r="I196" s="221"/>
      <c r="J196" s="222">
        <f>ROUND(I196*H196,2)</f>
        <v>0</v>
      </c>
      <c r="K196" s="218" t="s">
        <v>21</v>
      </c>
      <c r="L196" s="223"/>
      <c r="M196" s="224" t="s">
        <v>21</v>
      </c>
      <c r="N196" s="225" t="s">
        <v>45</v>
      </c>
      <c r="O196" s="84"/>
      <c r="P196" s="194">
        <f>O196*H196</f>
        <v>0</v>
      </c>
      <c r="Q196" s="194">
        <v>0.0011999999999999999</v>
      </c>
      <c r="R196" s="194">
        <f>Q196*H196</f>
        <v>0.39599999999999996</v>
      </c>
      <c r="S196" s="194">
        <v>0</v>
      </c>
      <c r="T196" s="19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6" t="s">
        <v>160</v>
      </c>
      <c r="AT196" s="196" t="s">
        <v>156</v>
      </c>
      <c r="AU196" s="196" t="s">
        <v>74</v>
      </c>
      <c r="AY196" s="17" t="s">
        <v>125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81</v>
      </c>
      <c r="BK196" s="197">
        <f>ROUND(I196*H196,2)</f>
        <v>0</v>
      </c>
      <c r="BL196" s="17" t="s">
        <v>124</v>
      </c>
      <c r="BM196" s="196" t="s">
        <v>344</v>
      </c>
    </row>
    <row r="197" s="2" customFormat="1">
      <c r="A197" s="38"/>
      <c r="B197" s="39"/>
      <c r="C197" s="40"/>
      <c r="D197" s="198" t="s">
        <v>127</v>
      </c>
      <c r="E197" s="40"/>
      <c r="F197" s="199" t="s">
        <v>343</v>
      </c>
      <c r="G197" s="40"/>
      <c r="H197" s="40"/>
      <c r="I197" s="200"/>
      <c r="J197" s="40"/>
      <c r="K197" s="40"/>
      <c r="L197" s="44"/>
      <c r="M197" s="201"/>
      <c r="N197" s="202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127</v>
      </c>
      <c r="AU197" s="17" t="s">
        <v>74</v>
      </c>
    </row>
    <row r="198" s="2" customFormat="1" ht="24.15" customHeight="1">
      <c r="A198" s="38"/>
      <c r="B198" s="39"/>
      <c r="C198" s="185" t="s">
        <v>345</v>
      </c>
      <c r="D198" s="185" t="s">
        <v>119</v>
      </c>
      <c r="E198" s="186" t="s">
        <v>346</v>
      </c>
      <c r="F198" s="187" t="s">
        <v>347</v>
      </c>
      <c r="G198" s="188" t="s">
        <v>184</v>
      </c>
      <c r="H198" s="189">
        <v>830</v>
      </c>
      <c r="I198" s="190"/>
      <c r="J198" s="191">
        <f>ROUND(I198*H198,2)</f>
        <v>0</v>
      </c>
      <c r="K198" s="187" t="s">
        <v>123</v>
      </c>
      <c r="L198" s="44"/>
      <c r="M198" s="192" t="s">
        <v>21</v>
      </c>
      <c r="N198" s="193" t="s">
        <v>45</v>
      </c>
      <c r="O198" s="84"/>
      <c r="P198" s="194">
        <f>O198*H198</f>
        <v>0</v>
      </c>
      <c r="Q198" s="194">
        <v>5.0000000000000002E-05</v>
      </c>
      <c r="R198" s="194">
        <f>Q198*H198</f>
        <v>0.041500000000000002</v>
      </c>
      <c r="S198" s="194">
        <v>0</v>
      </c>
      <c r="T198" s="19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6" t="s">
        <v>124</v>
      </c>
      <c r="AT198" s="196" t="s">
        <v>119</v>
      </c>
      <c r="AU198" s="196" t="s">
        <v>74</v>
      </c>
      <c r="AY198" s="17" t="s">
        <v>125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81</v>
      </c>
      <c r="BK198" s="197">
        <f>ROUND(I198*H198,2)</f>
        <v>0</v>
      </c>
      <c r="BL198" s="17" t="s">
        <v>124</v>
      </c>
      <c r="BM198" s="196" t="s">
        <v>348</v>
      </c>
    </row>
    <row r="199" s="2" customFormat="1">
      <c r="A199" s="38"/>
      <c r="B199" s="39"/>
      <c r="C199" s="40"/>
      <c r="D199" s="198" t="s">
        <v>127</v>
      </c>
      <c r="E199" s="40"/>
      <c r="F199" s="199" t="s">
        <v>349</v>
      </c>
      <c r="G199" s="40"/>
      <c r="H199" s="40"/>
      <c r="I199" s="200"/>
      <c r="J199" s="40"/>
      <c r="K199" s="40"/>
      <c r="L199" s="44"/>
      <c r="M199" s="201"/>
      <c r="N199" s="202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127</v>
      </c>
      <c r="AU199" s="17" t="s">
        <v>74</v>
      </c>
    </row>
    <row r="200" s="2" customFormat="1">
      <c r="A200" s="38"/>
      <c r="B200" s="39"/>
      <c r="C200" s="40"/>
      <c r="D200" s="203" t="s">
        <v>129</v>
      </c>
      <c r="E200" s="40"/>
      <c r="F200" s="204" t="s">
        <v>350</v>
      </c>
      <c r="G200" s="40"/>
      <c r="H200" s="40"/>
      <c r="I200" s="200"/>
      <c r="J200" s="40"/>
      <c r="K200" s="40"/>
      <c r="L200" s="44"/>
      <c r="M200" s="201"/>
      <c r="N200" s="202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129</v>
      </c>
      <c r="AU200" s="17" t="s">
        <v>74</v>
      </c>
    </row>
    <row r="201" s="10" customFormat="1">
      <c r="A201" s="10"/>
      <c r="B201" s="205"/>
      <c r="C201" s="206"/>
      <c r="D201" s="198" t="s">
        <v>153</v>
      </c>
      <c r="E201" s="207" t="s">
        <v>21</v>
      </c>
      <c r="F201" s="208" t="s">
        <v>351</v>
      </c>
      <c r="G201" s="206"/>
      <c r="H201" s="209">
        <v>830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15" t="s">
        <v>153</v>
      </c>
      <c r="AU201" s="215" t="s">
        <v>74</v>
      </c>
      <c r="AV201" s="10" t="s">
        <v>83</v>
      </c>
      <c r="AW201" s="10" t="s">
        <v>36</v>
      </c>
      <c r="AX201" s="10" t="s">
        <v>81</v>
      </c>
      <c r="AY201" s="215" t="s">
        <v>125</v>
      </c>
    </row>
    <row r="202" s="2" customFormat="1" ht="16.5" customHeight="1">
      <c r="A202" s="38"/>
      <c r="B202" s="39"/>
      <c r="C202" s="185" t="s">
        <v>352</v>
      </c>
      <c r="D202" s="185" t="s">
        <v>119</v>
      </c>
      <c r="E202" s="186" t="s">
        <v>353</v>
      </c>
      <c r="F202" s="187" t="s">
        <v>354</v>
      </c>
      <c r="G202" s="188" t="s">
        <v>184</v>
      </c>
      <c r="H202" s="189">
        <v>1100</v>
      </c>
      <c r="I202" s="190"/>
      <c r="J202" s="191">
        <f>ROUND(I202*H202,2)</f>
        <v>0</v>
      </c>
      <c r="K202" s="187" t="s">
        <v>21</v>
      </c>
      <c r="L202" s="44"/>
      <c r="M202" s="192" t="s">
        <v>21</v>
      </c>
      <c r="N202" s="193" t="s">
        <v>45</v>
      </c>
      <c r="O202" s="84"/>
      <c r="P202" s="194">
        <f>O202*H202</f>
        <v>0</v>
      </c>
      <c r="Q202" s="194">
        <v>0.0025999999999999999</v>
      </c>
      <c r="R202" s="194">
        <f>Q202*H202</f>
        <v>2.8599999999999999</v>
      </c>
      <c r="S202" s="194">
        <v>0</v>
      </c>
      <c r="T202" s="19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6" t="s">
        <v>124</v>
      </c>
      <c r="AT202" s="196" t="s">
        <v>119</v>
      </c>
      <c r="AU202" s="196" t="s">
        <v>74</v>
      </c>
      <c r="AY202" s="17" t="s">
        <v>125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81</v>
      </c>
      <c r="BK202" s="197">
        <f>ROUND(I202*H202,2)</f>
        <v>0</v>
      </c>
      <c r="BL202" s="17" t="s">
        <v>124</v>
      </c>
      <c r="BM202" s="196" t="s">
        <v>355</v>
      </c>
    </row>
    <row r="203" s="2" customFormat="1">
      <c r="A203" s="38"/>
      <c r="B203" s="39"/>
      <c r="C203" s="40"/>
      <c r="D203" s="198" t="s">
        <v>127</v>
      </c>
      <c r="E203" s="40"/>
      <c r="F203" s="199" t="s">
        <v>356</v>
      </c>
      <c r="G203" s="40"/>
      <c r="H203" s="40"/>
      <c r="I203" s="200"/>
      <c r="J203" s="40"/>
      <c r="K203" s="40"/>
      <c r="L203" s="44"/>
      <c r="M203" s="201"/>
      <c r="N203" s="202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127</v>
      </c>
      <c r="AU203" s="17" t="s">
        <v>74</v>
      </c>
    </row>
    <row r="204" s="10" customFormat="1">
      <c r="A204" s="10"/>
      <c r="B204" s="205"/>
      <c r="C204" s="206"/>
      <c r="D204" s="198" t="s">
        <v>153</v>
      </c>
      <c r="E204" s="207" t="s">
        <v>21</v>
      </c>
      <c r="F204" s="208" t="s">
        <v>357</v>
      </c>
      <c r="G204" s="206"/>
      <c r="H204" s="209">
        <v>1100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15" t="s">
        <v>153</v>
      </c>
      <c r="AU204" s="215" t="s">
        <v>74</v>
      </c>
      <c r="AV204" s="10" t="s">
        <v>83</v>
      </c>
      <c r="AW204" s="10" t="s">
        <v>36</v>
      </c>
      <c r="AX204" s="10" t="s">
        <v>81</v>
      </c>
      <c r="AY204" s="215" t="s">
        <v>125</v>
      </c>
    </row>
    <row r="205" s="2" customFormat="1" ht="24.15" customHeight="1">
      <c r="A205" s="38"/>
      <c r="B205" s="39"/>
      <c r="C205" s="185" t="s">
        <v>358</v>
      </c>
      <c r="D205" s="185" t="s">
        <v>119</v>
      </c>
      <c r="E205" s="186" t="s">
        <v>359</v>
      </c>
      <c r="F205" s="187" t="s">
        <v>360</v>
      </c>
      <c r="G205" s="188" t="s">
        <v>184</v>
      </c>
      <c r="H205" s="189">
        <v>630</v>
      </c>
      <c r="I205" s="190"/>
      <c r="J205" s="191">
        <f>ROUND(I205*H205,2)</f>
        <v>0</v>
      </c>
      <c r="K205" s="187" t="s">
        <v>123</v>
      </c>
      <c r="L205" s="44"/>
      <c r="M205" s="192" t="s">
        <v>21</v>
      </c>
      <c r="N205" s="193" t="s">
        <v>45</v>
      </c>
      <c r="O205" s="84"/>
      <c r="P205" s="194">
        <f>O205*H205</f>
        <v>0</v>
      </c>
      <c r="Q205" s="194">
        <v>0.0020799999999999998</v>
      </c>
      <c r="R205" s="194">
        <f>Q205*H205</f>
        <v>1.3103999999999998</v>
      </c>
      <c r="S205" s="194">
        <v>0</v>
      </c>
      <c r="T205" s="19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6" t="s">
        <v>124</v>
      </c>
      <c r="AT205" s="196" t="s">
        <v>119</v>
      </c>
      <c r="AU205" s="196" t="s">
        <v>74</v>
      </c>
      <c r="AY205" s="17" t="s">
        <v>125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7" t="s">
        <v>81</v>
      </c>
      <c r="BK205" s="197">
        <f>ROUND(I205*H205,2)</f>
        <v>0</v>
      </c>
      <c r="BL205" s="17" t="s">
        <v>124</v>
      </c>
      <c r="BM205" s="196" t="s">
        <v>361</v>
      </c>
    </row>
    <row r="206" s="2" customFormat="1">
      <c r="A206" s="38"/>
      <c r="B206" s="39"/>
      <c r="C206" s="40"/>
      <c r="D206" s="198" t="s">
        <v>127</v>
      </c>
      <c r="E206" s="40"/>
      <c r="F206" s="199" t="s">
        <v>362</v>
      </c>
      <c r="G206" s="40"/>
      <c r="H206" s="40"/>
      <c r="I206" s="200"/>
      <c r="J206" s="40"/>
      <c r="K206" s="40"/>
      <c r="L206" s="44"/>
      <c r="M206" s="201"/>
      <c r="N206" s="202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127</v>
      </c>
      <c r="AU206" s="17" t="s">
        <v>74</v>
      </c>
    </row>
    <row r="207" s="2" customFormat="1">
      <c r="A207" s="38"/>
      <c r="B207" s="39"/>
      <c r="C207" s="40"/>
      <c r="D207" s="203" t="s">
        <v>129</v>
      </c>
      <c r="E207" s="40"/>
      <c r="F207" s="204" t="s">
        <v>363</v>
      </c>
      <c r="G207" s="40"/>
      <c r="H207" s="40"/>
      <c r="I207" s="200"/>
      <c r="J207" s="40"/>
      <c r="K207" s="40"/>
      <c r="L207" s="44"/>
      <c r="M207" s="201"/>
      <c r="N207" s="202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129</v>
      </c>
      <c r="AU207" s="17" t="s">
        <v>74</v>
      </c>
    </row>
    <row r="208" s="10" customFormat="1">
      <c r="A208" s="10"/>
      <c r="B208" s="205"/>
      <c r="C208" s="206"/>
      <c r="D208" s="198" t="s">
        <v>153</v>
      </c>
      <c r="E208" s="207" t="s">
        <v>21</v>
      </c>
      <c r="F208" s="208" t="s">
        <v>364</v>
      </c>
      <c r="G208" s="206"/>
      <c r="H208" s="209">
        <v>630</v>
      </c>
      <c r="I208" s="210"/>
      <c r="J208" s="206"/>
      <c r="K208" s="206"/>
      <c r="L208" s="211"/>
      <c r="M208" s="212"/>
      <c r="N208" s="213"/>
      <c r="O208" s="213"/>
      <c r="P208" s="213"/>
      <c r="Q208" s="213"/>
      <c r="R208" s="213"/>
      <c r="S208" s="213"/>
      <c r="T208" s="214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15" t="s">
        <v>153</v>
      </c>
      <c r="AU208" s="215" t="s">
        <v>74</v>
      </c>
      <c r="AV208" s="10" t="s">
        <v>83</v>
      </c>
      <c r="AW208" s="10" t="s">
        <v>36</v>
      </c>
      <c r="AX208" s="10" t="s">
        <v>81</v>
      </c>
      <c r="AY208" s="215" t="s">
        <v>125</v>
      </c>
    </row>
    <row r="209" s="2" customFormat="1" ht="33" customHeight="1">
      <c r="A209" s="38"/>
      <c r="B209" s="39"/>
      <c r="C209" s="185" t="s">
        <v>365</v>
      </c>
      <c r="D209" s="185" t="s">
        <v>119</v>
      </c>
      <c r="E209" s="186" t="s">
        <v>366</v>
      </c>
      <c r="F209" s="187" t="s">
        <v>367</v>
      </c>
      <c r="G209" s="188" t="s">
        <v>368</v>
      </c>
      <c r="H209" s="189">
        <v>43.200000000000003</v>
      </c>
      <c r="I209" s="190"/>
      <c r="J209" s="191">
        <f>ROUND(I209*H209,2)</f>
        <v>0</v>
      </c>
      <c r="K209" s="187" t="s">
        <v>123</v>
      </c>
      <c r="L209" s="44"/>
      <c r="M209" s="192" t="s">
        <v>21</v>
      </c>
      <c r="N209" s="193" t="s">
        <v>45</v>
      </c>
      <c r="O209" s="84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6" t="s">
        <v>124</v>
      </c>
      <c r="AT209" s="196" t="s">
        <v>119</v>
      </c>
      <c r="AU209" s="196" t="s">
        <v>74</v>
      </c>
      <c r="AY209" s="17" t="s">
        <v>125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7" t="s">
        <v>81</v>
      </c>
      <c r="BK209" s="197">
        <f>ROUND(I209*H209,2)</f>
        <v>0</v>
      </c>
      <c r="BL209" s="17" t="s">
        <v>124</v>
      </c>
      <c r="BM209" s="196" t="s">
        <v>369</v>
      </c>
    </row>
    <row r="210" s="2" customFormat="1">
      <c r="A210" s="38"/>
      <c r="B210" s="39"/>
      <c r="C210" s="40"/>
      <c r="D210" s="198" t="s">
        <v>127</v>
      </c>
      <c r="E210" s="40"/>
      <c r="F210" s="199" t="s">
        <v>370</v>
      </c>
      <c r="G210" s="40"/>
      <c r="H210" s="40"/>
      <c r="I210" s="200"/>
      <c r="J210" s="40"/>
      <c r="K210" s="40"/>
      <c r="L210" s="44"/>
      <c r="M210" s="201"/>
      <c r="N210" s="202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127</v>
      </c>
      <c r="AU210" s="17" t="s">
        <v>74</v>
      </c>
    </row>
    <row r="211" s="2" customFormat="1">
      <c r="A211" s="38"/>
      <c r="B211" s="39"/>
      <c r="C211" s="40"/>
      <c r="D211" s="203" t="s">
        <v>129</v>
      </c>
      <c r="E211" s="40"/>
      <c r="F211" s="204" t="s">
        <v>371</v>
      </c>
      <c r="G211" s="40"/>
      <c r="H211" s="40"/>
      <c r="I211" s="200"/>
      <c r="J211" s="40"/>
      <c r="K211" s="40"/>
      <c r="L211" s="44"/>
      <c r="M211" s="201"/>
      <c r="N211" s="202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129</v>
      </c>
      <c r="AU211" s="17" t="s">
        <v>74</v>
      </c>
    </row>
    <row r="212" s="10" customFormat="1">
      <c r="A212" s="10"/>
      <c r="B212" s="205"/>
      <c r="C212" s="206"/>
      <c r="D212" s="198" t="s">
        <v>153</v>
      </c>
      <c r="E212" s="207" t="s">
        <v>21</v>
      </c>
      <c r="F212" s="208" t="s">
        <v>372</v>
      </c>
      <c r="G212" s="206"/>
      <c r="H212" s="209">
        <v>43.200000000000003</v>
      </c>
      <c r="I212" s="210"/>
      <c r="J212" s="206"/>
      <c r="K212" s="206"/>
      <c r="L212" s="211"/>
      <c r="M212" s="212"/>
      <c r="N212" s="213"/>
      <c r="O212" s="213"/>
      <c r="P212" s="213"/>
      <c r="Q212" s="213"/>
      <c r="R212" s="213"/>
      <c r="S212" s="213"/>
      <c r="T212" s="214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15" t="s">
        <v>153</v>
      </c>
      <c r="AU212" s="215" t="s">
        <v>74</v>
      </c>
      <c r="AV212" s="10" t="s">
        <v>83</v>
      </c>
      <c r="AW212" s="10" t="s">
        <v>36</v>
      </c>
      <c r="AX212" s="10" t="s">
        <v>81</v>
      </c>
      <c r="AY212" s="215" t="s">
        <v>125</v>
      </c>
    </row>
    <row r="213" s="2" customFormat="1" ht="33" customHeight="1">
      <c r="A213" s="38"/>
      <c r="B213" s="39"/>
      <c r="C213" s="185" t="s">
        <v>373</v>
      </c>
      <c r="D213" s="185" t="s">
        <v>119</v>
      </c>
      <c r="E213" s="186" t="s">
        <v>374</v>
      </c>
      <c r="F213" s="187" t="s">
        <v>375</v>
      </c>
      <c r="G213" s="188" t="s">
        <v>368</v>
      </c>
      <c r="H213" s="189">
        <v>2</v>
      </c>
      <c r="I213" s="190"/>
      <c r="J213" s="191">
        <f>ROUND(I213*H213,2)</f>
        <v>0</v>
      </c>
      <c r="K213" s="187" t="s">
        <v>123</v>
      </c>
      <c r="L213" s="44"/>
      <c r="M213" s="192" t="s">
        <v>21</v>
      </c>
      <c r="N213" s="193" t="s">
        <v>45</v>
      </c>
      <c r="O213" s="84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6" t="s">
        <v>124</v>
      </c>
      <c r="AT213" s="196" t="s">
        <v>119</v>
      </c>
      <c r="AU213" s="196" t="s">
        <v>74</v>
      </c>
      <c r="AY213" s="17" t="s">
        <v>125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7" t="s">
        <v>81</v>
      </c>
      <c r="BK213" s="197">
        <f>ROUND(I213*H213,2)</f>
        <v>0</v>
      </c>
      <c r="BL213" s="17" t="s">
        <v>124</v>
      </c>
      <c r="BM213" s="196" t="s">
        <v>376</v>
      </c>
    </row>
    <row r="214" s="2" customFormat="1">
      <c r="A214" s="38"/>
      <c r="B214" s="39"/>
      <c r="C214" s="40"/>
      <c r="D214" s="198" t="s">
        <v>127</v>
      </c>
      <c r="E214" s="40"/>
      <c r="F214" s="199" t="s">
        <v>377</v>
      </c>
      <c r="G214" s="40"/>
      <c r="H214" s="40"/>
      <c r="I214" s="200"/>
      <c r="J214" s="40"/>
      <c r="K214" s="40"/>
      <c r="L214" s="44"/>
      <c r="M214" s="201"/>
      <c r="N214" s="202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127</v>
      </c>
      <c r="AU214" s="17" t="s">
        <v>74</v>
      </c>
    </row>
    <row r="215" s="2" customFormat="1">
      <c r="A215" s="38"/>
      <c r="B215" s="39"/>
      <c r="C215" s="40"/>
      <c r="D215" s="203" t="s">
        <v>129</v>
      </c>
      <c r="E215" s="40"/>
      <c r="F215" s="204" t="s">
        <v>378</v>
      </c>
      <c r="G215" s="40"/>
      <c r="H215" s="40"/>
      <c r="I215" s="200"/>
      <c r="J215" s="40"/>
      <c r="K215" s="40"/>
      <c r="L215" s="44"/>
      <c r="M215" s="201"/>
      <c r="N215" s="202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74</v>
      </c>
    </row>
    <row r="216" s="10" customFormat="1">
      <c r="A216" s="10"/>
      <c r="B216" s="205"/>
      <c r="C216" s="206"/>
      <c r="D216" s="198" t="s">
        <v>153</v>
      </c>
      <c r="E216" s="207" t="s">
        <v>21</v>
      </c>
      <c r="F216" s="208" t="s">
        <v>379</v>
      </c>
      <c r="G216" s="206"/>
      <c r="H216" s="209">
        <v>2</v>
      </c>
      <c r="I216" s="210"/>
      <c r="J216" s="206"/>
      <c r="K216" s="206"/>
      <c r="L216" s="211"/>
      <c r="M216" s="212"/>
      <c r="N216" s="213"/>
      <c r="O216" s="213"/>
      <c r="P216" s="213"/>
      <c r="Q216" s="213"/>
      <c r="R216" s="213"/>
      <c r="S216" s="213"/>
      <c r="T216" s="214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15" t="s">
        <v>153</v>
      </c>
      <c r="AU216" s="215" t="s">
        <v>74</v>
      </c>
      <c r="AV216" s="10" t="s">
        <v>83</v>
      </c>
      <c r="AW216" s="10" t="s">
        <v>36</v>
      </c>
      <c r="AX216" s="10" t="s">
        <v>81</v>
      </c>
      <c r="AY216" s="215" t="s">
        <v>125</v>
      </c>
    </row>
    <row r="217" s="2" customFormat="1" ht="24.15" customHeight="1">
      <c r="A217" s="38"/>
      <c r="B217" s="39"/>
      <c r="C217" s="185" t="s">
        <v>380</v>
      </c>
      <c r="D217" s="185" t="s">
        <v>119</v>
      </c>
      <c r="E217" s="186" t="s">
        <v>381</v>
      </c>
      <c r="F217" s="187" t="s">
        <v>382</v>
      </c>
      <c r="G217" s="188" t="s">
        <v>122</v>
      </c>
      <c r="H217" s="189">
        <v>3220</v>
      </c>
      <c r="I217" s="190"/>
      <c r="J217" s="191">
        <f>ROUND(I217*H217,2)</f>
        <v>0</v>
      </c>
      <c r="K217" s="187" t="s">
        <v>123</v>
      </c>
      <c r="L217" s="44"/>
      <c r="M217" s="192" t="s">
        <v>21</v>
      </c>
      <c r="N217" s="193" t="s">
        <v>45</v>
      </c>
      <c r="O217" s="84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6" t="s">
        <v>124</v>
      </c>
      <c r="AT217" s="196" t="s">
        <v>119</v>
      </c>
      <c r="AU217" s="196" t="s">
        <v>74</v>
      </c>
      <c r="AY217" s="17" t="s">
        <v>125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7" t="s">
        <v>81</v>
      </c>
      <c r="BK217" s="197">
        <f>ROUND(I217*H217,2)</f>
        <v>0</v>
      </c>
      <c r="BL217" s="17" t="s">
        <v>124</v>
      </c>
      <c r="BM217" s="196" t="s">
        <v>383</v>
      </c>
    </row>
    <row r="218" s="2" customFormat="1">
      <c r="A218" s="38"/>
      <c r="B218" s="39"/>
      <c r="C218" s="40"/>
      <c r="D218" s="198" t="s">
        <v>127</v>
      </c>
      <c r="E218" s="40"/>
      <c r="F218" s="199" t="s">
        <v>384</v>
      </c>
      <c r="G218" s="40"/>
      <c r="H218" s="40"/>
      <c r="I218" s="200"/>
      <c r="J218" s="40"/>
      <c r="K218" s="40"/>
      <c r="L218" s="44"/>
      <c r="M218" s="201"/>
      <c r="N218" s="202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127</v>
      </c>
      <c r="AU218" s="17" t="s">
        <v>74</v>
      </c>
    </row>
    <row r="219" s="2" customFormat="1">
      <c r="A219" s="38"/>
      <c r="B219" s="39"/>
      <c r="C219" s="40"/>
      <c r="D219" s="203" t="s">
        <v>129</v>
      </c>
      <c r="E219" s="40"/>
      <c r="F219" s="204" t="s">
        <v>385</v>
      </c>
      <c r="G219" s="40"/>
      <c r="H219" s="40"/>
      <c r="I219" s="200"/>
      <c r="J219" s="40"/>
      <c r="K219" s="40"/>
      <c r="L219" s="44"/>
      <c r="M219" s="201"/>
      <c r="N219" s="202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129</v>
      </c>
      <c r="AU219" s="17" t="s">
        <v>74</v>
      </c>
    </row>
    <row r="220" s="2" customFormat="1" ht="16.5" customHeight="1">
      <c r="A220" s="38"/>
      <c r="B220" s="39"/>
      <c r="C220" s="216" t="s">
        <v>386</v>
      </c>
      <c r="D220" s="216" t="s">
        <v>156</v>
      </c>
      <c r="E220" s="217" t="s">
        <v>387</v>
      </c>
      <c r="F220" s="218" t="s">
        <v>388</v>
      </c>
      <c r="G220" s="219" t="s">
        <v>389</v>
      </c>
      <c r="H220" s="220">
        <v>322</v>
      </c>
      <c r="I220" s="221"/>
      <c r="J220" s="222">
        <f>ROUND(I220*H220,2)</f>
        <v>0</v>
      </c>
      <c r="K220" s="218" t="s">
        <v>21</v>
      </c>
      <c r="L220" s="223"/>
      <c r="M220" s="224" t="s">
        <v>21</v>
      </c>
      <c r="N220" s="225" t="s">
        <v>45</v>
      </c>
      <c r="O220" s="84"/>
      <c r="P220" s="194">
        <f>O220*H220</f>
        <v>0</v>
      </c>
      <c r="Q220" s="194">
        <v>0.20000000000000001</v>
      </c>
      <c r="R220" s="194">
        <f>Q220*H220</f>
        <v>64.400000000000006</v>
      </c>
      <c r="S220" s="194">
        <v>0</v>
      </c>
      <c r="T220" s="19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96" t="s">
        <v>160</v>
      </c>
      <c r="AT220" s="196" t="s">
        <v>156</v>
      </c>
      <c r="AU220" s="196" t="s">
        <v>74</v>
      </c>
      <c r="AY220" s="17" t="s">
        <v>125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7" t="s">
        <v>81</v>
      </c>
      <c r="BK220" s="197">
        <f>ROUND(I220*H220,2)</f>
        <v>0</v>
      </c>
      <c r="BL220" s="17" t="s">
        <v>124</v>
      </c>
      <c r="BM220" s="196" t="s">
        <v>390</v>
      </c>
    </row>
    <row r="221" s="2" customFormat="1">
      <c r="A221" s="38"/>
      <c r="B221" s="39"/>
      <c r="C221" s="40"/>
      <c r="D221" s="198" t="s">
        <v>127</v>
      </c>
      <c r="E221" s="40"/>
      <c r="F221" s="199" t="s">
        <v>391</v>
      </c>
      <c r="G221" s="40"/>
      <c r="H221" s="40"/>
      <c r="I221" s="200"/>
      <c r="J221" s="40"/>
      <c r="K221" s="40"/>
      <c r="L221" s="44"/>
      <c r="M221" s="201"/>
      <c r="N221" s="202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127</v>
      </c>
      <c r="AU221" s="17" t="s">
        <v>74</v>
      </c>
    </row>
    <row r="222" s="10" customFormat="1">
      <c r="A222" s="10"/>
      <c r="B222" s="205"/>
      <c r="C222" s="206"/>
      <c r="D222" s="198" t="s">
        <v>153</v>
      </c>
      <c r="E222" s="207" t="s">
        <v>21</v>
      </c>
      <c r="F222" s="208" t="s">
        <v>392</v>
      </c>
      <c r="G222" s="206"/>
      <c r="H222" s="209">
        <v>322</v>
      </c>
      <c r="I222" s="210"/>
      <c r="J222" s="206"/>
      <c r="K222" s="206"/>
      <c r="L222" s="211"/>
      <c r="M222" s="212"/>
      <c r="N222" s="213"/>
      <c r="O222" s="213"/>
      <c r="P222" s="213"/>
      <c r="Q222" s="213"/>
      <c r="R222" s="213"/>
      <c r="S222" s="213"/>
      <c r="T222" s="214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15" t="s">
        <v>153</v>
      </c>
      <c r="AU222" s="215" t="s">
        <v>74</v>
      </c>
      <c r="AV222" s="10" t="s">
        <v>83</v>
      </c>
      <c r="AW222" s="10" t="s">
        <v>36</v>
      </c>
      <c r="AX222" s="10" t="s">
        <v>81</v>
      </c>
      <c r="AY222" s="215" t="s">
        <v>125</v>
      </c>
    </row>
    <row r="223" s="2" customFormat="1" ht="16.5" customHeight="1">
      <c r="A223" s="38"/>
      <c r="B223" s="39"/>
      <c r="C223" s="185" t="s">
        <v>393</v>
      </c>
      <c r="D223" s="185" t="s">
        <v>119</v>
      </c>
      <c r="E223" s="186" t="s">
        <v>394</v>
      </c>
      <c r="F223" s="187" t="s">
        <v>395</v>
      </c>
      <c r="G223" s="188" t="s">
        <v>389</v>
      </c>
      <c r="H223" s="189">
        <v>94.480000000000004</v>
      </c>
      <c r="I223" s="190"/>
      <c r="J223" s="191">
        <f>ROUND(I223*H223,2)</f>
        <v>0</v>
      </c>
      <c r="K223" s="187" t="s">
        <v>123</v>
      </c>
      <c r="L223" s="44"/>
      <c r="M223" s="192" t="s">
        <v>21</v>
      </c>
      <c r="N223" s="193" t="s">
        <v>45</v>
      </c>
      <c r="O223" s="84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6" t="s">
        <v>124</v>
      </c>
      <c r="AT223" s="196" t="s">
        <v>119</v>
      </c>
      <c r="AU223" s="196" t="s">
        <v>74</v>
      </c>
      <c r="AY223" s="17" t="s">
        <v>125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7" t="s">
        <v>81</v>
      </c>
      <c r="BK223" s="197">
        <f>ROUND(I223*H223,2)</f>
        <v>0</v>
      </c>
      <c r="BL223" s="17" t="s">
        <v>124</v>
      </c>
      <c r="BM223" s="196" t="s">
        <v>396</v>
      </c>
    </row>
    <row r="224" s="2" customFormat="1">
      <c r="A224" s="38"/>
      <c r="B224" s="39"/>
      <c r="C224" s="40"/>
      <c r="D224" s="198" t="s">
        <v>127</v>
      </c>
      <c r="E224" s="40"/>
      <c r="F224" s="199" t="s">
        <v>397</v>
      </c>
      <c r="G224" s="40"/>
      <c r="H224" s="40"/>
      <c r="I224" s="200"/>
      <c r="J224" s="40"/>
      <c r="K224" s="40"/>
      <c r="L224" s="44"/>
      <c r="M224" s="201"/>
      <c r="N224" s="202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127</v>
      </c>
      <c r="AU224" s="17" t="s">
        <v>74</v>
      </c>
    </row>
    <row r="225" s="2" customFormat="1">
      <c r="A225" s="38"/>
      <c r="B225" s="39"/>
      <c r="C225" s="40"/>
      <c r="D225" s="203" t="s">
        <v>129</v>
      </c>
      <c r="E225" s="40"/>
      <c r="F225" s="204" t="s">
        <v>398</v>
      </c>
      <c r="G225" s="40"/>
      <c r="H225" s="40"/>
      <c r="I225" s="200"/>
      <c r="J225" s="40"/>
      <c r="K225" s="40"/>
      <c r="L225" s="44"/>
      <c r="M225" s="201"/>
      <c r="N225" s="202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129</v>
      </c>
      <c r="AU225" s="17" t="s">
        <v>74</v>
      </c>
    </row>
    <row r="226" s="10" customFormat="1">
      <c r="A226" s="10"/>
      <c r="B226" s="205"/>
      <c r="C226" s="206"/>
      <c r="D226" s="198" t="s">
        <v>153</v>
      </c>
      <c r="E226" s="207" t="s">
        <v>21</v>
      </c>
      <c r="F226" s="208" t="s">
        <v>399</v>
      </c>
      <c r="G226" s="206"/>
      <c r="H226" s="209">
        <v>94.480000000000004</v>
      </c>
      <c r="I226" s="210"/>
      <c r="J226" s="206"/>
      <c r="K226" s="206"/>
      <c r="L226" s="211"/>
      <c r="M226" s="212"/>
      <c r="N226" s="213"/>
      <c r="O226" s="213"/>
      <c r="P226" s="213"/>
      <c r="Q226" s="213"/>
      <c r="R226" s="213"/>
      <c r="S226" s="213"/>
      <c r="T226" s="214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T226" s="215" t="s">
        <v>153</v>
      </c>
      <c r="AU226" s="215" t="s">
        <v>74</v>
      </c>
      <c r="AV226" s="10" t="s">
        <v>83</v>
      </c>
      <c r="AW226" s="10" t="s">
        <v>36</v>
      </c>
      <c r="AX226" s="10" t="s">
        <v>81</v>
      </c>
      <c r="AY226" s="215" t="s">
        <v>125</v>
      </c>
    </row>
    <row r="227" s="2" customFormat="1" ht="21.75" customHeight="1">
      <c r="A227" s="38"/>
      <c r="B227" s="39"/>
      <c r="C227" s="185" t="s">
        <v>400</v>
      </c>
      <c r="D227" s="185" t="s">
        <v>119</v>
      </c>
      <c r="E227" s="186" t="s">
        <v>401</v>
      </c>
      <c r="F227" s="187" t="s">
        <v>402</v>
      </c>
      <c r="G227" s="188" t="s">
        <v>389</v>
      </c>
      <c r="H227" s="189">
        <v>94.480000000000004</v>
      </c>
      <c r="I227" s="190"/>
      <c r="J227" s="191">
        <f>ROUND(I227*H227,2)</f>
        <v>0</v>
      </c>
      <c r="K227" s="187" t="s">
        <v>123</v>
      </c>
      <c r="L227" s="44"/>
      <c r="M227" s="192" t="s">
        <v>21</v>
      </c>
      <c r="N227" s="193" t="s">
        <v>45</v>
      </c>
      <c r="O227" s="84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6" t="s">
        <v>124</v>
      </c>
      <c r="AT227" s="196" t="s">
        <v>119</v>
      </c>
      <c r="AU227" s="196" t="s">
        <v>74</v>
      </c>
      <c r="AY227" s="17" t="s">
        <v>125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81</v>
      </c>
      <c r="BK227" s="197">
        <f>ROUND(I227*H227,2)</f>
        <v>0</v>
      </c>
      <c r="BL227" s="17" t="s">
        <v>124</v>
      </c>
      <c r="BM227" s="196" t="s">
        <v>403</v>
      </c>
    </row>
    <row r="228" s="2" customFormat="1">
      <c r="A228" s="38"/>
      <c r="B228" s="39"/>
      <c r="C228" s="40"/>
      <c r="D228" s="198" t="s">
        <v>127</v>
      </c>
      <c r="E228" s="40"/>
      <c r="F228" s="199" t="s">
        <v>404</v>
      </c>
      <c r="G228" s="40"/>
      <c r="H228" s="40"/>
      <c r="I228" s="200"/>
      <c r="J228" s="40"/>
      <c r="K228" s="40"/>
      <c r="L228" s="44"/>
      <c r="M228" s="201"/>
      <c r="N228" s="202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127</v>
      </c>
      <c r="AU228" s="17" t="s">
        <v>74</v>
      </c>
    </row>
    <row r="229" s="2" customFormat="1">
      <c r="A229" s="38"/>
      <c r="B229" s="39"/>
      <c r="C229" s="40"/>
      <c r="D229" s="203" t="s">
        <v>129</v>
      </c>
      <c r="E229" s="40"/>
      <c r="F229" s="204" t="s">
        <v>405</v>
      </c>
      <c r="G229" s="40"/>
      <c r="H229" s="40"/>
      <c r="I229" s="200"/>
      <c r="J229" s="40"/>
      <c r="K229" s="40"/>
      <c r="L229" s="44"/>
      <c r="M229" s="201"/>
      <c r="N229" s="202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129</v>
      </c>
      <c r="AU229" s="17" t="s">
        <v>74</v>
      </c>
    </row>
    <row r="230" s="2" customFormat="1" ht="24.15" customHeight="1">
      <c r="A230" s="38"/>
      <c r="B230" s="39"/>
      <c r="C230" s="185" t="s">
        <v>406</v>
      </c>
      <c r="D230" s="185" t="s">
        <v>119</v>
      </c>
      <c r="E230" s="186" t="s">
        <v>407</v>
      </c>
      <c r="F230" s="187" t="s">
        <v>408</v>
      </c>
      <c r="G230" s="188" t="s">
        <v>389</v>
      </c>
      <c r="H230" s="189">
        <v>188.96000000000001</v>
      </c>
      <c r="I230" s="190"/>
      <c r="J230" s="191">
        <f>ROUND(I230*H230,2)</f>
        <v>0</v>
      </c>
      <c r="K230" s="187" t="s">
        <v>123</v>
      </c>
      <c r="L230" s="44"/>
      <c r="M230" s="192" t="s">
        <v>21</v>
      </c>
      <c r="N230" s="193" t="s">
        <v>45</v>
      </c>
      <c r="O230" s="84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6" t="s">
        <v>124</v>
      </c>
      <c r="AT230" s="196" t="s">
        <v>119</v>
      </c>
      <c r="AU230" s="196" t="s">
        <v>74</v>
      </c>
      <c r="AY230" s="17" t="s">
        <v>125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7" t="s">
        <v>81</v>
      </c>
      <c r="BK230" s="197">
        <f>ROUND(I230*H230,2)</f>
        <v>0</v>
      </c>
      <c r="BL230" s="17" t="s">
        <v>124</v>
      </c>
      <c r="BM230" s="196" t="s">
        <v>409</v>
      </c>
    </row>
    <row r="231" s="2" customFormat="1">
      <c r="A231" s="38"/>
      <c r="B231" s="39"/>
      <c r="C231" s="40"/>
      <c r="D231" s="198" t="s">
        <v>127</v>
      </c>
      <c r="E231" s="40"/>
      <c r="F231" s="199" t="s">
        <v>410</v>
      </c>
      <c r="G231" s="40"/>
      <c r="H231" s="40"/>
      <c r="I231" s="200"/>
      <c r="J231" s="40"/>
      <c r="K231" s="40"/>
      <c r="L231" s="44"/>
      <c r="M231" s="201"/>
      <c r="N231" s="202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127</v>
      </c>
      <c r="AU231" s="17" t="s">
        <v>74</v>
      </c>
    </row>
    <row r="232" s="2" customFormat="1">
      <c r="A232" s="38"/>
      <c r="B232" s="39"/>
      <c r="C232" s="40"/>
      <c r="D232" s="203" t="s">
        <v>129</v>
      </c>
      <c r="E232" s="40"/>
      <c r="F232" s="204" t="s">
        <v>411</v>
      </c>
      <c r="G232" s="40"/>
      <c r="H232" s="40"/>
      <c r="I232" s="200"/>
      <c r="J232" s="40"/>
      <c r="K232" s="40"/>
      <c r="L232" s="44"/>
      <c r="M232" s="201"/>
      <c r="N232" s="202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129</v>
      </c>
      <c r="AU232" s="17" t="s">
        <v>74</v>
      </c>
    </row>
    <row r="233" s="10" customFormat="1">
      <c r="A233" s="10"/>
      <c r="B233" s="205"/>
      <c r="C233" s="206"/>
      <c r="D233" s="198" t="s">
        <v>153</v>
      </c>
      <c r="E233" s="207" t="s">
        <v>21</v>
      </c>
      <c r="F233" s="208" t="s">
        <v>412</v>
      </c>
      <c r="G233" s="206"/>
      <c r="H233" s="209">
        <v>188.96000000000001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15" t="s">
        <v>153</v>
      </c>
      <c r="AU233" s="215" t="s">
        <v>74</v>
      </c>
      <c r="AV233" s="10" t="s">
        <v>83</v>
      </c>
      <c r="AW233" s="10" t="s">
        <v>36</v>
      </c>
      <c r="AX233" s="10" t="s">
        <v>81</v>
      </c>
      <c r="AY233" s="215" t="s">
        <v>125</v>
      </c>
    </row>
    <row r="234" s="2" customFormat="1" ht="24.15" customHeight="1">
      <c r="A234" s="38"/>
      <c r="B234" s="39"/>
      <c r="C234" s="185" t="s">
        <v>413</v>
      </c>
      <c r="D234" s="185" t="s">
        <v>119</v>
      </c>
      <c r="E234" s="186" t="s">
        <v>414</v>
      </c>
      <c r="F234" s="187" t="s">
        <v>415</v>
      </c>
      <c r="G234" s="188" t="s">
        <v>416</v>
      </c>
      <c r="H234" s="189">
        <v>770</v>
      </c>
      <c r="I234" s="190"/>
      <c r="J234" s="191">
        <f>ROUND(I234*H234,2)</f>
        <v>0</v>
      </c>
      <c r="K234" s="187" t="s">
        <v>21</v>
      </c>
      <c r="L234" s="44"/>
      <c r="M234" s="192" t="s">
        <v>21</v>
      </c>
      <c r="N234" s="193" t="s">
        <v>45</v>
      </c>
      <c r="O234" s="84"/>
      <c r="P234" s="194">
        <f>O234*H234</f>
        <v>0</v>
      </c>
      <c r="Q234" s="194">
        <v>0.0010100000000000001</v>
      </c>
      <c r="R234" s="194">
        <f>Q234*H234</f>
        <v>0.77770000000000006</v>
      </c>
      <c r="S234" s="194">
        <v>0</v>
      </c>
      <c r="T234" s="19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96" t="s">
        <v>124</v>
      </c>
      <c r="AT234" s="196" t="s">
        <v>119</v>
      </c>
      <c r="AU234" s="196" t="s">
        <v>74</v>
      </c>
      <c r="AY234" s="17" t="s">
        <v>125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7" t="s">
        <v>81</v>
      </c>
      <c r="BK234" s="197">
        <f>ROUND(I234*H234,2)</f>
        <v>0</v>
      </c>
      <c r="BL234" s="17" t="s">
        <v>124</v>
      </c>
      <c r="BM234" s="196" t="s">
        <v>417</v>
      </c>
    </row>
    <row r="235" s="2" customFormat="1">
      <c r="A235" s="38"/>
      <c r="B235" s="39"/>
      <c r="C235" s="40"/>
      <c r="D235" s="198" t="s">
        <v>127</v>
      </c>
      <c r="E235" s="40"/>
      <c r="F235" s="199" t="s">
        <v>418</v>
      </c>
      <c r="G235" s="40"/>
      <c r="H235" s="40"/>
      <c r="I235" s="200"/>
      <c r="J235" s="40"/>
      <c r="K235" s="40"/>
      <c r="L235" s="44"/>
      <c r="M235" s="201"/>
      <c r="N235" s="202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127</v>
      </c>
      <c r="AU235" s="17" t="s">
        <v>74</v>
      </c>
    </row>
    <row r="236" s="10" customFormat="1">
      <c r="A236" s="10"/>
      <c r="B236" s="205"/>
      <c r="C236" s="206"/>
      <c r="D236" s="198" t="s">
        <v>153</v>
      </c>
      <c r="E236" s="207" t="s">
        <v>21</v>
      </c>
      <c r="F236" s="208" t="s">
        <v>419</v>
      </c>
      <c r="G236" s="206"/>
      <c r="H236" s="209">
        <v>770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T236" s="215" t="s">
        <v>153</v>
      </c>
      <c r="AU236" s="215" t="s">
        <v>74</v>
      </c>
      <c r="AV236" s="10" t="s">
        <v>83</v>
      </c>
      <c r="AW236" s="10" t="s">
        <v>36</v>
      </c>
      <c r="AX236" s="10" t="s">
        <v>81</v>
      </c>
      <c r="AY236" s="215" t="s">
        <v>125</v>
      </c>
    </row>
    <row r="237" s="2" customFormat="1" ht="24.15" customHeight="1">
      <c r="A237" s="38"/>
      <c r="B237" s="39"/>
      <c r="C237" s="185" t="s">
        <v>420</v>
      </c>
      <c r="D237" s="185" t="s">
        <v>119</v>
      </c>
      <c r="E237" s="186" t="s">
        <v>421</v>
      </c>
      <c r="F237" s="187" t="s">
        <v>422</v>
      </c>
      <c r="G237" s="188" t="s">
        <v>416</v>
      </c>
      <c r="H237" s="189">
        <v>16</v>
      </c>
      <c r="I237" s="190"/>
      <c r="J237" s="191">
        <f>ROUND(I237*H237,2)</f>
        <v>0</v>
      </c>
      <c r="K237" s="187" t="s">
        <v>123</v>
      </c>
      <c r="L237" s="44"/>
      <c r="M237" s="192" t="s">
        <v>21</v>
      </c>
      <c r="N237" s="193" t="s">
        <v>45</v>
      </c>
      <c r="O237" s="84"/>
      <c r="P237" s="194">
        <f>O237*H237</f>
        <v>0</v>
      </c>
      <c r="Q237" s="194">
        <v>0.0038800000000000002</v>
      </c>
      <c r="R237" s="194">
        <f>Q237*H237</f>
        <v>0.062080000000000003</v>
      </c>
      <c r="S237" s="194">
        <v>0</v>
      </c>
      <c r="T237" s="19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6" t="s">
        <v>124</v>
      </c>
      <c r="AT237" s="196" t="s">
        <v>119</v>
      </c>
      <c r="AU237" s="196" t="s">
        <v>74</v>
      </c>
      <c r="AY237" s="17" t="s">
        <v>125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7" t="s">
        <v>81</v>
      </c>
      <c r="BK237" s="197">
        <f>ROUND(I237*H237,2)</f>
        <v>0</v>
      </c>
      <c r="BL237" s="17" t="s">
        <v>124</v>
      </c>
      <c r="BM237" s="196" t="s">
        <v>423</v>
      </c>
    </row>
    <row r="238" s="2" customFormat="1">
      <c r="A238" s="38"/>
      <c r="B238" s="39"/>
      <c r="C238" s="40"/>
      <c r="D238" s="198" t="s">
        <v>127</v>
      </c>
      <c r="E238" s="40"/>
      <c r="F238" s="199" t="s">
        <v>424</v>
      </c>
      <c r="G238" s="40"/>
      <c r="H238" s="40"/>
      <c r="I238" s="200"/>
      <c r="J238" s="40"/>
      <c r="K238" s="40"/>
      <c r="L238" s="44"/>
      <c r="M238" s="201"/>
      <c r="N238" s="202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127</v>
      </c>
      <c r="AU238" s="17" t="s">
        <v>74</v>
      </c>
    </row>
    <row r="239" s="2" customFormat="1">
      <c r="A239" s="38"/>
      <c r="B239" s="39"/>
      <c r="C239" s="40"/>
      <c r="D239" s="203" t="s">
        <v>129</v>
      </c>
      <c r="E239" s="40"/>
      <c r="F239" s="204" t="s">
        <v>425</v>
      </c>
      <c r="G239" s="40"/>
      <c r="H239" s="40"/>
      <c r="I239" s="200"/>
      <c r="J239" s="40"/>
      <c r="K239" s="40"/>
      <c r="L239" s="44"/>
      <c r="M239" s="201"/>
      <c r="N239" s="202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129</v>
      </c>
      <c r="AU239" s="17" t="s">
        <v>74</v>
      </c>
    </row>
    <row r="240" s="10" customFormat="1">
      <c r="A240" s="10"/>
      <c r="B240" s="205"/>
      <c r="C240" s="206"/>
      <c r="D240" s="198" t="s">
        <v>153</v>
      </c>
      <c r="E240" s="207" t="s">
        <v>21</v>
      </c>
      <c r="F240" s="208" t="s">
        <v>426</v>
      </c>
      <c r="G240" s="206"/>
      <c r="H240" s="209">
        <v>16</v>
      </c>
      <c r="I240" s="210"/>
      <c r="J240" s="206"/>
      <c r="K240" s="206"/>
      <c r="L240" s="211"/>
      <c r="M240" s="212"/>
      <c r="N240" s="213"/>
      <c r="O240" s="213"/>
      <c r="P240" s="213"/>
      <c r="Q240" s="213"/>
      <c r="R240" s="213"/>
      <c r="S240" s="213"/>
      <c r="T240" s="214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T240" s="215" t="s">
        <v>153</v>
      </c>
      <c r="AU240" s="215" t="s">
        <v>74</v>
      </c>
      <c r="AV240" s="10" t="s">
        <v>83</v>
      </c>
      <c r="AW240" s="10" t="s">
        <v>36</v>
      </c>
      <c r="AX240" s="10" t="s">
        <v>81</v>
      </c>
      <c r="AY240" s="215" t="s">
        <v>125</v>
      </c>
    </row>
    <row r="241" s="2" customFormat="1" ht="33" customHeight="1">
      <c r="A241" s="38"/>
      <c r="B241" s="39"/>
      <c r="C241" s="185" t="s">
        <v>427</v>
      </c>
      <c r="D241" s="185" t="s">
        <v>119</v>
      </c>
      <c r="E241" s="186" t="s">
        <v>428</v>
      </c>
      <c r="F241" s="187" t="s">
        <v>429</v>
      </c>
      <c r="G241" s="188" t="s">
        <v>430</v>
      </c>
      <c r="H241" s="189">
        <v>4</v>
      </c>
      <c r="I241" s="190"/>
      <c r="J241" s="191">
        <f>ROUND(I241*H241,2)</f>
        <v>0</v>
      </c>
      <c r="K241" s="187" t="s">
        <v>21</v>
      </c>
      <c r="L241" s="44"/>
      <c r="M241" s="192" t="s">
        <v>21</v>
      </c>
      <c r="N241" s="193" t="s">
        <v>45</v>
      </c>
      <c r="O241" s="84"/>
      <c r="P241" s="194">
        <f>O241*H241</f>
        <v>0</v>
      </c>
      <c r="Q241" s="194">
        <v>0.07417</v>
      </c>
      <c r="R241" s="194">
        <f>Q241*H241</f>
        <v>0.29668</v>
      </c>
      <c r="S241" s="194">
        <v>0</v>
      </c>
      <c r="T241" s="19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6" t="s">
        <v>124</v>
      </c>
      <c r="AT241" s="196" t="s">
        <v>119</v>
      </c>
      <c r="AU241" s="196" t="s">
        <v>74</v>
      </c>
      <c r="AY241" s="17" t="s">
        <v>125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81</v>
      </c>
      <c r="BK241" s="197">
        <f>ROUND(I241*H241,2)</f>
        <v>0</v>
      </c>
      <c r="BL241" s="17" t="s">
        <v>124</v>
      </c>
      <c r="BM241" s="196" t="s">
        <v>431</v>
      </c>
    </row>
    <row r="242" s="2" customFormat="1">
      <c r="A242" s="38"/>
      <c r="B242" s="39"/>
      <c r="C242" s="40"/>
      <c r="D242" s="198" t="s">
        <v>127</v>
      </c>
      <c r="E242" s="40"/>
      <c r="F242" s="199" t="s">
        <v>429</v>
      </c>
      <c r="G242" s="40"/>
      <c r="H242" s="40"/>
      <c r="I242" s="200"/>
      <c r="J242" s="40"/>
      <c r="K242" s="40"/>
      <c r="L242" s="44"/>
      <c r="M242" s="201"/>
      <c r="N242" s="202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127</v>
      </c>
      <c r="AU242" s="17" t="s">
        <v>74</v>
      </c>
    </row>
    <row r="243" s="2" customFormat="1" ht="24.15" customHeight="1">
      <c r="A243" s="38"/>
      <c r="B243" s="39"/>
      <c r="C243" s="185" t="s">
        <v>432</v>
      </c>
      <c r="D243" s="185" t="s">
        <v>119</v>
      </c>
      <c r="E243" s="186" t="s">
        <v>433</v>
      </c>
      <c r="F243" s="187" t="s">
        <v>434</v>
      </c>
      <c r="G243" s="188" t="s">
        <v>170</v>
      </c>
      <c r="H243" s="189">
        <v>234.405</v>
      </c>
      <c r="I243" s="190"/>
      <c r="J243" s="191">
        <f>ROUND(I243*H243,2)</f>
        <v>0</v>
      </c>
      <c r="K243" s="187" t="s">
        <v>123</v>
      </c>
      <c r="L243" s="44"/>
      <c r="M243" s="192" t="s">
        <v>21</v>
      </c>
      <c r="N243" s="193" t="s">
        <v>45</v>
      </c>
      <c r="O243" s="84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6" t="s">
        <v>124</v>
      </c>
      <c r="AT243" s="196" t="s">
        <v>119</v>
      </c>
      <c r="AU243" s="196" t="s">
        <v>74</v>
      </c>
      <c r="AY243" s="17" t="s">
        <v>125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7" t="s">
        <v>81</v>
      </c>
      <c r="BK243" s="197">
        <f>ROUND(I243*H243,2)</f>
        <v>0</v>
      </c>
      <c r="BL243" s="17" t="s">
        <v>124</v>
      </c>
      <c r="BM243" s="196" t="s">
        <v>435</v>
      </c>
    </row>
    <row r="244" s="2" customFormat="1">
      <c r="A244" s="38"/>
      <c r="B244" s="39"/>
      <c r="C244" s="40"/>
      <c r="D244" s="198" t="s">
        <v>127</v>
      </c>
      <c r="E244" s="40"/>
      <c r="F244" s="199" t="s">
        <v>436</v>
      </c>
      <c r="G244" s="40"/>
      <c r="H244" s="40"/>
      <c r="I244" s="200"/>
      <c r="J244" s="40"/>
      <c r="K244" s="40"/>
      <c r="L244" s="44"/>
      <c r="M244" s="201"/>
      <c r="N244" s="202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127</v>
      </c>
      <c r="AU244" s="17" t="s">
        <v>74</v>
      </c>
    </row>
    <row r="245" s="2" customFormat="1">
      <c r="A245" s="38"/>
      <c r="B245" s="39"/>
      <c r="C245" s="40"/>
      <c r="D245" s="203" t="s">
        <v>129</v>
      </c>
      <c r="E245" s="40"/>
      <c r="F245" s="204" t="s">
        <v>437</v>
      </c>
      <c r="G245" s="40"/>
      <c r="H245" s="40"/>
      <c r="I245" s="200"/>
      <c r="J245" s="40"/>
      <c r="K245" s="40"/>
      <c r="L245" s="44"/>
      <c r="M245" s="226"/>
      <c r="N245" s="227"/>
      <c r="O245" s="228"/>
      <c r="P245" s="228"/>
      <c r="Q245" s="228"/>
      <c r="R245" s="228"/>
      <c r="S245" s="228"/>
      <c r="T245" s="229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129</v>
      </c>
      <c r="AU245" s="17" t="s">
        <v>74</v>
      </c>
    </row>
    <row r="246" s="2" customFormat="1" ht="6.96" customHeight="1">
      <c r="A246" s="38"/>
      <c r="B246" s="59"/>
      <c r="C246" s="60"/>
      <c r="D246" s="60"/>
      <c r="E246" s="60"/>
      <c r="F246" s="60"/>
      <c r="G246" s="60"/>
      <c r="H246" s="60"/>
      <c r="I246" s="60"/>
      <c r="J246" s="60"/>
      <c r="K246" s="60"/>
      <c r="L246" s="44"/>
      <c r="M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</sheetData>
  <sheetProtection sheet="1" autoFilter="0" formatColumns="0" formatRows="0" objects="1" scenarios="1" spinCount="100000" saltValue="SqF56eGY4Xa4u4mtEO5umtT/fTtuinsgWS/s3Vg46866jcUxHToUq1NBUZOKpPZVWRNy4W05uivsSxuUmEMSaQ==" hashValue="bGzkTMkXUiV/SiZ58eZ90MBnXWCLGbmxqp+nrqomrCPizngfFcPwBEWHgs0yeAKE2VmPlYZruWjms8NzILDx8A==" algorithmName="SHA-512" password="CC35"/>
  <autoFilter ref="C78:K24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2_02/184853511"/>
    <hyperlink ref="F85" r:id="rId2" display="https://podminky.urs.cz/item/CS_URS_2022_02/183403112"/>
    <hyperlink ref="F88" r:id="rId3" display="https://podminky.urs.cz/item/CS_URS_2022_02/183403151"/>
    <hyperlink ref="F91" r:id="rId4" display="https://podminky.urs.cz/item/CS_URS_2022_02/183403152"/>
    <hyperlink ref="F94" r:id="rId5" display="https://podminky.urs.cz/item/CS_URS_2022_02/181451121"/>
    <hyperlink ref="F104" r:id="rId6" display="https://podminky.urs.cz/item/CS_URS_2022_02/185802113"/>
    <hyperlink ref="F111" r:id="rId7" display="https://podminky.urs.cz/item/CS_URS_2022_02/183101113"/>
    <hyperlink ref="F115" r:id="rId8" display="https://podminky.urs.cz/item/CS_URS_2022_02/185802114_D"/>
    <hyperlink ref="F122" r:id="rId9" display="https://podminky.urs.cz/item/CS_URS_2022_02/185802114"/>
    <hyperlink ref="F129" r:id="rId10" display="https://podminky.urs.cz/item/CS_URS_2022_02/183101114"/>
    <hyperlink ref="F133" r:id="rId11" display="https://podminky.urs.cz/item/CS_URS_2022_02/184102113"/>
    <hyperlink ref="F143" r:id="rId12" display="https://podminky.urs.cz/item/CS_URS_2022_02/184801121"/>
    <hyperlink ref="F147" r:id="rId13" display="https://podminky.urs.cz/item/CS_URS_2022_02/184215133"/>
    <hyperlink ref="F154" r:id="rId14" display="https://podminky.urs.cz/item/CS_URS_2021_01/184813121_R"/>
    <hyperlink ref="F158" r:id="rId15" display="https://podminky.urs.cz/item/CS_URS_2022_02/184102111"/>
    <hyperlink ref="F162" r:id="rId16" display="https://podminky.urs.cz/item/CS_URS_2022_02/184102110"/>
    <hyperlink ref="F200" r:id="rId17" display="https://podminky.urs.cz/item/CS_URS_2022_02/184215112"/>
    <hyperlink ref="F207" r:id="rId18" display="https://podminky.urs.cz/item/CS_URS_2022_02/184813121"/>
    <hyperlink ref="F211" r:id="rId19" display="https://podminky.urs.cz/item/CS_URS_2022_02/184813133"/>
    <hyperlink ref="F215" r:id="rId20" display="https://podminky.urs.cz/item/CS_URS_2022_02/184813134"/>
    <hyperlink ref="F219" r:id="rId21" display="https://podminky.urs.cz/item/CS_URS_2022_02/184911421"/>
    <hyperlink ref="F225" r:id="rId22" display="https://podminky.urs.cz/item/CS_URS_2022_02/185804312"/>
    <hyperlink ref="F229" r:id="rId23" display="https://podminky.urs.cz/item/CS_URS_2022_02/185851121"/>
    <hyperlink ref="F232" r:id="rId24" display="https://podminky.urs.cz/item/CS_URS_2022_02/185851129"/>
    <hyperlink ref="F239" r:id="rId25" display="https://podminky.urs.cz/item/CS_URS_2022_02/348952262"/>
    <hyperlink ref="F245" r:id="rId26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LBC 423, LBK 745 s propojovací Polní cestou C2 v k.ú. Stehelčeves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438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439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23</v>
      </c>
      <c r="G14" s="38"/>
      <c r="H14" s="38"/>
      <c r="I14" s="142" t="s">
        <v>24</v>
      </c>
      <c r="J14" s="146" t="str">
        <f>'Rekapitulace stavby'!AN8</f>
        <v>2. 11. 2022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28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2" t="s">
        <v>30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27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30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27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30</v>
      </c>
      <c r="J23" s="133" t="s">
        <v>21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37</v>
      </c>
      <c r="E25" s="38"/>
      <c r="F25" s="38"/>
      <c r="G25" s="38"/>
      <c r="H25" s="38"/>
      <c r="I25" s="142" t="s">
        <v>27</v>
      </c>
      <c r="J25" s="133" t="s">
        <v>34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30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ROUND((SUM(BE85:BE112)),  2)</f>
        <v>0</v>
      </c>
      <c r="G35" s="38"/>
      <c r="H35" s="38"/>
      <c r="I35" s="157">
        <v>0.20999999999999999</v>
      </c>
      <c r="J35" s="156">
        <f>ROUND(((SUM(BE85:BE112))*I35),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ROUND((SUM(BF85:BF112)),  2)</f>
        <v>0</v>
      </c>
      <c r="G36" s="38"/>
      <c r="H36" s="38"/>
      <c r="I36" s="157">
        <v>0.14999999999999999</v>
      </c>
      <c r="J36" s="156">
        <f>ROUND(((SUM(BF85:BF112))*I36),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ROUND((SUM(BG85:BG112)),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ROUND((SUM(BH85:BH112)),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ROUND((SUM(BI85:BI112)),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LBC 423, LBK 745 s propojovací Polní cestou C2 v k.ú. Stehelčeves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438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SO-801.1 - 1. rok pěstební péče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>Stehelčeves</v>
      </c>
      <c r="G56" s="40"/>
      <c r="H56" s="40"/>
      <c r="I56" s="32" t="s">
        <v>24</v>
      </c>
      <c r="J56" s="72" t="str">
        <f>IF(J14="","",J14)</f>
        <v>2. 11. 2022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26</v>
      </c>
      <c r="D58" s="40"/>
      <c r="E58" s="40"/>
      <c r="F58" s="27" t="str">
        <f>E17</f>
        <v>ČR-Státní pozemkový úřad</v>
      </c>
      <c r="G58" s="40"/>
      <c r="H58" s="40"/>
      <c r="I58" s="32" t="s">
        <v>33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37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103</v>
      </c>
      <c r="D61" s="171"/>
      <c r="E61" s="171"/>
      <c r="F61" s="171"/>
      <c r="G61" s="171"/>
      <c r="H61" s="171"/>
      <c r="I61" s="171"/>
      <c r="J61" s="172" t="s">
        <v>104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105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LBC 423, LBK 745 s propojovací Polní cestou C2 v k.ú. Stehelčeves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100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101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438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SO-801.1 - 1. rok pěstební péče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22</v>
      </c>
      <c r="D79" s="40"/>
      <c r="E79" s="40"/>
      <c r="F79" s="27" t="str">
        <f>F14</f>
        <v>Stehelčeves</v>
      </c>
      <c r="G79" s="40"/>
      <c r="H79" s="40"/>
      <c r="I79" s="32" t="s">
        <v>24</v>
      </c>
      <c r="J79" s="72" t="str">
        <f>IF(J14="","",J14)</f>
        <v>2. 11. 2022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26</v>
      </c>
      <c r="D81" s="40"/>
      <c r="E81" s="40"/>
      <c r="F81" s="27" t="str">
        <f>E17</f>
        <v>ČR-Státní pozemkový úřad</v>
      </c>
      <c r="G81" s="40"/>
      <c r="H81" s="40"/>
      <c r="I81" s="32" t="s">
        <v>33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31</v>
      </c>
      <c r="D82" s="40"/>
      <c r="E82" s="40"/>
      <c r="F82" s="27" t="str">
        <f>IF(E20="","",E20)</f>
        <v>Vyplň údaj</v>
      </c>
      <c r="G82" s="40"/>
      <c r="H82" s="40"/>
      <c r="I82" s="32" t="s">
        <v>37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107</v>
      </c>
      <c r="D84" s="177" t="s">
        <v>59</v>
      </c>
      <c r="E84" s="177" t="s">
        <v>55</v>
      </c>
      <c r="F84" s="177" t="s">
        <v>56</v>
      </c>
      <c r="G84" s="177" t="s">
        <v>108</v>
      </c>
      <c r="H84" s="177" t="s">
        <v>109</v>
      </c>
      <c r="I84" s="177" t="s">
        <v>110</v>
      </c>
      <c r="J84" s="177" t="s">
        <v>104</v>
      </c>
      <c r="K84" s="178" t="s">
        <v>111</v>
      </c>
      <c r="L84" s="179"/>
      <c r="M84" s="92" t="s">
        <v>21</v>
      </c>
      <c r="N84" s="93" t="s">
        <v>44</v>
      </c>
      <c r="O84" s="93" t="s">
        <v>112</v>
      </c>
      <c r="P84" s="93" t="s">
        <v>113</v>
      </c>
      <c r="Q84" s="93" t="s">
        <v>114</v>
      </c>
      <c r="R84" s="93" t="s">
        <v>115</v>
      </c>
      <c r="S84" s="93" t="s">
        <v>116</v>
      </c>
      <c r="T84" s="94" t="s">
        <v>117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118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SUM(P86:P112)</f>
        <v>0</v>
      </c>
      <c r="Q85" s="96"/>
      <c r="R85" s="182">
        <f>SUM(R86:R112)</f>
        <v>0.013560000000000001</v>
      </c>
      <c r="S85" s="96"/>
      <c r="T85" s="183">
        <f>SUM(T86:T112)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73</v>
      </c>
      <c r="AU85" s="17" t="s">
        <v>105</v>
      </c>
      <c r="BK85" s="184">
        <f>SUM(BK86:BK112)</f>
        <v>0</v>
      </c>
    </row>
    <row r="86" s="2" customFormat="1" ht="24.15" customHeight="1">
      <c r="A86" s="38"/>
      <c r="B86" s="39"/>
      <c r="C86" s="185" t="s">
        <v>81</v>
      </c>
      <c r="D86" s="185" t="s">
        <v>119</v>
      </c>
      <c r="E86" s="186" t="s">
        <v>440</v>
      </c>
      <c r="F86" s="187" t="s">
        <v>441</v>
      </c>
      <c r="G86" s="188" t="s">
        <v>442</v>
      </c>
      <c r="H86" s="189">
        <v>9.0009999999999994</v>
      </c>
      <c r="I86" s="190"/>
      <c r="J86" s="191">
        <f>ROUND(I86*H86,2)</f>
        <v>0</v>
      </c>
      <c r="K86" s="187" t="s">
        <v>123</v>
      </c>
      <c r="L86" s="44"/>
      <c r="M86" s="192" t="s">
        <v>21</v>
      </c>
      <c r="N86" s="193" t="s">
        <v>45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124</v>
      </c>
      <c r="AT86" s="196" t="s">
        <v>119</v>
      </c>
      <c r="AU86" s="196" t="s">
        <v>74</v>
      </c>
      <c r="AY86" s="17" t="s">
        <v>125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81</v>
      </c>
      <c r="BK86" s="197">
        <f>ROUND(I86*H86,2)</f>
        <v>0</v>
      </c>
      <c r="BL86" s="17" t="s">
        <v>124</v>
      </c>
      <c r="BM86" s="196" t="s">
        <v>443</v>
      </c>
    </row>
    <row r="87" s="2" customFormat="1">
      <c r="A87" s="38"/>
      <c r="B87" s="39"/>
      <c r="C87" s="40"/>
      <c r="D87" s="198" t="s">
        <v>127</v>
      </c>
      <c r="E87" s="40"/>
      <c r="F87" s="199" t="s">
        <v>444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127</v>
      </c>
      <c r="AU87" s="17" t="s">
        <v>74</v>
      </c>
    </row>
    <row r="88" s="2" customFormat="1">
      <c r="A88" s="38"/>
      <c r="B88" s="39"/>
      <c r="C88" s="40"/>
      <c r="D88" s="203" t="s">
        <v>129</v>
      </c>
      <c r="E88" s="40"/>
      <c r="F88" s="204" t="s">
        <v>445</v>
      </c>
      <c r="G88" s="40"/>
      <c r="H88" s="40"/>
      <c r="I88" s="200"/>
      <c r="J88" s="40"/>
      <c r="K88" s="40"/>
      <c r="L88" s="44"/>
      <c r="M88" s="201"/>
      <c r="N88" s="202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129</v>
      </c>
      <c r="AU88" s="17" t="s">
        <v>74</v>
      </c>
    </row>
    <row r="89" s="10" customFormat="1">
      <c r="A89" s="10"/>
      <c r="B89" s="205"/>
      <c r="C89" s="206"/>
      <c r="D89" s="198" t="s">
        <v>153</v>
      </c>
      <c r="E89" s="207" t="s">
        <v>21</v>
      </c>
      <c r="F89" s="208" t="s">
        <v>446</v>
      </c>
      <c r="G89" s="206"/>
      <c r="H89" s="209">
        <v>9.0009999999999994</v>
      </c>
      <c r="I89" s="210"/>
      <c r="J89" s="206"/>
      <c r="K89" s="206"/>
      <c r="L89" s="211"/>
      <c r="M89" s="212"/>
      <c r="N89" s="213"/>
      <c r="O89" s="213"/>
      <c r="P89" s="213"/>
      <c r="Q89" s="213"/>
      <c r="R89" s="213"/>
      <c r="S89" s="213"/>
      <c r="T89" s="214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5" t="s">
        <v>153</v>
      </c>
      <c r="AU89" s="215" t="s">
        <v>74</v>
      </c>
      <c r="AV89" s="10" t="s">
        <v>83</v>
      </c>
      <c r="AW89" s="10" t="s">
        <v>36</v>
      </c>
      <c r="AX89" s="10" t="s">
        <v>81</v>
      </c>
      <c r="AY89" s="215" t="s">
        <v>125</v>
      </c>
    </row>
    <row r="90" s="2" customFormat="1" ht="33" customHeight="1">
      <c r="A90" s="38"/>
      <c r="B90" s="39"/>
      <c r="C90" s="185" t="s">
        <v>83</v>
      </c>
      <c r="D90" s="185" t="s">
        <v>119</v>
      </c>
      <c r="E90" s="186" t="s">
        <v>447</v>
      </c>
      <c r="F90" s="187" t="s">
        <v>448</v>
      </c>
      <c r="G90" s="188" t="s">
        <v>122</v>
      </c>
      <c r="H90" s="189">
        <v>3220</v>
      </c>
      <c r="I90" s="190"/>
      <c r="J90" s="191">
        <f>ROUND(I90*H90,2)</f>
        <v>0</v>
      </c>
      <c r="K90" s="187" t="s">
        <v>123</v>
      </c>
      <c r="L90" s="44"/>
      <c r="M90" s="192" t="s">
        <v>21</v>
      </c>
      <c r="N90" s="193" t="s">
        <v>45</v>
      </c>
      <c r="O90" s="84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6" t="s">
        <v>124</v>
      </c>
      <c r="AT90" s="196" t="s">
        <v>119</v>
      </c>
      <c r="AU90" s="196" t="s">
        <v>74</v>
      </c>
      <c r="AY90" s="17" t="s">
        <v>125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7" t="s">
        <v>81</v>
      </c>
      <c r="BK90" s="197">
        <f>ROUND(I90*H90,2)</f>
        <v>0</v>
      </c>
      <c r="BL90" s="17" t="s">
        <v>124</v>
      </c>
      <c r="BM90" s="196" t="s">
        <v>449</v>
      </c>
    </row>
    <row r="91" s="2" customFormat="1">
      <c r="A91" s="38"/>
      <c r="B91" s="39"/>
      <c r="C91" s="40"/>
      <c r="D91" s="198" t="s">
        <v>127</v>
      </c>
      <c r="E91" s="40"/>
      <c r="F91" s="199" t="s">
        <v>450</v>
      </c>
      <c r="G91" s="40"/>
      <c r="H91" s="40"/>
      <c r="I91" s="200"/>
      <c r="J91" s="40"/>
      <c r="K91" s="40"/>
      <c r="L91" s="44"/>
      <c r="M91" s="201"/>
      <c r="N91" s="20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127</v>
      </c>
      <c r="AU91" s="17" t="s">
        <v>74</v>
      </c>
    </row>
    <row r="92" s="2" customFormat="1">
      <c r="A92" s="38"/>
      <c r="B92" s="39"/>
      <c r="C92" s="40"/>
      <c r="D92" s="203" t="s">
        <v>129</v>
      </c>
      <c r="E92" s="40"/>
      <c r="F92" s="204" t="s">
        <v>451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129</v>
      </c>
      <c r="AU92" s="17" t="s">
        <v>74</v>
      </c>
    </row>
    <row r="93" s="10" customFormat="1">
      <c r="A93" s="10"/>
      <c r="B93" s="205"/>
      <c r="C93" s="206"/>
      <c r="D93" s="198" t="s">
        <v>153</v>
      </c>
      <c r="E93" s="207" t="s">
        <v>21</v>
      </c>
      <c r="F93" s="208" t="s">
        <v>452</v>
      </c>
      <c r="G93" s="206"/>
      <c r="H93" s="209">
        <v>3220</v>
      </c>
      <c r="I93" s="210"/>
      <c r="J93" s="206"/>
      <c r="K93" s="206"/>
      <c r="L93" s="211"/>
      <c r="M93" s="212"/>
      <c r="N93" s="213"/>
      <c r="O93" s="213"/>
      <c r="P93" s="213"/>
      <c r="Q93" s="213"/>
      <c r="R93" s="213"/>
      <c r="S93" s="213"/>
      <c r="T93" s="214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5" t="s">
        <v>153</v>
      </c>
      <c r="AU93" s="215" t="s">
        <v>74</v>
      </c>
      <c r="AV93" s="10" t="s">
        <v>83</v>
      </c>
      <c r="AW93" s="10" t="s">
        <v>36</v>
      </c>
      <c r="AX93" s="10" t="s">
        <v>81</v>
      </c>
      <c r="AY93" s="215" t="s">
        <v>125</v>
      </c>
    </row>
    <row r="94" s="2" customFormat="1" ht="16.5" customHeight="1">
      <c r="A94" s="38"/>
      <c r="B94" s="39"/>
      <c r="C94" s="185" t="s">
        <v>136</v>
      </c>
      <c r="D94" s="185" t="s">
        <v>119</v>
      </c>
      <c r="E94" s="186" t="s">
        <v>453</v>
      </c>
      <c r="F94" s="187" t="s">
        <v>454</v>
      </c>
      <c r="G94" s="188" t="s">
        <v>184</v>
      </c>
      <c r="H94" s="189">
        <v>678</v>
      </c>
      <c r="I94" s="190"/>
      <c r="J94" s="191">
        <f>ROUND(I94*H94,2)</f>
        <v>0</v>
      </c>
      <c r="K94" s="187" t="s">
        <v>123</v>
      </c>
      <c r="L94" s="44"/>
      <c r="M94" s="192" t="s">
        <v>21</v>
      </c>
      <c r="N94" s="193" t="s">
        <v>45</v>
      </c>
      <c r="O94" s="84"/>
      <c r="P94" s="194">
        <f>O94*H94</f>
        <v>0</v>
      </c>
      <c r="Q94" s="194">
        <v>2.0000000000000002E-05</v>
      </c>
      <c r="R94" s="194">
        <f>Q94*H94</f>
        <v>0.013560000000000001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124</v>
      </c>
      <c r="AT94" s="196" t="s">
        <v>119</v>
      </c>
      <c r="AU94" s="196" t="s">
        <v>74</v>
      </c>
      <c r="AY94" s="17" t="s">
        <v>125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81</v>
      </c>
      <c r="BK94" s="197">
        <f>ROUND(I94*H94,2)</f>
        <v>0</v>
      </c>
      <c r="BL94" s="17" t="s">
        <v>124</v>
      </c>
      <c r="BM94" s="196" t="s">
        <v>455</v>
      </c>
    </row>
    <row r="95" s="2" customFormat="1">
      <c r="A95" s="38"/>
      <c r="B95" s="39"/>
      <c r="C95" s="40"/>
      <c r="D95" s="198" t="s">
        <v>127</v>
      </c>
      <c r="E95" s="40"/>
      <c r="F95" s="199" t="s">
        <v>456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127</v>
      </c>
      <c r="AU95" s="17" t="s">
        <v>74</v>
      </c>
    </row>
    <row r="96" s="2" customFormat="1">
      <c r="A96" s="38"/>
      <c r="B96" s="39"/>
      <c r="C96" s="40"/>
      <c r="D96" s="203" t="s">
        <v>129</v>
      </c>
      <c r="E96" s="40"/>
      <c r="F96" s="204" t="s">
        <v>457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129</v>
      </c>
      <c r="AU96" s="17" t="s">
        <v>74</v>
      </c>
    </row>
    <row r="97" s="10" customFormat="1">
      <c r="A97" s="10"/>
      <c r="B97" s="205"/>
      <c r="C97" s="206"/>
      <c r="D97" s="198" t="s">
        <v>153</v>
      </c>
      <c r="E97" s="207" t="s">
        <v>21</v>
      </c>
      <c r="F97" s="208" t="s">
        <v>458</v>
      </c>
      <c r="G97" s="206"/>
      <c r="H97" s="209">
        <v>678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5" t="s">
        <v>153</v>
      </c>
      <c r="AU97" s="215" t="s">
        <v>74</v>
      </c>
      <c r="AV97" s="10" t="s">
        <v>83</v>
      </c>
      <c r="AW97" s="10" t="s">
        <v>36</v>
      </c>
      <c r="AX97" s="10" t="s">
        <v>81</v>
      </c>
      <c r="AY97" s="215" t="s">
        <v>125</v>
      </c>
    </row>
    <row r="98" s="2" customFormat="1" ht="24.15" customHeight="1">
      <c r="A98" s="38"/>
      <c r="B98" s="39"/>
      <c r="C98" s="185" t="s">
        <v>124</v>
      </c>
      <c r="D98" s="185" t="s">
        <v>119</v>
      </c>
      <c r="E98" s="186" t="s">
        <v>459</v>
      </c>
      <c r="F98" s="187" t="s">
        <v>460</v>
      </c>
      <c r="G98" s="188" t="s">
        <v>184</v>
      </c>
      <c r="H98" s="189">
        <v>4520</v>
      </c>
      <c r="I98" s="190"/>
      <c r="J98" s="191">
        <f>ROUND(I98*H98,2)</f>
        <v>0</v>
      </c>
      <c r="K98" s="187" t="s">
        <v>123</v>
      </c>
      <c r="L98" s="44"/>
      <c r="M98" s="192" t="s">
        <v>21</v>
      </c>
      <c r="N98" s="193" t="s">
        <v>45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124</v>
      </c>
      <c r="AT98" s="196" t="s">
        <v>119</v>
      </c>
      <c r="AU98" s="196" t="s">
        <v>74</v>
      </c>
      <c r="AY98" s="17" t="s">
        <v>125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81</v>
      </c>
      <c r="BK98" s="197">
        <f>ROUND(I98*H98,2)</f>
        <v>0</v>
      </c>
      <c r="BL98" s="17" t="s">
        <v>124</v>
      </c>
      <c r="BM98" s="196" t="s">
        <v>461</v>
      </c>
    </row>
    <row r="99" s="2" customFormat="1">
      <c r="A99" s="38"/>
      <c r="B99" s="39"/>
      <c r="C99" s="40"/>
      <c r="D99" s="198" t="s">
        <v>127</v>
      </c>
      <c r="E99" s="40"/>
      <c r="F99" s="199" t="s">
        <v>462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127</v>
      </c>
      <c r="AU99" s="17" t="s">
        <v>74</v>
      </c>
    </row>
    <row r="100" s="2" customFormat="1">
      <c r="A100" s="38"/>
      <c r="B100" s="39"/>
      <c r="C100" s="40"/>
      <c r="D100" s="203" t="s">
        <v>129</v>
      </c>
      <c r="E100" s="40"/>
      <c r="F100" s="204" t="s">
        <v>463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74</v>
      </c>
    </row>
    <row r="101" s="10" customFormat="1">
      <c r="A101" s="10"/>
      <c r="B101" s="205"/>
      <c r="C101" s="206"/>
      <c r="D101" s="198" t="s">
        <v>153</v>
      </c>
      <c r="E101" s="207" t="s">
        <v>21</v>
      </c>
      <c r="F101" s="208" t="s">
        <v>464</v>
      </c>
      <c r="G101" s="206"/>
      <c r="H101" s="209">
        <v>4520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5" t="s">
        <v>153</v>
      </c>
      <c r="AU101" s="215" t="s">
        <v>74</v>
      </c>
      <c r="AV101" s="10" t="s">
        <v>83</v>
      </c>
      <c r="AW101" s="10" t="s">
        <v>36</v>
      </c>
      <c r="AX101" s="10" t="s">
        <v>81</v>
      </c>
      <c r="AY101" s="215" t="s">
        <v>125</v>
      </c>
    </row>
    <row r="102" s="2" customFormat="1" ht="16.5" customHeight="1">
      <c r="A102" s="38"/>
      <c r="B102" s="39"/>
      <c r="C102" s="185" t="s">
        <v>147</v>
      </c>
      <c r="D102" s="185" t="s">
        <v>119</v>
      </c>
      <c r="E102" s="186" t="s">
        <v>394</v>
      </c>
      <c r="F102" s="187" t="s">
        <v>395</v>
      </c>
      <c r="G102" s="188" t="s">
        <v>389</v>
      </c>
      <c r="H102" s="189">
        <v>472.39999999999998</v>
      </c>
      <c r="I102" s="190"/>
      <c r="J102" s="191">
        <f>ROUND(I102*H102,2)</f>
        <v>0</v>
      </c>
      <c r="K102" s="187" t="s">
        <v>123</v>
      </c>
      <c r="L102" s="44"/>
      <c r="M102" s="192" t="s">
        <v>21</v>
      </c>
      <c r="N102" s="193" t="s">
        <v>45</v>
      </c>
      <c r="O102" s="84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6" t="s">
        <v>124</v>
      </c>
      <c r="AT102" s="196" t="s">
        <v>119</v>
      </c>
      <c r="AU102" s="196" t="s">
        <v>74</v>
      </c>
      <c r="AY102" s="17" t="s">
        <v>125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7" t="s">
        <v>81</v>
      </c>
      <c r="BK102" s="197">
        <f>ROUND(I102*H102,2)</f>
        <v>0</v>
      </c>
      <c r="BL102" s="17" t="s">
        <v>124</v>
      </c>
      <c r="BM102" s="196" t="s">
        <v>465</v>
      </c>
    </row>
    <row r="103" s="2" customFormat="1">
      <c r="A103" s="38"/>
      <c r="B103" s="39"/>
      <c r="C103" s="40"/>
      <c r="D103" s="198" t="s">
        <v>127</v>
      </c>
      <c r="E103" s="40"/>
      <c r="F103" s="199" t="s">
        <v>397</v>
      </c>
      <c r="G103" s="40"/>
      <c r="H103" s="40"/>
      <c r="I103" s="200"/>
      <c r="J103" s="40"/>
      <c r="K103" s="40"/>
      <c r="L103" s="44"/>
      <c r="M103" s="201"/>
      <c r="N103" s="20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127</v>
      </c>
      <c r="AU103" s="17" t="s">
        <v>74</v>
      </c>
    </row>
    <row r="104" s="2" customFormat="1">
      <c r="A104" s="38"/>
      <c r="B104" s="39"/>
      <c r="C104" s="40"/>
      <c r="D104" s="203" t="s">
        <v>129</v>
      </c>
      <c r="E104" s="40"/>
      <c r="F104" s="204" t="s">
        <v>398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74</v>
      </c>
    </row>
    <row r="105" s="10" customFormat="1">
      <c r="A105" s="10"/>
      <c r="B105" s="205"/>
      <c r="C105" s="206"/>
      <c r="D105" s="198" t="s">
        <v>153</v>
      </c>
      <c r="E105" s="207" t="s">
        <v>21</v>
      </c>
      <c r="F105" s="208" t="s">
        <v>466</v>
      </c>
      <c r="G105" s="206"/>
      <c r="H105" s="209">
        <v>472.39999999999998</v>
      </c>
      <c r="I105" s="210"/>
      <c r="J105" s="206"/>
      <c r="K105" s="206"/>
      <c r="L105" s="211"/>
      <c r="M105" s="212"/>
      <c r="N105" s="213"/>
      <c r="O105" s="213"/>
      <c r="P105" s="213"/>
      <c r="Q105" s="213"/>
      <c r="R105" s="213"/>
      <c r="S105" s="213"/>
      <c r="T105" s="214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5" t="s">
        <v>153</v>
      </c>
      <c r="AU105" s="215" t="s">
        <v>74</v>
      </c>
      <c r="AV105" s="10" t="s">
        <v>83</v>
      </c>
      <c r="AW105" s="10" t="s">
        <v>36</v>
      </c>
      <c r="AX105" s="10" t="s">
        <v>81</v>
      </c>
      <c r="AY105" s="215" t="s">
        <v>125</v>
      </c>
    </row>
    <row r="106" s="2" customFormat="1" ht="21.75" customHeight="1">
      <c r="A106" s="38"/>
      <c r="B106" s="39"/>
      <c r="C106" s="185" t="s">
        <v>155</v>
      </c>
      <c r="D106" s="185" t="s">
        <v>119</v>
      </c>
      <c r="E106" s="186" t="s">
        <v>401</v>
      </c>
      <c r="F106" s="187" t="s">
        <v>402</v>
      </c>
      <c r="G106" s="188" t="s">
        <v>389</v>
      </c>
      <c r="H106" s="189">
        <v>472.39999999999998</v>
      </c>
      <c r="I106" s="190"/>
      <c r="J106" s="191">
        <f>ROUND(I106*H106,2)</f>
        <v>0</v>
      </c>
      <c r="K106" s="187" t="s">
        <v>123</v>
      </c>
      <c r="L106" s="44"/>
      <c r="M106" s="192" t="s">
        <v>21</v>
      </c>
      <c r="N106" s="193" t="s">
        <v>45</v>
      </c>
      <c r="O106" s="84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6" t="s">
        <v>124</v>
      </c>
      <c r="AT106" s="196" t="s">
        <v>119</v>
      </c>
      <c r="AU106" s="196" t="s">
        <v>74</v>
      </c>
      <c r="AY106" s="17" t="s">
        <v>125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81</v>
      </c>
      <c r="BK106" s="197">
        <f>ROUND(I106*H106,2)</f>
        <v>0</v>
      </c>
      <c r="BL106" s="17" t="s">
        <v>124</v>
      </c>
      <c r="BM106" s="196" t="s">
        <v>467</v>
      </c>
    </row>
    <row r="107" s="2" customFormat="1">
      <c r="A107" s="38"/>
      <c r="B107" s="39"/>
      <c r="C107" s="40"/>
      <c r="D107" s="198" t="s">
        <v>127</v>
      </c>
      <c r="E107" s="40"/>
      <c r="F107" s="199" t="s">
        <v>404</v>
      </c>
      <c r="G107" s="40"/>
      <c r="H107" s="40"/>
      <c r="I107" s="200"/>
      <c r="J107" s="40"/>
      <c r="K107" s="40"/>
      <c r="L107" s="44"/>
      <c r="M107" s="201"/>
      <c r="N107" s="20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127</v>
      </c>
      <c r="AU107" s="17" t="s">
        <v>74</v>
      </c>
    </row>
    <row r="108" s="2" customFormat="1">
      <c r="A108" s="38"/>
      <c r="B108" s="39"/>
      <c r="C108" s="40"/>
      <c r="D108" s="203" t="s">
        <v>129</v>
      </c>
      <c r="E108" s="40"/>
      <c r="F108" s="204" t="s">
        <v>405</v>
      </c>
      <c r="G108" s="40"/>
      <c r="H108" s="40"/>
      <c r="I108" s="200"/>
      <c r="J108" s="40"/>
      <c r="K108" s="40"/>
      <c r="L108" s="44"/>
      <c r="M108" s="201"/>
      <c r="N108" s="202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74</v>
      </c>
    </row>
    <row r="109" s="2" customFormat="1" ht="24.15" customHeight="1">
      <c r="A109" s="38"/>
      <c r="B109" s="39"/>
      <c r="C109" s="185" t="s">
        <v>163</v>
      </c>
      <c r="D109" s="185" t="s">
        <v>119</v>
      </c>
      <c r="E109" s="186" t="s">
        <v>407</v>
      </c>
      <c r="F109" s="187" t="s">
        <v>408</v>
      </c>
      <c r="G109" s="188" t="s">
        <v>389</v>
      </c>
      <c r="H109" s="189">
        <v>944.79999999999995</v>
      </c>
      <c r="I109" s="190"/>
      <c r="J109" s="191">
        <f>ROUND(I109*H109,2)</f>
        <v>0</v>
      </c>
      <c r="K109" s="187" t="s">
        <v>123</v>
      </c>
      <c r="L109" s="44"/>
      <c r="M109" s="192" t="s">
        <v>21</v>
      </c>
      <c r="N109" s="193" t="s">
        <v>45</v>
      </c>
      <c r="O109" s="84"/>
      <c r="P109" s="194">
        <f>O109*H109</f>
        <v>0</v>
      </c>
      <c r="Q109" s="194">
        <v>0</v>
      </c>
      <c r="R109" s="194">
        <f>Q109*H109</f>
        <v>0</v>
      </c>
      <c r="S109" s="194">
        <v>0</v>
      </c>
      <c r="T109" s="19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6" t="s">
        <v>124</v>
      </c>
      <c r="AT109" s="196" t="s">
        <v>119</v>
      </c>
      <c r="AU109" s="196" t="s">
        <v>74</v>
      </c>
      <c r="AY109" s="17" t="s">
        <v>125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7" t="s">
        <v>81</v>
      </c>
      <c r="BK109" s="197">
        <f>ROUND(I109*H109,2)</f>
        <v>0</v>
      </c>
      <c r="BL109" s="17" t="s">
        <v>124</v>
      </c>
      <c r="BM109" s="196" t="s">
        <v>468</v>
      </c>
    </row>
    <row r="110" s="2" customFormat="1">
      <c r="A110" s="38"/>
      <c r="B110" s="39"/>
      <c r="C110" s="40"/>
      <c r="D110" s="198" t="s">
        <v>127</v>
      </c>
      <c r="E110" s="40"/>
      <c r="F110" s="199" t="s">
        <v>410</v>
      </c>
      <c r="G110" s="40"/>
      <c r="H110" s="40"/>
      <c r="I110" s="200"/>
      <c r="J110" s="40"/>
      <c r="K110" s="40"/>
      <c r="L110" s="44"/>
      <c r="M110" s="201"/>
      <c r="N110" s="202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127</v>
      </c>
      <c r="AU110" s="17" t="s">
        <v>74</v>
      </c>
    </row>
    <row r="111" s="2" customFormat="1">
      <c r="A111" s="38"/>
      <c r="B111" s="39"/>
      <c r="C111" s="40"/>
      <c r="D111" s="203" t="s">
        <v>129</v>
      </c>
      <c r="E111" s="40"/>
      <c r="F111" s="204" t="s">
        <v>411</v>
      </c>
      <c r="G111" s="40"/>
      <c r="H111" s="40"/>
      <c r="I111" s="200"/>
      <c r="J111" s="40"/>
      <c r="K111" s="40"/>
      <c r="L111" s="44"/>
      <c r="M111" s="201"/>
      <c r="N111" s="202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74</v>
      </c>
    </row>
    <row r="112" s="10" customFormat="1">
      <c r="A112" s="10"/>
      <c r="B112" s="205"/>
      <c r="C112" s="206"/>
      <c r="D112" s="198" t="s">
        <v>153</v>
      </c>
      <c r="E112" s="207" t="s">
        <v>21</v>
      </c>
      <c r="F112" s="208" t="s">
        <v>469</v>
      </c>
      <c r="G112" s="206"/>
      <c r="H112" s="209">
        <v>944.79999999999995</v>
      </c>
      <c r="I112" s="210"/>
      <c r="J112" s="206"/>
      <c r="K112" s="206"/>
      <c r="L112" s="211"/>
      <c r="M112" s="230"/>
      <c r="N112" s="231"/>
      <c r="O112" s="231"/>
      <c r="P112" s="231"/>
      <c r="Q112" s="231"/>
      <c r="R112" s="231"/>
      <c r="S112" s="231"/>
      <c r="T112" s="232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5" t="s">
        <v>153</v>
      </c>
      <c r="AU112" s="215" t="s">
        <v>74</v>
      </c>
      <c r="AV112" s="10" t="s">
        <v>83</v>
      </c>
      <c r="AW112" s="10" t="s">
        <v>36</v>
      </c>
      <c r="AX112" s="10" t="s">
        <v>81</v>
      </c>
      <c r="AY112" s="215" t="s">
        <v>125</v>
      </c>
    </row>
    <row r="113" s="2" customFormat="1" ht="6.96" customHeight="1">
      <c r="A113" s="38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44"/>
      <c r="M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</sheetData>
  <sheetProtection sheet="1" autoFilter="0" formatColumns="0" formatRows="0" objects="1" scenarios="1" spinCount="100000" saltValue="ysPgm+CSpE2OagRXDuMw+DeOF0DI9RpIwoM4lNeWrMk5mF8GTyDeGHMI2GhCLAqurW4LVgSpuPwVue/dI2ge+Q==" hashValue="BfNITOlgEdtkMdT7phaSD+2ZJiRU3a9tT+Nmo3j0eaVlvL96DF8col8IzdJS/jHiUB3k2635xMqRn0U0bkrQZA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2/184851256"/>
    <hyperlink ref="F92" r:id="rId2" display="https://podminky.urs.cz/item/CS_URS_2022_02/185804214"/>
    <hyperlink ref="F96" r:id="rId3" display="https://podminky.urs.cz/item/CS_URS_2022_02/184911111"/>
    <hyperlink ref="F100" r:id="rId4" display="https://podminky.urs.cz/item/CS_URS_2022_02/184808211"/>
    <hyperlink ref="F104" r:id="rId5" display="https://podminky.urs.cz/item/CS_URS_2022_02/185804312"/>
    <hyperlink ref="F108" r:id="rId6" display="https://podminky.urs.cz/item/CS_URS_2022_02/185851121"/>
    <hyperlink ref="F111" r:id="rId7" display="https://podminky.urs.cz/item/CS_URS_2022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LBC 423, LBK 745 s propojovací Polní cestou C2 v k.ú. Stehelčeves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438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470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23</v>
      </c>
      <c r="G14" s="38"/>
      <c r="H14" s="38"/>
      <c r="I14" s="142" t="s">
        <v>24</v>
      </c>
      <c r="J14" s="146" t="str">
        <f>'Rekapitulace stavby'!AN8</f>
        <v>2. 11. 2022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28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2" t="s">
        <v>30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27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30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27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30</v>
      </c>
      <c r="J23" s="133" t="s">
        <v>21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37</v>
      </c>
      <c r="E25" s="38"/>
      <c r="F25" s="38"/>
      <c r="G25" s="38"/>
      <c r="H25" s="38"/>
      <c r="I25" s="142" t="s">
        <v>27</v>
      </c>
      <c r="J25" s="133" t="s">
        <v>34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30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ROUND((SUM(BE85:BE103)),  2)</f>
        <v>0</v>
      </c>
      <c r="G35" s="38"/>
      <c r="H35" s="38"/>
      <c r="I35" s="157">
        <v>0.20999999999999999</v>
      </c>
      <c r="J35" s="156">
        <f>ROUND(((SUM(BE85:BE103))*I35),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ROUND((SUM(BF85:BF103)),  2)</f>
        <v>0</v>
      </c>
      <c r="G36" s="38"/>
      <c r="H36" s="38"/>
      <c r="I36" s="157">
        <v>0.14999999999999999</v>
      </c>
      <c r="J36" s="156">
        <f>ROUND(((SUM(BF85:BF103))*I36),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ROUND((SUM(BG85:BG103)),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ROUND((SUM(BH85:BH103)),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ROUND((SUM(BI85:BI103)),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LBC 423, LBK 745 s propojovací Polní cestou C2 v k.ú. Stehelčeves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438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SO-801.2 - 2. rok pěstební péče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>Stehelčeves</v>
      </c>
      <c r="G56" s="40"/>
      <c r="H56" s="40"/>
      <c r="I56" s="32" t="s">
        <v>24</v>
      </c>
      <c r="J56" s="72" t="str">
        <f>IF(J14="","",J14)</f>
        <v>2. 11. 2022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26</v>
      </c>
      <c r="D58" s="40"/>
      <c r="E58" s="40"/>
      <c r="F58" s="27" t="str">
        <f>E17</f>
        <v>ČR-Státní pozemkový úřad</v>
      </c>
      <c r="G58" s="40"/>
      <c r="H58" s="40"/>
      <c r="I58" s="32" t="s">
        <v>33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37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103</v>
      </c>
      <c r="D61" s="171"/>
      <c r="E61" s="171"/>
      <c r="F61" s="171"/>
      <c r="G61" s="171"/>
      <c r="H61" s="171"/>
      <c r="I61" s="171"/>
      <c r="J61" s="172" t="s">
        <v>104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105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LBC 423, LBK 745 s propojovací Polní cestou C2 v k.ú. Stehelčeves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100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101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438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SO-801.2 - 2. rok pěstební péče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22</v>
      </c>
      <c r="D79" s="40"/>
      <c r="E79" s="40"/>
      <c r="F79" s="27" t="str">
        <f>F14</f>
        <v>Stehelčeves</v>
      </c>
      <c r="G79" s="40"/>
      <c r="H79" s="40"/>
      <c r="I79" s="32" t="s">
        <v>24</v>
      </c>
      <c r="J79" s="72" t="str">
        <f>IF(J14="","",J14)</f>
        <v>2. 11. 2022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26</v>
      </c>
      <c r="D81" s="40"/>
      <c r="E81" s="40"/>
      <c r="F81" s="27" t="str">
        <f>E17</f>
        <v>ČR-Státní pozemkový úřad</v>
      </c>
      <c r="G81" s="40"/>
      <c r="H81" s="40"/>
      <c r="I81" s="32" t="s">
        <v>33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31</v>
      </c>
      <c r="D82" s="40"/>
      <c r="E82" s="40"/>
      <c r="F82" s="27" t="str">
        <f>IF(E20="","",E20)</f>
        <v>Vyplň údaj</v>
      </c>
      <c r="G82" s="40"/>
      <c r="H82" s="40"/>
      <c r="I82" s="32" t="s">
        <v>37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107</v>
      </c>
      <c r="D84" s="177" t="s">
        <v>59</v>
      </c>
      <c r="E84" s="177" t="s">
        <v>55</v>
      </c>
      <c r="F84" s="177" t="s">
        <v>56</v>
      </c>
      <c r="G84" s="177" t="s">
        <v>108</v>
      </c>
      <c r="H84" s="177" t="s">
        <v>109</v>
      </c>
      <c r="I84" s="177" t="s">
        <v>110</v>
      </c>
      <c r="J84" s="177" t="s">
        <v>104</v>
      </c>
      <c r="K84" s="178" t="s">
        <v>111</v>
      </c>
      <c r="L84" s="179"/>
      <c r="M84" s="92" t="s">
        <v>21</v>
      </c>
      <c r="N84" s="93" t="s">
        <v>44</v>
      </c>
      <c r="O84" s="93" t="s">
        <v>112</v>
      </c>
      <c r="P84" s="93" t="s">
        <v>113</v>
      </c>
      <c r="Q84" s="93" t="s">
        <v>114</v>
      </c>
      <c r="R84" s="93" t="s">
        <v>115</v>
      </c>
      <c r="S84" s="93" t="s">
        <v>116</v>
      </c>
      <c r="T84" s="94" t="s">
        <v>117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118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SUM(P86:P103)</f>
        <v>0</v>
      </c>
      <c r="Q85" s="96"/>
      <c r="R85" s="182">
        <f>SUM(R86:R103)</f>
        <v>0.013560000000000001</v>
      </c>
      <c r="S85" s="96"/>
      <c r="T85" s="183">
        <f>SUM(T86:T103)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73</v>
      </c>
      <c r="AU85" s="17" t="s">
        <v>105</v>
      </c>
      <c r="BK85" s="184">
        <f>SUM(BK86:BK103)</f>
        <v>0</v>
      </c>
    </row>
    <row r="86" s="2" customFormat="1" ht="24.15" customHeight="1">
      <c r="A86" s="38"/>
      <c r="B86" s="39"/>
      <c r="C86" s="185" t="s">
        <v>81</v>
      </c>
      <c r="D86" s="185" t="s">
        <v>119</v>
      </c>
      <c r="E86" s="186" t="s">
        <v>440</v>
      </c>
      <c r="F86" s="187" t="s">
        <v>441</v>
      </c>
      <c r="G86" s="188" t="s">
        <v>442</v>
      </c>
      <c r="H86" s="189">
        <v>6.0010000000000003</v>
      </c>
      <c r="I86" s="190"/>
      <c r="J86" s="191">
        <f>ROUND(I86*H86,2)</f>
        <v>0</v>
      </c>
      <c r="K86" s="187" t="s">
        <v>123</v>
      </c>
      <c r="L86" s="44"/>
      <c r="M86" s="192" t="s">
        <v>21</v>
      </c>
      <c r="N86" s="193" t="s">
        <v>45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124</v>
      </c>
      <c r="AT86" s="196" t="s">
        <v>119</v>
      </c>
      <c r="AU86" s="196" t="s">
        <v>74</v>
      </c>
      <c r="AY86" s="17" t="s">
        <v>125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81</v>
      </c>
      <c r="BK86" s="197">
        <f>ROUND(I86*H86,2)</f>
        <v>0</v>
      </c>
      <c r="BL86" s="17" t="s">
        <v>124</v>
      </c>
      <c r="BM86" s="196" t="s">
        <v>471</v>
      </c>
    </row>
    <row r="87" s="2" customFormat="1">
      <c r="A87" s="38"/>
      <c r="B87" s="39"/>
      <c r="C87" s="40"/>
      <c r="D87" s="198" t="s">
        <v>127</v>
      </c>
      <c r="E87" s="40"/>
      <c r="F87" s="199" t="s">
        <v>444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127</v>
      </c>
      <c r="AU87" s="17" t="s">
        <v>74</v>
      </c>
    </row>
    <row r="88" s="2" customFormat="1">
      <c r="A88" s="38"/>
      <c r="B88" s="39"/>
      <c r="C88" s="40"/>
      <c r="D88" s="203" t="s">
        <v>129</v>
      </c>
      <c r="E88" s="40"/>
      <c r="F88" s="204" t="s">
        <v>445</v>
      </c>
      <c r="G88" s="40"/>
      <c r="H88" s="40"/>
      <c r="I88" s="200"/>
      <c r="J88" s="40"/>
      <c r="K88" s="40"/>
      <c r="L88" s="44"/>
      <c r="M88" s="201"/>
      <c r="N88" s="202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129</v>
      </c>
      <c r="AU88" s="17" t="s">
        <v>74</v>
      </c>
    </row>
    <row r="89" s="10" customFormat="1">
      <c r="A89" s="10"/>
      <c r="B89" s="205"/>
      <c r="C89" s="206"/>
      <c r="D89" s="198" t="s">
        <v>153</v>
      </c>
      <c r="E89" s="207" t="s">
        <v>21</v>
      </c>
      <c r="F89" s="208" t="s">
        <v>472</v>
      </c>
      <c r="G89" s="206"/>
      <c r="H89" s="209">
        <v>6.0010000000000003</v>
      </c>
      <c r="I89" s="210"/>
      <c r="J89" s="206"/>
      <c r="K89" s="206"/>
      <c r="L89" s="211"/>
      <c r="M89" s="212"/>
      <c r="N89" s="213"/>
      <c r="O89" s="213"/>
      <c r="P89" s="213"/>
      <c r="Q89" s="213"/>
      <c r="R89" s="213"/>
      <c r="S89" s="213"/>
      <c r="T89" s="214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5" t="s">
        <v>153</v>
      </c>
      <c r="AU89" s="215" t="s">
        <v>74</v>
      </c>
      <c r="AV89" s="10" t="s">
        <v>83</v>
      </c>
      <c r="AW89" s="10" t="s">
        <v>36</v>
      </c>
      <c r="AX89" s="10" t="s">
        <v>81</v>
      </c>
      <c r="AY89" s="215" t="s">
        <v>125</v>
      </c>
    </row>
    <row r="90" s="2" customFormat="1" ht="16.5" customHeight="1">
      <c r="A90" s="38"/>
      <c r="B90" s="39"/>
      <c r="C90" s="185" t="s">
        <v>83</v>
      </c>
      <c r="D90" s="185" t="s">
        <v>119</v>
      </c>
      <c r="E90" s="186" t="s">
        <v>453</v>
      </c>
      <c r="F90" s="187" t="s">
        <v>454</v>
      </c>
      <c r="G90" s="188" t="s">
        <v>184</v>
      </c>
      <c r="H90" s="189">
        <v>678</v>
      </c>
      <c r="I90" s="190"/>
      <c r="J90" s="191">
        <f>ROUND(I90*H90,2)</f>
        <v>0</v>
      </c>
      <c r="K90" s="187" t="s">
        <v>21</v>
      </c>
      <c r="L90" s="44"/>
      <c r="M90" s="192" t="s">
        <v>21</v>
      </c>
      <c r="N90" s="193" t="s">
        <v>45</v>
      </c>
      <c r="O90" s="84"/>
      <c r="P90" s="194">
        <f>O90*H90</f>
        <v>0</v>
      </c>
      <c r="Q90" s="194">
        <v>2.0000000000000002E-05</v>
      </c>
      <c r="R90" s="194">
        <f>Q90*H90</f>
        <v>0.013560000000000001</v>
      </c>
      <c r="S90" s="194">
        <v>0</v>
      </c>
      <c r="T90" s="19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6" t="s">
        <v>124</v>
      </c>
      <c r="AT90" s="196" t="s">
        <v>119</v>
      </c>
      <c r="AU90" s="196" t="s">
        <v>74</v>
      </c>
      <c r="AY90" s="17" t="s">
        <v>125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7" t="s">
        <v>81</v>
      </c>
      <c r="BK90" s="197">
        <f>ROUND(I90*H90,2)</f>
        <v>0</v>
      </c>
      <c r="BL90" s="17" t="s">
        <v>124</v>
      </c>
      <c r="BM90" s="196" t="s">
        <v>473</v>
      </c>
    </row>
    <row r="91" s="2" customFormat="1">
      <c r="A91" s="38"/>
      <c r="B91" s="39"/>
      <c r="C91" s="40"/>
      <c r="D91" s="198" t="s">
        <v>127</v>
      </c>
      <c r="E91" s="40"/>
      <c r="F91" s="199" t="s">
        <v>456</v>
      </c>
      <c r="G91" s="40"/>
      <c r="H91" s="40"/>
      <c r="I91" s="200"/>
      <c r="J91" s="40"/>
      <c r="K91" s="40"/>
      <c r="L91" s="44"/>
      <c r="M91" s="201"/>
      <c r="N91" s="20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127</v>
      </c>
      <c r="AU91" s="17" t="s">
        <v>74</v>
      </c>
    </row>
    <row r="92" s="10" customFormat="1">
      <c r="A92" s="10"/>
      <c r="B92" s="205"/>
      <c r="C92" s="206"/>
      <c r="D92" s="198" t="s">
        <v>153</v>
      </c>
      <c r="E92" s="207" t="s">
        <v>21</v>
      </c>
      <c r="F92" s="208" t="s">
        <v>458</v>
      </c>
      <c r="G92" s="206"/>
      <c r="H92" s="209">
        <v>678</v>
      </c>
      <c r="I92" s="210"/>
      <c r="J92" s="206"/>
      <c r="K92" s="206"/>
      <c r="L92" s="211"/>
      <c r="M92" s="212"/>
      <c r="N92" s="213"/>
      <c r="O92" s="213"/>
      <c r="P92" s="213"/>
      <c r="Q92" s="213"/>
      <c r="R92" s="213"/>
      <c r="S92" s="213"/>
      <c r="T92" s="214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5" t="s">
        <v>153</v>
      </c>
      <c r="AU92" s="215" t="s">
        <v>74</v>
      </c>
      <c r="AV92" s="10" t="s">
        <v>83</v>
      </c>
      <c r="AW92" s="10" t="s">
        <v>36</v>
      </c>
      <c r="AX92" s="10" t="s">
        <v>81</v>
      </c>
      <c r="AY92" s="215" t="s">
        <v>125</v>
      </c>
    </row>
    <row r="93" s="2" customFormat="1" ht="24.15" customHeight="1">
      <c r="A93" s="38"/>
      <c r="B93" s="39"/>
      <c r="C93" s="185" t="s">
        <v>136</v>
      </c>
      <c r="D93" s="185" t="s">
        <v>119</v>
      </c>
      <c r="E93" s="186" t="s">
        <v>459</v>
      </c>
      <c r="F93" s="187" t="s">
        <v>460</v>
      </c>
      <c r="G93" s="188" t="s">
        <v>184</v>
      </c>
      <c r="H93" s="189">
        <v>4520</v>
      </c>
      <c r="I93" s="190"/>
      <c r="J93" s="191">
        <f>ROUND(I93*H93,2)</f>
        <v>0</v>
      </c>
      <c r="K93" s="187" t="s">
        <v>21</v>
      </c>
      <c r="L93" s="44"/>
      <c r="M93" s="192" t="s">
        <v>21</v>
      </c>
      <c r="N93" s="193" t="s">
        <v>45</v>
      </c>
      <c r="O93" s="84"/>
      <c r="P93" s="194">
        <f>O93*H93</f>
        <v>0</v>
      </c>
      <c r="Q93" s="194">
        <v>0</v>
      </c>
      <c r="R93" s="194">
        <f>Q93*H93</f>
        <v>0</v>
      </c>
      <c r="S93" s="194">
        <v>0</v>
      </c>
      <c r="T93" s="19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6" t="s">
        <v>124</v>
      </c>
      <c r="AT93" s="196" t="s">
        <v>119</v>
      </c>
      <c r="AU93" s="196" t="s">
        <v>74</v>
      </c>
      <c r="AY93" s="17" t="s">
        <v>125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7" t="s">
        <v>81</v>
      </c>
      <c r="BK93" s="197">
        <f>ROUND(I93*H93,2)</f>
        <v>0</v>
      </c>
      <c r="BL93" s="17" t="s">
        <v>124</v>
      </c>
      <c r="BM93" s="196" t="s">
        <v>474</v>
      </c>
    </row>
    <row r="94" s="2" customFormat="1">
      <c r="A94" s="38"/>
      <c r="B94" s="39"/>
      <c r="C94" s="40"/>
      <c r="D94" s="198" t="s">
        <v>127</v>
      </c>
      <c r="E94" s="40"/>
      <c r="F94" s="199" t="s">
        <v>462</v>
      </c>
      <c r="G94" s="40"/>
      <c r="H94" s="40"/>
      <c r="I94" s="200"/>
      <c r="J94" s="40"/>
      <c r="K94" s="40"/>
      <c r="L94" s="44"/>
      <c r="M94" s="201"/>
      <c r="N94" s="20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127</v>
      </c>
      <c r="AU94" s="17" t="s">
        <v>74</v>
      </c>
    </row>
    <row r="95" s="10" customFormat="1">
      <c r="A95" s="10"/>
      <c r="B95" s="205"/>
      <c r="C95" s="206"/>
      <c r="D95" s="198" t="s">
        <v>153</v>
      </c>
      <c r="E95" s="207" t="s">
        <v>21</v>
      </c>
      <c r="F95" s="208" t="s">
        <v>464</v>
      </c>
      <c r="G95" s="206"/>
      <c r="H95" s="209">
        <v>4520</v>
      </c>
      <c r="I95" s="210"/>
      <c r="J95" s="206"/>
      <c r="K95" s="206"/>
      <c r="L95" s="211"/>
      <c r="M95" s="212"/>
      <c r="N95" s="213"/>
      <c r="O95" s="213"/>
      <c r="P95" s="213"/>
      <c r="Q95" s="213"/>
      <c r="R95" s="213"/>
      <c r="S95" s="213"/>
      <c r="T95" s="214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5" t="s">
        <v>153</v>
      </c>
      <c r="AU95" s="215" t="s">
        <v>74</v>
      </c>
      <c r="AV95" s="10" t="s">
        <v>83</v>
      </c>
      <c r="AW95" s="10" t="s">
        <v>36</v>
      </c>
      <c r="AX95" s="10" t="s">
        <v>81</v>
      </c>
      <c r="AY95" s="215" t="s">
        <v>125</v>
      </c>
    </row>
    <row r="96" s="2" customFormat="1" ht="16.5" customHeight="1">
      <c r="A96" s="38"/>
      <c r="B96" s="39"/>
      <c r="C96" s="185" t="s">
        <v>124</v>
      </c>
      <c r="D96" s="185" t="s">
        <v>119</v>
      </c>
      <c r="E96" s="186" t="s">
        <v>394</v>
      </c>
      <c r="F96" s="187" t="s">
        <v>395</v>
      </c>
      <c r="G96" s="188" t="s">
        <v>389</v>
      </c>
      <c r="H96" s="189">
        <v>283.44</v>
      </c>
      <c r="I96" s="190"/>
      <c r="J96" s="191">
        <f>ROUND(I96*H96,2)</f>
        <v>0</v>
      </c>
      <c r="K96" s="187" t="s">
        <v>21</v>
      </c>
      <c r="L96" s="44"/>
      <c r="M96" s="192" t="s">
        <v>21</v>
      </c>
      <c r="N96" s="193" t="s">
        <v>45</v>
      </c>
      <c r="O96" s="84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6" t="s">
        <v>124</v>
      </c>
      <c r="AT96" s="196" t="s">
        <v>119</v>
      </c>
      <c r="AU96" s="196" t="s">
        <v>74</v>
      </c>
      <c r="AY96" s="17" t="s">
        <v>125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7" t="s">
        <v>81</v>
      </c>
      <c r="BK96" s="197">
        <f>ROUND(I96*H96,2)</f>
        <v>0</v>
      </c>
      <c r="BL96" s="17" t="s">
        <v>124</v>
      </c>
      <c r="BM96" s="196" t="s">
        <v>475</v>
      </c>
    </row>
    <row r="97" s="2" customFormat="1">
      <c r="A97" s="38"/>
      <c r="B97" s="39"/>
      <c r="C97" s="40"/>
      <c r="D97" s="198" t="s">
        <v>127</v>
      </c>
      <c r="E97" s="40"/>
      <c r="F97" s="199" t="s">
        <v>397</v>
      </c>
      <c r="G97" s="40"/>
      <c r="H97" s="40"/>
      <c r="I97" s="200"/>
      <c r="J97" s="40"/>
      <c r="K97" s="40"/>
      <c r="L97" s="44"/>
      <c r="M97" s="201"/>
      <c r="N97" s="20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127</v>
      </c>
      <c r="AU97" s="17" t="s">
        <v>74</v>
      </c>
    </row>
    <row r="98" s="10" customFormat="1">
      <c r="A98" s="10"/>
      <c r="B98" s="205"/>
      <c r="C98" s="206"/>
      <c r="D98" s="198" t="s">
        <v>153</v>
      </c>
      <c r="E98" s="207" t="s">
        <v>21</v>
      </c>
      <c r="F98" s="208" t="s">
        <v>476</v>
      </c>
      <c r="G98" s="206"/>
      <c r="H98" s="209">
        <v>283.44</v>
      </c>
      <c r="I98" s="210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5" t="s">
        <v>153</v>
      </c>
      <c r="AU98" s="215" t="s">
        <v>74</v>
      </c>
      <c r="AV98" s="10" t="s">
        <v>83</v>
      </c>
      <c r="AW98" s="10" t="s">
        <v>36</v>
      </c>
      <c r="AX98" s="10" t="s">
        <v>81</v>
      </c>
      <c r="AY98" s="215" t="s">
        <v>125</v>
      </c>
    </row>
    <row r="99" s="2" customFormat="1" ht="21.75" customHeight="1">
      <c r="A99" s="38"/>
      <c r="B99" s="39"/>
      <c r="C99" s="185" t="s">
        <v>147</v>
      </c>
      <c r="D99" s="185" t="s">
        <v>119</v>
      </c>
      <c r="E99" s="186" t="s">
        <v>401</v>
      </c>
      <c r="F99" s="187" t="s">
        <v>402</v>
      </c>
      <c r="G99" s="188" t="s">
        <v>389</v>
      </c>
      <c r="H99" s="189">
        <v>283.44</v>
      </c>
      <c r="I99" s="190"/>
      <c r="J99" s="191">
        <f>ROUND(I99*H99,2)</f>
        <v>0</v>
      </c>
      <c r="K99" s="187" t="s">
        <v>21</v>
      </c>
      <c r="L99" s="44"/>
      <c r="M99" s="192" t="s">
        <v>21</v>
      </c>
      <c r="N99" s="193" t="s">
        <v>45</v>
      </c>
      <c r="O99" s="84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6" t="s">
        <v>124</v>
      </c>
      <c r="AT99" s="196" t="s">
        <v>119</v>
      </c>
      <c r="AU99" s="196" t="s">
        <v>74</v>
      </c>
      <c r="AY99" s="17" t="s">
        <v>125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81</v>
      </c>
      <c r="BK99" s="197">
        <f>ROUND(I99*H99,2)</f>
        <v>0</v>
      </c>
      <c r="BL99" s="17" t="s">
        <v>124</v>
      </c>
      <c r="BM99" s="196" t="s">
        <v>477</v>
      </c>
    </row>
    <row r="100" s="2" customFormat="1">
      <c r="A100" s="38"/>
      <c r="B100" s="39"/>
      <c r="C100" s="40"/>
      <c r="D100" s="198" t="s">
        <v>127</v>
      </c>
      <c r="E100" s="40"/>
      <c r="F100" s="199" t="s">
        <v>404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127</v>
      </c>
      <c r="AU100" s="17" t="s">
        <v>74</v>
      </c>
    </row>
    <row r="101" s="2" customFormat="1" ht="24.15" customHeight="1">
      <c r="A101" s="38"/>
      <c r="B101" s="39"/>
      <c r="C101" s="185" t="s">
        <v>155</v>
      </c>
      <c r="D101" s="185" t="s">
        <v>119</v>
      </c>
      <c r="E101" s="186" t="s">
        <v>407</v>
      </c>
      <c r="F101" s="187" t="s">
        <v>408</v>
      </c>
      <c r="G101" s="188" t="s">
        <v>389</v>
      </c>
      <c r="H101" s="189">
        <v>566.88</v>
      </c>
      <c r="I101" s="190"/>
      <c r="J101" s="191">
        <f>ROUND(I101*H101,2)</f>
        <v>0</v>
      </c>
      <c r="K101" s="187" t="s">
        <v>21</v>
      </c>
      <c r="L101" s="44"/>
      <c r="M101" s="192" t="s">
        <v>21</v>
      </c>
      <c r="N101" s="193" t="s">
        <v>45</v>
      </c>
      <c r="O101" s="84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6" t="s">
        <v>124</v>
      </c>
      <c r="AT101" s="196" t="s">
        <v>119</v>
      </c>
      <c r="AU101" s="196" t="s">
        <v>74</v>
      </c>
      <c r="AY101" s="17" t="s">
        <v>125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81</v>
      </c>
      <c r="BK101" s="197">
        <f>ROUND(I101*H101,2)</f>
        <v>0</v>
      </c>
      <c r="BL101" s="17" t="s">
        <v>124</v>
      </c>
      <c r="BM101" s="196" t="s">
        <v>478</v>
      </c>
    </row>
    <row r="102" s="2" customFormat="1">
      <c r="A102" s="38"/>
      <c r="B102" s="39"/>
      <c r="C102" s="40"/>
      <c r="D102" s="198" t="s">
        <v>127</v>
      </c>
      <c r="E102" s="40"/>
      <c r="F102" s="199" t="s">
        <v>410</v>
      </c>
      <c r="G102" s="40"/>
      <c r="H102" s="40"/>
      <c r="I102" s="200"/>
      <c r="J102" s="40"/>
      <c r="K102" s="40"/>
      <c r="L102" s="44"/>
      <c r="M102" s="201"/>
      <c r="N102" s="20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127</v>
      </c>
      <c r="AU102" s="17" t="s">
        <v>74</v>
      </c>
    </row>
    <row r="103" s="10" customFormat="1">
      <c r="A103" s="10"/>
      <c r="B103" s="205"/>
      <c r="C103" s="206"/>
      <c r="D103" s="198" t="s">
        <v>153</v>
      </c>
      <c r="E103" s="207" t="s">
        <v>21</v>
      </c>
      <c r="F103" s="208" t="s">
        <v>479</v>
      </c>
      <c r="G103" s="206"/>
      <c r="H103" s="209">
        <v>566.88</v>
      </c>
      <c r="I103" s="210"/>
      <c r="J103" s="206"/>
      <c r="K103" s="206"/>
      <c r="L103" s="211"/>
      <c r="M103" s="230"/>
      <c r="N103" s="231"/>
      <c r="O103" s="231"/>
      <c r="P103" s="231"/>
      <c r="Q103" s="231"/>
      <c r="R103" s="231"/>
      <c r="S103" s="231"/>
      <c r="T103" s="23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5" t="s">
        <v>153</v>
      </c>
      <c r="AU103" s="215" t="s">
        <v>74</v>
      </c>
      <c r="AV103" s="10" t="s">
        <v>83</v>
      </c>
      <c r="AW103" s="10" t="s">
        <v>36</v>
      </c>
      <c r="AX103" s="10" t="s">
        <v>81</v>
      </c>
      <c r="AY103" s="215" t="s">
        <v>125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xl5oHJxnntvQpUg3SIlz04mZqJBuoYIi3bmRNGifWaVE88YGAlFI45yn486ykcHbChbDdJSiU4K7Y9Ne6TwxIQ==" hashValue="ymVQHqXnVaLFVvJtl/nLKt+JqA7n3L9tZ8v0GPnT8sIrxaOvhQvihEXOHM2wEj/AE2H2qPWsWifkeG6FaaIaGw==" algorithmName="SHA-512" password="CC35"/>
  <autoFilter ref="C84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2/18485125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LBC 423, LBK 745 s propojovací Polní cestou C2 v k.ú. Stehelčeves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438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480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23</v>
      </c>
      <c r="G14" s="38"/>
      <c r="H14" s="38"/>
      <c r="I14" s="142" t="s">
        <v>24</v>
      </c>
      <c r="J14" s="146" t="str">
        <f>'Rekapitulace stavby'!AN8</f>
        <v>2. 11. 2022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28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2" t="s">
        <v>30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27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30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27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30</v>
      </c>
      <c r="J23" s="133" t="s">
        <v>21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37</v>
      </c>
      <c r="E25" s="38"/>
      <c r="F25" s="38"/>
      <c r="G25" s="38"/>
      <c r="H25" s="38"/>
      <c r="I25" s="142" t="s">
        <v>27</v>
      </c>
      <c r="J25" s="133" t="s">
        <v>34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30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ROUND((SUM(BE85:BE112)),  2)</f>
        <v>0</v>
      </c>
      <c r="G35" s="38"/>
      <c r="H35" s="38"/>
      <c r="I35" s="157">
        <v>0.20999999999999999</v>
      </c>
      <c r="J35" s="156">
        <f>ROUND(((SUM(BE85:BE112))*I35),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ROUND((SUM(BF85:BF112)),  2)</f>
        <v>0</v>
      </c>
      <c r="G36" s="38"/>
      <c r="H36" s="38"/>
      <c r="I36" s="157">
        <v>0.14999999999999999</v>
      </c>
      <c r="J36" s="156">
        <f>ROUND(((SUM(BF85:BF112))*I36),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ROUND((SUM(BG85:BG112)),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ROUND((SUM(BH85:BH112)),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ROUND((SUM(BI85:BI112)),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LBC 423, LBK 745 s propojovací Polní cestou C2 v k.ú. Stehelčeves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438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SO-801.3 - 3. rok pěstební péče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>Stehelčeves</v>
      </c>
      <c r="G56" s="40"/>
      <c r="H56" s="40"/>
      <c r="I56" s="32" t="s">
        <v>24</v>
      </c>
      <c r="J56" s="72" t="str">
        <f>IF(J14="","",J14)</f>
        <v>2. 11. 2022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26</v>
      </c>
      <c r="D58" s="40"/>
      <c r="E58" s="40"/>
      <c r="F58" s="27" t="str">
        <f>E17</f>
        <v>ČR-Státní pozemkový úřad</v>
      </c>
      <c r="G58" s="40"/>
      <c r="H58" s="40"/>
      <c r="I58" s="32" t="s">
        <v>33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37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103</v>
      </c>
      <c r="D61" s="171"/>
      <c r="E61" s="171"/>
      <c r="F61" s="171"/>
      <c r="G61" s="171"/>
      <c r="H61" s="171"/>
      <c r="I61" s="171"/>
      <c r="J61" s="172" t="s">
        <v>104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105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9" t="str">
        <f>E7</f>
        <v>LBC 423, LBK 745 s propojovací Polní cestou C2 v k.ú. Stehelčeves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100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101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438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SO-801.3 - 3. rok pěstební péče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22</v>
      </c>
      <c r="D79" s="40"/>
      <c r="E79" s="40"/>
      <c r="F79" s="27" t="str">
        <f>F14</f>
        <v>Stehelčeves</v>
      </c>
      <c r="G79" s="40"/>
      <c r="H79" s="40"/>
      <c r="I79" s="32" t="s">
        <v>24</v>
      </c>
      <c r="J79" s="72" t="str">
        <f>IF(J14="","",J14)</f>
        <v>2. 11. 2022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26</v>
      </c>
      <c r="D81" s="40"/>
      <c r="E81" s="40"/>
      <c r="F81" s="27" t="str">
        <f>E17</f>
        <v>ČR-Státní pozemkový úřad</v>
      </c>
      <c r="G81" s="40"/>
      <c r="H81" s="40"/>
      <c r="I81" s="32" t="s">
        <v>33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31</v>
      </c>
      <c r="D82" s="40"/>
      <c r="E82" s="40"/>
      <c r="F82" s="27" t="str">
        <f>IF(E20="","",E20)</f>
        <v>Vyplň údaj</v>
      </c>
      <c r="G82" s="40"/>
      <c r="H82" s="40"/>
      <c r="I82" s="32" t="s">
        <v>37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9" customFormat="1" ht="29.28" customHeight="1">
      <c r="A84" s="174"/>
      <c r="B84" s="175"/>
      <c r="C84" s="176" t="s">
        <v>107</v>
      </c>
      <c r="D84" s="177" t="s">
        <v>59</v>
      </c>
      <c r="E84" s="177" t="s">
        <v>55</v>
      </c>
      <c r="F84" s="177" t="s">
        <v>56</v>
      </c>
      <c r="G84" s="177" t="s">
        <v>108</v>
      </c>
      <c r="H84" s="177" t="s">
        <v>109</v>
      </c>
      <c r="I84" s="177" t="s">
        <v>110</v>
      </c>
      <c r="J84" s="177" t="s">
        <v>104</v>
      </c>
      <c r="K84" s="178" t="s">
        <v>111</v>
      </c>
      <c r="L84" s="179"/>
      <c r="M84" s="92" t="s">
        <v>21</v>
      </c>
      <c r="N84" s="93" t="s">
        <v>44</v>
      </c>
      <c r="O84" s="93" t="s">
        <v>112</v>
      </c>
      <c r="P84" s="93" t="s">
        <v>113</v>
      </c>
      <c r="Q84" s="93" t="s">
        <v>114</v>
      </c>
      <c r="R84" s="93" t="s">
        <v>115</v>
      </c>
      <c r="S84" s="93" t="s">
        <v>116</v>
      </c>
      <c r="T84" s="94" t="s">
        <v>117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8"/>
      <c r="B85" s="39"/>
      <c r="C85" s="99" t="s">
        <v>118</v>
      </c>
      <c r="D85" s="40"/>
      <c r="E85" s="40"/>
      <c r="F85" s="40"/>
      <c r="G85" s="40"/>
      <c r="H85" s="40"/>
      <c r="I85" s="40"/>
      <c r="J85" s="180">
        <f>BK85</f>
        <v>0</v>
      </c>
      <c r="K85" s="40"/>
      <c r="L85" s="44"/>
      <c r="M85" s="95"/>
      <c r="N85" s="181"/>
      <c r="O85" s="96"/>
      <c r="P85" s="182">
        <f>SUM(P86:P112)</f>
        <v>0</v>
      </c>
      <c r="Q85" s="96"/>
      <c r="R85" s="182">
        <f>SUM(R86:R112)</f>
        <v>0.013560000000000001</v>
      </c>
      <c r="S85" s="96"/>
      <c r="T85" s="183">
        <f>SUM(T86:T112)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73</v>
      </c>
      <c r="AU85" s="17" t="s">
        <v>105</v>
      </c>
      <c r="BK85" s="184">
        <f>SUM(BK86:BK112)</f>
        <v>0</v>
      </c>
    </row>
    <row r="86" s="2" customFormat="1" ht="24.15" customHeight="1">
      <c r="A86" s="38"/>
      <c r="B86" s="39"/>
      <c r="C86" s="185" t="s">
        <v>81</v>
      </c>
      <c r="D86" s="185" t="s">
        <v>119</v>
      </c>
      <c r="E86" s="186" t="s">
        <v>440</v>
      </c>
      <c r="F86" s="187" t="s">
        <v>441</v>
      </c>
      <c r="G86" s="188" t="s">
        <v>442</v>
      </c>
      <c r="H86" s="189">
        <v>9.0009999999999994</v>
      </c>
      <c r="I86" s="190"/>
      <c r="J86" s="191">
        <f>ROUND(I86*H86,2)</f>
        <v>0</v>
      </c>
      <c r="K86" s="187" t="s">
        <v>123</v>
      </c>
      <c r="L86" s="44"/>
      <c r="M86" s="192" t="s">
        <v>21</v>
      </c>
      <c r="N86" s="193" t="s">
        <v>45</v>
      </c>
      <c r="O86" s="84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6" t="s">
        <v>124</v>
      </c>
      <c r="AT86" s="196" t="s">
        <v>119</v>
      </c>
      <c r="AU86" s="196" t="s">
        <v>74</v>
      </c>
      <c r="AY86" s="17" t="s">
        <v>125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7" t="s">
        <v>81</v>
      </c>
      <c r="BK86" s="197">
        <f>ROUND(I86*H86,2)</f>
        <v>0</v>
      </c>
      <c r="BL86" s="17" t="s">
        <v>124</v>
      </c>
      <c r="BM86" s="196" t="s">
        <v>481</v>
      </c>
    </row>
    <row r="87" s="2" customFormat="1">
      <c r="A87" s="38"/>
      <c r="B87" s="39"/>
      <c r="C87" s="40"/>
      <c r="D87" s="198" t="s">
        <v>127</v>
      </c>
      <c r="E87" s="40"/>
      <c r="F87" s="199" t="s">
        <v>444</v>
      </c>
      <c r="G87" s="40"/>
      <c r="H87" s="40"/>
      <c r="I87" s="200"/>
      <c r="J87" s="40"/>
      <c r="K87" s="40"/>
      <c r="L87" s="44"/>
      <c r="M87" s="201"/>
      <c r="N87" s="20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127</v>
      </c>
      <c r="AU87" s="17" t="s">
        <v>74</v>
      </c>
    </row>
    <row r="88" s="2" customFormat="1">
      <c r="A88" s="38"/>
      <c r="B88" s="39"/>
      <c r="C88" s="40"/>
      <c r="D88" s="203" t="s">
        <v>129</v>
      </c>
      <c r="E88" s="40"/>
      <c r="F88" s="204" t="s">
        <v>445</v>
      </c>
      <c r="G88" s="40"/>
      <c r="H88" s="40"/>
      <c r="I88" s="200"/>
      <c r="J88" s="40"/>
      <c r="K88" s="40"/>
      <c r="L88" s="44"/>
      <c r="M88" s="201"/>
      <c r="N88" s="202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129</v>
      </c>
      <c r="AU88" s="17" t="s">
        <v>74</v>
      </c>
    </row>
    <row r="89" s="10" customFormat="1">
      <c r="A89" s="10"/>
      <c r="B89" s="205"/>
      <c r="C89" s="206"/>
      <c r="D89" s="198" t="s">
        <v>153</v>
      </c>
      <c r="E89" s="207" t="s">
        <v>21</v>
      </c>
      <c r="F89" s="208" t="s">
        <v>446</v>
      </c>
      <c r="G89" s="206"/>
      <c r="H89" s="209">
        <v>9.0009999999999994</v>
      </c>
      <c r="I89" s="210"/>
      <c r="J89" s="206"/>
      <c r="K89" s="206"/>
      <c r="L89" s="211"/>
      <c r="M89" s="212"/>
      <c r="N89" s="213"/>
      <c r="O89" s="213"/>
      <c r="P89" s="213"/>
      <c r="Q89" s="213"/>
      <c r="R89" s="213"/>
      <c r="S89" s="213"/>
      <c r="T89" s="214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5" t="s">
        <v>153</v>
      </c>
      <c r="AU89" s="215" t="s">
        <v>74</v>
      </c>
      <c r="AV89" s="10" t="s">
        <v>83</v>
      </c>
      <c r="AW89" s="10" t="s">
        <v>36</v>
      </c>
      <c r="AX89" s="10" t="s">
        <v>81</v>
      </c>
      <c r="AY89" s="215" t="s">
        <v>125</v>
      </c>
    </row>
    <row r="90" s="2" customFormat="1" ht="16.5" customHeight="1">
      <c r="A90" s="38"/>
      <c r="B90" s="39"/>
      <c r="C90" s="185" t="s">
        <v>83</v>
      </c>
      <c r="D90" s="185" t="s">
        <v>119</v>
      </c>
      <c r="E90" s="186" t="s">
        <v>453</v>
      </c>
      <c r="F90" s="187" t="s">
        <v>454</v>
      </c>
      <c r="G90" s="188" t="s">
        <v>184</v>
      </c>
      <c r="H90" s="189">
        <v>678</v>
      </c>
      <c r="I90" s="190"/>
      <c r="J90" s="191">
        <f>ROUND(I90*H90,2)</f>
        <v>0</v>
      </c>
      <c r="K90" s="187" t="s">
        <v>123</v>
      </c>
      <c r="L90" s="44"/>
      <c r="M90" s="192" t="s">
        <v>21</v>
      </c>
      <c r="N90" s="193" t="s">
        <v>45</v>
      </c>
      <c r="O90" s="84"/>
      <c r="P90" s="194">
        <f>O90*H90</f>
        <v>0</v>
      </c>
      <c r="Q90" s="194">
        <v>2.0000000000000002E-05</v>
      </c>
      <c r="R90" s="194">
        <f>Q90*H90</f>
        <v>0.013560000000000001</v>
      </c>
      <c r="S90" s="194">
        <v>0</v>
      </c>
      <c r="T90" s="19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6" t="s">
        <v>124</v>
      </c>
      <c r="AT90" s="196" t="s">
        <v>119</v>
      </c>
      <c r="AU90" s="196" t="s">
        <v>74</v>
      </c>
      <c r="AY90" s="17" t="s">
        <v>125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7" t="s">
        <v>81</v>
      </c>
      <c r="BK90" s="197">
        <f>ROUND(I90*H90,2)</f>
        <v>0</v>
      </c>
      <c r="BL90" s="17" t="s">
        <v>124</v>
      </c>
      <c r="BM90" s="196" t="s">
        <v>482</v>
      </c>
    </row>
    <row r="91" s="2" customFormat="1">
      <c r="A91" s="38"/>
      <c r="B91" s="39"/>
      <c r="C91" s="40"/>
      <c r="D91" s="198" t="s">
        <v>127</v>
      </c>
      <c r="E91" s="40"/>
      <c r="F91" s="199" t="s">
        <v>456</v>
      </c>
      <c r="G91" s="40"/>
      <c r="H91" s="40"/>
      <c r="I91" s="200"/>
      <c r="J91" s="40"/>
      <c r="K91" s="40"/>
      <c r="L91" s="44"/>
      <c r="M91" s="201"/>
      <c r="N91" s="20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127</v>
      </c>
      <c r="AU91" s="17" t="s">
        <v>74</v>
      </c>
    </row>
    <row r="92" s="2" customFormat="1">
      <c r="A92" s="38"/>
      <c r="B92" s="39"/>
      <c r="C92" s="40"/>
      <c r="D92" s="203" t="s">
        <v>129</v>
      </c>
      <c r="E92" s="40"/>
      <c r="F92" s="204" t="s">
        <v>457</v>
      </c>
      <c r="G92" s="40"/>
      <c r="H92" s="40"/>
      <c r="I92" s="200"/>
      <c r="J92" s="40"/>
      <c r="K92" s="40"/>
      <c r="L92" s="44"/>
      <c r="M92" s="201"/>
      <c r="N92" s="20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129</v>
      </c>
      <c r="AU92" s="17" t="s">
        <v>74</v>
      </c>
    </row>
    <row r="93" s="10" customFormat="1">
      <c r="A93" s="10"/>
      <c r="B93" s="205"/>
      <c r="C93" s="206"/>
      <c r="D93" s="198" t="s">
        <v>153</v>
      </c>
      <c r="E93" s="207" t="s">
        <v>21</v>
      </c>
      <c r="F93" s="208" t="s">
        <v>458</v>
      </c>
      <c r="G93" s="206"/>
      <c r="H93" s="209">
        <v>678</v>
      </c>
      <c r="I93" s="210"/>
      <c r="J93" s="206"/>
      <c r="K93" s="206"/>
      <c r="L93" s="211"/>
      <c r="M93" s="212"/>
      <c r="N93" s="213"/>
      <c r="O93" s="213"/>
      <c r="P93" s="213"/>
      <c r="Q93" s="213"/>
      <c r="R93" s="213"/>
      <c r="S93" s="213"/>
      <c r="T93" s="214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5" t="s">
        <v>153</v>
      </c>
      <c r="AU93" s="215" t="s">
        <v>74</v>
      </c>
      <c r="AV93" s="10" t="s">
        <v>83</v>
      </c>
      <c r="AW93" s="10" t="s">
        <v>36</v>
      </c>
      <c r="AX93" s="10" t="s">
        <v>81</v>
      </c>
      <c r="AY93" s="215" t="s">
        <v>125</v>
      </c>
    </row>
    <row r="94" s="2" customFormat="1" ht="24.15" customHeight="1">
      <c r="A94" s="38"/>
      <c r="B94" s="39"/>
      <c r="C94" s="185" t="s">
        <v>136</v>
      </c>
      <c r="D94" s="185" t="s">
        <v>119</v>
      </c>
      <c r="E94" s="186" t="s">
        <v>459</v>
      </c>
      <c r="F94" s="187" t="s">
        <v>460</v>
      </c>
      <c r="G94" s="188" t="s">
        <v>184</v>
      </c>
      <c r="H94" s="189">
        <v>4520</v>
      </c>
      <c r="I94" s="190"/>
      <c r="J94" s="191">
        <f>ROUND(I94*H94,2)</f>
        <v>0</v>
      </c>
      <c r="K94" s="187" t="s">
        <v>123</v>
      </c>
      <c r="L94" s="44"/>
      <c r="M94" s="192" t="s">
        <v>21</v>
      </c>
      <c r="N94" s="193" t="s">
        <v>45</v>
      </c>
      <c r="O94" s="84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6" t="s">
        <v>124</v>
      </c>
      <c r="AT94" s="196" t="s">
        <v>119</v>
      </c>
      <c r="AU94" s="196" t="s">
        <v>74</v>
      </c>
      <c r="AY94" s="17" t="s">
        <v>125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81</v>
      </c>
      <c r="BK94" s="197">
        <f>ROUND(I94*H94,2)</f>
        <v>0</v>
      </c>
      <c r="BL94" s="17" t="s">
        <v>124</v>
      </c>
      <c r="BM94" s="196" t="s">
        <v>483</v>
      </c>
    </row>
    <row r="95" s="2" customFormat="1">
      <c r="A95" s="38"/>
      <c r="B95" s="39"/>
      <c r="C95" s="40"/>
      <c r="D95" s="198" t="s">
        <v>127</v>
      </c>
      <c r="E95" s="40"/>
      <c r="F95" s="199" t="s">
        <v>462</v>
      </c>
      <c r="G95" s="40"/>
      <c r="H95" s="40"/>
      <c r="I95" s="200"/>
      <c r="J95" s="40"/>
      <c r="K95" s="40"/>
      <c r="L95" s="44"/>
      <c r="M95" s="201"/>
      <c r="N95" s="20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127</v>
      </c>
      <c r="AU95" s="17" t="s">
        <v>74</v>
      </c>
    </row>
    <row r="96" s="2" customFormat="1">
      <c r="A96" s="38"/>
      <c r="B96" s="39"/>
      <c r="C96" s="40"/>
      <c r="D96" s="203" t="s">
        <v>129</v>
      </c>
      <c r="E96" s="40"/>
      <c r="F96" s="204" t="s">
        <v>463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129</v>
      </c>
      <c r="AU96" s="17" t="s">
        <v>74</v>
      </c>
    </row>
    <row r="97" s="10" customFormat="1">
      <c r="A97" s="10"/>
      <c r="B97" s="205"/>
      <c r="C97" s="206"/>
      <c r="D97" s="198" t="s">
        <v>153</v>
      </c>
      <c r="E97" s="207" t="s">
        <v>21</v>
      </c>
      <c r="F97" s="208" t="s">
        <v>464</v>
      </c>
      <c r="G97" s="206"/>
      <c r="H97" s="209">
        <v>4520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5" t="s">
        <v>153</v>
      </c>
      <c r="AU97" s="215" t="s">
        <v>74</v>
      </c>
      <c r="AV97" s="10" t="s">
        <v>83</v>
      </c>
      <c r="AW97" s="10" t="s">
        <v>36</v>
      </c>
      <c r="AX97" s="10" t="s">
        <v>81</v>
      </c>
      <c r="AY97" s="215" t="s">
        <v>125</v>
      </c>
    </row>
    <row r="98" s="2" customFormat="1" ht="16.5" customHeight="1">
      <c r="A98" s="38"/>
      <c r="B98" s="39"/>
      <c r="C98" s="185" t="s">
        <v>124</v>
      </c>
      <c r="D98" s="185" t="s">
        <v>119</v>
      </c>
      <c r="E98" s="186" t="s">
        <v>394</v>
      </c>
      <c r="F98" s="187" t="s">
        <v>395</v>
      </c>
      <c r="G98" s="188" t="s">
        <v>389</v>
      </c>
      <c r="H98" s="189">
        <v>94.480000000000004</v>
      </c>
      <c r="I98" s="190"/>
      <c r="J98" s="191">
        <f>ROUND(I98*H98,2)</f>
        <v>0</v>
      </c>
      <c r="K98" s="187" t="s">
        <v>123</v>
      </c>
      <c r="L98" s="44"/>
      <c r="M98" s="192" t="s">
        <v>21</v>
      </c>
      <c r="N98" s="193" t="s">
        <v>45</v>
      </c>
      <c r="O98" s="84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6" t="s">
        <v>124</v>
      </c>
      <c r="AT98" s="196" t="s">
        <v>119</v>
      </c>
      <c r="AU98" s="196" t="s">
        <v>74</v>
      </c>
      <c r="AY98" s="17" t="s">
        <v>125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81</v>
      </c>
      <c r="BK98" s="197">
        <f>ROUND(I98*H98,2)</f>
        <v>0</v>
      </c>
      <c r="BL98" s="17" t="s">
        <v>124</v>
      </c>
      <c r="BM98" s="196" t="s">
        <v>484</v>
      </c>
    </row>
    <row r="99" s="2" customFormat="1">
      <c r="A99" s="38"/>
      <c r="B99" s="39"/>
      <c r="C99" s="40"/>
      <c r="D99" s="198" t="s">
        <v>127</v>
      </c>
      <c r="E99" s="40"/>
      <c r="F99" s="199" t="s">
        <v>397</v>
      </c>
      <c r="G99" s="40"/>
      <c r="H99" s="40"/>
      <c r="I99" s="200"/>
      <c r="J99" s="40"/>
      <c r="K99" s="40"/>
      <c r="L99" s="44"/>
      <c r="M99" s="201"/>
      <c r="N99" s="20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127</v>
      </c>
      <c r="AU99" s="17" t="s">
        <v>74</v>
      </c>
    </row>
    <row r="100" s="2" customFormat="1">
      <c r="A100" s="38"/>
      <c r="B100" s="39"/>
      <c r="C100" s="40"/>
      <c r="D100" s="203" t="s">
        <v>129</v>
      </c>
      <c r="E100" s="40"/>
      <c r="F100" s="204" t="s">
        <v>398</v>
      </c>
      <c r="G100" s="40"/>
      <c r="H100" s="40"/>
      <c r="I100" s="200"/>
      <c r="J100" s="40"/>
      <c r="K100" s="40"/>
      <c r="L100" s="44"/>
      <c r="M100" s="201"/>
      <c r="N100" s="20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74</v>
      </c>
    </row>
    <row r="101" s="10" customFormat="1">
      <c r="A101" s="10"/>
      <c r="B101" s="205"/>
      <c r="C101" s="206"/>
      <c r="D101" s="198" t="s">
        <v>153</v>
      </c>
      <c r="E101" s="207" t="s">
        <v>21</v>
      </c>
      <c r="F101" s="208" t="s">
        <v>399</v>
      </c>
      <c r="G101" s="206"/>
      <c r="H101" s="209">
        <v>94.480000000000004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5" t="s">
        <v>153</v>
      </c>
      <c r="AU101" s="215" t="s">
        <v>74</v>
      </c>
      <c r="AV101" s="10" t="s">
        <v>83</v>
      </c>
      <c r="AW101" s="10" t="s">
        <v>36</v>
      </c>
      <c r="AX101" s="10" t="s">
        <v>81</v>
      </c>
      <c r="AY101" s="215" t="s">
        <v>125</v>
      </c>
    </row>
    <row r="102" s="2" customFormat="1" ht="21.75" customHeight="1">
      <c r="A102" s="38"/>
      <c r="B102" s="39"/>
      <c r="C102" s="185" t="s">
        <v>147</v>
      </c>
      <c r="D102" s="185" t="s">
        <v>119</v>
      </c>
      <c r="E102" s="186" t="s">
        <v>401</v>
      </c>
      <c r="F102" s="187" t="s">
        <v>402</v>
      </c>
      <c r="G102" s="188" t="s">
        <v>389</v>
      </c>
      <c r="H102" s="189">
        <v>94.480000000000004</v>
      </c>
      <c r="I102" s="190"/>
      <c r="J102" s="191">
        <f>ROUND(I102*H102,2)</f>
        <v>0</v>
      </c>
      <c r="K102" s="187" t="s">
        <v>123</v>
      </c>
      <c r="L102" s="44"/>
      <c r="M102" s="192" t="s">
        <v>21</v>
      </c>
      <c r="N102" s="193" t="s">
        <v>45</v>
      </c>
      <c r="O102" s="84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6" t="s">
        <v>124</v>
      </c>
      <c r="AT102" s="196" t="s">
        <v>119</v>
      </c>
      <c r="AU102" s="196" t="s">
        <v>74</v>
      </c>
      <c r="AY102" s="17" t="s">
        <v>125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7" t="s">
        <v>81</v>
      </c>
      <c r="BK102" s="197">
        <f>ROUND(I102*H102,2)</f>
        <v>0</v>
      </c>
      <c r="BL102" s="17" t="s">
        <v>124</v>
      </c>
      <c r="BM102" s="196" t="s">
        <v>485</v>
      </c>
    </row>
    <row r="103" s="2" customFormat="1">
      <c r="A103" s="38"/>
      <c r="B103" s="39"/>
      <c r="C103" s="40"/>
      <c r="D103" s="198" t="s">
        <v>127</v>
      </c>
      <c r="E103" s="40"/>
      <c r="F103" s="199" t="s">
        <v>404</v>
      </c>
      <c r="G103" s="40"/>
      <c r="H103" s="40"/>
      <c r="I103" s="200"/>
      <c r="J103" s="40"/>
      <c r="K103" s="40"/>
      <c r="L103" s="44"/>
      <c r="M103" s="201"/>
      <c r="N103" s="20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127</v>
      </c>
      <c r="AU103" s="17" t="s">
        <v>74</v>
      </c>
    </row>
    <row r="104" s="2" customFormat="1">
      <c r="A104" s="38"/>
      <c r="B104" s="39"/>
      <c r="C104" s="40"/>
      <c r="D104" s="203" t="s">
        <v>129</v>
      </c>
      <c r="E104" s="40"/>
      <c r="F104" s="204" t="s">
        <v>405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74</v>
      </c>
    </row>
    <row r="105" s="2" customFormat="1" ht="24.15" customHeight="1">
      <c r="A105" s="38"/>
      <c r="B105" s="39"/>
      <c r="C105" s="185" t="s">
        <v>155</v>
      </c>
      <c r="D105" s="185" t="s">
        <v>119</v>
      </c>
      <c r="E105" s="186" t="s">
        <v>407</v>
      </c>
      <c r="F105" s="187" t="s">
        <v>408</v>
      </c>
      <c r="G105" s="188" t="s">
        <v>389</v>
      </c>
      <c r="H105" s="189">
        <v>188.96000000000001</v>
      </c>
      <c r="I105" s="190"/>
      <c r="J105" s="191">
        <f>ROUND(I105*H105,2)</f>
        <v>0</v>
      </c>
      <c r="K105" s="187" t="s">
        <v>123</v>
      </c>
      <c r="L105" s="44"/>
      <c r="M105" s="192" t="s">
        <v>21</v>
      </c>
      <c r="N105" s="193" t="s">
        <v>45</v>
      </c>
      <c r="O105" s="84"/>
      <c r="P105" s="194">
        <f>O105*H105</f>
        <v>0</v>
      </c>
      <c r="Q105" s="194">
        <v>0</v>
      </c>
      <c r="R105" s="194">
        <f>Q105*H105</f>
        <v>0</v>
      </c>
      <c r="S105" s="194">
        <v>0</v>
      </c>
      <c r="T105" s="19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96" t="s">
        <v>124</v>
      </c>
      <c r="AT105" s="196" t="s">
        <v>119</v>
      </c>
      <c r="AU105" s="196" t="s">
        <v>74</v>
      </c>
      <c r="AY105" s="17" t="s">
        <v>125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7" t="s">
        <v>81</v>
      </c>
      <c r="BK105" s="197">
        <f>ROUND(I105*H105,2)</f>
        <v>0</v>
      </c>
      <c r="BL105" s="17" t="s">
        <v>124</v>
      </c>
      <c r="BM105" s="196" t="s">
        <v>486</v>
      </c>
    </row>
    <row r="106" s="2" customFormat="1">
      <c r="A106" s="38"/>
      <c r="B106" s="39"/>
      <c r="C106" s="40"/>
      <c r="D106" s="198" t="s">
        <v>127</v>
      </c>
      <c r="E106" s="40"/>
      <c r="F106" s="199" t="s">
        <v>410</v>
      </c>
      <c r="G106" s="40"/>
      <c r="H106" s="40"/>
      <c r="I106" s="200"/>
      <c r="J106" s="40"/>
      <c r="K106" s="40"/>
      <c r="L106" s="44"/>
      <c r="M106" s="201"/>
      <c r="N106" s="202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127</v>
      </c>
      <c r="AU106" s="17" t="s">
        <v>74</v>
      </c>
    </row>
    <row r="107" s="2" customFormat="1">
      <c r="A107" s="38"/>
      <c r="B107" s="39"/>
      <c r="C107" s="40"/>
      <c r="D107" s="203" t="s">
        <v>129</v>
      </c>
      <c r="E107" s="40"/>
      <c r="F107" s="204" t="s">
        <v>411</v>
      </c>
      <c r="G107" s="40"/>
      <c r="H107" s="40"/>
      <c r="I107" s="200"/>
      <c r="J107" s="40"/>
      <c r="K107" s="40"/>
      <c r="L107" s="44"/>
      <c r="M107" s="201"/>
      <c r="N107" s="20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129</v>
      </c>
      <c r="AU107" s="17" t="s">
        <v>74</v>
      </c>
    </row>
    <row r="108" s="10" customFormat="1">
      <c r="A108" s="10"/>
      <c r="B108" s="205"/>
      <c r="C108" s="206"/>
      <c r="D108" s="198" t="s">
        <v>153</v>
      </c>
      <c r="E108" s="207" t="s">
        <v>21</v>
      </c>
      <c r="F108" s="208" t="s">
        <v>412</v>
      </c>
      <c r="G108" s="206"/>
      <c r="H108" s="209">
        <v>188.96000000000001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5" t="s">
        <v>153</v>
      </c>
      <c r="AU108" s="215" t="s">
        <v>74</v>
      </c>
      <c r="AV108" s="10" t="s">
        <v>83</v>
      </c>
      <c r="AW108" s="10" t="s">
        <v>36</v>
      </c>
      <c r="AX108" s="10" t="s">
        <v>81</v>
      </c>
      <c r="AY108" s="215" t="s">
        <v>125</v>
      </c>
    </row>
    <row r="109" s="2" customFormat="1" ht="21.75" customHeight="1">
      <c r="A109" s="38"/>
      <c r="B109" s="39"/>
      <c r="C109" s="185" t="s">
        <v>163</v>
      </c>
      <c r="D109" s="185" t="s">
        <v>119</v>
      </c>
      <c r="E109" s="186" t="s">
        <v>487</v>
      </c>
      <c r="F109" s="187" t="s">
        <v>488</v>
      </c>
      <c r="G109" s="188" t="s">
        <v>184</v>
      </c>
      <c r="H109" s="189">
        <v>339</v>
      </c>
      <c r="I109" s="190"/>
      <c r="J109" s="191">
        <f>ROUND(I109*H109,2)</f>
        <v>0</v>
      </c>
      <c r="K109" s="187" t="s">
        <v>123</v>
      </c>
      <c r="L109" s="44"/>
      <c r="M109" s="192" t="s">
        <v>21</v>
      </c>
      <c r="N109" s="193" t="s">
        <v>45</v>
      </c>
      <c r="O109" s="84"/>
      <c r="P109" s="194">
        <f>O109*H109</f>
        <v>0</v>
      </c>
      <c r="Q109" s="194">
        <v>0</v>
      </c>
      <c r="R109" s="194">
        <f>Q109*H109</f>
        <v>0</v>
      </c>
      <c r="S109" s="194">
        <v>0</v>
      </c>
      <c r="T109" s="19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6" t="s">
        <v>124</v>
      </c>
      <c r="AT109" s="196" t="s">
        <v>119</v>
      </c>
      <c r="AU109" s="196" t="s">
        <v>74</v>
      </c>
      <c r="AY109" s="17" t="s">
        <v>125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7" t="s">
        <v>81</v>
      </c>
      <c r="BK109" s="197">
        <f>ROUND(I109*H109,2)</f>
        <v>0</v>
      </c>
      <c r="BL109" s="17" t="s">
        <v>124</v>
      </c>
      <c r="BM109" s="196" t="s">
        <v>489</v>
      </c>
    </row>
    <row r="110" s="2" customFormat="1">
      <c r="A110" s="38"/>
      <c r="B110" s="39"/>
      <c r="C110" s="40"/>
      <c r="D110" s="198" t="s">
        <v>127</v>
      </c>
      <c r="E110" s="40"/>
      <c r="F110" s="199" t="s">
        <v>490</v>
      </c>
      <c r="G110" s="40"/>
      <c r="H110" s="40"/>
      <c r="I110" s="200"/>
      <c r="J110" s="40"/>
      <c r="K110" s="40"/>
      <c r="L110" s="44"/>
      <c r="M110" s="201"/>
      <c r="N110" s="202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127</v>
      </c>
      <c r="AU110" s="17" t="s">
        <v>74</v>
      </c>
    </row>
    <row r="111" s="2" customFormat="1">
      <c r="A111" s="38"/>
      <c r="B111" s="39"/>
      <c r="C111" s="40"/>
      <c r="D111" s="203" t="s">
        <v>129</v>
      </c>
      <c r="E111" s="40"/>
      <c r="F111" s="204" t="s">
        <v>491</v>
      </c>
      <c r="G111" s="40"/>
      <c r="H111" s="40"/>
      <c r="I111" s="200"/>
      <c r="J111" s="40"/>
      <c r="K111" s="40"/>
      <c r="L111" s="44"/>
      <c r="M111" s="201"/>
      <c r="N111" s="202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74</v>
      </c>
    </row>
    <row r="112" s="10" customFormat="1">
      <c r="A112" s="10"/>
      <c r="B112" s="205"/>
      <c r="C112" s="206"/>
      <c r="D112" s="198" t="s">
        <v>153</v>
      </c>
      <c r="E112" s="207" t="s">
        <v>21</v>
      </c>
      <c r="F112" s="208" t="s">
        <v>492</v>
      </c>
      <c r="G112" s="206"/>
      <c r="H112" s="209">
        <v>339</v>
      </c>
      <c r="I112" s="210"/>
      <c r="J112" s="206"/>
      <c r="K112" s="206"/>
      <c r="L112" s="211"/>
      <c r="M112" s="230"/>
      <c r="N112" s="231"/>
      <c r="O112" s="231"/>
      <c r="P112" s="231"/>
      <c r="Q112" s="231"/>
      <c r="R112" s="231"/>
      <c r="S112" s="231"/>
      <c r="T112" s="232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5" t="s">
        <v>153</v>
      </c>
      <c r="AU112" s="215" t="s">
        <v>74</v>
      </c>
      <c r="AV112" s="10" t="s">
        <v>83</v>
      </c>
      <c r="AW112" s="10" t="s">
        <v>36</v>
      </c>
      <c r="AX112" s="10" t="s">
        <v>81</v>
      </c>
      <c r="AY112" s="215" t="s">
        <v>125</v>
      </c>
    </row>
    <row r="113" s="2" customFormat="1" ht="6.96" customHeight="1">
      <c r="A113" s="38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44"/>
      <c r="M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</sheetData>
  <sheetProtection sheet="1" autoFilter="0" formatColumns="0" formatRows="0" objects="1" scenarios="1" spinCount="100000" saltValue="UL9yOPAdeusJ0T3uWEQEm6FQCjshtpVMvG7CAbJlte06Jov+01plKpZmcOkzgY+Ufe7EIzKDYat2ankuDZ94hA==" hashValue="7uU2izhCvkiWnIgBisJHRe/U3dDjLeYK9Br9d/e7wLezCI5EMM7iDin9UyJvl7H5KB1ht/wOsZjW/XMWMp0cew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2/184851256"/>
    <hyperlink ref="F92" r:id="rId2" display="https://podminky.urs.cz/item/CS_URS_2022_02/184911111"/>
    <hyperlink ref="F96" r:id="rId3" display="https://podminky.urs.cz/item/CS_URS_2022_02/184808211"/>
    <hyperlink ref="F100" r:id="rId4" display="https://podminky.urs.cz/item/CS_URS_2022_02/185804312"/>
    <hyperlink ref="F104" r:id="rId5" display="https://podminky.urs.cz/item/CS_URS_2022_02/185851121"/>
    <hyperlink ref="F107" r:id="rId6" display="https://podminky.urs.cz/item/CS_URS_2022_02/185851129"/>
    <hyperlink ref="F111" r:id="rId7" display="https://podminky.urs.cz/item/CS_URS_2022_02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LBC 423, LBK 745 s propojovací Polní cestou C2 v k.ú. Stehelčeves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438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493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21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22</v>
      </c>
      <c r="E14" s="38"/>
      <c r="F14" s="133" t="s">
        <v>23</v>
      </c>
      <c r="G14" s="38"/>
      <c r="H14" s="38"/>
      <c r="I14" s="142" t="s">
        <v>24</v>
      </c>
      <c r="J14" s="146" t="str">
        <f>'Rekapitulace stavby'!AN8</f>
        <v>2. 11. 2022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28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2" t="s">
        <v>30</v>
      </c>
      <c r="J17" s="133" t="s">
        <v>21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27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30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27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30</v>
      </c>
      <c r="J23" s="133" t="s">
        <v>21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37</v>
      </c>
      <c r="E25" s="38"/>
      <c r="F25" s="38"/>
      <c r="G25" s="38"/>
      <c r="H25" s="38"/>
      <c r="I25" s="142" t="s">
        <v>27</v>
      </c>
      <c r="J25" s="133" t="s">
        <v>34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30</v>
      </c>
      <c r="J26" s="133" t="s">
        <v>21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ROUND((SUM(BE91:BE124)),  2)</f>
        <v>0</v>
      </c>
      <c r="G35" s="38"/>
      <c r="H35" s="38"/>
      <c r="I35" s="157">
        <v>0.20999999999999999</v>
      </c>
      <c r="J35" s="156">
        <f>ROUND(((SUM(BE91:BE124))*I35),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ROUND((SUM(BF91:BF124)),  2)</f>
        <v>0</v>
      </c>
      <c r="G36" s="38"/>
      <c r="H36" s="38"/>
      <c r="I36" s="157">
        <v>0.14999999999999999</v>
      </c>
      <c r="J36" s="156">
        <f>ROUND(((SUM(BF91:BF124))*I36),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ROUND((SUM(BG91:BG124)),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ROUND((SUM(BH91:BH124)),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ROUND((SUM(BI91:BI124)),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LBC 423, LBK 745 s propojovací Polní cestou C2 v k.ú. Stehelčeves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438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VRN - SO-801 LBC 423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>Stehelčeves</v>
      </c>
      <c r="G56" s="40"/>
      <c r="H56" s="40"/>
      <c r="I56" s="32" t="s">
        <v>24</v>
      </c>
      <c r="J56" s="72" t="str">
        <f>IF(J14="","",J14)</f>
        <v>2. 11. 2022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26</v>
      </c>
      <c r="D58" s="40"/>
      <c r="E58" s="40"/>
      <c r="F58" s="27" t="str">
        <f>E17</f>
        <v>ČR-Státní pozemkový úřad</v>
      </c>
      <c r="G58" s="40"/>
      <c r="H58" s="40"/>
      <c r="I58" s="32" t="s">
        <v>33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37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103</v>
      </c>
      <c r="D61" s="171"/>
      <c r="E61" s="171"/>
      <c r="F61" s="171"/>
      <c r="G61" s="171"/>
      <c r="H61" s="171"/>
      <c r="I61" s="171"/>
      <c r="J61" s="172" t="s">
        <v>104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105</v>
      </c>
    </row>
    <row r="64" s="11" customFormat="1" ht="24.96" customHeight="1">
      <c r="A64" s="11"/>
      <c r="B64" s="233"/>
      <c r="C64" s="234"/>
      <c r="D64" s="235" t="s">
        <v>494</v>
      </c>
      <c r="E64" s="236"/>
      <c r="F64" s="236"/>
      <c r="G64" s="236"/>
      <c r="H64" s="236"/>
      <c r="I64" s="236"/>
      <c r="J64" s="237">
        <f>J92</f>
        <v>0</v>
      </c>
      <c r="K64" s="234"/>
      <c r="L64" s="238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="12" customFormat="1" ht="19.92" customHeight="1">
      <c r="A65" s="12"/>
      <c r="B65" s="239"/>
      <c r="C65" s="125"/>
      <c r="D65" s="240" t="s">
        <v>495</v>
      </c>
      <c r="E65" s="241"/>
      <c r="F65" s="241"/>
      <c r="G65" s="241"/>
      <c r="H65" s="241"/>
      <c r="I65" s="241"/>
      <c r="J65" s="242">
        <f>J93</f>
        <v>0</v>
      </c>
      <c r="K65" s="125"/>
      <c r="L65" s="24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39"/>
      <c r="C66" s="125"/>
      <c r="D66" s="240" t="s">
        <v>496</v>
      </c>
      <c r="E66" s="241"/>
      <c r="F66" s="241"/>
      <c r="G66" s="241"/>
      <c r="H66" s="241"/>
      <c r="I66" s="241"/>
      <c r="J66" s="242">
        <f>J94</f>
        <v>0</v>
      </c>
      <c r="K66" s="125"/>
      <c r="L66" s="24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39"/>
      <c r="C67" s="125"/>
      <c r="D67" s="240" t="s">
        <v>497</v>
      </c>
      <c r="E67" s="241"/>
      <c r="F67" s="241"/>
      <c r="G67" s="241"/>
      <c r="H67" s="241"/>
      <c r="I67" s="241"/>
      <c r="J67" s="242">
        <f>J109</f>
        <v>0</v>
      </c>
      <c r="K67" s="125"/>
      <c r="L67" s="24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4.88" customHeight="1">
      <c r="A68" s="12"/>
      <c r="B68" s="239"/>
      <c r="C68" s="125"/>
      <c r="D68" s="240" t="s">
        <v>498</v>
      </c>
      <c r="E68" s="241"/>
      <c r="F68" s="241"/>
      <c r="G68" s="241"/>
      <c r="H68" s="241"/>
      <c r="I68" s="241"/>
      <c r="J68" s="242">
        <f>J116</f>
        <v>0</v>
      </c>
      <c r="K68" s="125"/>
      <c r="L68" s="24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4.88" customHeight="1">
      <c r="A69" s="12"/>
      <c r="B69" s="239"/>
      <c r="C69" s="125"/>
      <c r="D69" s="240" t="s">
        <v>499</v>
      </c>
      <c r="E69" s="241"/>
      <c r="F69" s="241"/>
      <c r="G69" s="241"/>
      <c r="H69" s="241"/>
      <c r="I69" s="241"/>
      <c r="J69" s="242">
        <f>J121</f>
        <v>0</v>
      </c>
      <c r="K69" s="125"/>
      <c r="L69" s="24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106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69" t="str">
        <f>E7</f>
        <v>LBC 423, LBK 745 s propojovací Polní cestou C2 v k.ú. Stehelčeves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100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101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438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VRN - SO-801 LBC 423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22</v>
      </c>
      <c r="D85" s="40"/>
      <c r="E85" s="40"/>
      <c r="F85" s="27" t="str">
        <f>F14</f>
        <v>Stehelčeves</v>
      </c>
      <c r="G85" s="40"/>
      <c r="H85" s="40"/>
      <c r="I85" s="32" t="s">
        <v>24</v>
      </c>
      <c r="J85" s="72" t="str">
        <f>IF(J14="","",J14)</f>
        <v>2. 11. 2022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26</v>
      </c>
      <c r="D87" s="40"/>
      <c r="E87" s="40"/>
      <c r="F87" s="27" t="str">
        <f>E17</f>
        <v>ČR-Státní pozemkový úřad</v>
      </c>
      <c r="G87" s="40"/>
      <c r="H87" s="40"/>
      <c r="I87" s="32" t="s">
        <v>33</v>
      </c>
      <c r="J87" s="36" t="str">
        <f>E23</f>
        <v>AGROPROJEKT PSO s.r.o.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5.65" customHeight="1">
      <c r="A88" s="38"/>
      <c r="B88" s="39"/>
      <c r="C88" s="32" t="s">
        <v>31</v>
      </c>
      <c r="D88" s="40"/>
      <c r="E88" s="40"/>
      <c r="F88" s="27" t="str">
        <f>IF(E20="","",E20)</f>
        <v>Vyplň údaj</v>
      </c>
      <c r="G88" s="40"/>
      <c r="H88" s="40"/>
      <c r="I88" s="32" t="s">
        <v>37</v>
      </c>
      <c r="J88" s="36" t="str">
        <f>E26</f>
        <v>AGROPROJEKT PSO s.r.o.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9" customFormat="1" ht="29.28" customHeight="1">
      <c r="A90" s="174"/>
      <c r="B90" s="175"/>
      <c r="C90" s="176" t="s">
        <v>107</v>
      </c>
      <c r="D90" s="177" t="s">
        <v>59</v>
      </c>
      <c r="E90" s="177" t="s">
        <v>55</v>
      </c>
      <c r="F90" s="177" t="s">
        <v>56</v>
      </c>
      <c r="G90" s="177" t="s">
        <v>108</v>
      </c>
      <c r="H90" s="177" t="s">
        <v>109</v>
      </c>
      <c r="I90" s="177" t="s">
        <v>110</v>
      </c>
      <c r="J90" s="177" t="s">
        <v>104</v>
      </c>
      <c r="K90" s="178" t="s">
        <v>111</v>
      </c>
      <c r="L90" s="179"/>
      <c r="M90" s="92" t="s">
        <v>21</v>
      </c>
      <c r="N90" s="93" t="s">
        <v>44</v>
      </c>
      <c r="O90" s="93" t="s">
        <v>112</v>
      </c>
      <c r="P90" s="93" t="s">
        <v>113</v>
      </c>
      <c r="Q90" s="93" t="s">
        <v>114</v>
      </c>
      <c r="R90" s="93" t="s">
        <v>115</v>
      </c>
      <c r="S90" s="93" t="s">
        <v>116</v>
      </c>
      <c r="T90" s="94" t="s">
        <v>117</v>
      </c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</row>
    <row r="91" s="2" customFormat="1" ht="22.8" customHeight="1">
      <c r="A91" s="38"/>
      <c r="B91" s="39"/>
      <c r="C91" s="99" t="s">
        <v>118</v>
      </c>
      <c r="D91" s="40"/>
      <c r="E91" s="40"/>
      <c r="F91" s="40"/>
      <c r="G91" s="40"/>
      <c r="H91" s="40"/>
      <c r="I91" s="40"/>
      <c r="J91" s="180">
        <f>BK91</f>
        <v>0</v>
      </c>
      <c r="K91" s="40"/>
      <c r="L91" s="44"/>
      <c r="M91" s="95"/>
      <c r="N91" s="181"/>
      <c r="O91" s="96"/>
      <c r="P91" s="182">
        <f>P92</f>
        <v>0</v>
      </c>
      <c r="Q91" s="96"/>
      <c r="R91" s="182">
        <f>R92</f>
        <v>0</v>
      </c>
      <c r="S91" s="96"/>
      <c r="T91" s="183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73</v>
      </c>
      <c r="AU91" s="17" t="s">
        <v>105</v>
      </c>
      <c r="BK91" s="184">
        <f>BK92</f>
        <v>0</v>
      </c>
    </row>
    <row r="92" s="13" customFormat="1" ht="25.92" customHeight="1">
      <c r="A92" s="13"/>
      <c r="B92" s="244"/>
      <c r="C92" s="245"/>
      <c r="D92" s="246" t="s">
        <v>73</v>
      </c>
      <c r="E92" s="247" t="s">
        <v>500</v>
      </c>
      <c r="F92" s="247" t="s">
        <v>501</v>
      </c>
      <c r="G92" s="245"/>
      <c r="H92" s="245"/>
      <c r="I92" s="248"/>
      <c r="J92" s="249">
        <f>BK92</f>
        <v>0</v>
      </c>
      <c r="K92" s="245"/>
      <c r="L92" s="250"/>
      <c r="M92" s="251"/>
      <c r="N92" s="252"/>
      <c r="O92" s="252"/>
      <c r="P92" s="253">
        <f>P93</f>
        <v>0</v>
      </c>
      <c r="Q92" s="252"/>
      <c r="R92" s="253">
        <f>R93</f>
        <v>0</v>
      </c>
      <c r="S92" s="252"/>
      <c r="T92" s="254">
        <f>T93</f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255" t="s">
        <v>147</v>
      </c>
      <c r="AT92" s="256" t="s">
        <v>73</v>
      </c>
      <c r="AU92" s="256" t="s">
        <v>74</v>
      </c>
      <c r="AY92" s="255" t="s">
        <v>125</v>
      </c>
      <c r="BK92" s="257">
        <f>BK93</f>
        <v>0</v>
      </c>
    </row>
    <row r="93" s="13" customFormat="1" ht="22.8" customHeight="1">
      <c r="A93" s="13"/>
      <c r="B93" s="244"/>
      <c r="C93" s="245"/>
      <c r="D93" s="246" t="s">
        <v>73</v>
      </c>
      <c r="E93" s="258" t="s">
        <v>96</v>
      </c>
      <c r="F93" s="258" t="s">
        <v>502</v>
      </c>
      <c r="G93" s="245"/>
      <c r="H93" s="245"/>
      <c r="I93" s="248"/>
      <c r="J93" s="259">
        <f>BK93</f>
        <v>0</v>
      </c>
      <c r="K93" s="245"/>
      <c r="L93" s="250"/>
      <c r="M93" s="251"/>
      <c r="N93" s="252"/>
      <c r="O93" s="252"/>
      <c r="P93" s="253">
        <f>P94+P109+P116+P121</f>
        <v>0</v>
      </c>
      <c r="Q93" s="252"/>
      <c r="R93" s="253">
        <f>R94+R109+R116+R121</f>
        <v>0</v>
      </c>
      <c r="S93" s="252"/>
      <c r="T93" s="254">
        <f>T94+T109+T116+T121</f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255" t="s">
        <v>147</v>
      </c>
      <c r="AT93" s="256" t="s">
        <v>73</v>
      </c>
      <c r="AU93" s="256" t="s">
        <v>81</v>
      </c>
      <c r="AY93" s="255" t="s">
        <v>125</v>
      </c>
      <c r="BK93" s="257">
        <f>BK94+BK109+BK116+BK121</f>
        <v>0</v>
      </c>
    </row>
    <row r="94" s="13" customFormat="1" ht="20.88" customHeight="1">
      <c r="A94" s="13"/>
      <c r="B94" s="244"/>
      <c r="C94" s="245"/>
      <c r="D94" s="246" t="s">
        <v>73</v>
      </c>
      <c r="E94" s="258" t="s">
        <v>503</v>
      </c>
      <c r="F94" s="258" t="s">
        <v>504</v>
      </c>
      <c r="G94" s="245"/>
      <c r="H94" s="245"/>
      <c r="I94" s="248"/>
      <c r="J94" s="259">
        <f>BK94</f>
        <v>0</v>
      </c>
      <c r="K94" s="245"/>
      <c r="L94" s="250"/>
      <c r="M94" s="251"/>
      <c r="N94" s="252"/>
      <c r="O94" s="252"/>
      <c r="P94" s="253">
        <f>SUM(P95:P108)</f>
        <v>0</v>
      </c>
      <c r="Q94" s="252"/>
      <c r="R94" s="253">
        <f>SUM(R95:R108)</f>
        <v>0</v>
      </c>
      <c r="S94" s="252"/>
      <c r="T94" s="254">
        <f>SUM(T95:T108)</f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255" t="s">
        <v>147</v>
      </c>
      <c r="AT94" s="256" t="s">
        <v>73</v>
      </c>
      <c r="AU94" s="256" t="s">
        <v>83</v>
      </c>
      <c r="AY94" s="255" t="s">
        <v>125</v>
      </c>
      <c r="BK94" s="257">
        <f>SUM(BK95:BK108)</f>
        <v>0</v>
      </c>
    </row>
    <row r="95" s="2" customFormat="1" ht="16.5" customHeight="1">
      <c r="A95" s="38"/>
      <c r="B95" s="39"/>
      <c r="C95" s="185" t="s">
        <v>81</v>
      </c>
      <c r="D95" s="185" t="s">
        <v>119</v>
      </c>
      <c r="E95" s="186" t="s">
        <v>505</v>
      </c>
      <c r="F95" s="187" t="s">
        <v>506</v>
      </c>
      <c r="G95" s="188" t="s">
        <v>507</v>
      </c>
      <c r="H95" s="189">
        <v>1</v>
      </c>
      <c r="I95" s="190"/>
      <c r="J95" s="191">
        <f>ROUND(I95*H95,2)</f>
        <v>0</v>
      </c>
      <c r="K95" s="187" t="s">
        <v>123</v>
      </c>
      <c r="L95" s="44"/>
      <c r="M95" s="192" t="s">
        <v>21</v>
      </c>
      <c r="N95" s="193" t="s">
        <v>45</v>
      </c>
      <c r="O95" s="84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6" t="s">
        <v>508</v>
      </c>
      <c r="AT95" s="196" t="s">
        <v>119</v>
      </c>
      <c r="AU95" s="196" t="s">
        <v>136</v>
      </c>
      <c r="AY95" s="17" t="s">
        <v>125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81</v>
      </c>
      <c r="BK95" s="197">
        <f>ROUND(I95*H95,2)</f>
        <v>0</v>
      </c>
      <c r="BL95" s="17" t="s">
        <v>508</v>
      </c>
      <c r="BM95" s="196" t="s">
        <v>509</v>
      </c>
    </row>
    <row r="96" s="2" customFormat="1">
      <c r="A96" s="38"/>
      <c r="B96" s="39"/>
      <c r="C96" s="40"/>
      <c r="D96" s="198" t="s">
        <v>127</v>
      </c>
      <c r="E96" s="40"/>
      <c r="F96" s="199" t="s">
        <v>506</v>
      </c>
      <c r="G96" s="40"/>
      <c r="H96" s="40"/>
      <c r="I96" s="200"/>
      <c r="J96" s="40"/>
      <c r="K96" s="40"/>
      <c r="L96" s="44"/>
      <c r="M96" s="201"/>
      <c r="N96" s="20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127</v>
      </c>
      <c r="AU96" s="17" t="s">
        <v>136</v>
      </c>
    </row>
    <row r="97" s="2" customFormat="1">
      <c r="A97" s="38"/>
      <c r="B97" s="39"/>
      <c r="C97" s="40"/>
      <c r="D97" s="203" t="s">
        <v>129</v>
      </c>
      <c r="E97" s="40"/>
      <c r="F97" s="204" t="s">
        <v>510</v>
      </c>
      <c r="G97" s="40"/>
      <c r="H97" s="40"/>
      <c r="I97" s="200"/>
      <c r="J97" s="40"/>
      <c r="K97" s="40"/>
      <c r="L97" s="44"/>
      <c r="M97" s="201"/>
      <c r="N97" s="20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136</v>
      </c>
    </row>
    <row r="98" s="14" customFormat="1">
      <c r="A98" s="14"/>
      <c r="B98" s="260"/>
      <c r="C98" s="261"/>
      <c r="D98" s="198" t="s">
        <v>153</v>
      </c>
      <c r="E98" s="262" t="s">
        <v>21</v>
      </c>
      <c r="F98" s="263" t="s">
        <v>511</v>
      </c>
      <c r="G98" s="261"/>
      <c r="H98" s="262" t="s">
        <v>21</v>
      </c>
      <c r="I98" s="264"/>
      <c r="J98" s="261"/>
      <c r="K98" s="261"/>
      <c r="L98" s="265"/>
      <c r="M98" s="266"/>
      <c r="N98" s="267"/>
      <c r="O98" s="267"/>
      <c r="P98" s="267"/>
      <c r="Q98" s="267"/>
      <c r="R98" s="267"/>
      <c r="S98" s="267"/>
      <c r="T98" s="26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9" t="s">
        <v>153</v>
      </c>
      <c r="AU98" s="269" t="s">
        <v>136</v>
      </c>
      <c r="AV98" s="14" t="s">
        <v>81</v>
      </c>
      <c r="AW98" s="14" t="s">
        <v>36</v>
      </c>
      <c r="AX98" s="14" t="s">
        <v>74</v>
      </c>
      <c r="AY98" s="269" t="s">
        <v>125</v>
      </c>
    </row>
    <row r="99" s="14" customFormat="1">
      <c r="A99" s="14"/>
      <c r="B99" s="260"/>
      <c r="C99" s="261"/>
      <c r="D99" s="198" t="s">
        <v>153</v>
      </c>
      <c r="E99" s="262" t="s">
        <v>21</v>
      </c>
      <c r="F99" s="263" t="s">
        <v>512</v>
      </c>
      <c r="G99" s="261"/>
      <c r="H99" s="262" t="s">
        <v>21</v>
      </c>
      <c r="I99" s="264"/>
      <c r="J99" s="261"/>
      <c r="K99" s="261"/>
      <c r="L99" s="265"/>
      <c r="M99" s="266"/>
      <c r="N99" s="267"/>
      <c r="O99" s="267"/>
      <c r="P99" s="267"/>
      <c r="Q99" s="267"/>
      <c r="R99" s="267"/>
      <c r="S99" s="267"/>
      <c r="T99" s="26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9" t="s">
        <v>153</v>
      </c>
      <c r="AU99" s="269" t="s">
        <v>136</v>
      </c>
      <c r="AV99" s="14" t="s">
        <v>81</v>
      </c>
      <c r="AW99" s="14" t="s">
        <v>36</v>
      </c>
      <c r="AX99" s="14" t="s">
        <v>74</v>
      </c>
      <c r="AY99" s="269" t="s">
        <v>125</v>
      </c>
    </row>
    <row r="100" s="14" customFormat="1">
      <c r="A100" s="14"/>
      <c r="B100" s="260"/>
      <c r="C100" s="261"/>
      <c r="D100" s="198" t="s">
        <v>153</v>
      </c>
      <c r="E100" s="262" t="s">
        <v>21</v>
      </c>
      <c r="F100" s="263" t="s">
        <v>513</v>
      </c>
      <c r="G100" s="261"/>
      <c r="H100" s="262" t="s">
        <v>21</v>
      </c>
      <c r="I100" s="264"/>
      <c r="J100" s="261"/>
      <c r="K100" s="261"/>
      <c r="L100" s="265"/>
      <c r="M100" s="266"/>
      <c r="N100" s="267"/>
      <c r="O100" s="267"/>
      <c r="P100" s="267"/>
      <c r="Q100" s="267"/>
      <c r="R100" s="267"/>
      <c r="S100" s="267"/>
      <c r="T100" s="26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9" t="s">
        <v>153</v>
      </c>
      <c r="AU100" s="269" t="s">
        <v>136</v>
      </c>
      <c r="AV100" s="14" t="s">
        <v>81</v>
      </c>
      <c r="AW100" s="14" t="s">
        <v>36</v>
      </c>
      <c r="AX100" s="14" t="s">
        <v>74</v>
      </c>
      <c r="AY100" s="269" t="s">
        <v>125</v>
      </c>
    </row>
    <row r="101" s="10" customFormat="1">
      <c r="A101" s="10"/>
      <c r="B101" s="205"/>
      <c r="C101" s="206"/>
      <c r="D101" s="198" t="s">
        <v>153</v>
      </c>
      <c r="E101" s="207" t="s">
        <v>21</v>
      </c>
      <c r="F101" s="208" t="s">
        <v>514</v>
      </c>
      <c r="G101" s="206"/>
      <c r="H101" s="209">
        <v>1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5" t="s">
        <v>153</v>
      </c>
      <c r="AU101" s="215" t="s">
        <v>136</v>
      </c>
      <c r="AV101" s="10" t="s">
        <v>83</v>
      </c>
      <c r="AW101" s="10" t="s">
        <v>36</v>
      </c>
      <c r="AX101" s="10" t="s">
        <v>81</v>
      </c>
      <c r="AY101" s="215" t="s">
        <v>125</v>
      </c>
    </row>
    <row r="102" s="2" customFormat="1" ht="16.5" customHeight="1">
      <c r="A102" s="38"/>
      <c r="B102" s="39"/>
      <c r="C102" s="185" t="s">
        <v>83</v>
      </c>
      <c r="D102" s="185" t="s">
        <v>119</v>
      </c>
      <c r="E102" s="186" t="s">
        <v>515</v>
      </c>
      <c r="F102" s="187" t="s">
        <v>516</v>
      </c>
      <c r="G102" s="188" t="s">
        <v>517</v>
      </c>
      <c r="H102" s="189">
        <v>1</v>
      </c>
      <c r="I102" s="190"/>
      <c r="J102" s="191">
        <f>ROUND(I102*H102,2)</f>
        <v>0</v>
      </c>
      <c r="K102" s="187" t="s">
        <v>123</v>
      </c>
      <c r="L102" s="44"/>
      <c r="M102" s="192" t="s">
        <v>21</v>
      </c>
      <c r="N102" s="193" t="s">
        <v>45</v>
      </c>
      <c r="O102" s="84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6" t="s">
        <v>508</v>
      </c>
      <c r="AT102" s="196" t="s">
        <v>119</v>
      </c>
      <c r="AU102" s="196" t="s">
        <v>136</v>
      </c>
      <c r="AY102" s="17" t="s">
        <v>125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7" t="s">
        <v>81</v>
      </c>
      <c r="BK102" s="197">
        <f>ROUND(I102*H102,2)</f>
        <v>0</v>
      </c>
      <c r="BL102" s="17" t="s">
        <v>508</v>
      </c>
      <c r="BM102" s="196" t="s">
        <v>518</v>
      </c>
    </row>
    <row r="103" s="2" customFormat="1">
      <c r="A103" s="38"/>
      <c r="B103" s="39"/>
      <c r="C103" s="40"/>
      <c r="D103" s="198" t="s">
        <v>127</v>
      </c>
      <c r="E103" s="40"/>
      <c r="F103" s="199" t="s">
        <v>516</v>
      </c>
      <c r="G103" s="40"/>
      <c r="H103" s="40"/>
      <c r="I103" s="200"/>
      <c r="J103" s="40"/>
      <c r="K103" s="40"/>
      <c r="L103" s="44"/>
      <c r="M103" s="201"/>
      <c r="N103" s="20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127</v>
      </c>
      <c r="AU103" s="17" t="s">
        <v>136</v>
      </c>
    </row>
    <row r="104" s="2" customFormat="1">
      <c r="A104" s="38"/>
      <c r="B104" s="39"/>
      <c r="C104" s="40"/>
      <c r="D104" s="203" t="s">
        <v>129</v>
      </c>
      <c r="E104" s="40"/>
      <c r="F104" s="204" t="s">
        <v>519</v>
      </c>
      <c r="G104" s="40"/>
      <c r="H104" s="40"/>
      <c r="I104" s="200"/>
      <c r="J104" s="40"/>
      <c r="K104" s="40"/>
      <c r="L104" s="44"/>
      <c r="M104" s="201"/>
      <c r="N104" s="20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136</v>
      </c>
    </row>
    <row r="105" s="2" customFormat="1" ht="16.5" customHeight="1">
      <c r="A105" s="38"/>
      <c r="B105" s="39"/>
      <c r="C105" s="185" t="s">
        <v>136</v>
      </c>
      <c r="D105" s="185" t="s">
        <v>119</v>
      </c>
      <c r="E105" s="186" t="s">
        <v>520</v>
      </c>
      <c r="F105" s="187" t="s">
        <v>521</v>
      </c>
      <c r="G105" s="188" t="s">
        <v>517</v>
      </c>
      <c r="H105" s="189">
        <v>1</v>
      </c>
      <c r="I105" s="190"/>
      <c r="J105" s="191">
        <f>ROUND(I105*H105,2)</f>
        <v>0</v>
      </c>
      <c r="K105" s="187" t="s">
        <v>123</v>
      </c>
      <c r="L105" s="44"/>
      <c r="M105" s="192" t="s">
        <v>21</v>
      </c>
      <c r="N105" s="193" t="s">
        <v>45</v>
      </c>
      <c r="O105" s="84"/>
      <c r="P105" s="194">
        <f>O105*H105</f>
        <v>0</v>
      </c>
      <c r="Q105" s="194">
        <v>0</v>
      </c>
      <c r="R105" s="194">
        <f>Q105*H105</f>
        <v>0</v>
      </c>
      <c r="S105" s="194">
        <v>0</v>
      </c>
      <c r="T105" s="19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96" t="s">
        <v>508</v>
      </c>
      <c r="AT105" s="196" t="s">
        <v>119</v>
      </c>
      <c r="AU105" s="196" t="s">
        <v>136</v>
      </c>
      <c r="AY105" s="17" t="s">
        <v>125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7" t="s">
        <v>81</v>
      </c>
      <c r="BK105" s="197">
        <f>ROUND(I105*H105,2)</f>
        <v>0</v>
      </c>
      <c r="BL105" s="17" t="s">
        <v>508</v>
      </c>
      <c r="BM105" s="196" t="s">
        <v>522</v>
      </c>
    </row>
    <row r="106" s="2" customFormat="1">
      <c r="A106" s="38"/>
      <c r="B106" s="39"/>
      <c r="C106" s="40"/>
      <c r="D106" s="198" t="s">
        <v>127</v>
      </c>
      <c r="E106" s="40"/>
      <c r="F106" s="199" t="s">
        <v>521</v>
      </c>
      <c r="G106" s="40"/>
      <c r="H106" s="40"/>
      <c r="I106" s="200"/>
      <c r="J106" s="40"/>
      <c r="K106" s="40"/>
      <c r="L106" s="44"/>
      <c r="M106" s="201"/>
      <c r="N106" s="202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127</v>
      </c>
      <c r="AU106" s="17" t="s">
        <v>136</v>
      </c>
    </row>
    <row r="107" s="2" customFormat="1">
      <c r="A107" s="38"/>
      <c r="B107" s="39"/>
      <c r="C107" s="40"/>
      <c r="D107" s="203" t="s">
        <v>129</v>
      </c>
      <c r="E107" s="40"/>
      <c r="F107" s="204" t="s">
        <v>523</v>
      </c>
      <c r="G107" s="40"/>
      <c r="H107" s="40"/>
      <c r="I107" s="200"/>
      <c r="J107" s="40"/>
      <c r="K107" s="40"/>
      <c r="L107" s="44"/>
      <c r="M107" s="201"/>
      <c r="N107" s="20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129</v>
      </c>
      <c r="AU107" s="17" t="s">
        <v>136</v>
      </c>
    </row>
    <row r="108" s="10" customFormat="1">
      <c r="A108" s="10"/>
      <c r="B108" s="205"/>
      <c r="C108" s="206"/>
      <c r="D108" s="198" t="s">
        <v>153</v>
      </c>
      <c r="E108" s="207" t="s">
        <v>21</v>
      </c>
      <c r="F108" s="208" t="s">
        <v>524</v>
      </c>
      <c r="G108" s="206"/>
      <c r="H108" s="209">
        <v>1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5" t="s">
        <v>153</v>
      </c>
      <c r="AU108" s="215" t="s">
        <v>136</v>
      </c>
      <c r="AV108" s="10" t="s">
        <v>83</v>
      </c>
      <c r="AW108" s="10" t="s">
        <v>36</v>
      </c>
      <c r="AX108" s="10" t="s">
        <v>81</v>
      </c>
      <c r="AY108" s="215" t="s">
        <v>125</v>
      </c>
    </row>
    <row r="109" s="13" customFormat="1" ht="20.88" customHeight="1">
      <c r="A109" s="13"/>
      <c r="B109" s="244"/>
      <c r="C109" s="245"/>
      <c r="D109" s="246" t="s">
        <v>73</v>
      </c>
      <c r="E109" s="258" t="s">
        <v>525</v>
      </c>
      <c r="F109" s="258" t="s">
        <v>526</v>
      </c>
      <c r="G109" s="245"/>
      <c r="H109" s="245"/>
      <c r="I109" s="248"/>
      <c r="J109" s="259">
        <f>BK109</f>
        <v>0</v>
      </c>
      <c r="K109" s="245"/>
      <c r="L109" s="250"/>
      <c r="M109" s="251"/>
      <c r="N109" s="252"/>
      <c r="O109" s="252"/>
      <c r="P109" s="253">
        <f>SUM(P110:P115)</f>
        <v>0</v>
      </c>
      <c r="Q109" s="252"/>
      <c r="R109" s="253">
        <f>SUM(R110:R115)</f>
        <v>0</v>
      </c>
      <c r="S109" s="252"/>
      <c r="T109" s="254">
        <f>SUM(T110:T115)</f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255" t="s">
        <v>147</v>
      </c>
      <c r="AT109" s="256" t="s">
        <v>73</v>
      </c>
      <c r="AU109" s="256" t="s">
        <v>83</v>
      </c>
      <c r="AY109" s="255" t="s">
        <v>125</v>
      </c>
      <c r="BK109" s="257">
        <f>SUM(BK110:BK115)</f>
        <v>0</v>
      </c>
    </row>
    <row r="110" s="2" customFormat="1" ht="16.5" customHeight="1">
      <c r="A110" s="38"/>
      <c r="B110" s="39"/>
      <c r="C110" s="185" t="s">
        <v>124</v>
      </c>
      <c r="D110" s="185" t="s">
        <v>119</v>
      </c>
      <c r="E110" s="186" t="s">
        <v>527</v>
      </c>
      <c r="F110" s="187" t="s">
        <v>528</v>
      </c>
      <c r="G110" s="188" t="s">
        <v>517</v>
      </c>
      <c r="H110" s="189">
        <v>1</v>
      </c>
      <c r="I110" s="190"/>
      <c r="J110" s="191">
        <f>ROUND(I110*H110,2)</f>
        <v>0</v>
      </c>
      <c r="K110" s="187" t="s">
        <v>123</v>
      </c>
      <c r="L110" s="44"/>
      <c r="M110" s="192" t="s">
        <v>21</v>
      </c>
      <c r="N110" s="193" t="s">
        <v>45</v>
      </c>
      <c r="O110" s="84"/>
      <c r="P110" s="194">
        <f>O110*H110</f>
        <v>0</v>
      </c>
      <c r="Q110" s="194">
        <v>0</v>
      </c>
      <c r="R110" s="194">
        <f>Q110*H110</f>
        <v>0</v>
      </c>
      <c r="S110" s="194">
        <v>0</v>
      </c>
      <c r="T110" s="19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96" t="s">
        <v>508</v>
      </c>
      <c r="AT110" s="196" t="s">
        <v>119</v>
      </c>
      <c r="AU110" s="196" t="s">
        <v>136</v>
      </c>
      <c r="AY110" s="17" t="s">
        <v>125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7" t="s">
        <v>81</v>
      </c>
      <c r="BK110" s="197">
        <f>ROUND(I110*H110,2)</f>
        <v>0</v>
      </c>
      <c r="BL110" s="17" t="s">
        <v>508</v>
      </c>
      <c r="BM110" s="196" t="s">
        <v>529</v>
      </c>
    </row>
    <row r="111" s="2" customFormat="1">
      <c r="A111" s="38"/>
      <c r="B111" s="39"/>
      <c r="C111" s="40"/>
      <c r="D111" s="198" t="s">
        <v>127</v>
      </c>
      <c r="E111" s="40"/>
      <c r="F111" s="199" t="s">
        <v>528</v>
      </c>
      <c r="G111" s="40"/>
      <c r="H111" s="40"/>
      <c r="I111" s="200"/>
      <c r="J111" s="40"/>
      <c r="K111" s="40"/>
      <c r="L111" s="44"/>
      <c r="M111" s="201"/>
      <c r="N111" s="202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127</v>
      </c>
      <c r="AU111" s="17" t="s">
        <v>136</v>
      </c>
    </row>
    <row r="112" s="2" customFormat="1">
      <c r="A112" s="38"/>
      <c r="B112" s="39"/>
      <c r="C112" s="40"/>
      <c r="D112" s="203" t="s">
        <v>129</v>
      </c>
      <c r="E112" s="40"/>
      <c r="F112" s="204" t="s">
        <v>530</v>
      </c>
      <c r="G112" s="40"/>
      <c r="H112" s="40"/>
      <c r="I112" s="200"/>
      <c r="J112" s="40"/>
      <c r="K112" s="40"/>
      <c r="L112" s="44"/>
      <c r="M112" s="201"/>
      <c r="N112" s="20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136</v>
      </c>
    </row>
    <row r="113" s="2" customFormat="1" ht="16.5" customHeight="1">
      <c r="A113" s="38"/>
      <c r="B113" s="39"/>
      <c r="C113" s="185" t="s">
        <v>147</v>
      </c>
      <c r="D113" s="185" t="s">
        <v>119</v>
      </c>
      <c r="E113" s="186" t="s">
        <v>531</v>
      </c>
      <c r="F113" s="187" t="s">
        <v>532</v>
      </c>
      <c r="G113" s="188" t="s">
        <v>517</v>
      </c>
      <c r="H113" s="189">
        <v>1</v>
      </c>
      <c r="I113" s="190"/>
      <c r="J113" s="191">
        <f>ROUND(I113*H113,2)</f>
        <v>0</v>
      </c>
      <c r="K113" s="187" t="s">
        <v>123</v>
      </c>
      <c r="L113" s="44"/>
      <c r="M113" s="192" t="s">
        <v>21</v>
      </c>
      <c r="N113" s="193" t="s">
        <v>45</v>
      </c>
      <c r="O113" s="84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96" t="s">
        <v>508</v>
      </c>
      <c r="AT113" s="196" t="s">
        <v>119</v>
      </c>
      <c r="AU113" s="196" t="s">
        <v>136</v>
      </c>
      <c r="AY113" s="17" t="s">
        <v>125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7" t="s">
        <v>81</v>
      </c>
      <c r="BK113" s="197">
        <f>ROUND(I113*H113,2)</f>
        <v>0</v>
      </c>
      <c r="BL113" s="17" t="s">
        <v>508</v>
      </c>
      <c r="BM113" s="196" t="s">
        <v>533</v>
      </c>
    </row>
    <row r="114" s="2" customFormat="1">
      <c r="A114" s="38"/>
      <c r="B114" s="39"/>
      <c r="C114" s="40"/>
      <c r="D114" s="198" t="s">
        <v>127</v>
      </c>
      <c r="E114" s="40"/>
      <c r="F114" s="199" t="s">
        <v>532</v>
      </c>
      <c r="G114" s="40"/>
      <c r="H114" s="40"/>
      <c r="I114" s="200"/>
      <c r="J114" s="40"/>
      <c r="K114" s="40"/>
      <c r="L114" s="44"/>
      <c r="M114" s="201"/>
      <c r="N114" s="202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127</v>
      </c>
      <c r="AU114" s="17" t="s">
        <v>136</v>
      </c>
    </row>
    <row r="115" s="2" customFormat="1">
      <c r="A115" s="38"/>
      <c r="B115" s="39"/>
      <c r="C115" s="40"/>
      <c r="D115" s="203" t="s">
        <v>129</v>
      </c>
      <c r="E115" s="40"/>
      <c r="F115" s="204" t="s">
        <v>534</v>
      </c>
      <c r="G115" s="40"/>
      <c r="H115" s="40"/>
      <c r="I115" s="200"/>
      <c r="J115" s="40"/>
      <c r="K115" s="40"/>
      <c r="L115" s="44"/>
      <c r="M115" s="201"/>
      <c r="N115" s="202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129</v>
      </c>
      <c r="AU115" s="17" t="s">
        <v>136</v>
      </c>
    </row>
    <row r="116" s="13" customFormat="1" ht="20.88" customHeight="1">
      <c r="A116" s="13"/>
      <c r="B116" s="244"/>
      <c r="C116" s="245"/>
      <c r="D116" s="246" t="s">
        <v>73</v>
      </c>
      <c r="E116" s="258" t="s">
        <v>535</v>
      </c>
      <c r="F116" s="258" t="s">
        <v>536</v>
      </c>
      <c r="G116" s="245"/>
      <c r="H116" s="245"/>
      <c r="I116" s="248"/>
      <c r="J116" s="259">
        <f>BK116</f>
        <v>0</v>
      </c>
      <c r="K116" s="245"/>
      <c r="L116" s="250"/>
      <c r="M116" s="251"/>
      <c r="N116" s="252"/>
      <c r="O116" s="252"/>
      <c r="P116" s="253">
        <f>SUM(P117:P120)</f>
        <v>0</v>
      </c>
      <c r="Q116" s="252"/>
      <c r="R116" s="253">
        <f>SUM(R117:R120)</f>
        <v>0</v>
      </c>
      <c r="S116" s="252"/>
      <c r="T116" s="254">
        <f>SUM(T117:T120)</f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255" t="s">
        <v>147</v>
      </c>
      <c r="AT116" s="256" t="s">
        <v>73</v>
      </c>
      <c r="AU116" s="256" t="s">
        <v>83</v>
      </c>
      <c r="AY116" s="255" t="s">
        <v>125</v>
      </c>
      <c r="BK116" s="257">
        <f>SUM(BK117:BK120)</f>
        <v>0</v>
      </c>
    </row>
    <row r="117" s="2" customFormat="1" ht="16.5" customHeight="1">
      <c r="A117" s="38"/>
      <c r="B117" s="39"/>
      <c r="C117" s="185" t="s">
        <v>155</v>
      </c>
      <c r="D117" s="185" t="s">
        <v>119</v>
      </c>
      <c r="E117" s="186" t="s">
        <v>537</v>
      </c>
      <c r="F117" s="187" t="s">
        <v>538</v>
      </c>
      <c r="G117" s="188" t="s">
        <v>517</v>
      </c>
      <c r="H117" s="189">
        <v>1</v>
      </c>
      <c r="I117" s="190"/>
      <c r="J117" s="191">
        <f>ROUND(I117*H117,2)</f>
        <v>0</v>
      </c>
      <c r="K117" s="187" t="s">
        <v>123</v>
      </c>
      <c r="L117" s="44"/>
      <c r="M117" s="192" t="s">
        <v>21</v>
      </c>
      <c r="N117" s="193" t="s">
        <v>45</v>
      </c>
      <c r="O117" s="84"/>
      <c r="P117" s="194">
        <f>O117*H117</f>
        <v>0</v>
      </c>
      <c r="Q117" s="194">
        <v>0</v>
      </c>
      <c r="R117" s="194">
        <f>Q117*H117</f>
        <v>0</v>
      </c>
      <c r="S117" s="194">
        <v>0</v>
      </c>
      <c r="T117" s="19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96" t="s">
        <v>508</v>
      </c>
      <c r="AT117" s="196" t="s">
        <v>119</v>
      </c>
      <c r="AU117" s="196" t="s">
        <v>136</v>
      </c>
      <c r="AY117" s="17" t="s">
        <v>125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7" t="s">
        <v>81</v>
      </c>
      <c r="BK117" s="197">
        <f>ROUND(I117*H117,2)</f>
        <v>0</v>
      </c>
      <c r="BL117" s="17" t="s">
        <v>508</v>
      </c>
      <c r="BM117" s="196" t="s">
        <v>539</v>
      </c>
    </row>
    <row r="118" s="2" customFormat="1">
      <c r="A118" s="38"/>
      <c r="B118" s="39"/>
      <c r="C118" s="40"/>
      <c r="D118" s="198" t="s">
        <v>127</v>
      </c>
      <c r="E118" s="40"/>
      <c r="F118" s="199" t="s">
        <v>538</v>
      </c>
      <c r="G118" s="40"/>
      <c r="H118" s="40"/>
      <c r="I118" s="200"/>
      <c r="J118" s="40"/>
      <c r="K118" s="40"/>
      <c r="L118" s="44"/>
      <c r="M118" s="201"/>
      <c r="N118" s="202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127</v>
      </c>
      <c r="AU118" s="17" t="s">
        <v>136</v>
      </c>
    </row>
    <row r="119" s="2" customFormat="1">
      <c r="A119" s="38"/>
      <c r="B119" s="39"/>
      <c r="C119" s="40"/>
      <c r="D119" s="203" t="s">
        <v>129</v>
      </c>
      <c r="E119" s="40"/>
      <c r="F119" s="204" t="s">
        <v>540</v>
      </c>
      <c r="G119" s="40"/>
      <c r="H119" s="40"/>
      <c r="I119" s="200"/>
      <c r="J119" s="40"/>
      <c r="K119" s="40"/>
      <c r="L119" s="44"/>
      <c r="M119" s="201"/>
      <c r="N119" s="202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129</v>
      </c>
      <c r="AU119" s="17" t="s">
        <v>136</v>
      </c>
    </row>
    <row r="120" s="10" customFormat="1">
      <c r="A120" s="10"/>
      <c r="B120" s="205"/>
      <c r="C120" s="206"/>
      <c r="D120" s="198" t="s">
        <v>153</v>
      </c>
      <c r="E120" s="207" t="s">
        <v>21</v>
      </c>
      <c r="F120" s="208" t="s">
        <v>541</v>
      </c>
      <c r="G120" s="206"/>
      <c r="H120" s="209">
        <v>1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5" t="s">
        <v>153</v>
      </c>
      <c r="AU120" s="215" t="s">
        <v>136</v>
      </c>
      <c r="AV120" s="10" t="s">
        <v>83</v>
      </c>
      <c r="AW120" s="10" t="s">
        <v>36</v>
      </c>
      <c r="AX120" s="10" t="s">
        <v>81</v>
      </c>
      <c r="AY120" s="215" t="s">
        <v>125</v>
      </c>
    </row>
    <row r="121" s="13" customFormat="1" ht="20.88" customHeight="1">
      <c r="A121" s="13"/>
      <c r="B121" s="244"/>
      <c r="C121" s="245"/>
      <c r="D121" s="246" t="s">
        <v>73</v>
      </c>
      <c r="E121" s="258" t="s">
        <v>542</v>
      </c>
      <c r="F121" s="258" t="s">
        <v>543</v>
      </c>
      <c r="G121" s="245"/>
      <c r="H121" s="245"/>
      <c r="I121" s="248"/>
      <c r="J121" s="259">
        <f>BK121</f>
        <v>0</v>
      </c>
      <c r="K121" s="245"/>
      <c r="L121" s="250"/>
      <c r="M121" s="251"/>
      <c r="N121" s="252"/>
      <c r="O121" s="252"/>
      <c r="P121" s="253">
        <f>SUM(P122:P124)</f>
        <v>0</v>
      </c>
      <c r="Q121" s="252"/>
      <c r="R121" s="253">
        <f>SUM(R122:R124)</f>
        <v>0</v>
      </c>
      <c r="S121" s="252"/>
      <c r="T121" s="254">
        <f>SUM(T122:T124)</f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255" t="s">
        <v>147</v>
      </c>
      <c r="AT121" s="256" t="s">
        <v>73</v>
      </c>
      <c r="AU121" s="256" t="s">
        <v>83</v>
      </c>
      <c r="AY121" s="255" t="s">
        <v>125</v>
      </c>
      <c r="BK121" s="257">
        <f>SUM(BK122:BK124)</f>
        <v>0</v>
      </c>
    </row>
    <row r="122" s="2" customFormat="1" ht="16.5" customHeight="1">
      <c r="A122" s="38"/>
      <c r="B122" s="39"/>
      <c r="C122" s="185" t="s">
        <v>163</v>
      </c>
      <c r="D122" s="185" t="s">
        <v>119</v>
      </c>
      <c r="E122" s="186" t="s">
        <v>544</v>
      </c>
      <c r="F122" s="187" t="s">
        <v>545</v>
      </c>
      <c r="G122" s="188" t="s">
        <v>507</v>
      </c>
      <c r="H122" s="189">
        <v>1</v>
      </c>
      <c r="I122" s="190"/>
      <c r="J122" s="191">
        <f>ROUND(I122*H122,2)</f>
        <v>0</v>
      </c>
      <c r="K122" s="187" t="s">
        <v>21</v>
      </c>
      <c r="L122" s="44"/>
      <c r="M122" s="192" t="s">
        <v>21</v>
      </c>
      <c r="N122" s="193" t="s">
        <v>45</v>
      </c>
      <c r="O122" s="84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6" t="s">
        <v>508</v>
      </c>
      <c r="AT122" s="196" t="s">
        <v>119</v>
      </c>
      <c r="AU122" s="196" t="s">
        <v>136</v>
      </c>
      <c r="AY122" s="17" t="s">
        <v>125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7" t="s">
        <v>81</v>
      </c>
      <c r="BK122" s="197">
        <f>ROUND(I122*H122,2)</f>
        <v>0</v>
      </c>
      <c r="BL122" s="17" t="s">
        <v>508</v>
      </c>
      <c r="BM122" s="196" t="s">
        <v>546</v>
      </c>
    </row>
    <row r="123" s="2" customFormat="1">
      <c r="A123" s="38"/>
      <c r="B123" s="39"/>
      <c r="C123" s="40"/>
      <c r="D123" s="198" t="s">
        <v>127</v>
      </c>
      <c r="E123" s="40"/>
      <c r="F123" s="199" t="s">
        <v>545</v>
      </c>
      <c r="G123" s="40"/>
      <c r="H123" s="40"/>
      <c r="I123" s="200"/>
      <c r="J123" s="40"/>
      <c r="K123" s="40"/>
      <c r="L123" s="44"/>
      <c r="M123" s="201"/>
      <c r="N123" s="202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127</v>
      </c>
      <c r="AU123" s="17" t="s">
        <v>136</v>
      </c>
    </row>
    <row r="124" s="10" customFormat="1">
      <c r="A124" s="10"/>
      <c r="B124" s="205"/>
      <c r="C124" s="206"/>
      <c r="D124" s="198" t="s">
        <v>153</v>
      </c>
      <c r="E124" s="207" t="s">
        <v>21</v>
      </c>
      <c r="F124" s="208" t="s">
        <v>547</v>
      </c>
      <c r="G124" s="206"/>
      <c r="H124" s="209">
        <v>1</v>
      </c>
      <c r="I124" s="210"/>
      <c r="J124" s="206"/>
      <c r="K124" s="206"/>
      <c r="L124" s="211"/>
      <c r="M124" s="230"/>
      <c r="N124" s="231"/>
      <c r="O124" s="231"/>
      <c r="P124" s="231"/>
      <c r="Q124" s="231"/>
      <c r="R124" s="231"/>
      <c r="S124" s="231"/>
      <c r="T124" s="23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5" t="s">
        <v>153</v>
      </c>
      <c r="AU124" s="215" t="s">
        <v>136</v>
      </c>
      <c r="AV124" s="10" t="s">
        <v>83</v>
      </c>
      <c r="AW124" s="10" t="s">
        <v>36</v>
      </c>
      <c r="AX124" s="10" t="s">
        <v>81</v>
      </c>
      <c r="AY124" s="215" t="s">
        <v>125</v>
      </c>
    </row>
    <row r="125" s="2" customFormat="1" ht="6.96" customHeight="1">
      <c r="A125" s="38"/>
      <c r="B125" s="59"/>
      <c r="C125" s="60"/>
      <c r="D125" s="60"/>
      <c r="E125" s="60"/>
      <c r="F125" s="60"/>
      <c r="G125" s="60"/>
      <c r="H125" s="60"/>
      <c r="I125" s="60"/>
      <c r="J125" s="60"/>
      <c r="K125" s="60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GSXa3LDXhMz8elNePMgKWSXVPaF7OVOQ8Yy3rQP23UBpVCdcfpL5rSyfQaLk74EwFv+2vTAs5nS9OLtjMgnAgA==" hashValue="s4SgSiy58OQg6MWqmzAqcTi14ywFjXSuaGV93NhCUVvxY9A8kdrKLZJot4L5QB27ISIIoQzwZTllSKOs0c4vUQ==" algorithmName="SHA-512" password="CC35"/>
  <autoFilter ref="C90:K1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7" r:id="rId1" display="https://podminky.urs.cz/item/CS_URS_2022_02/011002000"/>
    <hyperlink ref="F104" r:id="rId2" display="https://podminky.urs.cz/item/CS_URS_2022_02/011314000"/>
    <hyperlink ref="F107" r:id="rId3" display="https://podminky.urs.cz/item/CS_URS_2022_02/012002000"/>
    <hyperlink ref="F112" r:id="rId4" display="https://podminky.urs.cz/item/CS_URS_2022_02/032002000"/>
    <hyperlink ref="F115" r:id="rId5" display="https://podminky.urs.cz/item/CS_URS_2022_02/039002000"/>
    <hyperlink ref="F119" r:id="rId6" display="https://podminky.urs.cz/item/CS_URS_2022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5" customFormat="1" ht="45" customHeight="1">
      <c r="B3" s="274"/>
      <c r="C3" s="275" t="s">
        <v>548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549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550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551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552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553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554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555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556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557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558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80</v>
      </c>
      <c r="F18" s="281" t="s">
        <v>559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560</v>
      </c>
      <c r="F19" s="281" t="s">
        <v>561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562</v>
      </c>
      <c r="F20" s="281" t="s">
        <v>563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564</v>
      </c>
      <c r="F21" s="281" t="s">
        <v>565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566</v>
      </c>
      <c r="F22" s="281" t="s">
        <v>567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85</v>
      </c>
      <c r="F23" s="281" t="s">
        <v>568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569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570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571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572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573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574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575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576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577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107</v>
      </c>
      <c r="F36" s="281"/>
      <c r="G36" s="281" t="s">
        <v>578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579</v>
      </c>
      <c r="F37" s="281"/>
      <c r="G37" s="281" t="s">
        <v>580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55</v>
      </c>
      <c r="F38" s="281"/>
      <c r="G38" s="281" t="s">
        <v>581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56</v>
      </c>
      <c r="F39" s="281"/>
      <c r="G39" s="281" t="s">
        <v>582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108</v>
      </c>
      <c r="F40" s="281"/>
      <c r="G40" s="281" t="s">
        <v>583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109</v>
      </c>
      <c r="F41" s="281"/>
      <c r="G41" s="281" t="s">
        <v>584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585</v>
      </c>
      <c r="F42" s="281"/>
      <c r="G42" s="281" t="s">
        <v>586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587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588</v>
      </c>
      <c r="F44" s="281"/>
      <c r="G44" s="281" t="s">
        <v>589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111</v>
      </c>
      <c r="F45" s="281"/>
      <c r="G45" s="281" t="s">
        <v>590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591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592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593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594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595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596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597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598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599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600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601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602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603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604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605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606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607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608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609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610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611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612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613</v>
      </c>
      <c r="D76" s="299"/>
      <c r="E76" s="299"/>
      <c r="F76" s="299" t="s">
        <v>614</v>
      </c>
      <c r="G76" s="300"/>
      <c r="H76" s="299" t="s">
        <v>56</v>
      </c>
      <c r="I76" s="299" t="s">
        <v>59</v>
      </c>
      <c r="J76" s="299" t="s">
        <v>615</v>
      </c>
      <c r="K76" s="298"/>
    </row>
    <row r="77" s="1" customFormat="1" ht="17.25" customHeight="1">
      <c r="B77" s="296"/>
      <c r="C77" s="301" t="s">
        <v>616</v>
      </c>
      <c r="D77" s="301"/>
      <c r="E77" s="301"/>
      <c r="F77" s="302" t="s">
        <v>617</v>
      </c>
      <c r="G77" s="303"/>
      <c r="H77" s="301"/>
      <c r="I77" s="301"/>
      <c r="J77" s="301" t="s">
        <v>618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55</v>
      </c>
      <c r="D79" s="306"/>
      <c r="E79" s="306"/>
      <c r="F79" s="307" t="s">
        <v>619</v>
      </c>
      <c r="G79" s="308"/>
      <c r="H79" s="284" t="s">
        <v>620</v>
      </c>
      <c r="I79" s="284" t="s">
        <v>621</v>
      </c>
      <c r="J79" s="284">
        <v>20</v>
      </c>
      <c r="K79" s="298"/>
    </row>
    <row r="80" s="1" customFormat="1" ht="15" customHeight="1">
      <c r="B80" s="296"/>
      <c r="C80" s="284" t="s">
        <v>622</v>
      </c>
      <c r="D80" s="284"/>
      <c r="E80" s="284"/>
      <c r="F80" s="307" t="s">
        <v>619</v>
      </c>
      <c r="G80" s="308"/>
      <c r="H80" s="284" t="s">
        <v>623</v>
      </c>
      <c r="I80" s="284" t="s">
        <v>621</v>
      </c>
      <c r="J80" s="284">
        <v>120</v>
      </c>
      <c r="K80" s="298"/>
    </row>
    <row r="81" s="1" customFormat="1" ht="15" customHeight="1">
      <c r="B81" s="309"/>
      <c r="C81" s="284" t="s">
        <v>624</v>
      </c>
      <c r="D81" s="284"/>
      <c r="E81" s="284"/>
      <c r="F81" s="307" t="s">
        <v>625</v>
      </c>
      <c r="G81" s="308"/>
      <c r="H81" s="284" t="s">
        <v>626</v>
      </c>
      <c r="I81" s="284" t="s">
        <v>621</v>
      </c>
      <c r="J81" s="284">
        <v>50</v>
      </c>
      <c r="K81" s="298"/>
    </row>
    <row r="82" s="1" customFormat="1" ht="15" customHeight="1">
      <c r="B82" s="309"/>
      <c r="C82" s="284" t="s">
        <v>627</v>
      </c>
      <c r="D82" s="284"/>
      <c r="E82" s="284"/>
      <c r="F82" s="307" t="s">
        <v>619</v>
      </c>
      <c r="G82" s="308"/>
      <c r="H82" s="284" t="s">
        <v>628</v>
      </c>
      <c r="I82" s="284" t="s">
        <v>629</v>
      </c>
      <c r="J82" s="284"/>
      <c r="K82" s="298"/>
    </row>
    <row r="83" s="1" customFormat="1" ht="15" customHeight="1">
      <c r="B83" s="309"/>
      <c r="C83" s="310" t="s">
        <v>630</v>
      </c>
      <c r="D83" s="310"/>
      <c r="E83" s="310"/>
      <c r="F83" s="311" t="s">
        <v>625</v>
      </c>
      <c r="G83" s="310"/>
      <c r="H83" s="310" t="s">
        <v>631</v>
      </c>
      <c r="I83" s="310" t="s">
        <v>621</v>
      </c>
      <c r="J83" s="310">
        <v>15</v>
      </c>
      <c r="K83" s="298"/>
    </row>
    <row r="84" s="1" customFormat="1" ht="15" customHeight="1">
      <c r="B84" s="309"/>
      <c r="C84" s="310" t="s">
        <v>632</v>
      </c>
      <c r="D84" s="310"/>
      <c r="E84" s="310"/>
      <c r="F84" s="311" t="s">
        <v>625</v>
      </c>
      <c r="G84" s="310"/>
      <c r="H84" s="310" t="s">
        <v>633</v>
      </c>
      <c r="I84" s="310" t="s">
        <v>621</v>
      </c>
      <c r="J84" s="310">
        <v>15</v>
      </c>
      <c r="K84" s="298"/>
    </row>
    <row r="85" s="1" customFormat="1" ht="15" customHeight="1">
      <c r="B85" s="309"/>
      <c r="C85" s="310" t="s">
        <v>634</v>
      </c>
      <c r="D85" s="310"/>
      <c r="E85" s="310"/>
      <c r="F85" s="311" t="s">
        <v>625</v>
      </c>
      <c r="G85" s="310"/>
      <c r="H85" s="310" t="s">
        <v>635</v>
      </c>
      <c r="I85" s="310" t="s">
        <v>621</v>
      </c>
      <c r="J85" s="310">
        <v>20</v>
      </c>
      <c r="K85" s="298"/>
    </row>
    <row r="86" s="1" customFormat="1" ht="15" customHeight="1">
      <c r="B86" s="309"/>
      <c r="C86" s="310" t="s">
        <v>636</v>
      </c>
      <c r="D86" s="310"/>
      <c r="E86" s="310"/>
      <c r="F86" s="311" t="s">
        <v>625</v>
      </c>
      <c r="G86" s="310"/>
      <c r="H86" s="310" t="s">
        <v>637</v>
      </c>
      <c r="I86" s="310" t="s">
        <v>621</v>
      </c>
      <c r="J86" s="310">
        <v>20</v>
      </c>
      <c r="K86" s="298"/>
    </row>
    <row r="87" s="1" customFormat="1" ht="15" customHeight="1">
      <c r="B87" s="309"/>
      <c r="C87" s="284" t="s">
        <v>638</v>
      </c>
      <c r="D87" s="284"/>
      <c r="E87" s="284"/>
      <c r="F87" s="307" t="s">
        <v>625</v>
      </c>
      <c r="G87" s="308"/>
      <c r="H87" s="284" t="s">
        <v>639</v>
      </c>
      <c r="I87" s="284" t="s">
        <v>621</v>
      </c>
      <c r="J87" s="284">
        <v>50</v>
      </c>
      <c r="K87" s="298"/>
    </row>
    <row r="88" s="1" customFormat="1" ht="15" customHeight="1">
      <c r="B88" s="309"/>
      <c r="C88" s="284" t="s">
        <v>640</v>
      </c>
      <c r="D88" s="284"/>
      <c r="E88" s="284"/>
      <c r="F88" s="307" t="s">
        <v>625</v>
      </c>
      <c r="G88" s="308"/>
      <c r="H88" s="284" t="s">
        <v>641</v>
      </c>
      <c r="I88" s="284" t="s">
        <v>621</v>
      </c>
      <c r="J88" s="284">
        <v>20</v>
      </c>
      <c r="K88" s="298"/>
    </row>
    <row r="89" s="1" customFormat="1" ht="15" customHeight="1">
      <c r="B89" s="309"/>
      <c r="C89" s="284" t="s">
        <v>642</v>
      </c>
      <c r="D89" s="284"/>
      <c r="E89" s="284"/>
      <c r="F89" s="307" t="s">
        <v>625</v>
      </c>
      <c r="G89" s="308"/>
      <c r="H89" s="284" t="s">
        <v>643</v>
      </c>
      <c r="I89" s="284" t="s">
        <v>621</v>
      </c>
      <c r="J89" s="284">
        <v>20</v>
      </c>
      <c r="K89" s="298"/>
    </row>
    <row r="90" s="1" customFormat="1" ht="15" customHeight="1">
      <c r="B90" s="309"/>
      <c r="C90" s="284" t="s">
        <v>644</v>
      </c>
      <c r="D90" s="284"/>
      <c r="E90" s="284"/>
      <c r="F90" s="307" t="s">
        <v>625</v>
      </c>
      <c r="G90" s="308"/>
      <c r="H90" s="284" t="s">
        <v>645</v>
      </c>
      <c r="I90" s="284" t="s">
        <v>621</v>
      </c>
      <c r="J90" s="284">
        <v>50</v>
      </c>
      <c r="K90" s="298"/>
    </row>
    <row r="91" s="1" customFormat="1" ht="15" customHeight="1">
      <c r="B91" s="309"/>
      <c r="C91" s="284" t="s">
        <v>646</v>
      </c>
      <c r="D91" s="284"/>
      <c r="E91" s="284"/>
      <c r="F91" s="307" t="s">
        <v>625</v>
      </c>
      <c r="G91" s="308"/>
      <c r="H91" s="284" t="s">
        <v>646</v>
      </c>
      <c r="I91" s="284" t="s">
        <v>621</v>
      </c>
      <c r="J91" s="284">
        <v>50</v>
      </c>
      <c r="K91" s="298"/>
    </row>
    <row r="92" s="1" customFormat="1" ht="15" customHeight="1">
      <c r="B92" s="309"/>
      <c r="C92" s="284" t="s">
        <v>647</v>
      </c>
      <c r="D92" s="284"/>
      <c r="E92" s="284"/>
      <c r="F92" s="307" t="s">
        <v>625</v>
      </c>
      <c r="G92" s="308"/>
      <c r="H92" s="284" t="s">
        <v>648</v>
      </c>
      <c r="I92" s="284" t="s">
        <v>621</v>
      </c>
      <c r="J92" s="284">
        <v>255</v>
      </c>
      <c r="K92" s="298"/>
    </row>
    <row r="93" s="1" customFormat="1" ht="15" customHeight="1">
      <c r="B93" s="309"/>
      <c r="C93" s="284" t="s">
        <v>649</v>
      </c>
      <c r="D93" s="284"/>
      <c r="E93" s="284"/>
      <c r="F93" s="307" t="s">
        <v>619</v>
      </c>
      <c r="G93" s="308"/>
      <c r="H93" s="284" t="s">
        <v>650</v>
      </c>
      <c r="I93" s="284" t="s">
        <v>651</v>
      </c>
      <c r="J93" s="284"/>
      <c r="K93" s="298"/>
    </row>
    <row r="94" s="1" customFormat="1" ht="15" customHeight="1">
      <c r="B94" s="309"/>
      <c r="C94" s="284" t="s">
        <v>652</v>
      </c>
      <c r="D94" s="284"/>
      <c r="E94" s="284"/>
      <c r="F94" s="307" t="s">
        <v>619</v>
      </c>
      <c r="G94" s="308"/>
      <c r="H94" s="284" t="s">
        <v>653</v>
      </c>
      <c r="I94" s="284" t="s">
        <v>654</v>
      </c>
      <c r="J94" s="284"/>
      <c r="K94" s="298"/>
    </row>
    <row r="95" s="1" customFormat="1" ht="15" customHeight="1">
      <c r="B95" s="309"/>
      <c r="C95" s="284" t="s">
        <v>655</v>
      </c>
      <c r="D95" s="284"/>
      <c r="E95" s="284"/>
      <c r="F95" s="307" t="s">
        <v>619</v>
      </c>
      <c r="G95" s="308"/>
      <c r="H95" s="284" t="s">
        <v>655</v>
      </c>
      <c r="I95" s="284" t="s">
        <v>654</v>
      </c>
      <c r="J95" s="284"/>
      <c r="K95" s="298"/>
    </row>
    <row r="96" s="1" customFormat="1" ht="15" customHeight="1">
      <c r="B96" s="309"/>
      <c r="C96" s="284" t="s">
        <v>40</v>
      </c>
      <c r="D96" s="284"/>
      <c r="E96" s="284"/>
      <c r="F96" s="307" t="s">
        <v>619</v>
      </c>
      <c r="G96" s="308"/>
      <c r="H96" s="284" t="s">
        <v>656</v>
      </c>
      <c r="I96" s="284" t="s">
        <v>654</v>
      </c>
      <c r="J96" s="284"/>
      <c r="K96" s="298"/>
    </row>
    <row r="97" s="1" customFormat="1" ht="15" customHeight="1">
      <c r="B97" s="309"/>
      <c r="C97" s="284" t="s">
        <v>50</v>
      </c>
      <c r="D97" s="284"/>
      <c r="E97" s="284"/>
      <c r="F97" s="307" t="s">
        <v>619</v>
      </c>
      <c r="G97" s="308"/>
      <c r="H97" s="284" t="s">
        <v>657</v>
      </c>
      <c r="I97" s="284" t="s">
        <v>654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658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613</v>
      </c>
      <c r="D103" s="299"/>
      <c r="E103" s="299"/>
      <c r="F103" s="299" t="s">
        <v>614</v>
      </c>
      <c r="G103" s="300"/>
      <c r="H103" s="299" t="s">
        <v>56</v>
      </c>
      <c r="I103" s="299" t="s">
        <v>59</v>
      </c>
      <c r="J103" s="299" t="s">
        <v>615</v>
      </c>
      <c r="K103" s="298"/>
    </row>
    <row r="104" s="1" customFormat="1" ht="17.25" customHeight="1">
      <c r="B104" s="296"/>
      <c r="C104" s="301" t="s">
        <v>616</v>
      </c>
      <c r="D104" s="301"/>
      <c r="E104" s="301"/>
      <c r="F104" s="302" t="s">
        <v>617</v>
      </c>
      <c r="G104" s="303"/>
      <c r="H104" s="301"/>
      <c r="I104" s="301"/>
      <c r="J104" s="301" t="s">
        <v>618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55</v>
      </c>
      <c r="D106" s="306"/>
      <c r="E106" s="306"/>
      <c r="F106" s="307" t="s">
        <v>619</v>
      </c>
      <c r="G106" s="284"/>
      <c r="H106" s="284" t="s">
        <v>659</v>
      </c>
      <c r="I106" s="284" t="s">
        <v>621</v>
      </c>
      <c r="J106" s="284">
        <v>20</v>
      </c>
      <c r="K106" s="298"/>
    </row>
    <row r="107" s="1" customFormat="1" ht="15" customHeight="1">
      <c r="B107" s="296"/>
      <c r="C107" s="284" t="s">
        <v>622</v>
      </c>
      <c r="D107" s="284"/>
      <c r="E107" s="284"/>
      <c r="F107" s="307" t="s">
        <v>619</v>
      </c>
      <c r="G107" s="284"/>
      <c r="H107" s="284" t="s">
        <v>659</v>
      </c>
      <c r="I107" s="284" t="s">
        <v>621</v>
      </c>
      <c r="J107" s="284">
        <v>120</v>
      </c>
      <c r="K107" s="298"/>
    </row>
    <row r="108" s="1" customFormat="1" ht="15" customHeight="1">
      <c r="B108" s="309"/>
      <c r="C108" s="284" t="s">
        <v>624</v>
      </c>
      <c r="D108" s="284"/>
      <c r="E108" s="284"/>
      <c r="F108" s="307" t="s">
        <v>625</v>
      </c>
      <c r="G108" s="284"/>
      <c r="H108" s="284" t="s">
        <v>659</v>
      </c>
      <c r="I108" s="284" t="s">
        <v>621</v>
      </c>
      <c r="J108" s="284">
        <v>50</v>
      </c>
      <c r="K108" s="298"/>
    </row>
    <row r="109" s="1" customFormat="1" ht="15" customHeight="1">
      <c r="B109" s="309"/>
      <c r="C109" s="284" t="s">
        <v>627</v>
      </c>
      <c r="D109" s="284"/>
      <c r="E109" s="284"/>
      <c r="F109" s="307" t="s">
        <v>619</v>
      </c>
      <c r="G109" s="284"/>
      <c r="H109" s="284" t="s">
        <v>659</v>
      </c>
      <c r="I109" s="284" t="s">
        <v>629</v>
      </c>
      <c r="J109" s="284"/>
      <c r="K109" s="298"/>
    </row>
    <row r="110" s="1" customFormat="1" ht="15" customHeight="1">
      <c r="B110" s="309"/>
      <c r="C110" s="284" t="s">
        <v>638</v>
      </c>
      <c r="D110" s="284"/>
      <c r="E110" s="284"/>
      <c r="F110" s="307" t="s">
        <v>625</v>
      </c>
      <c r="G110" s="284"/>
      <c r="H110" s="284" t="s">
        <v>659</v>
      </c>
      <c r="I110" s="284" t="s">
        <v>621</v>
      </c>
      <c r="J110" s="284">
        <v>50</v>
      </c>
      <c r="K110" s="298"/>
    </row>
    <row r="111" s="1" customFormat="1" ht="15" customHeight="1">
      <c r="B111" s="309"/>
      <c r="C111" s="284" t="s">
        <v>646</v>
      </c>
      <c r="D111" s="284"/>
      <c r="E111" s="284"/>
      <c r="F111" s="307" t="s">
        <v>625</v>
      </c>
      <c r="G111" s="284"/>
      <c r="H111" s="284" t="s">
        <v>659</v>
      </c>
      <c r="I111" s="284" t="s">
        <v>621</v>
      </c>
      <c r="J111" s="284">
        <v>50</v>
      </c>
      <c r="K111" s="298"/>
    </row>
    <row r="112" s="1" customFormat="1" ht="15" customHeight="1">
      <c r="B112" s="309"/>
      <c r="C112" s="284" t="s">
        <v>644</v>
      </c>
      <c r="D112" s="284"/>
      <c r="E112" s="284"/>
      <c r="F112" s="307" t="s">
        <v>625</v>
      </c>
      <c r="G112" s="284"/>
      <c r="H112" s="284" t="s">
        <v>659</v>
      </c>
      <c r="I112" s="284" t="s">
        <v>621</v>
      </c>
      <c r="J112" s="284">
        <v>50</v>
      </c>
      <c r="K112" s="298"/>
    </row>
    <row r="113" s="1" customFormat="1" ht="15" customHeight="1">
      <c r="B113" s="309"/>
      <c r="C113" s="284" t="s">
        <v>55</v>
      </c>
      <c r="D113" s="284"/>
      <c r="E113" s="284"/>
      <c r="F113" s="307" t="s">
        <v>619</v>
      </c>
      <c r="G113" s="284"/>
      <c r="H113" s="284" t="s">
        <v>660</v>
      </c>
      <c r="I113" s="284" t="s">
        <v>621</v>
      </c>
      <c r="J113" s="284">
        <v>20</v>
      </c>
      <c r="K113" s="298"/>
    </row>
    <row r="114" s="1" customFormat="1" ht="15" customHeight="1">
      <c r="B114" s="309"/>
      <c r="C114" s="284" t="s">
        <v>661</v>
      </c>
      <c r="D114" s="284"/>
      <c r="E114" s="284"/>
      <c r="F114" s="307" t="s">
        <v>619</v>
      </c>
      <c r="G114" s="284"/>
      <c r="H114" s="284" t="s">
        <v>662</v>
      </c>
      <c r="I114" s="284" t="s">
        <v>621</v>
      </c>
      <c r="J114" s="284">
        <v>120</v>
      </c>
      <c r="K114" s="298"/>
    </row>
    <row r="115" s="1" customFormat="1" ht="15" customHeight="1">
      <c r="B115" s="309"/>
      <c r="C115" s="284" t="s">
        <v>40</v>
      </c>
      <c r="D115" s="284"/>
      <c r="E115" s="284"/>
      <c r="F115" s="307" t="s">
        <v>619</v>
      </c>
      <c r="G115" s="284"/>
      <c r="H115" s="284" t="s">
        <v>663</v>
      </c>
      <c r="I115" s="284" t="s">
        <v>654</v>
      </c>
      <c r="J115" s="284"/>
      <c r="K115" s="298"/>
    </row>
    <row r="116" s="1" customFormat="1" ht="15" customHeight="1">
      <c r="B116" s="309"/>
      <c r="C116" s="284" t="s">
        <v>50</v>
      </c>
      <c r="D116" s="284"/>
      <c r="E116" s="284"/>
      <c r="F116" s="307" t="s">
        <v>619</v>
      </c>
      <c r="G116" s="284"/>
      <c r="H116" s="284" t="s">
        <v>664</v>
      </c>
      <c r="I116" s="284" t="s">
        <v>654</v>
      </c>
      <c r="J116" s="284"/>
      <c r="K116" s="298"/>
    </row>
    <row r="117" s="1" customFormat="1" ht="15" customHeight="1">
      <c r="B117" s="309"/>
      <c r="C117" s="284" t="s">
        <v>59</v>
      </c>
      <c r="D117" s="284"/>
      <c r="E117" s="284"/>
      <c r="F117" s="307" t="s">
        <v>619</v>
      </c>
      <c r="G117" s="284"/>
      <c r="H117" s="284" t="s">
        <v>665</v>
      </c>
      <c r="I117" s="284" t="s">
        <v>666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667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613</v>
      </c>
      <c r="D123" s="299"/>
      <c r="E123" s="299"/>
      <c r="F123" s="299" t="s">
        <v>614</v>
      </c>
      <c r="G123" s="300"/>
      <c r="H123" s="299" t="s">
        <v>56</v>
      </c>
      <c r="I123" s="299" t="s">
        <v>59</v>
      </c>
      <c r="J123" s="299" t="s">
        <v>615</v>
      </c>
      <c r="K123" s="328"/>
    </row>
    <row r="124" s="1" customFormat="1" ht="17.25" customHeight="1">
      <c r="B124" s="327"/>
      <c r="C124" s="301" t="s">
        <v>616</v>
      </c>
      <c r="D124" s="301"/>
      <c r="E124" s="301"/>
      <c r="F124" s="302" t="s">
        <v>617</v>
      </c>
      <c r="G124" s="303"/>
      <c r="H124" s="301"/>
      <c r="I124" s="301"/>
      <c r="J124" s="301" t="s">
        <v>618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622</v>
      </c>
      <c r="D126" s="306"/>
      <c r="E126" s="306"/>
      <c r="F126" s="307" t="s">
        <v>619</v>
      </c>
      <c r="G126" s="284"/>
      <c r="H126" s="284" t="s">
        <v>659</v>
      </c>
      <c r="I126" s="284" t="s">
        <v>621</v>
      </c>
      <c r="J126" s="284">
        <v>120</v>
      </c>
      <c r="K126" s="332"/>
    </row>
    <row r="127" s="1" customFormat="1" ht="15" customHeight="1">
      <c r="B127" s="329"/>
      <c r="C127" s="284" t="s">
        <v>668</v>
      </c>
      <c r="D127" s="284"/>
      <c r="E127" s="284"/>
      <c r="F127" s="307" t="s">
        <v>619</v>
      </c>
      <c r="G127" s="284"/>
      <c r="H127" s="284" t="s">
        <v>669</v>
      </c>
      <c r="I127" s="284" t="s">
        <v>621</v>
      </c>
      <c r="J127" s="284" t="s">
        <v>670</v>
      </c>
      <c r="K127" s="332"/>
    </row>
    <row r="128" s="1" customFormat="1" ht="15" customHeight="1">
      <c r="B128" s="329"/>
      <c r="C128" s="284" t="s">
        <v>85</v>
      </c>
      <c r="D128" s="284"/>
      <c r="E128" s="284"/>
      <c r="F128" s="307" t="s">
        <v>619</v>
      </c>
      <c r="G128" s="284"/>
      <c r="H128" s="284" t="s">
        <v>671</v>
      </c>
      <c r="I128" s="284" t="s">
        <v>621</v>
      </c>
      <c r="J128" s="284" t="s">
        <v>670</v>
      </c>
      <c r="K128" s="332"/>
    </row>
    <row r="129" s="1" customFormat="1" ht="15" customHeight="1">
      <c r="B129" s="329"/>
      <c r="C129" s="284" t="s">
        <v>630</v>
      </c>
      <c r="D129" s="284"/>
      <c r="E129" s="284"/>
      <c r="F129" s="307" t="s">
        <v>625</v>
      </c>
      <c r="G129" s="284"/>
      <c r="H129" s="284" t="s">
        <v>631</v>
      </c>
      <c r="I129" s="284" t="s">
        <v>621</v>
      </c>
      <c r="J129" s="284">
        <v>15</v>
      </c>
      <c r="K129" s="332"/>
    </row>
    <row r="130" s="1" customFormat="1" ht="15" customHeight="1">
      <c r="B130" s="329"/>
      <c r="C130" s="310" t="s">
        <v>632</v>
      </c>
      <c r="D130" s="310"/>
      <c r="E130" s="310"/>
      <c r="F130" s="311" t="s">
        <v>625</v>
      </c>
      <c r="G130" s="310"/>
      <c r="H130" s="310" t="s">
        <v>633</v>
      </c>
      <c r="I130" s="310" t="s">
        <v>621</v>
      </c>
      <c r="J130" s="310">
        <v>15</v>
      </c>
      <c r="K130" s="332"/>
    </row>
    <row r="131" s="1" customFormat="1" ht="15" customHeight="1">
      <c r="B131" s="329"/>
      <c r="C131" s="310" t="s">
        <v>634</v>
      </c>
      <c r="D131" s="310"/>
      <c r="E131" s="310"/>
      <c r="F131" s="311" t="s">
        <v>625</v>
      </c>
      <c r="G131" s="310"/>
      <c r="H131" s="310" t="s">
        <v>635</v>
      </c>
      <c r="I131" s="310" t="s">
        <v>621</v>
      </c>
      <c r="J131" s="310">
        <v>20</v>
      </c>
      <c r="K131" s="332"/>
    </row>
    <row r="132" s="1" customFormat="1" ht="15" customHeight="1">
      <c r="B132" s="329"/>
      <c r="C132" s="310" t="s">
        <v>636</v>
      </c>
      <c r="D132" s="310"/>
      <c r="E132" s="310"/>
      <c r="F132" s="311" t="s">
        <v>625</v>
      </c>
      <c r="G132" s="310"/>
      <c r="H132" s="310" t="s">
        <v>637</v>
      </c>
      <c r="I132" s="310" t="s">
        <v>621</v>
      </c>
      <c r="J132" s="310">
        <v>20</v>
      </c>
      <c r="K132" s="332"/>
    </row>
    <row r="133" s="1" customFormat="1" ht="15" customHeight="1">
      <c r="B133" s="329"/>
      <c r="C133" s="284" t="s">
        <v>624</v>
      </c>
      <c r="D133" s="284"/>
      <c r="E133" s="284"/>
      <c r="F133" s="307" t="s">
        <v>625</v>
      </c>
      <c r="G133" s="284"/>
      <c r="H133" s="284" t="s">
        <v>659</v>
      </c>
      <c r="I133" s="284" t="s">
        <v>621</v>
      </c>
      <c r="J133" s="284">
        <v>50</v>
      </c>
      <c r="K133" s="332"/>
    </row>
    <row r="134" s="1" customFormat="1" ht="15" customHeight="1">
      <c r="B134" s="329"/>
      <c r="C134" s="284" t="s">
        <v>638</v>
      </c>
      <c r="D134" s="284"/>
      <c r="E134" s="284"/>
      <c r="F134" s="307" t="s">
        <v>625</v>
      </c>
      <c r="G134" s="284"/>
      <c r="H134" s="284" t="s">
        <v>659</v>
      </c>
      <c r="I134" s="284" t="s">
        <v>621</v>
      </c>
      <c r="J134" s="284">
        <v>50</v>
      </c>
      <c r="K134" s="332"/>
    </row>
    <row r="135" s="1" customFormat="1" ht="15" customHeight="1">
      <c r="B135" s="329"/>
      <c r="C135" s="284" t="s">
        <v>644</v>
      </c>
      <c r="D135" s="284"/>
      <c r="E135" s="284"/>
      <c r="F135" s="307" t="s">
        <v>625</v>
      </c>
      <c r="G135" s="284"/>
      <c r="H135" s="284" t="s">
        <v>659</v>
      </c>
      <c r="I135" s="284" t="s">
        <v>621</v>
      </c>
      <c r="J135" s="284">
        <v>50</v>
      </c>
      <c r="K135" s="332"/>
    </row>
    <row r="136" s="1" customFormat="1" ht="15" customHeight="1">
      <c r="B136" s="329"/>
      <c r="C136" s="284" t="s">
        <v>646</v>
      </c>
      <c r="D136" s="284"/>
      <c r="E136" s="284"/>
      <c r="F136" s="307" t="s">
        <v>625</v>
      </c>
      <c r="G136" s="284"/>
      <c r="H136" s="284" t="s">
        <v>659</v>
      </c>
      <c r="I136" s="284" t="s">
        <v>621</v>
      </c>
      <c r="J136" s="284">
        <v>50</v>
      </c>
      <c r="K136" s="332"/>
    </row>
    <row r="137" s="1" customFormat="1" ht="15" customHeight="1">
      <c r="B137" s="329"/>
      <c r="C137" s="284" t="s">
        <v>647</v>
      </c>
      <c r="D137" s="284"/>
      <c r="E137" s="284"/>
      <c r="F137" s="307" t="s">
        <v>625</v>
      </c>
      <c r="G137" s="284"/>
      <c r="H137" s="284" t="s">
        <v>672</v>
      </c>
      <c r="I137" s="284" t="s">
        <v>621</v>
      </c>
      <c r="J137" s="284">
        <v>255</v>
      </c>
      <c r="K137" s="332"/>
    </row>
    <row r="138" s="1" customFormat="1" ht="15" customHeight="1">
      <c r="B138" s="329"/>
      <c r="C138" s="284" t="s">
        <v>649</v>
      </c>
      <c r="D138" s="284"/>
      <c r="E138" s="284"/>
      <c r="F138" s="307" t="s">
        <v>619</v>
      </c>
      <c r="G138" s="284"/>
      <c r="H138" s="284" t="s">
        <v>673</v>
      </c>
      <c r="I138" s="284" t="s">
        <v>651</v>
      </c>
      <c r="J138" s="284"/>
      <c r="K138" s="332"/>
    </row>
    <row r="139" s="1" customFormat="1" ht="15" customHeight="1">
      <c r="B139" s="329"/>
      <c r="C139" s="284" t="s">
        <v>652</v>
      </c>
      <c r="D139" s="284"/>
      <c r="E139" s="284"/>
      <c r="F139" s="307" t="s">
        <v>619</v>
      </c>
      <c r="G139" s="284"/>
      <c r="H139" s="284" t="s">
        <v>674</v>
      </c>
      <c r="I139" s="284" t="s">
        <v>654</v>
      </c>
      <c r="J139" s="284"/>
      <c r="K139" s="332"/>
    </row>
    <row r="140" s="1" customFormat="1" ht="15" customHeight="1">
      <c r="B140" s="329"/>
      <c r="C140" s="284" t="s">
        <v>655</v>
      </c>
      <c r="D140" s="284"/>
      <c r="E140" s="284"/>
      <c r="F140" s="307" t="s">
        <v>619</v>
      </c>
      <c r="G140" s="284"/>
      <c r="H140" s="284" t="s">
        <v>655</v>
      </c>
      <c r="I140" s="284" t="s">
        <v>654</v>
      </c>
      <c r="J140" s="284"/>
      <c r="K140" s="332"/>
    </row>
    <row r="141" s="1" customFormat="1" ht="15" customHeight="1">
      <c r="B141" s="329"/>
      <c r="C141" s="284" t="s">
        <v>40</v>
      </c>
      <c r="D141" s="284"/>
      <c r="E141" s="284"/>
      <c r="F141" s="307" t="s">
        <v>619</v>
      </c>
      <c r="G141" s="284"/>
      <c r="H141" s="284" t="s">
        <v>675</v>
      </c>
      <c r="I141" s="284" t="s">
        <v>654</v>
      </c>
      <c r="J141" s="284"/>
      <c r="K141" s="332"/>
    </row>
    <row r="142" s="1" customFormat="1" ht="15" customHeight="1">
      <c r="B142" s="329"/>
      <c r="C142" s="284" t="s">
        <v>676</v>
      </c>
      <c r="D142" s="284"/>
      <c r="E142" s="284"/>
      <c r="F142" s="307" t="s">
        <v>619</v>
      </c>
      <c r="G142" s="284"/>
      <c r="H142" s="284" t="s">
        <v>677</v>
      </c>
      <c r="I142" s="284" t="s">
        <v>654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678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613</v>
      </c>
      <c r="D148" s="299"/>
      <c r="E148" s="299"/>
      <c r="F148" s="299" t="s">
        <v>614</v>
      </c>
      <c r="G148" s="300"/>
      <c r="H148" s="299" t="s">
        <v>56</v>
      </c>
      <c r="I148" s="299" t="s">
        <v>59</v>
      </c>
      <c r="J148" s="299" t="s">
        <v>615</v>
      </c>
      <c r="K148" s="298"/>
    </row>
    <row r="149" s="1" customFormat="1" ht="17.25" customHeight="1">
      <c r="B149" s="296"/>
      <c r="C149" s="301" t="s">
        <v>616</v>
      </c>
      <c r="D149" s="301"/>
      <c r="E149" s="301"/>
      <c r="F149" s="302" t="s">
        <v>617</v>
      </c>
      <c r="G149" s="303"/>
      <c r="H149" s="301"/>
      <c r="I149" s="301"/>
      <c r="J149" s="301" t="s">
        <v>618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622</v>
      </c>
      <c r="D151" s="284"/>
      <c r="E151" s="284"/>
      <c r="F151" s="337" t="s">
        <v>619</v>
      </c>
      <c r="G151" s="284"/>
      <c r="H151" s="336" t="s">
        <v>659</v>
      </c>
      <c r="I151" s="336" t="s">
        <v>621</v>
      </c>
      <c r="J151" s="336">
        <v>120</v>
      </c>
      <c r="K151" s="332"/>
    </row>
    <row r="152" s="1" customFormat="1" ht="15" customHeight="1">
      <c r="B152" s="309"/>
      <c r="C152" s="336" t="s">
        <v>668</v>
      </c>
      <c r="D152" s="284"/>
      <c r="E152" s="284"/>
      <c r="F152" s="337" t="s">
        <v>619</v>
      </c>
      <c r="G152" s="284"/>
      <c r="H152" s="336" t="s">
        <v>679</v>
      </c>
      <c r="I152" s="336" t="s">
        <v>621</v>
      </c>
      <c r="J152" s="336" t="s">
        <v>670</v>
      </c>
      <c r="K152" s="332"/>
    </row>
    <row r="153" s="1" customFormat="1" ht="15" customHeight="1">
      <c r="B153" s="309"/>
      <c r="C153" s="336" t="s">
        <v>85</v>
      </c>
      <c r="D153" s="284"/>
      <c r="E153" s="284"/>
      <c r="F153" s="337" t="s">
        <v>619</v>
      </c>
      <c r="G153" s="284"/>
      <c r="H153" s="336" t="s">
        <v>680</v>
      </c>
      <c r="I153" s="336" t="s">
        <v>621</v>
      </c>
      <c r="J153" s="336" t="s">
        <v>670</v>
      </c>
      <c r="K153" s="332"/>
    </row>
    <row r="154" s="1" customFormat="1" ht="15" customHeight="1">
      <c r="B154" s="309"/>
      <c r="C154" s="336" t="s">
        <v>624</v>
      </c>
      <c r="D154" s="284"/>
      <c r="E154" s="284"/>
      <c r="F154" s="337" t="s">
        <v>625</v>
      </c>
      <c r="G154" s="284"/>
      <c r="H154" s="336" t="s">
        <v>659</v>
      </c>
      <c r="I154" s="336" t="s">
        <v>621</v>
      </c>
      <c r="J154" s="336">
        <v>50</v>
      </c>
      <c r="K154" s="332"/>
    </row>
    <row r="155" s="1" customFormat="1" ht="15" customHeight="1">
      <c r="B155" s="309"/>
      <c r="C155" s="336" t="s">
        <v>627</v>
      </c>
      <c r="D155" s="284"/>
      <c r="E155" s="284"/>
      <c r="F155" s="337" t="s">
        <v>619</v>
      </c>
      <c r="G155" s="284"/>
      <c r="H155" s="336" t="s">
        <v>659</v>
      </c>
      <c r="I155" s="336" t="s">
        <v>629</v>
      </c>
      <c r="J155" s="336"/>
      <c r="K155" s="332"/>
    </row>
    <row r="156" s="1" customFormat="1" ht="15" customHeight="1">
      <c r="B156" s="309"/>
      <c r="C156" s="336" t="s">
        <v>638</v>
      </c>
      <c r="D156" s="284"/>
      <c r="E156" s="284"/>
      <c r="F156" s="337" t="s">
        <v>625</v>
      </c>
      <c r="G156" s="284"/>
      <c r="H156" s="336" t="s">
        <v>659</v>
      </c>
      <c r="I156" s="336" t="s">
        <v>621</v>
      </c>
      <c r="J156" s="336">
        <v>50</v>
      </c>
      <c r="K156" s="332"/>
    </row>
    <row r="157" s="1" customFormat="1" ht="15" customHeight="1">
      <c r="B157" s="309"/>
      <c r="C157" s="336" t="s">
        <v>646</v>
      </c>
      <c r="D157" s="284"/>
      <c r="E157" s="284"/>
      <c r="F157" s="337" t="s">
        <v>625</v>
      </c>
      <c r="G157" s="284"/>
      <c r="H157" s="336" t="s">
        <v>659</v>
      </c>
      <c r="I157" s="336" t="s">
        <v>621</v>
      </c>
      <c r="J157" s="336">
        <v>50</v>
      </c>
      <c r="K157" s="332"/>
    </row>
    <row r="158" s="1" customFormat="1" ht="15" customHeight="1">
      <c r="B158" s="309"/>
      <c r="C158" s="336" t="s">
        <v>644</v>
      </c>
      <c r="D158" s="284"/>
      <c r="E158" s="284"/>
      <c r="F158" s="337" t="s">
        <v>625</v>
      </c>
      <c r="G158" s="284"/>
      <c r="H158" s="336" t="s">
        <v>659</v>
      </c>
      <c r="I158" s="336" t="s">
        <v>621</v>
      </c>
      <c r="J158" s="336">
        <v>50</v>
      </c>
      <c r="K158" s="332"/>
    </row>
    <row r="159" s="1" customFormat="1" ht="15" customHeight="1">
      <c r="B159" s="309"/>
      <c r="C159" s="336" t="s">
        <v>103</v>
      </c>
      <c r="D159" s="284"/>
      <c r="E159" s="284"/>
      <c r="F159" s="337" t="s">
        <v>619</v>
      </c>
      <c r="G159" s="284"/>
      <c r="H159" s="336" t="s">
        <v>681</v>
      </c>
      <c r="I159" s="336" t="s">
        <v>621</v>
      </c>
      <c r="J159" s="336" t="s">
        <v>682</v>
      </c>
      <c r="K159" s="332"/>
    </row>
    <row r="160" s="1" customFormat="1" ht="15" customHeight="1">
      <c r="B160" s="309"/>
      <c r="C160" s="336" t="s">
        <v>683</v>
      </c>
      <c r="D160" s="284"/>
      <c r="E160" s="284"/>
      <c r="F160" s="337" t="s">
        <v>619</v>
      </c>
      <c r="G160" s="284"/>
      <c r="H160" s="336" t="s">
        <v>684</v>
      </c>
      <c r="I160" s="336" t="s">
        <v>654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685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613</v>
      </c>
      <c r="D166" s="299"/>
      <c r="E166" s="299"/>
      <c r="F166" s="299" t="s">
        <v>614</v>
      </c>
      <c r="G166" s="341"/>
      <c r="H166" s="342" t="s">
        <v>56</v>
      </c>
      <c r="I166" s="342" t="s">
        <v>59</v>
      </c>
      <c r="J166" s="299" t="s">
        <v>615</v>
      </c>
      <c r="K166" s="276"/>
    </row>
    <row r="167" s="1" customFormat="1" ht="17.25" customHeight="1">
      <c r="B167" s="277"/>
      <c r="C167" s="301" t="s">
        <v>616</v>
      </c>
      <c r="D167" s="301"/>
      <c r="E167" s="301"/>
      <c r="F167" s="302" t="s">
        <v>617</v>
      </c>
      <c r="G167" s="343"/>
      <c r="H167" s="344"/>
      <c r="I167" s="344"/>
      <c r="J167" s="301" t="s">
        <v>618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622</v>
      </c>
      <c r="D169" s="284"/>
      <c r="E169" s="284"/>
      <c r="F169" s="307" t="s">
        <v>619</v>
      </c>
      <c r="G169" s="284"/>
      <c r="H169" s="284" t="s">
        <v>659</v>
      </c>
      <c r="I169" s="284" t="s">
        <v>621</v>
      </c>
      <c r="J169" s="284">
        <v>120</v>
      </c>
      <c r="K169" s="332"/>
    </row>
    <row r="170" s="1" customFormat="1" ht="15" customHeight="1">
      <c r="B170" s="309"/>
      <c r="C170" s="284" t="s">
        <v>668</v>
      </c>
      <c r="D170" s="284"/>
      <c r="E170" s="284"/>
      <c r="F170" s="307" t="s">
        <v>619</v>
      </c>
      <c r="G170" s="284"/>
      <c r="H170" s="284" t="s">
        <v>669</v>
      </c>
      <c r="I170" s="284" t="s">
        <v>621</v>
      </c>
      <c r="J170" s="284" t="s">
        <v>670</v>
      </c>
      <c r="K170" s="332"/>
    </row>
    <row r="171" s="1" customFormat="1" ht="15" customHeight="1">
      <c r="B171" s="309"/>
      <c r="C171" s="284" t="s">
        <v>85</v>
      </c>
      <c r="D171" s="284"/>
      <c r="E171" s="284"/>
      <c r="F171" s="307" t="s">
        <v>619</v>
      </c>
      <c r="G171" s="284"/>
      <c r="H171" s="284" t="s">
        <v>686</v>
      </c>
      <c r="I171" s="284" t="s">
        <v>621</v>
      </c>
      <c r="J171" s="284" t="s">
        <v>670</v>
      </c>
      <c r="K171" s="332"/>
    </row>
    <row r="172" s="1" customFormat="1" ht="15" customHeight="1">
      <c r="B172" s="309"/>
      <c r="C172" s="284" t="s">
        <v>624</v>
      </c>
      <c r="D172" s="284"/>
      <c r="E172" s="284"/>
      <c r="F172" s="307" t="s">
        <v>625</v>
      </c>
      <c r="G172" s="284"/>
      <c r="H172" s="284" t="s">
        <v>686</v>
      </c>
      <c r="I172" s="284" t="s">
        <v>621</v>
      </c>
      <c r="J172" s="284">
        <v>50</v>
      </c>
      <c r="K172" s="332"/>
    </row>
    <row r="173" s="1" customFormat="1" ht="15" customHeight="1">
      <c r="B173" s="309"/>
      <c r="C173" s="284" t="s">
        <v>627</v>
      </c>
      <c r="D173" s="284"/>
      <c r="E173" s="284"/>
      <c r="F173" s="307" t="s">
        <v>619</v>
      </c>
      <c r="G173" s="284"/>
      <c r="H173" s="284" t="s">
        <v>686</v>
      </c>
      <c r="I173" s="284" t="s">
        <v>629</v>
      </c>
      <c r="J173" s="284"/>
      <c r="K173" s="332"/>
    </row>
    <row r="174" s="1" customFormat="1" ht="15" customHeight="1">
      <c r="B174" s="309"/>
      <c r="C174" s="284" t="s">
        <v>638</v>
      </c>
      <c r="D174" s="284"/>
      <c r="E174" s="284"/>
      <c r="F174" s="307" t="s">
        <v>625</v>
      </c>
      <c r="G174" s="284"/>
      <c r="H174" s="284" t="s">
        <v>686</v>
      </c>
      <c r="I174" s="284" t="s">
        <v>621</v>
      </c>
      <c r="J174" s="284">
        <v>50</v>
      </c>
      <c r="K174" s="332"/>
    </row>
    <row r="175" s="1" customFormat="1" ht="15" customHeight="1">
      <c r="B175" s="309"/>
      <c r="C175" s="284" t="s">
        <v>646</v>
      </c>
      <c r="D175" s="284"/>
      <c r="E175" s="284"/>
      <c r="F175" s="307" t="s">
        <v>625</v>
      </c>
      <c r="G175" s="284"/>
      <c r="H175" s="284" t="s">
        <v>686</v>
      </c>
      <c r="I175" s="284" t="s">
        <v>621</v>
      </c>
      <c r="J175" s="284">
        <v>50</v>
      </c>
      <c r="K175" s="332"/>
    </row>
    <row r="176" s="1" customFormat="1" ht="15" customHeight="1">
      <c r="B176" s="309"/>
      <c r="C176" s="284" t="s">
        <v>644</v>
      </c>
      <c r="D176" s="284"/>
      <c r="E176" s="284"/>
      <c r="F176" s="307" t="s">
        <v>625</v>
      </c>
      <c r="G176" s="284"/>
      <c r="H176" s="284" t="s">
        <v>686</v>
      </c>
      <c r="I176" s="284" t="s">
        <v>621</v>
      </c>
      <c r="J176" s="284">
        <v>50</v>
      </c>
      <c r="K176" s="332"/>
    </row>
    <row r="177" s="1" customFormat="1" ht="15" customHeight="1">
      <c r="B177" s="309"/>
      <c r="C177" s="284" t="s">
        <v>107</v>
      </c>
      <c r="D177" s="284"/>
      <c r="E177" s="284"/>
      <c r="F177" s="307" t="s">
        <v>619</v>
      </c>
      <c r="G177" s="284"/>
      <c r="H177" s="284" t="s">
        <v>687</v>
      </c>
      <c r="I177" s="284" t="s">
        <v>688</v>
      </c>
      <c r="J177" s="284"/>
      <c r="K177" s="332"/>
    </row>
    <row r="178" s="1" customFormat="1" ht="15" customHeight="1">
      <c r="B178" s="309"/>
      <c r="C178" s="284" t="s">
        <v>59</v>
      </c>
      <c r="D178" s="284"/>
      <c r="E178" s="284"/>
      <c r="F178" s="307" t="s">
        <v>619</v>
      </c>
      <c r="G178" s="284"/>
      <c r="H178" s="284" t="s">
        <v>689</v>
      </c>
      <c r="I178" s="284" t="s">
        <v>690</v>
      </c>
      <c r="J178" s="284">
        <v>1</v>
      </c>
      <c r="K178" s="332"/>
    </row>
    <row r="179" s="1" customFormat="1" ht="15" customHeight="1">
      <c r="B179" s="309"/>
      <c r="C179" s="284" t="s">
        <v>55</v>
      </c>
      <c r="D179" s="284"/>
      <c r="E179" s="284"/>
      <c r="F179" s="307" t="s">
        <v>619</v>
      </c>
      <c r="G179" s="284"/>
      <c r="H179" s="284" t="s">
        <v>691</v>
      </c>
      <c r="I179" s="284" t="s">
        <v>621</v>
      </c>
      <c r="J179" s="284">
        <v>20</v>
      </c>
      <c r="K179" s="332"/>
    </row>
    <row r="180" s="1" customFormat="1" ht="15" customHeight="1">
      <c r="B180" s="309"/>
      <c r="C180" s="284" t="s">
        <v>56</v>
      </c>
      <c r="D180" s="284"/>
      <c r="E180" s="284"/>
      <c r="F180" s="307" t="s">
        <v>619</v>
      </c>
      <c r="G180" s="284"/>
      <c r="H180" s="284" t="s">
        <v>692</v>
      </c>
      <c r="I180" s="284" t="s">
        <v>621</v>
      </c>
      <c r="J180" s="284">
        <v>255</v>
      </c>
      <c r="K180" s="332"/>
    </row>
    <row r="181" s="1" customFormat="1" ht="15" customHeight="1">
      <c r="B181" s="309"/>
      <c r="C181" s="284" t="s">
        <v>108</v>
      </c>
      <c r="D181" s="284"/>
      <c r="E181" s="284"/>
      <c r="F181" s="307" t="s">
        <v>619</v>
      </c>
      <c r="G181" s="284"/>
      <c r="H181" s="284" t="s">
        <v>583</v>
      </c>
      <c r="I181" s="284" t="s">
        <v>621</v>
      </c>
      <c r="J181" s="284">
        <v>10</v>
      </c>
      <c r="K181" s="332"/>
    </row>
    <row r="182" s="1" customFormat="1" ht="15" customHeight="1">
      <c r="B182" s="309"/>
      <c r="C182" s="284" t="s">
        <v>109</v>
      </c>
      <c r="D182" s="284"/>
      <c r="E182" s="284"/>
      <c r="F182" s="307" t="s">
        <v>619</v>
      </c>
      <c r="G182" s="284"/>
      <c r="H182" s="284" t="s">
        <v>693</v>
      </c>
      <c r="I182" s="284" t="s">
        <v>654</v>
      </c>
      <c r="J182" s="284"/>
      <c r="K182" s="332"/>
    </row>
    <row r="183" s="1" customFormat="1" ht="15" customHeight="1">
      <c r="B183" s="309"/>
      <c r="C183" s="284" t="s">
        <v>694</v>
      </c>
      <c r="D183" s="284"/>
      <c r="E183" s="284"/>
      <c r="F183" s="307" t="s">
        <v>619</v>
      </c>
      <c r="G183" s="284"/>
      <c r="H183" s="284" t="s">
        <v>695</v>
      </c>
      <c r="I183" s="284" t="s">
        <v>654</v>
      </c>
      <c r="J183" s="284"/>
      <c r="K183" s="332"/>
    </row>
    <row r="184" s="1" customFormat="1" ht="15" customHeight="1">
      <c r="B184" s="309"/>
      <c r="C184" s="284" t="s">
        <v>683</v>
      </c>
      <c r="D184" s="284"/>
      <c r="E184" s="284"/>
      <c r="F184" s="307" t="s">
        <v>619</v>
      </c>
      <c r="G184" s="284"/>
      <c r="H184" s="284" t="s">
        <v>696</v>
      </c>
      <c r="I184" s="284" t="s">
        <v>654</v>
      </c>
      <c r="J184" s="284"/>
      <c r="K184" s="332"/>
    </row>
    <row r="185" s="1" customFormat="1" ht="15" customHeight="1">
      <c r="B185" s="309"/>
      <c r="C185" s="284" t="s">
        <v>111</v>
      </c>
      <c r="D185" s="284"/>
      <c r="E185" s="284"/>
      <c r="F185" s="307" t="s">
        <v>625</v>
      </c>
      <c r="G185" s="284"/>
      <c r="H185" s="284" t="s">
        <v>697</v>
      </c>
      <c r="I185" s="284" t="s">
        <v>621</v>
      </c>
      <c r="J185" s="284">
        <v>50</v>
      </c>
      <c r="K185" s="332"/>
    </row>
    <row r="186" s="1" customFormat="1" ht="15" customHeight="1">
      <c r="B186" s="309"/>
      <c r="C186" s="284" t="s">
        <v>698</v>
      </c>
      <c r="D186" s="284"/>
      <c r="E186" s="284"/>
      <c r="F186" s="307" t="s">
        <v>625</v>
      </c>
      <c r="G186" s="284"/>
      <c r="H186" s="284" t="s">
        <v>699</v>
      </c>
      <c r="I186" s="284" t="s">
        <v>700</v>
      </c>
      <c r="J186" s="284"/>
      <c r="K186" s="332"/>
    </row>
    <row r="187" s="1" customFormat="1" ht="15" customHeight="1">
      <c r="B187" s="309"/>
      <c r="C187" s="284" t="s">
        <v>701</v>
      </c>
      <c r="D187" s="284"/>
      <c r="E187" s="284"/>
      <c r="F187" s="307" t="s">
        <v>625</v>
      </c>
      <c r="G187" s="284"/>
      <c r="H187" s="284" t="s">
        <v>702</v>
      </c>
      <c r="I187" s="284" t="s">
        <v>700</v>
      </c>
      <c r="J187" s="284"/>
      <c r="K187" s="332"/>
    </row>
    <row r="188" s="1" customFormat="1" ht="15" customHeight="1">
      <c r="B188" s="309"/>
      <c r="C188" s="284" t="s">
        <v>703</v>
      </c>
      <c r="D188" s="284"/>
      <c r="E188" s="284"/>
      <c r="F188" s="307" t="s">
        <v>625</v>
      </c>
      <c r="G188" s="284"/>
      <c r="H188" s="284" t="s">
        <v>704</v>
      </c>
      <c r="I188" s="284" t="s">
        <v>700</v>
      </c>
      <c r="J188" s="284"/>
      <c r="K188" s="332"/>
    </row>
    <row r="189" s="1" customFormat="1" ht="15" customHeight="1">
      <c r="B189" s="309"/>
      <c r="C189" s="345" t="s">
        <v>705</v>
      </c>
      <c r="D189" s="284"/>
      <c r="E189" s="284"/>
      <c r="F189" s="307" t="s">
        <v>625</v>
      </c>
      <c r="G189" s="284"/>
      <c r="H189" s="284" t="s">
        <v>706</v>
      </c>
      <c r="I189" s="284" t="s">
        <v>707</v>
      </c>
      <c r="J189" s="346" t="s">
        <v>708</v>
      </c>
      <c r="K189" s="332"/>
    </row>
    <row r="190" s="1" customFormat="1" ht="15" customHeight="1">
      <c r="B190" s="309"/>
      <c r="C190" s="345" t="s">
        <v>44</v>
      </c>
      <c r="D190" s="284"/>
      <c r="E190" s="284"/>
      <c r="F190" s="307" t="s">
        <v>619</v>
      </c>
      <c r="G190" s="284"/>
      <c r="H190" s="281" t="s">
        <v>709</v>
      </c>
      <c r="I190" s="284" t="s">
        <v>710</v>
      </c>
      <c r="J190" s="284"/>
      <c r="K190" s="332"/>
    </row>
    <row r="191" s="1" customFormat="1" ht="15" customHeight="1">
      <c r="B191" s="309"/>
      <c r="C191" s="345" t="s">
        <v>711</v>
      </c>
      <c r="D191" s="284"/>
      <c r="E191" s="284"/>
      <c r="F191" s="307" t="s">
        <v>619</v>
      </c>
      <c r="G191" s="284"/>
      <c r="H191" s="284" t="s">
        <v>712</v>
      </c>
      <c r="I191" s="284" t="s">
        <v>654</v>
      </c>
      <c r="J191" s="284"/>
      <c r="K191" s="332"/>
    </row>
    <row r="192" s="1" customFormat="1" ht="15" customHeight="1">
      <c r="B192" s="309"/>
      <c r="C192" s="345" t="s">
        <v>713</v>
      </c>
      <c r="D192" s="284"/>
      <c r="E192" s="284"/>
      <c r="F192" s="307" t="s">
        <v>619</v>
      </c>
      <c r="G192" s="284"/>
      <c r="H192" s="284" t="s">
        <v>714</v>
      </c>
      <c r="I192" s="284" t="s">
        <v>654</v>
      </c>
      <c r="J192" s="284"/>
      <c r="K192" s="332"/>
    </row>
    <row r="193" s="1" customFormat="1" ht="15" customHeight="1">
      <c r="B193" s="309"/>
      <c r="C193" s="345" t="s">
        <v>715</v>
      </c>
      <c r="D193" s="284"/>
      <c r="E193" s="284"/>
      <c r="F193" s="307" t="s">
        <v>625</v>
      </c>
      <c r="G193" s="284"/>
      <c r="H193" s="284" t="s">
        <v>716</v>
      </c>
      <c r="I193" s="284" t="s">
        <v>654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717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718</v>
      </c>
      <c r="D200" s="348"/>
      <c r="E200" s="348"/>
      <c r="F200" s="348" t="s">
        <v>719</v>
      </c>
      <c r="G200" s="349"/>
      <c r="H200" s="348" t="s">
        <v>720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710</v>
      </c>
      <c r="D202" s="284"/>
      <c r="E202" s="284"/>
      <c r="F202" s="307" t="s">
        <v>45</v>
      </c>
      <c r="G202" s="284"/>
      <c r="H202" s="284" t="s">
        <v>721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46</v>
      </c>
      <c r="G203" s="284"/>
      <c r="H203" s="284" t="s">
        <v>722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49</v>
      </c>
      <c r="G204" s="284"/>
      <c r="H204" s="284" t="s">
        <v>723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47</v>
      </c>
      <c r="G205" s="284"/>
      <c r="H205" s="284" t="s">
        <v>724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48</v>
      </c>
      <c r="G206" s="284"/>
      <c r="H206" s="284" t="s">
        <v>725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666</v>
      </c>
      <c r="D208" s="284"/>
      <c r="E208" s="284"/>
      <c r="F208" s="307" t="s">
        <v>80</v>
      </c>
      <c r="G208" s="284"/>
      <c r="H208" s="284" t="s">
        <v>726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562</v>
      </c>
      <c r="G209" s="284"/>
      <c r="H209" s="284" t="s">
        <v>563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560</v>
      </c>
      <c r="G210" s="284"/>
      <c r="H210" s="284" t="s">
        <v>727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564</v>
      </c>
      <c r="G211" s="345"/>
      <c r="H211" s="336" t="s">
        <v>565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566</v>
      </c>
      <c r="G212" s="345"/>
      <c r="H212" s="336" t="s">
        <v>543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690</v>
      </c>
      <c r="D214" s="284"/>
      <c r="E214" s="284"/>
      <c r="F214" s="307">
        <v>1</v>
      </c>
      <c r="G214" s="345"/>
      <c r="H214" s="336" t="s">
        <v>728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729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730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731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2023-06-23T08:23:44Z</dcterms:created>
  <dcterms:modified xsi:type="dcterms:W3CDTF">2023-06-23T08:24:22Z</dcterms:modified>
</cp:coreProperties>
</file>