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Polní cesta C34" sheetId="2" r:id="rId2"/>
    <sheet name="SO 401 - Ochrana inženýrs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101 - Polní cesta C34'!$C$92:$K$298</definedName>
    <definedName name="_xlnm.Print_Area" localSheetId="1">'SO 101 - Polní cesta C34'!$C$4:$J$41,'SO 101 - Polní cesta C34'!$C$47:$J$72,'SO 101 - Polní cesta C34'!$C$78:$K$298</definedName>
    <definedName name="_xlnm._FilterDatabase" localSheetId="2" hidden="1">'SO 401 - Ochrana inženýrs...'!$C$88:$K$125</definedName>
    <definedName name="_xlnm.Print_Area" localSheetId="2">'SO 401 - Ochrana inženýrs...'!$C$4:$J$41,'SO 401 - Ochrana inženýrs...'!$C$47:$J$68,'SO 401 - Ochrana inženýrs...'!$C$74:$K$125</definedName>
    <definedName name="_xlnm.Print_Area" localSheetId="3">'Seznam figur'!$C$4:$G$14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Polní cesta C34'!$92:$92</definedName>
    <definedName name="_xlnm.Print_Titles" localSheetId="2">'SO 401 - Ochrana inženýrs...'!$88:$88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<sst xmlns="http://schemas.openxmlformats.org/spreadsheetml/2006/main" count="3248" uniqueCount="772">
  <si>
    <t>Export Komplet</t>
  </si>
  <si>
    <t>VZ</t>
  </si>
  <si>
    <t>2.0</t>
  </si>
  <si>
    <t>ZAMOK</t>
  </si>
  <si>
    <t>False</t>
  </si>
  <si>
    <t>{8bb2e398-9b6e-428f-a271-2a0f04b32ca1}</t>
  </si>
  <si>
    <t>0,01</t>
  </si>
  <si>
    <t>21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</si>
  <si>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</si>
  <si>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</si>
  <si>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</si>
  <si>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</si>
  <si>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</si>
  <si>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</si>
  <si>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</si>
  <si>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</si>
  <si>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Polní cesta C34 Drážkov - Nabídka</t>
  </si>
  <si>
    <t>KSO:</t>
  </si>
  <si>
    <t/>
  </si>
  <si>
    <t>CC-CZ:</t>
  </si>
  <si>
    <t>Místo:</t>
  </si>
  <si>
    <t xml:space="preserve"> </t>
  </si>
  <si>
    <t>Datum:</t>
  </si>
  <si>
    <t>9. 6. 2023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</si>
  <si>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</si>
  <si>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</si>
  <si>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</si>
  <si>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</si>
  <si>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</si>
  <si>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</si>
  <si>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</si>
  <si>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</si>
  <si>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</si>
  <si>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</si>
  <si>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</si>
  <si>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</si>
  <si>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</si>
  <si>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</si>
  <si>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</si>
  <si>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</si>
  <si>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</si>
  <si>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</si>
  <si>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</si>
  <si>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</si>
  <si>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</si>
  <si>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</si>
  <si>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</si>
  <si>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</si>
  <si>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</si>
  <si>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</si>
  <si>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</si>
  <si>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</si>
  <si>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</si>
  <si>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</si>
  <si>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</si>
  <si>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</si>
  <si>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</si>
  <si>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</si>
  <si>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</si>
  <si>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</si>
  <si>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</si>
  <si>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</si>
  <si>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</si>
  <si>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</si>
  <si>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</si>
  <si>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</si>
  <si>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</si>
  <si>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</si>
  <si>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</si>
  <si>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</si>
  <si>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</si>
  <si>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S</t>
  </si>
  <si>
    <t>Stavba</t>
  </si>
  <si>
    <t>STA</t>
  </si>
  <si>
    <t>1</t>
  </si>
  <si>
    <t>{065a9461-1a0d-4809-8c39-4276ad3404d8}</t>
  </si>
  <si>
    <t>-1</t>
  </si>
  <si>
    <t>/</t>
  </si>
  <si>
    <t>SO 101</t>
  </si>
  <si>
    <t>Polní cesta C34</t>
  </si>
  <si>
    <t>Soupis</t>
  </si>
  <si>
    <t>2</t>
  </si>
  <si>
    <t>{8bac9906-8651-459e-8b81-d20db7e9975a}</t>
  </si>
  <si>
    <t>SO 401</t>
  </si>
  <si>
    <t>Ochrana inženýrských sítí NET4GAS</t>
  </si>
  <si>
    <t>{327ba9b0-770f-4f2f-a96b-386fa46707a5}</t>
  </si>
  <si>
    <t>KRYCÍ LIST SOUPISU PRACÍ</t>
  </si>
  <si>
    <t>Objekt:</t>
  </si>
  <si>
    <t>S - Stavba</t>
  </si>
  <si>
    <t>Soupis:</t>
  </si>
  <si>
    <t>SO 101 - Polní cesta C34</t>
  </si>
  <si>
    <t>REKAPITULACE ČLENĚNÍ SOUPISU PRACÍ</t>
  </si>
  <si>
    <t>Kód dílu - Popis</t>
  </si>
  <si>
    <t>Cena celkem [CZK]</t>
  </si>
  <si>
    <t>001 - Zemní práce</t>
  </si>
  <si>
    <t>002 - Základy</t>
  </si>
  <si>
    <t>005 - Komunikace</t>
  </si>
  <si>
    <t>009 - Ostatní konstrukce a práce</t>
  </si>
  <si>
    <t>099 - Přesun hmot HSV</t>
  </si>
  <si>
    <t>V01 - Průzkumné, geodetické a projektové práce</t>
  </si>
  <si>
    <t>V03 - Zařízení staveniště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</si>
  <si>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</si>
  <si>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</si>
  <si>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</si>
  <si>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</si>
  <si>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</si>
  <si>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</si>
  <si>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</si>
  <si>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</si>
  <si>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</si>
  <si>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</si>
  <si>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</si>
  <si>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</si>
  <si>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</si>
  <si>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</si>
  <si>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001</t>
  </si>
  <si>
    <t>Zemní práce</t>
  </si>
  <si>
    <t>4</t>
  </si>
  <si>
    <t>ROZPOCET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</si>
  <si>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</si>
  <si>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</si>
  <si>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</si>
  <si>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</si>
  <si>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2023 01</t>
  </si>
  <si>
    <t>668868121</t>
  </si>
  <si>
    <t>Online PSC</t>
  </si>
  <si>
    <t>https://podminky.urs.cz/item/CS_URS_2023_01/111211101</t>
  </si>
  <si>
    <t>112151011</t>
  </si>
  <si>
    <t>Pokácení stromu volné v celku s odřezáním kmene a s odvětvením průměru kmene přes 100 do 200 mm</t>
  </si>
  <si>
    <t>kus</t>
  </si>
  <si>
    <t>473570625</t>
  </si>
  <si>
    <t>https://podminky.urs.cz/item/CS_URS_2023_01/112151011</t>
  </si>
  <si>
    <t>3</t>
  </si>
  <si>
    <t>112155311</t>
  </si>
  <si>
    <t>Štěpkování s naložením na dopravní prostředek a odvozem do 20 km keřového porostu středně hustého</t>
  </si>
  <si>
    <t>-1429875156</t>
  </si>
  <si>
    <t>https://podminky.urs.cz/item/CS_URS_2023_01/112155311</t>
  </si>
  <si>
    <t>112201111</t>
  </si>
  <si>
    <t>Odstranění pařezu v rovině nebo na svahu do 1:5 o průměru pařezu na řezné ploše do 200 mm</t>
  </si>
  <si>
    <t>-1507890158</t>
  </si>
  <si>
    <t>https://podminky.urs.cz/item/CS_URS_2023_01/112201111</t>
  </si>
  <si>
    <t>5</t>
  </si>
  <si>
    <t>112201114</t>
  </si>
  <si>
    <t>Odstranění pařezu v rovině nebo na svahu do 1:5 o průměru pařezu na řezné ploše přes 400 do 500 mm</t>
  </si>
  <si>
    <t>1647978087</t>
  </si>
  <si>
    <t>https://podminky.urs.cz/item/CS_URS_2023_01/112201114</t>
  </si>
  <si>
    <t>6</t>
  </si>
  <si>
    <t>113106192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</si>
  <si>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zalitými cementovou maltou</t>
  </si>
  <si>
    <t>-409115869</t>
  </si>
  <si>
    <t>https://podminky.urs.cz/item/CS_URS_2023_01/113106192</t>
  </si>
  <si>
    <t>VV</t>
  </si>
  <si>
    <t>"u regulační stanice plynu;"5</t>
  </si>
  <si>
    <t>7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</si>
  <si>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</si>
  <si>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</si>
  <si>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-2087131639</t>
  </si>
  <si>
    <t>https://podminky.urs.cz/item/CS_URS_2023_01/113107163</t>
  </si>
  <si>
    <t>"u regulační stanice plynu ; 5</t>
  </si>
  <si>
    <t>"v úseku ZÚ – 0,040.00;134,85</t>
  </si>
  <si>
    <t>139,85</t>
  </si>
  <si>
    <t>8</t>
  </si>
  <si>
    <t>121151123</t>
  </si>
  <si>
    <t>Sejmutí ornice strojně při souvislé ploše přes 500 m2, tl. vrstvy do 200 mm</t>
  </si>
  <si>
    <t>1743982821</t>
  </si>
  <si>
    <t>https://podminky.urs.cz/item/CS_URS_2023_01/121151123</t>
  </si>
  <si>
    <t>"ZÚ-KÚ+sjezdy; " 2066,2</t>
  </si>
  <si>
    <t>9</t>
  </si>
  <si>
    <t>122252206</t>
  </si>
  <si>
    <t>Odkopávky a prokopávky nezapažené pro silnice a dálnice strojně v hornině třídy těžitelnosti I přes 1 000 do 5 000 m3</t>
  </si>
  <si>
    <t>m3</t>
  </si>
  <si>
    <t>257990260</t>
  </si>
  <si>
    <t>https://podminky.urs.cz/item/CS_URS_2023_01/122252206</t>
  </si>
  <si>
    <t>"výkop</t>
  </si>
  <si>
    <t>"komunikace st. ZÚ - KÚ;1215,86-0,1*2066,2</t>
  </si>
  <si>
    <t>"sjezdy; 98,51*0,25</t>
  </si>
  <si>
    <t>"výkop aktivní zóny tl. 0,35m</t>
  </si>
  <si>
    <t>"komunikace; (((660+167,02)*(3+2*0,82))+202,37)*0,35</t>
  </si>
  <si>
    <t>"sjezdy; 98,51*0,35</t>
  </si>
  <si>
    <t>"výkop aktivní zóny tl. 1,2m</t>
  </si>
  <si>
    <t>"st. 0,660.00km - 0,720.00km; (60*(3+2*0,82)+62)*1,2-115*0,8</t>
  </si>
  <si>
    <t>"skrývka humózní vrstvy tl. 0,8m</t>
  </si>
  <si>
    <t>"st. 0,620.00km-0,720.00km; 115*0,8</t>
  </si>
  <si>
    <t>2890,736</t>
  </si>
  <si>
    <t>10</t>
  </si>
  <si>
    <t>122861101</t>
  </si>
  <si>
    <t>Těžení a rozpojení jednotlivých balvanů velikosti přes 0,5 m z horniny třídy těžitelnosti III skupiny 6 a 7</t>
  </si>
  <si>
    <t>109202454</t>
  </si>
  <si>
    <t>https://podminky.urs.cz/item/CS_URS_2023_01/122861101</t>
  </si>
  <si>
    <t>11</t>
  </si>
  <si>
    <t>132251103</t>
  </si>
  <si>
    <t>Hloubení nezapažených rýh šířky do 800 mm strojně s urovnáním dna do předepsaného profilu a spádu v hornině třídy těžitelnosti I skupiny 3 přes 50 do 100 m3</t>
  </si>
  <si>
    <t>590021576</t>
  </si>
  <si>
    <t>https://podminky.urs.cz/item/CS_URS_2023_01/132251103</t>
  </si>
  <si>
    <t>"Podélná drenáž; " 945,32*0,5*0,5</t>
  </si>
  <si>
    <t>12</t>
  </si>
  <si>
    <t>162201401</t>
  </si>
  <si>
    <t>Vodorovné přemístění větví, kmenů nebo pařezů s naložením, složením a dopravou do 1000 m větví stromů listnatých, průměru kmene přes 100 do 300 mm</t>
  </si>
  <si>
    <t>963612362</t>
  </si>
  <si>
    <t>https://podminky.urs.cz/item/CS_URS_2023_01/162201401</t>
  </si>
  <si>
    <t>13</t>
  </si>
  <si>
    <t>162201411</t>
  </si>
  <si>
    <t>Vodorovné přemístění větví, kmenů nebo pařezů s naložením, složením a dopravou do 1000 m kmenů stromů listnatých, průměru přes 100 do 300 mm</t>
  </si>
  <si>
    <t>-161575792</t>
  </si>
  <si>
    <t>https://podminky.urs.cz/item/CS_URS_2023_01/162201411</t>
  </si>
  <si>
    <t>14</t>
  </si>
  <si>
    <t>162201421</t>
  </si>
  <si>
    <t>Vodorovné přemístění větví, kmenů nebo pařezů s naložením, složením a dopravou do 1000 m pařezů kmenů, průměru přes 100 do 300 mm</t>
  </si>
  <si>
    <t>1925410435</t>
  </si>
  <si>
    <t>https://podminky.urs.cz/item/CS_URS_2023_01/162201421</t>
  </si>
  <si>
    <t>15</t>
  </si>
  <si>
    <t>162201422</t>
  </si>
  <si>
    <t>Vodorovné přemístění větví, kmenů nebo pařezů s naložením, složením a dopravou do 1000 m pařezů kmenů, průměru přes 300 do 500 mm</t>
  </si>
  <si>
    <t>-501872700</t>
  </si>
  <si>
    <t>https://podminky.urs.cz/item/CS_URS_2023_01/162201422</t>
  </si>
  <si>
    <t>16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</si>
  <si>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</si>
  <si>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</si>
  <si>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115048728</t>
  </si>
  <si>
    <t>https://podminky.urs.cz/item/CS_URS_2023_01/162301931</t>
  </si>
  <si>
    <t>35*4</t>
  </si>
  <si>
    <t>17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</si>
  <si>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</si>
  <si>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</si>
  <si>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2101504810</t>
  </si>
  <si>
    <t>https://podminky.urs.cz/item/CS_URS_2023_01/162301951</t>
  </si>
  <si>
    <t>18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</si>
  <si>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</si>
  <si>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</si>
  <si>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-364539449</t>
  </si>
  <si>
    <t>https://podminky.urs.cz/item/CS_URS_2023_01/162301971</t>
  </si>
  <si>
    <t>19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</si>
  <si>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</si>
  <si>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</si>
  <si>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1041308534</t>
  </si>
  <si>
    <t>https://podminky.urs.cz/item/CS_URS_2023_01/162301972</t>
  </si>
  <si>
    <t>16*4</t>
  </si>
  <si>
    <t>20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</si>
  <si>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</si>
  <si>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</si>
  <si>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-109540417</t>
  </si>
  <si>
    <t>https://podminky.urs.cz/item/CS_URS_2023_01/162751117</t>
  </si>
  <si>
    <t>"odvoz výkopu na skládku</t>
  </si>
  <si>
    <t xml:space="preserve">"1033,87+1448,39+316,48+236,33-111,34 </t>
  </si>
  <si>
    <t>"odvoz humozní vrstvy do 35-ti km</t>
  </si>
  <si>
    <t>"206,62-578,56*0,1+115*0,8</t>
  </si>
  <si>
    <t>3164,494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</si>
  <si>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</si>
  <si>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</si>
  <si>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-2107582792</t>
  </si>
  <si>
    <t>https://podminky.urs.cz/item/CS_URS_2023_01/162751119</t>
  </si>
  <si>
    <t>"(1033,87+1448,39+316,48+236,33-111,34 )*25</t>
  </si>
  <si>
    <t>"(206,62-578,56*0,1+115*0,8)*25</t>
  </si>
  <si>
    <t>79112,35</t>
  </si>
  <si>
    <t>22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</si>
  <si>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</si>
  <si>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</si>
  <si>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1407784039</t>
  </si>
  <si>
    <t>https://podminky.urs.cz/item/CS_URS_2023_01/162751157</t>
  </si>
  <si>
    <t>"balvany; " 4,5</t>
  </si>
  <si>
    <t>23</t>
  </si>
  <si>
    <t>162751159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</si>
  <si>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</si>
  <si>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297532427</t>
  </si>
  <si>
    <t>https://podminky.urs.cz/item/CS_URS_2023_01/162751159</t>
  </si>
  <si>
    <t>"balvany; "4,5*25</t>
  </si>
  <si>
    <t>24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</si>
  <si>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</si>
  <si>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</si>
  <si>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-715702471</t>
  </si>
  <si>
    <t>https://podminky.urs.cz/item/CS_URS_2023_01/171152111</t>
  </si>
  <si>
    <t>"zlepšení aktivní zóny tl 0.35m kamenivo 0-125</t>
  </si>
  <si>
    <t>"st.ZÚ-st.0,660.00km + st.0,720.00km-KÚ;   ((660+167,02)*(3+2*0,82)+202,37)*0,35</t>
  </si>
  <si>
    <t>"zlepšení aktivní zóny tl 1.2m kamenivo 0-600  (+nákup + dovoz)</t>
  </si>
  <si>
    <t>" st. 0,660.00km-0,720.00km; (60*(3+2*0,82)+62)*1,2</t>
  </si>
  <si>
    <t>1856,868</t>
  </si>
  <si>
    <t>25</t>
  </si>
  <si>
    <t>M</t>
  </si>
  <si>
    <t>58344003</t>
  </si>
  <si>
    <t>kamenivo drcené hrubé frakce 63/125</t>
  </si>
  <si>
    <t>t</t>
  </si>
  <si>
    <t>1168371218</t>
  </si>
  <si>
    <t>"st.ZÚ-st.0,660.00km + st.0,720.00km-KÚ;  (((660+167,02)*(3+2*0,82)+202,37)*0,35)*1,8</t>
  </si>
  <si>
    <t>"sjezdy; 98,51*0,35*1,8</t>
  </si>
  <si>
    <t>2607,099</t>
  </si>
  <si>
    <t>26</t>
  </si>
  <si>
    <t>58344003a</t>
  </si>
  <si>
    <t>kamenivo drcené hrubé - frakce 0/600</t>
  </si>
  <si>
    <t>-1078074015</t>
  </si>
  <si>
    <t>"st. 0,660.00km-0,720.00km;(( 60*(3+2*0,82)+62)*1,2)*1,8</t>
  </si>
  <si>
    <t>735,264</t>
  </si>
  <si>
    <t>27</t>
  </si>
  <si>
    <t>171201231</t>
  </si>
  <si>
    <t>Poplatek za uložení stavebního odpadu na recyklační skládce (skládkovné) zeminy a kamení zatříděného do Katalogu odpadů pod kódem 17 05 04</t>
  </si>
  <si>
    <t>-991209299</t>
  </si>
  <si>
    <t>https://podminky.urs.cz/item/CS_URS_2023_01/171201231</t>
  </si>
  <si>
    <t>" (1033,87+1448,39+316,48+236,33-111,34)*1,8</t>
  </si>
  <si>
    <t>"(206,62-578,56*0,1+115*0,8)*1,8</t>
  </si>
  <si>
    <t>5696,089</t>
  </si>
  <si>
    <t>28</t>
  </si>
  <si>
    <t>171151103</t>
  </si>
  <si>
    <t>Uložení sypanin do násypů strojně s rozprostřením sypaniny ve vrstvách a s hrubým urovnáním zhutněných z hornin soudržných jakékoliv třídy těžitelnosti</t>
  </si>
  <si>
    <t>-2045109553</t>
  </si>
  <si>
    <t>https://podminky.urs.cz/item/CS_URS_2023_01/171151103</t>
  </si>
  <si>
    <t>"Dosypávky svahů a modelace terénu; " 111,34</t>
  </si>
  <si>
    <t>29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</si>
  <si>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</si>
  <si>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</si>
  <si>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1898042322</t>
  </si>
  <si>
    <t>https://podminky.urs.cz/item/CS_URS_2023_01/175151101</t>
  </si>
  <si>
    <t>"Drenáž podélná; " 945,32*0,5*0,5</t>
  </si>
  <si>
    <t>30</t>
  </si>
  <si>
    <t>181152302</t>
  </si>
  <si>
    <t>Úprava pláně na stavbách silnic a dálnic strojně v zářezech mimo skalních se zhutněním</t>
  </si>
  <si>
    <t>184578898</t>
  </si>
  <si>
    <t>https://podminky.urs.cz/item/CS_URS_2023_01/181152302</t>
  </si>
  <si>
    <t>"komunikace; " 4380,14</t>
  </si>
  <si>
    <t>"sjezdy; " 98,51</t>
  </si>
  <si>
    <t>Součet</t>
  </si>
  <si>
    <t>31</t>
  </si>
  <si>
    <t>181351113</t>
  </si>
  <si>
    <t>Rozprostření a urovnání ornice v rovině nebo ve svahu sklonu do 1:5 strojně při souvislé ploše přes 500 m2, tl. vrstvy do 200 mm</t>
  </si>
  <si>
    <t>1747014497</t>
  </si>
  <si>
    <t>https://podminky.urs.cz/item/CS_URS_2023_01/181351113</t>
  </si>
  <si>
    <t>" podél komunikace ; " 578,56</t>
  </si>
  <si>
    <t>32</t>
  </si>
  <si>
    <t>181411121</t>
  </si>
  <si>
    <t>Založení trávníku na půdě předem připravené plochy do 1000 m2 výsevem včetně utažení lučního v rovině nebo na svahu do 1:5</t>
  </si>
  <si>
    <t>-237589988</t>
  </si>
  <si>
    <t>https://podminky.urs.cz/item/CS_URS_2023_01/181411121</t>
  </si>
  <si>
    <t>"podél komunikace ; " 578,56</t>
  </si>
  <si>
    <t>33</t>
  </si>
  <si>
    <t>00572470</t>
  </si>
  <si>
    <t>osivo směs travní univerzál</t>
  </si>
  <si>
    <t>kg</t>
  </si>
  <si>
    <t>954034101</t>
  </si>
  <si>
    <t>578,56*0,03</t>
  </si>
  <si>
    <t>34</t>
  </si>
  <si>
    <t>10371500</t>
  </si>
  <si>
    <t>substrát pro trávníky VL</t>
  </si>
  <si>
    <t>-1522812182</t>
  </si>
  <si>
    <t>35</t>
  </si>
  <si>
    <t>183101214</t>
  </si>
  <si>
    <t>Hloubení jamek pro vysazování rostlin v zemině skupiny 1 až 4 s výměnou půdy z 50% v rovině nebo na svahu do 1:5, objemu přes 0,05 do 0,125 m3</t>
  </si>
  <si>
    <t>-1110394720</t>
  </si>
  <si>
    <t>https://podminky.urs.cz/item/CS_URS_2023_01/183101214</t>
  </si>
  <si>
    <t>36</t>
  </si>
  <si>
    <t>184102111</t>
  </si>
  <si>
    <t>Výsadba dřeviny s balem do předem vyhloubené jamky se zalitím v rovině nebo na svahu do 1:5, při průměru balu přes 100 do 200 mm</t>
  </si>
  <si>
    <t>-1219504590</t>
  </si>
  <si>
    <t>https://podminky.urs.cz/item/CS_URS_2023_01/184102111</t>
  </si>
  <si>
    <t>37</t>
  </si>
  <si>
    <t>02650381</t>
  </si>
  <si>
    <t>jeřáb ptačí /Sorbus aucuparia/ 150-200cm</t>
  </si>
  <si>
    <t>1273736799</t>
  </si>
  <si>
    <t>38</t>
  </si>
  <si>
    <t>184215133</t>
  </si>
  <si>
    <t>Ukotvení dřeviny kůly v rovině nebo na svahu do 1:5 třemi kůly, délky přes 2 do 3 m</t>
  </si>
  <si>
    <t>2010747720</t>
  </si>
  <si>
    <t>https://podminky.urs.cz/item/CS_URS_2023_01/184215133</t>
  </si>
  <si>
    <t>39</t>
  </si>
  <si>
    <t>60591257</t>
  </si>
  <si>
    <t>kůl vyvazovací dřevěný impregnovaný D 8cm dl 3m</t>
  </si>
  <si>
    <t>-1154253745</t>
  </si>
  <si>
    <t>40</t>
  </si>
  <si>
    <t>184813121</t>
  </si>
  <si>
    <t>Ochrana dřevin před okusem zvěří ručně v rovině nebo ve svahu do 1:5, pletivem, výšky do 2 m</t>
  </si>
  <si>
    <t>153211333</t>
  </si>
  <si>
    <t>https://podminky.urs.cz/item/CS_URS_2023_01/184813121</t>
  </si>
  <si>
    <t>41</t>
  </si>
  <si>
    <t>184816111</t>
  </si>
  <si>
    <t>Hnojení sazenic průmyslovými hnojivy v množství do 0,25 kg k jedné sazenici</t>
  </si>
  <si>
    <t>60733850</t>
  </si>
  <si>
    <t>https://podminky.urs.cz/item/CS_URS_2023_01/184816111</t>
  </si>
  <si>
    <t>42</t>
  </si>
  <si>
    <t>25191155</t>
  </si>
  <si>
    <t>hnojivo průmyslové</t>
  </si>
  <si>
    <t>-352523238</t>
  </si>
  <si>
    <t>43</t>
  </si>
  <si>
    <t>184911431</t>
  </si>
  <si>
    <t>Mulčování vysazených rostlin mulčovací kůrou, tl. přes 100 do 150 mm v rovině nebo na svahu do 1:5</t>
  </si>
  <si>
    <t>817819964</t>
  </si>
  <si>
    <t>https://podminky.urs.cz/item/CS_URS_2023_01/184911431</t>
  </si>
  <si>
    <t>44</t>
  </si>
  <si>
    <t>10391100</t>
  </si>
  <si>
    <t>kůra mulčovací VL</t>
  </si>
  <si>
    <t>682434497</t>
  </si>
  <si>
    <t>45</t>
  </si>
  <si>
    <t>185804513</t>
  </si>
  <si>
    <t>Odplevelení výsadeb v rovině nebo na svahu do 1:5 dřevin solitérních</t>
  </si>
  <si>
    <t>1450239449</t>
  </si>
  <si>
    <t>https://podminky.urs.cz/item/CS_URS_2023_01/185804513</t>
  </si>
  <si>
    <t>46</t>
  </si>
  <si>
    <t>171201221</t>
  </si>
  <si>
    <t>Poplatek za uložení stavebního odpadu na skládce (skládkovné) zeminy a kamení zatříděného do Katalogu odpadů pod kódem 17 05 04</t>
  </si>
  <si>
    <t>24720582</t>
  </si>
  <si>
    <t>https://podminky.urs.cz/item/CS_URS_2023_01/171201221</t>
  </si>
  <si>
    <t>A47</t>
  </si>
  <si>
    <t>"balvany; " 4,5*1,8"8.1</t>
  </si>
  <si>
    <t>002</t>
  </si>
  <si>
    <t>Základy</t>
  </si>
  <si>
    <t>47</t>
  </si>
  <si>
    <t>211971110</t>
  </si>
  <si>
    <t>Zřízení opláštění výplně z geotextilie odvodňovacích žeber nebo trativodů v rýze nebo zářezu se stěnami šikmými o sklonu do 1:2</t>
  </si>
  <si>
    <t>-1162159271</t>
  </si>
  <si>
    <t>https://podminky.urs.cz/item/CS_URS_2023_01/211971110</t>
  </si>
  <si>
    <t>945,32*2</t>
  </si>
  <si>
    <t>48</t>
  </si>
  <si>
    <t>69311172</t>
  </si>
  <si>
    <t>geotextilie PP s ÚV stabilizací 300g/m2</t>
  </si>
  <si>
    <t>-1651968646</t>
  </si>
  <si>
    <t>1890,64*1,15</t>
  </si>
  <si>
    <t>49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</si>
  <si>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</si>
  <si>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</si>
  <si>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m</t>
  </si>
  <si>
    <t>-274585733</t>
  </si>
  <si>
    <t>https://podminky.urs.cz/item/CS_URS_2023_01/212751104</t>
  </si>
  <si>
    <t>"Drenáž podélná;  " 945,32</t>
  </si>
  <si>
    <t>50</t>
  </si>
  <si>
    <t>58333674</t>
  </si>
  <si>
    <t>kamenivo těžené hrubé frakce 16/32</t>
  </si>
  <si>
    <t>1933344446</t>
  </si>
  <si>
    <t>"Drenáž podélná;  " 945,32*0,5*0,5*1,8</t>
  </si>
  <si>
    <t>51</t>
  </si>
  <si>
    <t>212751134</t>
  </si>
  <si>
    <t>Trativody z drenážních a melioračních trubek pro meliorace, dočasné nebo odlehčovací drenáže se zřízením štěrkového lože pod trubky a s jejich obsypem v otevřeném výkopu trubka flexibilní PVC-U SN 4 neperforovaná DN 100</t>
  </si>
  <si>
    <t>1918259167</t>
  </si>
  <si>
    <t>https://podminky.urs.cz/item/CS_URS_2023_01/212751134</t>
  </si>
  <si>
    <t>"st. 0,200.00km - 0,320.00km, Pozn. Položka bude čerpána v případě zastižení POZ na základě rozhodnutí TDI;168</t>
  </si>
  <si>
    <t>168</t>
  </si>
  <si>
    <t>005</t>
  </si>
  <si>
    <t>Komunikace</t>
  </si>
  <si>
    <t>52</t>
  </si>
  <si>
    <t>564851111.1</t>
  </si>
  <si>
    <t>Podklad ze štěrkodrtě ŠD plochy přes 100 m2 tl 150 mm</t>
  </si>
  <si>
    <t>-1009539904</t>
  </si>
  <si>
    <t xml:space="preserve"> (887,02*(3+2*0,6))+241,85</t>
  </si>
  <si>
    <t>53</t>
  </si>
  <si>
    <t>564851111.2</t>
  </si>
  <si>
    <t>-1184930302</t>
  </si>
  <si>
    <t xml:space="preserve"> (887,02*(3+2*0,82))+264,37</t>
  </si>
  <si>
    <t>54</t>
  </si>
  <si>
    <t>564871111</t>
  </si>
  <si>
    <t>Podklad ze štěrkodrti ŠD s rozprostřením a zhutněním plochy přes 100 m2, po zhutnění tl. 250 mm</t>
  </si>
  <si>
    <t>-314672934</t>
  </si>
  <si>
    <t>https://podminky.urs.cz/item/CS_URS_2023_01/564871111</t>
  </si>
  <si>
    <t>"sjezdy</t>
  </si>
  <si>
    <t>"výměra dle situace C.3.1;C.3.2; " 98,51</t>
  </si>
  <si>
    <t>55</t>
  </si>
  <si>
    <t>569831111</t>
  </si>
  <si>
    <t>Zpevnění krajnic nebo komunikací pro pěší s rozprostřením a zhutněním, po zhutnění štěrkodrtí tl. 100 mm</t>
  </si>
  <si>
    <t>-250767443</t>
  </si>
  <si>
    <t>https://podminky.urs.cz/item/CS_URS_2023_01/569831111</t>
  </si>
  <si>
    <t>"dle situace C.3.1;C.3.2; " (875,87+845,83)*0,5</t>
  </si>
  <si>
    <t>56</t>
  </si>
  <si>
    <t>573411106.1</t>
  </si>
  <si>
    <t>Jednoduchý nátěr z asfaltu v množství 1,90 kg/m2 s posypem, množství 1.8 kg/m2, posyp kamenivem 4/8</t>
  </si>
  <si>
    <t>-2051983541</t>
  </si>
  <si>
    <t>"výměra dle situace C.3.1;C.3.2; " 2832</t>
  </si>
  <si>
    <t>57</t>
  </si>
  <si>
    <t>573411106.2</t>
  </si>
  <si>
    <t>Jednoduchý nátěr z asfaltu v množství 1,90 kg/m2 s posypem, množství 1.8 kg/m2, posyp kamenivem 8/11</t>
  </si>
  <si>
    <t>-708109232</t>
  </si>
  <si>
    <t>58</t>
  </si>
  <si>
    <t>574381112</t>
  </si>
  <si>
    <t>Penetrační makadam PM s rozprostřením kameniva na sucho, s prolitím živicí, s posypem drtí a se zhutněním hrubý (PMH) z kameniva hrubého drceného, po zhutnění tl. 100 mm</t>
  </si>
  <si>
    <t>-1557114983</t>
  </si>
  <si>
    <t>https://podminky.urs.cz/item/CS_URS_2023_01/574381112</t>
  </si>
  <si>
    <t>009</t>
  </si>
  <si>
    <t>Ostatní konstrukce a práce</t>
  </si>
  <si>
    <t>59</t>
  </si>
  <si>
    <t>912211111</t>
  </si>
  <si>
    <t>Montáž směrového sloupku plastového s odrazkou prostým uložením bez betonového základu silničního</t>
  </si>
  <si>
    <t>1703902044</t>
  </si>
  <si>
    <t>https://podminky.urs.cz/item/CS_URS_2023_01/912211111</t>
  </si>
  <si>
    <t>60</t>
  </si>
  <si>
    <t>40445158</t>
  </si>
  <si>
    <t>sloupek směrový silniční plastový 1,2m</t>
  </si>
  <si>
    <t>-696691602</t>
  </si>
  <si>
    <t>099</t>
  </si>
  <si>
    <t>Přesun hmot HSV</t>
  </si>
  <si>
    <t>61</t>
  </si>
  <si>
    <t>997013862</t>
  </si>
  <si>
    <t>Poplatek za uložení stavebního odpadu na recyklační skládce (skládkovné) z armovaného betonu zatříděného do Katalogu odpadů pod kódem 17 01 01</t>
  </si>
  <si>
    <t>-1635058635</t>
  </si>
  <si>
    <t>https://podminky.urs.cz/item/CS_URS_2023_01/997013862</t>
  </si>
  <si>
    <t>62</t>
  </si>
  <si>
    <t>997013873</t>
  </si>
  <si>
    <t>-1084467123</t>
  </si>
  <si>
    <t>https://podminky.urs.cz/item/CS_URS_2023_01/997013873</t>
  </si>
  <si>
    <t>63</t>
  </si>
  <si>
    <t>997221551</t>
  </si>
  <si>
    <t>Vodorovná doprava suti bez naložení, ale se složením a s hrubým urovnáním ze sypkých materiálů, na vzdálenost do 1 km</t>
  </si>
  <si>
    <t>-1394363067</t>
  </si>
  <si>
    <t>https://podminky.urs.cz/item/CS_URS_2023_01/997221551</t>
  </si>
  <si>
    <t>64</t>
  </si>
  <si>
    <t>997221559</t>
  </si>
  <si>
    <t>Vodorovná doprava suti bez naložení, ale se složením a s hrubým urovnáním Příplatek k ceně za každý další i započatý 1 km přes 1 km</t>
  </si>
  <si>
    <t>956195882</t>
  </si>
  <si>
    <t>https://podminky.urs.cz/item/CS_URS_2023_01/997221559</t>
  </si>
  <si>
    <t>A64</t>
  </si>
  <si>
    <t>63,659*34</t>
  </si>
  <si>
    <t>65</t>
  </si>
  <si>
    <t>998225111</t>
  </si>
  <si>
    <t>Přesun hmot pro komunikace s krytem z kameniva, monolitickým betonovým nebo živičným dopravní vzdálenost do 200 m jakékoliv délky objektu</t>
  </si>
  <si>
    <t>-1726277734</t>
  </si>
  <si>
    <t>https://podminky.urs.cz/item/CS_URS_2023_01/998225111</t>
  </si>
  <si>
    <t>V01</t>
  </si>
  <si>
    <t>Průzkumné, geodetické a projektové práce</t>
  </si>
  <si>
    <t>66</t>
  </si>
  <si>
    <t>010001000</t>
  </si>
  <si>
    <t>Průzkumné, projektové práce - vytýčení průběhu vedení IS</t>
  </si>
  <si>
    <t>kpl</t>
  </si>
  <si>
    <t>861499114</t>
  </si>
  <si>
    <t>67</t>
  </si>
  <si>
    <t>012103000</t>
  </si>
  <si>
    <t>Geodetické práce před výstavbou - vytýčení obvodu staveniště</t>
  </si>
  <si>
    <t>-2014098598</t>
  </si>
  <si>
    <t>68</t>
  </si>
  <si>
    <t>0121030001</t>
  </si>
  <si>
    <t>Geodetické práce během výstavby - vytýčení stavby</t>
  </si>
  <si>
    <t>1801970423</t>
  </si>
  <si>
    <t>69</t>
  </si>
  <si>
    <t>012303000</t>
  </si>
  <si>
    <t>Geodetické práce po výstavbě - dokumentace skutečného provedení-geodetická část</t>
  </si>
  <si>
    <t>199285514</t>
  </si>
  <si>
    <t>70</t>
  </si>
  <si>
    <t>013254000</t>
  </si>
  <si>
    <t>Dokumentace skutečného provedení stavby - projekční část ve třech vyhotovení tištěně a jednom vyhotovení na nosiči CD</t>
  </si>
  <si>
    <t>1590676252</t>
  </si>
  <si>
    <t>V03</t>
  </si>
  <si>
    <t>Zařízení staveniště</t>
  </si>
  <si>
    <t>71</t>
  </si>
  <si>
    <t>034303000</t>
  </si>
  <si>
    <t>Dopravní značení na staveništi - DIO</t>
  </si>
  <si>
    <t>-1027690830</t>
  </si>
  <si>
    <t>VRN</t>
  </si>
  <si>
    <t>Vedlejší rozpočtové náklady</t>
  </si>
  <si>
    <t>72</t>
  </si>
  <si>
    <t>07</t>
  </si>
  <si>
    <t>2008592643</t>
  </si>
  <si>
    <t>SO 401 - Ochrana inženýrských sítí NET4GAS</t>
  </si>
  <si>
    <t>122211101</t>
  </si>
  <si>
    <t>Odkopávky a prokopávky ručně zapažené i nezapažené v hornině třídy těžitelnosti I skupiny 3</t>
  </si>
  <si>
    <t>-2132504789</t>
  </si>
  <si>
    <t>https://podminky.urs.cz/item/CS_URS_2023_01/122211101</t>
  </si>
  <si>
    <t>45*(0,215+0,1+0,05)+3</t>
  </si>
  <si>
    <t>132212132</t>
  </si>
  <si>
    <t>Hloubení nezapažených rýh šířky do 800 mm ručně s urovnáním dna do předepsaného profilu a spádu v hornině třídy těžitelnosti I skupiny 3 nesoudržných</t>
  </si>
  <si>
    <t>1256960472</t>
  </si>
  <si>
    <t>https://podminky.urs.cz/item/CS_URS_2023_01/132212132</t>
  </si>
  <si>
    <t>0,6*1*9</t>
  </si>
  <si>
    <t>-1753841585</t>
  </si>
  <si>
    <t>19,425</t>
  </si>
  <si>
    <t>-1872886241</t>
  </si>
  <si>
    <t>19,425*25</t>
  </si>
  <si>
    <t>-1224722644</t>
  </si>
  <si>
    <t>19,425*1,8</t>
  </si>
  <si>
    <t>174111101</t>
  </si>
  <si>
    <t>Zásyp sypaninou z jakékoliv horniny ručně s uložením výkopku ve vrstvách se zhutněním jam, šachet, rýh nebo kolem objektů v těchto vykopávkách</t>
  </si>
  <si>
    <t>57169463</t>
  </si>
  <si>
    <t>https://podminky.urs.cz/item/CS_URS_2023_01/174111101</t>
  </si>
  <si>
    <t>401001001</t>
  </si>
  <si>
    <t>D+m kabelové chráničky - chránička KOPOHALF DN110</t>
  </si>
  <si>
    <t>-935305705</t>
  </si>
  <si>
    <t>"Chránička KOPOHALF DN110; " 9</t>
  </si>
  <si>
    <t>"Rezervní chránička KOPOHLAF; " 9</t>
  </si>
  <si>
    <t>564831111</t>
  </si>
  <si>
    <t>Podklad ze štěrkodrti ŠD s rozprostřením a zhutněním plochy přes 100 m2, po zhutnění tl. 100 mm</t>
  </si>
  <si>
    <t>-1772096375</t>
  </si>
  <si>
    <t>https://podminky.urs.cz/item/CS_URS_2023_01/564831111</t>
  </si>
  <si>
    <t>584121109</t>
  </si>
  <si>
    <t>Osazení silničních dílců ze železového betonu s podkladem z kameniva těženého do tl. 40 mm jakéhokoliv druhu a velikosti, na plochu jednotlivě přes 15 do 50 m2</t>
  </si>
  <si>
    <t>-521343400</t>
  </si>
  <si>
    <t>https://podminky.urs.cz/item/CS_URS_2023_01/584121109</t>
  </si>
  <si>
    <t>7,5*6+6*3</t>
  </si>
  <si>
    <t>59381005</t>
  </si>
  <si>
    <t>panel silniční 3,00x1,50x0,215m</t>
  </si>
  <si>
    <t>-1301624286</t>
  </si>
  <si>
    <t>59381338</t>
  </si>
  <si>
    <t>panel silniční 3,00x2,00x0,215m</t>
  </si>
  <si>
    <t>-289043266</t>
  </si>
  <si>
    <t>-714438278</t>
  </si>
  <si>
    <t>-2123237046</t>
  </si>
  <si>
    <t>SEZNAM FIGUR</t>
  </si>
  <si>
    <t>Výměra</t>
  </si>
  <si>
    <t xml:space="preserve"> S/ SO 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</si>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</sst>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11101" TargetMode="External" /><Relationship Id="rId2" Type="http://schemas.openxmlformats.org/officeDocument/2006/relationships/hyperlink" Target="https://podminky.urs.cz/item/CS_URS_2023_01/112151011" TargetMode="External" /><Relationship Id="rId3" Type="http://schemas.openxmlformats.org/officeDocument/2006/relationships/hyperlink" Target="https://podminky.urs.cz/item/CS_URS_2023_01/112155311" TargetMode="External" /><Relationship Id="rId4" Type="http://schemas.openxmlformats.org/officeDocument/2006/relationships/hyperlink" Target="https://podminky.urs.cz/item/CS_URS_2023_01/112201111" TargetMode="External" /><Relationship Id="rId5" Type="http://schemas.openxmlformats.org/officeDocument/2006/relationships/hyperlink" Target="https://podminky.urs.cz/item/CS_URS_2023_01/112201114" TargetMode="External" /><Relationship Id="rId6" Type="http://schemas.openxmlformats.org/officeDocument/2006/relationships/hyperlink" Target="https://podminky.urs.cz/item/CS_URS_2023_01/113106192" TargetMode="External" /><Relationship Id="rId7" Type="http://schemas.openxmlformats.org/officeDocument/2006/relationships/hyperlink" Target="https://podminky.urs.cz/item/CS_URS_2023_01/113107163" TargetMode="External" /><Relationship Id="rId8" Type="http://schemas.openxmlformats.org/officeDocument/2006/relationships/hyperlink" Target="https://podminky.urs.cz/item/CS_URS_2023_01/121151123" TargetMode="External" /><Relationship Id="rId9" Type="http://schemas.openxmlformats.org/officeDocument/2006/relationships/hyperlink" Target="https://podminky.urs.cz/item/CS_URS_2023_01/122252206" TargetMode="External" /><Relationship Id="rId10" Type="http://schemas.openxmlformats.org/officeDocument/2006/relationships/hyperlink" Target="https://podminky.urs.cz/item/CS_URS_2023_01/122861101" TargetMode="External" /><Relationship Id="rId11" Type="http://schemas.openxmlformats.org/officeDocument/2006/relationships/hyperlink" Target="https://podminky.urs.cz/item/CS_URS_2023_01/132251103" TargetMode="External" /><Relationship Id="rId12" Type="http://schemas.openxmlformats.org/officeDocument/2006/relationships/hyperlink" Target="https://podminky.urs.cz/item/CS_URS_2023_01/162201401" TargetMode="External" /><Relationship Id="rId13" Type="http://schemas.openxmlformats.org/officeDocument/2006/relationships/hyperlink" Target="https://podminky.urs.cz/item/CS_URS_2023_01/162201411" TargetMode="External" /><Relationship Id="rId14" Type="http://schemas.openxmlformats.org/officeDocument/2006/relationships/hyperlink" Target="https://podminky.urs.cz/item/CS_URS_2023_01/162201421" TargetMode="External" /><Relationship Id="rId15" Type="http://schemas.openxmlformats.org/officeDocument/2006/relationships/hyperlink" Target="https://podminky.urs.cz/item/CS_URS_2023_01/162201422" TargetMode="External" /><Relationship Id="rId16" Type="http://schemas.openxmlformats.org/officeDocument/2006/relationships/hyperlink" Target="https://podminky.urs.cz/item/CS_URS_2023_01/162301931" TargetMode="External" /><Relationship Id="rId17" Type="http://schemas.openxmlformats.org/officeDocument/2006/relationships/hyperlink" Target="https://podminky.urs.cz/item/CS_URS_2023_01/162301951" TargetMode="External" /><Relationship Id="rId18" Type="http://schemas.openxmlformats.org/officeDocument/2006/relationships/hyperlink" Target="https://podminky.urs.cz/item/CS_URS_2023_01/162301971" TargetMode="External" /><Relationship Id="rId19" Type="http://schemas.openxmlformats.org/officeDocument/2006/relationships/hyperlink" Target="https://podminky.urs.cz/item/CS_URS_2023_01/162301972" TargetMode="External" /><Relationship Id="rId20" Type="http://schemas.openxmlformats.org/officeDocument/2006/relationships/hyperlink" Target="https://podminky.urs.cz/item/CS_URS_2023_01/162751117" TargetMode="External" /><Relationship Id="rId21" Type="http://schemas.openxmlformats.org/officeDocument/2006/relationships/hyperlink" Target="https://podminky.urs.cz/item/CS_URS_2023_01/162751119" TargetMode="External" /><Relationship Id="rId22" Type="http://schemas.openxmlformats.org/officeDocument/2006/relationships/hyperlink" Target="https://podminky.urs.cz/item/CS_URS_2023_01/162751157" TargetMode="External" /><Relationship Id="rId23" Type="http://schemas.openxmlformats.org/officeDocument/2006/relationships/hyperlink" Target="https://podminky.urs.cz/item/CS_URS_2023_01/162751159" TargetMode="External" /><Relationship Id="rId24" Type="http://schemas.openxmlformats.org/officeDocument/2006/relationships/hyperlink" Target="https://podminky.urs.cz/item/CS_URS_2023_01/171152111" TargetMode="External" /><Relationship Id="rId25" Type="http://schemas.openxmlformats.org/officeDocument/2006/relationships/hyperlink" Target="https://podminky.urs.cz/item/CS_URS_2023_01/171201231" TargetMode="External" /><Relationship Id="rId26" Type="http://schemas.openxmlformats.org/officeDocument/2006/relationships/hyperlink" Target="https://podminky.urs.cz/item/CS_URS_2023_01/171151103" TargetMode="External" /><Relationship Id="rId27" Type="http://schemas.openxmlformats.org/officeDocument/2006/relationships/hyperlink" Target="https://podminky.urs.cz/item/CS_URS_2023_01/175151101" TargetMode="External" /><Relationship Id="rId28" Type="http://schemas.openxmlformats.org/officeDocument/2006/relationships/hyperlink" Target="https://podminky.urs.cz/item/CS_URS_2023_01/181152302" TargetMode="External" /><Relationship Id="rId29" Type="http://schemas.openxmlformats.org/officeDocument/2006/relationships/hyperlink" Target="https://podminky.urs.cz/item/CS_URS_2023_01/181351113" TargetMode="External" /><Relationship Id="rId30" Type="http://schemas.openxmlformats.org/officeDocument/2006/relationships/hyperlink" Target="https://podminky.urs.cz/item/CS_URS_2023_01/181411121" TargetMode="External" /><Relationship Id="rId31" Type="http://schemas.openxmlformats.org/officeDocument/2006/relationships/hyperlink" Target="https://podminky.urs.cz/item/CS_URS_2023_01/183101214" TargetMode="External" /><Relationship Id="rId32" Type="http://schemas.openxmlformats.org/officeDocument/2006/relationships/hyperlink" Target="https://podminky.urs.cz/item/CS_URS_2023_01/184102111" TargetMode="External" /><Relationship Id="rId33" Type="http://schemas.openxmlformats.org/officeDocument/2006/relationships/hyperlink" Target="https://podminky.urs.cz/item/CS_URS_2023_01/184215133" TargetMode="External" /><Relationship Id="rId34" Type="http://schemas.openxmlformats.org/officeDocument/2006/relationships/hyperlink" Target="https://podminky.urs.cz/item/CS_URS_2023_01/184813121" TargetMode="External" /><Relationship Id="rId35" Type="http://schemas.openxmlformats.org/officeDocument/2006/relationships/hyperlink" Target="https://podminky.urs.cz/item/CS_URS_2023_01/184816111" TargetMode="External" /><Relationship Id="rId36" Type="http://schemas.openxmlformats.org/officeDocument/2006/relationships/hyperlink" Target="https://podminky.urs.cz/item/CS_URS_2023_01/184911431" TargetMode="External" /><Relationship Id="rId37" Type="http://schemas.openxmlformats.org/officeDocument/2006/relationships/hyperlink" Target="https://podminky.urs.cz/item/CS_URS_2023_01/185804513" TargetMode="External" /><Relationship Id="rId38" Type="http://schemas.openxmlformats.org/officeDocument/2006/relationships/hyperlink" Target="https://podminky.urs.cz/item/CS_URS_2023_01/171201221" TargetMode="External" /><Relationship Id="rId39" Type="http://schemas.openxmlformats.org/officeDocument/2006/relationships/hyperlink" Target="https://podminky.urs.cz/item/CS_URS_2023_01/211971110" TargetMode="External" /><Relationship Id="rId40" Type="http://schemas.openxmlformats.org/officeDocument/2006/relationships/hyperlink" Target="https://podminky.urs.cz/item/CS_URS_2023_01/212751104" TargetMode="External" /><Relationship Id="rId41" Type="http://schemas.openxmlformats.org/officeDocument/2006/relationships/hyperlink" Target="https://podminky.urs.cz/item/CS_URS_2023_01/212751134" TargetMode="External" /><Relationship Id="rId42" Type="http://schemas.openxmlformats.org/officeDocument/2006/relationships/hyperlink" Target="https://podminky.urs.cz/item/CS_URS_2023_01/564871111" TargetMode="External" /><Relationship Id="rId43" Type="http://schemas.openxmlformats.org/officeDocument/2006/relationships/hyperlink" Target="https://podminky.urs.cz/item/CS_URS_2023_01/569831111" TargetMode="External" /><Relationship Id="rId44" Type="http://schemas.openxmlformats.org/officeDocument/2006/relationships/hyperlink" Target="https://podminky.urs.cz/item/CS_URS_2023_01/574381112" TargetMode="External" /><Relationship Id="rId45" Type="http://schemas.openxmlformats.org/officeDocument/2006/relationships/hyperlink" Target="https://podminky.urs.cz/item/CS_URS_2023_01/912211111" TargetMode="External" /><Relationship Id="rId46" Type="http://schemas.openxmlformats.org/officeDocument/2006/relationships/hyperlink" Target="https://podminky.urs.cz/item/CS_URS_2023_01/997013862" TargetMode="External" /><Relationship Id="rId47" Type="http://schemas.openxmlformats.org/officeDocument/2006/relationships/hyperlink" Target="https://podminky.urs.cz/item/CS_URS_2023_01/997013873" TargetMode="External" /><Relationship Id="rId48" Type="http://schemas.openxmlformats.org/officeDocument/2006/relationships/hyperlink" Target="https://podminky.urs.cz/item/CS_URS_2023_01/997221551" TargetMode="External" /><Relationship Id="rId49" Type="http://schemas.openxmlformats.org/officeDocument/2006/relationships/hyperlink" Target="https://podminky.urs.cz/item/CS_URS_2023_01/997221559" TargetMode="External" /><Relationship Id="rId50" Type="http://schemas.openxmlformats.org/officeDocument/2006/relationships/hyperlink" Target="https://podminky.urs.cz/item/CS_URS_2023_01/998225111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101" TargetMode="External" /><Relationship Id="rId2" Type="http://schemas.openxmlformats.org/officeDocument/2006/relationships/hyperlink" Target="https://podminky.urs.cz/item/CS_URS_2023_01/132212132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71201231" TargetMode="External" /><Relationship Id="rId6" Type="http://schemas.openxmlformats.org/officeDocument/2006/relationships/hyperlink" Target="https://podminky.urs.cz/item/CS_URS_2023_01/174111101" TargetMode="External" /><Relationship Id="rId7" Type="http://schemas.openxmlformats.org/officeDocument/2006/relationships/hyperlink" Target="https://podminky.urs.cz/item/CS_URS_2023_01/564831111" TargetMode="External" /><Relationship Id="rId8" Type="http://schemas.openxmlformats.org/officeDocument/2006/relationships/hyperlink" Target="https://podminky.urs.cz/item/CS_URS_2023_01/584121109" TargetMode="External" /><Relationship Id="rId9" Type="http://schemas.openxmlformats.org/officeDocument/2006/relationships/hyperlink" Target="https://podminky.urs.cz/item/CS_URS_2023_01/998225111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18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Polní cesta C34 Drážkov - Nabídka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20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22</v>
      </c>
      <c r="AJ47" s="40"/>
      <c r="AK47" s="40"/>
      <c r="AL47" s="40"/>
      <c r="AM47" s="72" t="str">
        <f>IF(AN8="","",AN8)</f>
        <v>9. 6. 2023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24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29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48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27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49</v>
      </c>
      <c r="D52" s="87"/>
      <c r="E52" s="87"/>
      <c r="F52" s="87"/>
      <c r="G52" s="87"/>
      <c r="H52" s="88"/>
      <c r="I52" s="89" t="s">
        <v>50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51</v>
      </c>
      <c r="AH52" s="87"/>
      <c r="AI52" s="87"/>
      <c r="AJ52" s="87"/>
      <c r="AK52" s="87"/>
      <c r="AL52" s="87"/>
      <c r="AM52" s="87"/>
      <c r="AN52" s="89" t="s">
        <v>52</v>
      </c>
      <c r="AO52" s="87"/>
      <c r="AP52" s="87"/>
      <c r="AQ52" s="91" t="s">
        <v>53</v>
      </c>
      <c r="AR52" s="44"/>
      <c r="AS52" s="92" t="s">
        <v>54</v>
      </c>
      <c r="AT52" s="93" t="s">
        <v>55</v>
      </c>
      <c r="AU52" s="93" t="s">
        <v>56</v>
      </c>
      <c r="AV52" s="93" t="s">
        <v>57</v>
      </c>
      <c r="AW52" s="93" t="s">
        <v>58</v>
      </c>
      <c r="AX52" s="93" t="s">
        <v>59</v>
      </c>
      <c r="AY52" s="93" t="s">
        <v>60</v>
      </c>
      <c r="AZ52" s="93" t="s">
        <v>61</v>
      </c>
      <c r="BA52" s="93" t="s">
        <v>62</v>
      </c>
      <c r="BB52" s="93" t="s">
        <v>63</v>
      </c>
      <c r="BC52" s="93" t="s">
        <v>64</v>
      </c>
      <c r="BD52" s="94" t="s">
        <v>65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66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18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67</v>
      </c>
      <c r="BT54" s="109" t="s">
        <v>8</v>
      </c>
      <c r="BU54" s="110" t="s">
        <v>68</v>
      </c>
      <c r="BV54" s="109" t="s">
        <v>69</v>
      </c>
      <c r="BW54" s="109" t="s">
        <v>5</v>
      </c>
      <c r="BX54" s="109" t="s">
        <v>70</v>
      </c>
      <c r="CL54" s="109" t="s">
        <v>18</v>
      </c>
    </row>
    <row r="55" spans="1:91" s="7" customFormat="1" ht="16.5" customHeight="1">
      <c r="A55" s="7"/>
      <c r="B55" s="111"/>
      <c r="C55" s="112"/>
      <c r="D55" s="113" t="s">
        <v>71</v>
      </c>
      <c r="E55" s="113"/>
      <c r="F55" s="113"/>
      <c r="G55" s="113"/>
      <c r="H55" s="113"/>
      <c r="I55" s="114"/>
      <c r="J55" s="113" t="s">
        <v>72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ROUND(SUM(AG56:AG57),2)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73</v>
      </c>
      <c r="AR55" s="118"/>
      <c r="AS55" s="119">
        <f>ROUND(SUM(AS56:AS57),2)</f>
        <v>0</v>
      </c>
      <c r="AT55" s="120">
        <f>ROUND(SUM(AV55:AW55),2)</f>
        <v>0</v>
      </c>
      <c r="AU55" s="121">
        <f>ROUND(SUM(AU56:AU57),5)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ROUND(SUM(AZ56:AZ57),2)</f>
        <v>0</v>
      </c>
      <c r="BA55" s="120">
        <f>ROUND(SUM(BA56:BA57),2)</f>
        <v>0</v>
      </c>
      <c r="BB55" s="120">
        <f>ROUND(SUM(BB56:BB57),2)</f>
        <v>0</v>
      </c>
      <c r="BC55" s="120">
        <f>ROUND(SUM(BC56:BC57),2)</f>
        <v>0</v>
      </c>
      <c r="BD55" s="122">
        <f>ROUND(SUM(BD56:BD57),2)</f>
        <v>0</v>
      </c>
      <c r="BE55" s="7"/>
      <c r="BS55" s="123" t="s">
        <v>67</v>
      </c>
      <c r="BT55" s="123" t="s">
        <v>74</v>
      </c>
      <c r="BU55" s="123" t="s">
        <v>68</v>
      </c>
      <c r="BV55" s="123" t="s">
        <v>69</v>
      </c>
      <c r="BW55" s="123" t="s">
        <v>75</v>
      </c>
      <c r="BX55" s="123" t="s">
        <v>5</v>
      </c>
      <c r="CL55" s="123" t="s">
        <v>18</v>
      </c>
      <c r="CM55" s="123" t="s">
        <v>76</v>
      </c>
    </row>
    <row r="56" spans="1:90" s="4" customFormat="1" ht="16.5" customHeight="1">
      <c r="A56" s="124" t="s">
        <v>77</v>
      </c>
      <c r="B56" s="63"/>
      <c r="C56" s="125"/>
      <c r="D56" s="125"/>
      <c r="E56" s="126" t="s">
        <v>78</v>
      </c>
      <c r="F56" s="126"/>
      <c r="G56" s="126"/>
      <c r="H56" s="126"/>
      <c r="I56" s="126"/>
      <c r="J56" s="125"/>
      <c r="K56" s="126" t="s">
        <v>79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'SO 101 - Polní cesta C34'!J32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80</v>
      </c>
      <c r="AR56" s="65"/>
      <c r="AS56" s="129">
        <v>0</v>
      </c>
      <c r="AT56" s="130">
        <f>ROUND(SUM(AV56:AW56),2)</f>
        <v>0</v>
      </c>
      <c r="AU56" s="131">
        <f>'SO 101 - Polní cesta C34'!P93</f>
        <v>0</v>
      </c>
      <c r="AV56" s="130">
        <f>'SO 101 - Polní cesta C34'!J35</f>
        <v>0</v>
      </c>
      <c r="AW56" s="130">
        <f>'SO 101 - Polní cesta C34'!J36</f>
        <v>0</v>
      </c>
      <c r="AX56" s="130">
        <f>'SO 101 - Polní cesta C34'!J37</f>
        <v>0</v>
      </c>
      <c r="AY56" s="130">
        <f>'SO 101 - Polní cesta C34'!J38</f>
        <v>0</v>
      </c>
      <c r="AZ56" s="130">
        <f>'SO 101 - Polní cesta C34'!F35</f>
        <v>0</v>
      </c>
      <c r="BA56" s="130">
        <f>'SO 101 - Polní cesta C34'!F36</f>
        <v>0</v>
      </c>
      <c r="BB56" s="130">
        <f>'SO 101 - Polní cesta C34'!F37</f>
        <v>0</v>
      </c>
      <c r="BC56" s="130">
        <f>'SO 101 - Polní cesta C34'!F38</f>
        <v>0</v>
      </c>
      <c r="BD56" s="132">
        <f>'SO 101 - Polní cesta C34'!F39</f>
        <v>0</v>
      </c>
      <c r="BE56" s="4"/>
      <c r="BT56" s="133" t="s">
        <v>81</v>
      </c>
      <c r="BV56" s="133" t="s">
        <v>69</v>
      </c>
      <c r="BW56" s="133" t="s">
        <v>82</v>
      </c>
      <c r="BX56" s="133" t="s">
        <v>75</v>
      </c>
      <c r="CL56" s="133" t="s">
        <v>18</v>
      </c>
    </row>
    <row r="57" spans="1:90" s="4" customFormat="1" ht="16.5" customHeight="1">
      <c r="A57" s="124" t="s">
        <v>77</v>
      </c>
      <c r="B57" s="63"/>
      <c r="C57" s="125"/>
      <c r="D57" s="125"/>
      <c r="E57" s="126" t="s">
        <v>83</v>
      </c>
      <c r="F57" s="126"/>
      <c r="G57" s="126"/>
      <c r="H57" s="126"/>
      <c r="I57" s="126"/>
      <c r="J57" s="125"/>
      <c r="K57" s="126" t="s">
        <v>84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'SO 401 - Ochrana inženýrs...'!J32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80</v>
      </c>
      <c r="AR57" s="65"/>
      <c r="AS57" s="134">
        <v>0</v>
      </c>
      <c r="AT57" s="135">
        <f>ROUND(SUM(AV57:AW57),2)</f>
        <v>0</v>
      </c>
      <c r="AU57" s="136">
        <f>'SO 401 - Ochrana inženýrs...'!P89</f>
        <v>0</v>
      </c>
      <c r="AV57" s="135">
        <f>'SO 401 - Ochrana inženýrs...'!J35</f>
        <v>0</v>
      </c>
      <c r="AW57" s="135">
        <f>'SO 401 - Ochrana inženýrs...'!J36</f>
        <v>0</v>
      </c>
      <c r="AX57" s="135">
        <f>'SO 401 - Ochrana inženýrs...'!J37</f>
        <v>0</v>
      </c>
      <c r="AY57" s="135">
        <f>'SO 401 - Ochrana inženýrs...'!J38</f>
        <v>0</v>
      </c>
      <c r="AZ57" s="135">
        <f>'SO 401 - Ochrana inženýrs...'!F35</f>
        <v>0</v>
      </c>
      <c r="BA57" s="135">
        <f>'SO 401 - Ochrana inženýrs...'!F36</f>
        <v>0</v>
      </c>
      <c r="BB57" s="135">
        <f>'SO 401 - Ochrana inženýrs...'!F37</f>
        <v>0</v>
      </c>
      <c r="BC57" s="135">
        <f>'SO 401 - Ochrana inženýrs...'!F38</f>
        <v>0</v>
      </c>
      <c r="BD57" s="137">
        <f>'SO 401 - Ochrana inženýrs...'!F39</f>
        <v>0</v>
      </c>
      <c r="BE57" s="4"/>
      <c r="BT57" s="133" t="s">
        <v>81</v>
      </c>
      <c r="BV57" s="133" t="s">
        <v>69</v>
      </c>
      <c r="BW57" s="133" t="s">
        <v>85</v>
      </c>
      <c r="BX57" s="133" t="s">
        <v>75</v>
      </c>
      <c r="CL57" s="133" t="s">
        <v>18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G54:AM54"/>
    <mergeCell ref="AN54:AP54"/>
    <mergeCell ref="AR2:BE2"/>
  </mergeCells>
  <hyperlinks>
    <hyperlink ref="A56" location="'SO 101 - Polní cesta C34'!C2" display="/"/>
    <hyperlink ref="A57" location="'SO 401 - Ochrana inženýr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76</v>
      </c>
    </row>
    <row r="4" spans="2:46" s="1" customFormat="1" ht="24.95" customHeight="1">
      <c r="B4" s="20"/>
      <c r="D4" s="140" t="s">
        <v>86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15</v>
      </c>
      <c r="L6" s="20"/>
    </row>
    <row r="7" spans="2:12" s="1" customFormat="1" ht="16.5" customHeight="1">
      <c r="B7" s="20"/>
      <c r="E7" s="143" t="str">
        <f>'Rekapitulace stavby'!K6</f>
        <v>Polní cesta C34 Drážkov - Nabídka</v>
      </c>
      <c r="F7" s="142"/>
      <c r="G7" s="142"/>
      <c r="H7" s="142"/>
      <c r="L7" s="20"/>
    </row>
    <row r="8" spans="2:12" s="1" customFormat="1" ht="12" customHeight="1">
      <c r="B8" s="20"/>
      <c r="D8" s="142" t="s">
        <v>87</v>
      </c>
      <c r="L8" s="20"/>
    </row>
    <row r="9" spans="1:31" s="2" customFormat="1" ht="16.5" customHeight="1">
      <c r="A9" s="38"/>
      <c r="B9" s="44"/>
      <c r="C9" s="38"/>
      <c r="D9" s="38"/>
      <c r="E9" s="143" t="s">
        <v>88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89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17</v>
      </c>
      <c r="E13" s="38"/>
      <c r="F13" s="133" t="s">
        <v>18</v>
      </c>
      <c r="G13" s="38"/>
      <c r="H13" s="38"/>
      <c r="I13" s="142" t="s">
        <v>19</v>
      </c>
      <c r="J13" s="133" t="s">
        <v>18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20</v>
      </c>
      <c r="E14" s="38"/>
      <c r="F14" s="133" t="s">
        <v>21</v>
      </c>
      <c r="G14" s="38"/>
      <c r="H14" s="38"/>
      <c r="I14" s="142" t="s">
        <v>22</v>
      </c>
      <c r="J14" s="146" t="str">
        <f>'Rekapitulace stavby'!AN8</f>
        <v>9. 6. 2023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24</v>
      </c>
      <c r="E16" s="38"/>
      <c r="F16" s="38"/>
      <c r="G16" s="38"/>
      <c r="H16" s="38"/>
      <c r="I16" s="142" t="s">
        <v>25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26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27</v>
      </c>
      <c r="E19" s="38"/>
      <c r="F19" s="38"/>
      <c r="G19" s="38"/>
      <c r="H19" s="38"/>
      <c r="I19" s="142" t="s">
        <v>25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26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29</v>
      </c>
      <c r="E22" s="38"/>
      <c r="F22" s="38"/>
      <c r="G22" s="38"/>
      <c r="H22" s="38"/>
      <c r="I22" s="142" t="s">
        <v>25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26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31</v>
      </c>
      <c r="E25" s="38"/>
      <c r="F25" s="38"/>
      <c r="G25" s="38"/>
      <c r="H25" s="38"/>
      <c r="I25" s="142" t="s">
        <v>25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26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32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18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34</v>
      </c>
      <c r="E32" s="38"/>
      <c r="F32" s="38"/>
      <c r="G32" s="38"/>
      <c r="H32" s="38"/>
      <c r="I32" s="38"/>
      <c r="J32" s="153">
        <f>ROUND(J93,2)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36</v>
      </c>
      <c r="G34" s="38"/>
      <c r="H34" s="38"/>
      <c r="I34" s="154" t="s">
        <v>35</v>
      </c>
      <c r="J34" s="154" t="s">
        <v>37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38</v>
      </c>
      <c r="E35" s="142" t="s">
        <v>39</v>
      </c>
      <c r="F35" s="156">
        <f>ROUND((SUM(BE93:BE298)),2)</f>
        <v>0</v>
      </c>
      <c r="G35" s="38"/>
      <c r="H35" s="38"/>
      <c r="I35" s="157">
        <v>0.21</v>
      </c>
      <c r="J35" s="156">
        <f>ROUND(((SUM(BE93:BE298))*I35),2)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40</v>
      </c>
      <c r="F36" s="156">
        <f>ROUND((SUM(BF93:BF298)),2)</f>
        <v>0</v>
      </c>
      <c r="G36" s="38"/>
      <c r="H36" s="38"/>
      <c r="I36" s="157">
        <v>0</v>
      </c>
      <c r="J36" s="156">
        <f>ROUND(((SUM(BF93:BF298))*I36),2)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41</v>
      </c>
      <c r="F37" s="156">
        <f>ROUND((SUM(BG93:BG298)),2)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42</v>
      </c>
      <c r="F38" s="156">
        <f>ROUND((SUM(BH93:BH298)),2)</f>
        <v>0</v>
      </c>
      <c r="G38" s="38"/>
      <c r="H38" s="38"/>
      <c r="I38" s="157">
        <v>0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43</v>
      </c>
      <c r="F39" s="156">
        <f>ROUND((SUM(BI93:BI298)),2)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44</v>
      </c>
      <c r="E41" s="160"/>
      <c r="F41" s="160"/>
      <c r="G41" s="161" t="s">
        <v>45</v>
      </c>
      <c r="H41" s="162" t="s">
        <v>46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91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Polní cesta C34 Drážkov - Nabídka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87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89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 101 - Polní cesta C34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20</v>
      </c>
      <c r="D56" s="40"/>
      <c r="E56" s="40"/>
      <c r="F56" s="27" t="str">
        <f>F14</f>
        <v xml:space="preserve"> </v>
      </c>
      <c r="G56" s="40"/>
      <c r="H56" s="40"/>
      <c r="I56" s="32" t="s">
        <v>22</v>
      </c>
      <c r="J56" s="72" t="str">
        <f>IF(J14="","",J14)</f>
        <v>9. 6. 2023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24</v>
      </c>
      <c r="D58" s="40"/>
      <c r="E58" s="40"/>
      <c r="F58" s="27" t="str">
        <f>E17</f>
        <v xml:space="preserve"> </v>
      </c>
      <c r="G58" s="40"/>
      <c r="H58" s="40"/>
      <c r="I58" s="32" t="s">
        <v>29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27</v>
      </c>
      <c r="D59" s="40"/>
      <c r="E59" s="40"/>
      <c r="F59" s="27" t="str">
        <f>IF(E20="","",E20)</f>
        <v>Vyplň údaj</v>
      </c>
      <c r="G59" s="40"/>
      <c r="H59" s="40"/>
      <c r="I59" s="32" t="s">
        <v>31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92</v>
      </c>
      <c r="D61" s="171"/>
      <c r="E61" s="171"/>
      <c r="F61" s="171"/>
      <c r="G61" s="171"/>
      <c r="H61" s="171"/>
      <c r="I61" s="171"/>
      <c r="J61" s="172" t="s">
        <v>93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66</v>
      </c>
      <c r="D63" s="40"/>
      <c r="E63" s="40"/>
      <c r="F63" s="40"/>
      <c r="G63" s="40"/>
      <c r="H63" s="40"/>
      <c r="I63" s="40"/>
      <c r="J63" s="102">
        <f>J93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76</v>
      </c>
    </row>
    <row r="64" spans="1:31" s="9" customFormat="1" ht="24.95" customHeight="1">
      <c r="A64" s="9"/>
      <c r="B64" s="174"/>
      <c r="C64" s="175"/>
      <c r="D64" s="176" t="s">
        <v>94</v>
      </c>
      <c r="E64" s="177"/>
      <c r="F64" s="177"/>
      <c r="G64" s="177"/>
      <c r="H64" s="177"/>
      <c r="I64" s="177"/>
      <c r="J64" s="178">
        <f>J94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4"/>
      <c r="C65" s="175"/>
      <c r="D65" s="176" t="s">
        <v>95</v>
      </c>
      <c r="E65" s="177"/>
      <c r="F65" s="177"/>
      <c r="G65" s="177"/>
      <c r="H65" s="177"/>
      <c r="I65" s="177"/>
      <c r="J65" s="178">
        <f>J239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4"/>
      <c r="C66" s="175"/>
      <c r="D66" s="176" t="s">
        <v>96</v>
      </c>
      <c r="E66" s="177"/>
      <c r="F66" s="177"/>
      <c r="G66" s="177"/>
      <c r="H66" s="177"/>
      <c r="I66" s="177"/>
      <c r="J66" s="178">
        <f>J254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4"/>
      <c r="C67" s="175"/>
      <c r="D67" s="176" t="s">
        <v>97</v>
      </c>
      <c r="E67" s="177"/>
      <c r="F67" s="177"/>
      <c r="G67" s="177"/>
      <c r="H67" s="177"/>
      <c r="I67" s="177"/>
      <c r="J67" s="178">
        <f>J273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4"/>
      <c r="C68" s="175"/>
      <c r="D68" s="176" t="s">
        <v>98</v>
      </c>
      <c r="E68" s="177"/>
      <c r="F68" s="177"/>
      <c r="G68" s="177"/>
      <c r="H68" s="177"/>
      <c r="I68" s="177"/>
      <c r="J68" s="178">
        <f>J277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4"/>
      <c r="C69" s="175"/>
      <c r="D69" s="176" t="s">
        <v>99</v>
      </c>
      <c r="E69" s="177"/>
      <c r="F69" s="177"/>
      <c r="G69" s="177"/>
      <c r="H69" s="177"/>
      <c r="I69" s="177"/>
      <c r="J69" s="178">
        <f>J289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4"/>
      <c r="C70" s="175"/>
      <c r="D70" s="176" t="s">
        <v>100</v>
      </c>
      <c r="E70" s="177"/>
      <c r="F70" s="177"/>
      <c r="G70" s="177"/>
      <c r="H70" s="177"/>
      <c r="I70" s="177"/>
      <c r="J70" s="178">
        <f>J295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4"/>
      <c r="C71" s="175"/>
      <c r="D71" s="176" t="s">
        <v>101</v>
      </c>
      <c r="E71" s="177"/>
      <c r="F71" s="177"/>
      <c r="G71" s="177"/>
      <c r="H71" s="177"/>
      <c r="I71" s="177"/>
      <c r="J71" s="178">
        <f>J297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102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15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9" t="str">
        <f>E7</f>
        <v>Polní cesta C34 Drážkov - Nabídka</v>
      </c>
      <c r="F81" s="32"/>
      <c r="G81" s="32"/>
      <c r="H81" s="32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2:12" s="1" customFormat="1" ht="12" customHeight="1">
      <c r="B82" s="21"/>
      <c r="C82" s="32" t="s">
        <v>87</v>
      </c>
      <c r="D82" s="22"/>
      <c r="E82" s="22"/>
      <c r="F82" s="22"/>
      <c r="G82" s="22"/>
      <c r="H82" s="22"/>
      <c r="I82" s="22"/>
      <c r="J82" s="22"/>
      <c r="K82" s="22"/>
      <c r="L82" s="20"/>
    </row>
    <row r="83" spans="1:31" s="2" customFormat="1" ht="16.5" customHeight="1">
      <c r="A83" s="38"/>
      <c r="B83" s="39"/>
      <c r="C83" s="40"/>
      <c r="D83" s="40"/>
      <c r="E83" s="169" t="s">
        <v>88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89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69" t="str">
        <f>E11</f>
        <v>SO 101 - Polní cesta C34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F14</f>
        <v xml:space="preserve"> </v>
      </c>
      <c r="G87" s="40"/>
      <c r="H87" s="40"/>
      <c r="I87" s="32" t="s">
        <v>22</v>
      </c>
      <c r="J87" s="72" t="str">
        <f>IF(J14="","",J14)</f>
        <v>9. 6. 2023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E17</f>
        <v xml:space="preserve"> </v>
      </c>
      <c r="G89" s="40"/>
      <c r="H89" s="40"/>
      <c r="I89" s="32" t="s">
        <v>29</v>
      </c>
      <c r="J89" s="36" t="str">
        <f>E23</f>
        <v xml:space="preserve"> 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27</v>
      </c>
      <c r="D90" s="40"/>
      <c r="E90" s="40"/>
      <c r="F90" s="27" t="str">
        <f>IF(E20="","",E20)</f>
        <v>Vyplň údaj</v>
      </c>
      <c r="G90" s="40"/>
      <c r="H90" s="40"/>
      <c r="I90" s="32" t="s">
        <v>31</v>
      </c>
      <c r="J90" s="36" t="str">
        <f>E26</f>
        <v xml:space="preserve"> 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10" customFormat="1" ht="29.25" customHeight="1">
      <c r="A92" s="180"/>
      <c r="B92" s="181"/>
      <c r="C92" s="182" t="s">
        <v>103</v>
      </c>
      <c r="D92" s="183" t="s">
        <v>53</v>
      </c>
      <c r="E92" s="183" t="s">
        <v>49</v>
      </c>
      <c r="F92" s="183" t="s">
        <v>50</v>
      </c>
      <c r="G92" s="183" t="s">
        <v>104</v>
      </c>
      <c r="H92" s="183" t="s">
        <v>105</v>
      </c>
      <c r="I92" s="183" t="s">
        <v>106</v>
      </c>
      <c r="J92" s="183" t="s">
        <v>93</v>
      </c>
      <c r="K92" s="184" t="s">
        <v>107</v>
      </c>
      <c r="L92" s="185"/>
      <c r="M92" s="92" t="s">
        <v>18</v>
      </c>
      <c r="N92" s="93" t="s">
        <v>38</v>
      </c>
      <c r="O92" s="93" t="s">
        <v>108</v>
      </c>
      <c r="P92" s="93" t="s">
        <v>109</v>
      </c>
      <c r="Q92" s="93" t="s">
        <v>110</v>
      </c>
      <c r="R92" s="93" t="s">
        <v>111</v>
      </c>
      <c r="S92" s="93" t="s">
        <v>112</v>
      </c>
      <c r="T92" s="94" t="s">
        <v>113</v>
      </c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</row>
    <row r="93" spans="1:63" s="2" customFormat="1" ht="22.8" customHeight="1">
      <c r="A93" s="38"/>
      <c r="B93" s="39"/>
      <c r="C93" s="99" t="s">
        <v>114</v>
      </c>
      <c r="D93" s="40"/>
      <c r="E93" s="40"/>
      <c r="F93" s="40"/>
      <c r="G93" s="40"/>
      <c r="H93" s="40"/>
      <c r="I93" s="40"/>
      <c r="J93" s="186">
        <f>BK93</f>
        <v>0</v>
      </c>
      <c r="K93" s="40"/>
      <c r="L93" s="44"/>
      <c r="M93" s="95"/>
      <c r="N93" s="187"/>
      <c r="O93" s="96"/>
      <c r="P93" s="188">
        <f>P94+P239+P254+P273+P277+P289+P295+P297</f>
        <v>0</v>
      </c>
      <c r="Q93" s="96"/>
      <c r="R93" s="188">
        <f>R94+R239+R254+R273+R277+R289+R295+R297</f>
        <v>7909.4688634</v>
      </c>
      <c r="S93" s="96"/>
      <c r="T93" s="189">
        <f>T94+T239+T254+T273+T277+T289+T295+T297</f>
        <v>63.659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67</v>
      </c>
      <c r="AU93" s="17" t="s">
        <v>76</v>
      </c>
      <c r="BK93" s="190">
        <f>BK94+BK239+BK254+BK273+BK277+BK289+BK295+BK297</f>
        <v>0</v>
      </c>
    </row>
    <row r="94" spans="1:63" s="11" customFormat="1" ht="25.9" customHeight="1">
      <c r="A94" s="11"/>
      <c r="B94" s="191"/>
      <c r="C94" s="192"/>
      <c r="D94" s="193" t="s">
        <v>67</v>
      </c>
      <c r="E94" s="194" t="s">
        <v>115</v>
      </c>
      <c r="F94" s="194" t="s">
        <v>116</v>
      </c>
      <c r="G94" s="192"/>
      <c r="H94" s="192"/>
      <c r="I94" s="195"/>
      <c r="J94" s="196">
        <f>BK94</f>
        <v>0</v>
      </c>
      <c r="K94" s="192"/>
      <c r="L94" s="197"/>
      <c r="M94" s="198"/>
      <c r="N94" s="199"/>
      <c r="O94" s="199"/>
      <c r="P94" s="200">
        <f>SUM(P95:P238)</f>
        <v>0</v>
      </c>
      <c r="Q94" s="199"/>
      <c r="R94" s="200">
        <f>SUM(R95:R238)</f>
        <v>3343.0439420000002</v>
      </c>
      <c r="S94" s="199"/>
      <c r="T94" s="201">
        <f>SUM(T95:T238)</f>
        <v>63.659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02" t="s">
        <v>117</v>
      </c>
      <c r="AT94" s="203" t="s">
        <v>67</v>
      </c>
      <c r="AU94" s="203" t="s">
        <v>8</v>
      </c>
      <c r="AY94" s="202" t="s">
        <v>118</v>
      </c>
      <c r="BK94" s="204">
        <f>SUM(BK95:BK238)</f>
        <v>0</v>
      </c>
    </row>
    <row r="95" spans="1:65" s="2" customFormat="1" ht="24.15" customHeight="1">
      <c r="A95" s="38"/>
      <c r="B95" s="39"/>
      <c r="C95" s="205" t="s">
        <v>74</v>
      </c>
      <c r="D95" s="205" t="s">
        <v>119</v>
      </c>
      <c r="E95" s="206" t="s">
        <v>120</v>
      </c>
      <c r="F95" s="207" t="s">
        <v>121</v>
      </c>
      <c r="G95" s="208" t="s">
        <v>122</v>
      </c>
      <c r="H95" s="209">
        <v>321</v>
      </c>
      <c r="I95" s="210"/>
      <c r="J95" s="211">
        <f>ROUND(I95*H95,2)</f>
        <v>0</v>
      </c>
      <c r="K95" s="207" t="s">
        <v>123</v>
      </c>
      <c r="L95" s="44"/>
      <c r="M95" s="212" t="s">
        <v>18</v>
      </c>
      <c r="N95" s="213" t="s">
        <v>39</v>
      </c>
      <c r="O95" s="84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6" t="s">
        <v>117</v>
      </c>
      <c r="AT95" s="216" t="s">
        <v>119</v>
      </c>
      <c r="AU95" s="216" t="s">
        <v>74</v>
      </c>
      <c r="AY95" s="17" t="s">
        <v>118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7" t="s">
        <v>74</v>
      </c>
      <c r="BK95" s="217">
        <f>ROUND(I95*H95,2)</f>
        <v>0</v>
      </c>
      <c r="BL95" s="17" t="s">
        <v>117</v>
      </c>
      <c r="BM95" s="216" t="s">
        <v>124</v>
      </c>
    </row>
    <row r="96" spans="1:47" s="2" customFormat="1" ht="12">
      <c r="A96" s="38"/>
      <c r="B96" s="39"/>
      <c r="C96" s="40"/>
      <c r="D96" s="218" t="s">
        <v>125</v>
      </c>
      <c r="E96" s="40"/>
      <c r="F96" s="219" t="s">
        <v>126</v>
      </c>
      <c r="G96" s="40"/>
      <c r="H96" s="40"/>
      <c r="I96" s="220"/>
      <c r="J96" s="40"/>
      <c r="K96" s="40"/>
      <c r="L96" s="44"/>
      <c r="M96" s="221"/>
      <c r="N96" s="222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125</v>
      </c>
      <c r="AU96" s="17" t="s">
        <v>74</v>
      </c>
    </row>
    <row r="97" spans="1:65" s="2" customFormat="1" ht="21.75" customHeight="1">
      <c r="A97" s="38"/>
      <c r="B97" s="39"/>
      <c r="C97" s="205" t="s">
        <v>81</v>
      </c>
      <c r="D97" s="205" t="s">
        <v>119</v>
      </c>
      <c r="E97" s="206" t="s">
        <v>127</v>
      </c>
      <c r="F97" s="207" t="s">
        <v>128</v>
      </c>
      <c r="G97" s="208" t="s">
        <v>129</v>
      </c>
      <c r="H97" s="209">
        <v>35</v>
      </c>
      <c r="I97" s="210"/>
      <c r="J97" s="211">
        <f>ROUND(I97*H97,2)</f>
        <v>0</v>
      </c>
      <c r="K97" s="207" t="s">
        <v>123</v>
      </c>
      <c r="L97" s="44"/>
      <c r="M97" s="212" t="s">
        <v>18</v>
      </c>
      <c r="N97" s="213" t="s">
        <v>39</v>
      </c>
      <c r="O97" s="84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6" t="s">
        <v>117</v>
      </c>
      <c r="AT97" s="216" t="s">
        <v>119</v>
      </c>
      <c r="AU97" s="216" t="s">
        <v>74</v>
      </c>
      <c r="AY97" s="17" t="s">
        <v>118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7" t="s">
        <v>74</v>
      </c>
      <c r="BK97" s="217">
        <f>ROUND(I97*H97,2)</f>
        <v>0</v>
      </c>
      <c r="BL97" s="17" t="s">
        <v>117</v>
      </c>
      <c r="BM97" s="216" t="s">
        <v>130</v>
      </c>
    </row>
    <row r="98" spans="1:47" s="2" customFormat="1" ht="12">
      <c r="A98" s="38"/>
      <c r="B98" s="39"/>
      <c r="C98" s="40"/>
      <c r="D98" s="218" t="s">
        <v>125</v>
      </c>
      <c r="E98" s="40"/>
      <c r="F98" s="219" t="s">
        <v>131</v>
      </c>
      <c r="G98" s="40"/>
      <c r="H98" s="40"/>
      <c r="I98" s="220"/>
      <c r="J98" s="40"/>
      <c r="K98" s="40"/>
      <c r="L98" s="44"/>
      <c r="M98" s="221"/>
      <c r="N98" s="222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125</v>
      </c>
      <c r="AU98" s="17" t="s">
        <v>74</v>
      </c>
    </row>
    <row r="99" spans="1:65" s="2" customFormat="1" ht="21.75" customHeight="1">
      <c r="A99" s="38"/>
      <c r="B99" s="39"/>
      <c r="C99" s="205" t="s">
        <v>132</v>
      </c>
      <c r="D99" s="205" t="s">
        <v>119</v>
      </c>
      <c r="E99" s="206" t="s">
        <v>133</v>
      </c>
      <c r="F99" s="207" t="s">
        <v>134</v>
      </c>
      <c r="G99" s="208" t="s">
        <v>122</v>
      </c>
      <c r="H99" s="209">
        <v>321</v>
      </c>
      <c r="I99" s="210"/>
      <c r="J99" s="211">
        <f>ROUND(I99*H99,2)</f>
        <v>0</v>
      </c>
      <c r="K99" s="207" t="s">
        <v>123</v>
      </c>
      <c r="L99" s="44"/>
      <c r="M99" s="212" t="s">
        <v>18</v>
      </c>
      <c r="N99" s="213" t="s">
        <v>39</v>
      </c>
      <c r="O99" s="84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6" t="s">
        <v>117</v>
      </c>
      <c r="AT99" s="216" t="s">
        <v>119</v>
      </c>
      <c r="AU99" s="216" t="s">
        <v>74</v>
      </c>
      <c r="AY99" s="17" t="s">
        <v>118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7" t="s">
        <v>74</v>
      </c>
      <c r="BK99" s="217">
        <f>ROUND(I99*H99,2)</f>
        <v>0</v>
      </c>
      <c r="BL99" s="17" t="s">
        <v>117</v>
      </c>
      <c r="BM99" s="216" t="s">
        <v>135</v>
      </c>
    </row>
    <row r="100" spans="1:47" s="2" customFormat="1" ht="12">
      <c r="A100" s="38"/>
      <c r="B100" s="39"/>
      <c r="C100" s="40"/>
      <c r="D100" s="218" t="s">
        <v>125</v>
      </c>
      <c r="E100" s="40"/>
      <c r="F100" s="219" t="s">
        <v>136</v>
      </c>
      <c r="G100" s="40"/>
      <c r="H100" s="40"/>
      <c r="I100" s="220"/>
      <c r="J100" s="40"/>
      <c r="K100" s="40"/>
      <c r="L100" s="44"/>
      <c r="M100" s="221"/>
      <c r="N100" s="222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125</v>
      </c>
      <c r="AU100" s="17" t="s">
        <v>74</v>
      </c>
    </row>
    <row r="101" spans="1:65" s="2" customFormat="1" ht="21.75" customHeight="1">
      <c r="A101" s="38"/>
      <c r="B101" s="39"/>
      <c r="C101" s="205" t="s">
        <v>117</v>
      </c>
      <c r="D101" s="205" t="s">
        <v>119</v>
      </c>
      <c r="E101" s="206" t="s">
        <v>137</v>
      </c>
      <c r="F101" s="207" t="s">
        <v>138</v>
      </c>
      <c r="G101" s="208" t="s">
        <v>129</v>
      </c>
      <c r="H101" s="209">
        <v>35</v>
      </c>
      <c r="I101" s="210"/>
      <c r="J101" s="211">
        <f>ROUND(I101*H101,2)</f>
        <v>0</v>
      </c>
      <c r="K101" s="207" t="s">
        <v>123</v>
      </c>
      <c r="L101" s="44"/>
      <c r="M101" s="212" t="s">
        <v>18</v>
      </c>
      <c r="N101" s="213" t="s">
        <v>39</v>
      </c>
      <c r="O101" s="84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6" t="s">
        <v>117</v>
      </c>
      <c r="AT101" s="216" t="s">
        <v>119</v>
      </c>
      <c r="AU101" s="216" t="s">
        <v>74</v>
      </c>
      <c r="AY101" s="17" t="s">
        <v>118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7" t="s">
        <v>74</v>
      </c>
      <c r="BK101" s="217">
        <f>ROUND(I101*H101,2)</f>
        <v>0</v>
      </c>
      <c r="BL101" s="17" t="s">
        <v>117</v>
      </c>
      <c r="BM101" s="216" t="s">
        <v>139</v>
      </c>
    </row>
    <row r="102" spans="1:47" s="2" customFormat="1" ht="12">
      <c r="A102" s="38"/>
      <c r="B102" s="39"/>
      <c r="C102" s="40"/>
      <c r="D102" s="218" t="s">
        <v>125</v>
      </c>
      <c r="E102" s="40"/>
      <c r="F102" s="219" t="s">
        <v>140</v>
      </c>
      <c r="G102" s="40"/>
      <c r="H102" s="40"/>
      <c r="I102" s="220"/>
      <c r="J102" s="40"/>
      <c r="K102" s="40"/>
      <c r="L102" s="44"/>
      <c r="M102" s="221"/>
      <c r="N102" s="222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125</v>
      </c>
      <c r="AU102" s="17" t="s">
        <v>74</v>
      </c>
    </row>
    <row r="103" spans="1:65" s="2" customFormat="1" ht="21.75" customHeight="1">
      <c r="A103" s="38"/>
      <c r="B103" s="39"/>
      <c r="C103" s="205" t="s">
        <v>141</v>
      </c>
      <c r="D103" s="205" t="s">
        <v>119</v>
      </c>
      <c r="E103" s="206" t="s">
        <v>142</v>
      </c>
      <c r="F103" s="207" t="s">
        <v>143</v>
      </c>
      <c r="G103" s="208" t="s">
        <v>129</v>
      </c>
      <c r="H103" s="209">
        <v>16</v>
      </c>
      <c r="I103" s="210"/>
      <c r="J103" s="211">
        <f>ROUND(I103*H103,2)</f>
        <v>0</v>
      </c>
      <c r="K103" s="207" t="s">
        <v>123</v>
      </c>
      <c r="L103" s="44"/>
      <c r="M103" s="212" t="s">
        <v>18</v>
      </c>
      <c r="N103" s="213" t="s">
        <v>39</v>
      </c>
      <c r="O103" s="84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6" t="s">
        <v>117</v>
      </c>
      <c r="AT103" s="216" t="s">
        <v>119</v>
      </c>
      <c r="AU103" s="216" t="s">
        <v>74</v>
      </c>
      <c r="AY103" s="17" t="s">
        <v>118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7" t="s">
        <v>74</v>
      </c>
      <c r="BK103" s="217">
        <f>ROUND(I103*H103,2)</f>
        <v>0</v>
      </c>
      <c r="BL103" s="17" t="s">
        <v>117</v>
      </c>
      <c r="BM103" s="216" t="s">
        <v>144</v>
      </c>
    </row>
    <row r="104" spans="1:47" s="2" customFormat="1" ht="12">
      <c r="A104" s="38"/>
      <c r="B104" s="39"/>
      <c r="C104" s="40"/>
      <c r="D104" s="218" t="s">
        <v>125</v>
      </c>
      <c r="E104" s="40"/>
      <c r="F104" s="219" t="s">
        <v>145</v>
      </c>
      <c r="G104" s="40"/>
      <c r="H104" s="40"/>
      <c r="I104" s="220"/>
      <c r="J104" s="40"/>
      <c r="K104" s="40"/>
      <c r="L104" s="44"/>
      <c r="M104" s="221"/>
      <c r="N104" s="222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125</v>
      </c>
      <c r="AU104" s="17" t="s">
        <v>74</v>
      </c>
    </row>
    <row r="105" spans="1:65" s="2" customFormat="1" ht="37.8" customHeight="1">
      <c r="A105" s="38"/>
      <c r="B105" s="39"/>
      <c r="C105" s="205" t="s">
        <v>146</v>
      </c>
      <c r="D105" s="205" t="s">
        <v>119</v>
      </c>
      <c r="E105" s="206" t="s">
        <v>147</v>
      </c>
      <c r="F105" s="207" t="s">
        <v>148</v>
      </c>
      <c r="G105" s="208" t="s">
        <v>122</v>
      </c>
      <c r="H105" s="209">
        <v>5</v>
      </c>
      <c r="I105" s="210"/>
      <c r="J105" s="211">
        <f>ROUND(I105*H105,2)</f>
        <v>0</v>
      </c>
      <c r="K105" s="207" t="s">
        <v>123</v>
      </c>
      <c r="L105" s="44"/>
      <c r="M105" s="212" t="s">
        <v>18</v>
      </c>
      <c r="N105" s="213" t="s">
        <v>39</v>
      </c>
      <c r="O105" s="84"/>
      <c r="P105" s="214">
        <f>O105*H105</f>
        <v>0</v>
      </c>
      <c r="Q105" s="214">
        <v>0</v>
      </c>
      <c r="R105" s="214">
        <f>Q105*H105</f>
        <v>0</v>
      </c>
      <c r="S105" s="214">
        <v>0.425</v>
      </c>
      <c r="T105" s="215">
        <f>S105*H105</f>
        <v>2.125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6" t="s">
        <v>117</v>
      </c>
      <c r="AT105" s="216" t="s">
        <v>119</v>
      </c>
      <c r="AU105" s="216" t="s">
        <v>74</v>
      </c>
      <c r="AY105" s="17" t="s">
        <v>118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7" t="s">
        <v>74</v>
      </c>
      <c r="BK105" s="217">
        <f>ROUND(I105*H105,2)</f>
        <v>0</v>
      </c>
      <c r="BL105" s="17" t="s">
        <v>117</v>
      </c>
      <c r="BM105" s="216" t="s">
        <v>149</v>
      </c>
    </row>
    <row r="106" spans="1:47" s="2" customFormat="1" ht="12">
      <c r="A106" s="38"/>
      <c r="B106" s="39"/>
      <c r="C106" s="40"/>
      <c r="D106" s="218" t="s">
        <v>125</v>
      </c>
      <c r="E106" s="40"/>
      <c r="F106" s="219" t="s">
        <v>150</v>
      </c>
      <c r="G106" s="40"/>
      <c r="H106" s="40"/>
      <c r="I106" s="220"/>
      <c r="J106" s="40"/>
      <c r="K106" s="40"/>
      <c r="L106" s="44"/>
      <c r="M106" s="221"/>
      <c r="N106" s="222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125</v>
      </c>
      <c r="AU106" s="17" t="s">
        <v>74</v>
      </c>
    </row>
    <row r="107" spans="1:51" s="12" customFormat="1" ht="12">
      <c r="A107" s="12"/>
      <c r="B107" s="223"/>
      <c r="C107" s="224"/>
      <c r="D107" s="225" t="s">
        <v>151</v>
      </c>
      <c r="E107" s="226" t="s">
        <v>18</v>
      </c>
      <c r="F107" s="227" t="s">
        <v>152</v>
      </c>
      <c r="G107" s="224"/>
      <c r="H107" s="228">
        <v>5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T107" s="234" t="s">
        <v>151</v>
      </c>
      <c r="AU107" s="234" t="s">
        <v>74</v>
      </c>
      <c r="AV107" s="12" t="s">
        <v>81</v>
      </c>
      <c r="AW107" s="12" t="s">
        <v>30</v>
      </c>
      <c r="AX107" s="12" t="s">
        <v>74</v>
      </c>
      <c r="AY107" s="234" t="s">
        <v>118</v>
      </c>
    </row>
    <row r="108" spans="1:65" s="2" customFormat="1" ht="37.8" customHeight="1">
      <c r="A108" s="38"/>
      <c r="B108" s="39"/>
      <c r="C108" s="205" t="s">
        <v>153</v>
      </c>
      <c r="D108" s="205" t="s">
        <v>119</v>
      </c>
      <c r="E108" s="206" t="s">
        <v>154</v>
      </c>
      <c r="F108" s="207" t="s">
        <v>155</v>
      </c>
      <c r="G108" s="208" t="s">
        <v>122</v>
      </c>
      <c r="H108" s="209">
        <v>139.85</v>
      </c>
      <c r="I108" s="210"/>
      <c r="J108" s="211">
        <f>ROUND(I108*H108,2)</f>
        <v>0</v>
      </c>
      <c r="K108" s="207" t="s">
        <v>123</v>
      </c>
      <c r="L108" s="44"/>
      <c r="M108" s="212" t="s">
        <v>18</v>
      </c>
      <c r="N108" s="213" t="s">
        <v>39</v>
      </c>
      <c r="O108" s="84"/>
      <c r="P108" s="214">
        <f>O108*H108</f>
        <v>0</v>
      </c>
      <c r="Q108" s="214">
        <v>0</v>
      </c>
      <c r="R108" s="214">
        <f>Q108*H108</f>
        <v>0</v>
      </c>
      <c r="S108" s="214">
        <v>0.44</v>
      </c>
      <c r="T108" s="215">
        <f>S108*H108</f>
        <v>61.534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6" t="s">
        <v>117</v>
      </c>
      <c r="AT108" s="216" t="s">
        <v>119</v>
      </c>
      <c r="AU108" s="216" t="s">
        <v>74</v>
      </c>
      <c r="AY108" s="17" t="s">
        <v>118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7" t="s">
        <v>74</v>
      </c>
      <c r="BK108" s="217">
        <f>ROUND(I108*H108,2)</f>
        <v>0</v>
      </c>
      <c r="BL108" s="17" t="s">
        <v>117</v>
      </c>
      <c r="BM108" s="216" t="s">
        <v>156</v>
      </c>
    </row>
    <row r="109" spans="1:47" s="2" customFormat="1" ht="12">
      <c r="A109" s="38"/>
      <c r="B109" s="39"/>
      <c r="C109" s="40"/>
      <c r="D109" s="218" t="s">
        <v>125</v>
      </c>
      <c r="E109" s="40"/>
      <c r="F109" s="219" t="s">
        <v>157</v>
      </c>
      <c r="G109" s="40"/>
      <c r="H109" s="40"/>
      <c r="I109" s="220"/>
      <c r="J109" s="40"/>
      <c r="K109" s="40"/>
      <c r="L109" s="44"/>
      <c r="M109" s="221"/>
      <c r="N109" s="222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125</v>
      </c>
      <c r="AU109" s="17" t="s">
        <v>74</v>
      </c>
    </row>
    <row r="110" spans="1:51" s="13" customFormat="1" ht="12">
      <c r="A110" s="13"/>
      <c r="B110" s="235"/>
      <c r="C110" s="236"/>
      <c r="D110" s="225" t="s">
        <v>151</v>
      </c>
      <c r="E110" s="237" t="s">
        <v>18</v>
      </c>
      <c r="F110" s="238" t="s">
        <v>158</v>
      </c>
      <c r="G110" s="236"/>
      <c r="H110" s="237" t="s">
        <v>18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151</v>
      </c>
      <c r="AU110" s="244" t="s">
        <v>74</v>
      </c>
      <c r="AV110" s="13" t="s">
        <v>74</v>
      </c>
      <c r="AW110" s="13" t="s">
        <v>30</v>
      </c>
      <c r="AX110" s="13" t="s">
        <v>8</v>
      </c>
      <c r="AY110" s="244" t="s">
        <v>118</v>
      </c>
    </row>
    <row r="111" spans="1:51" s="13" customFormat="1" ht="12">
      <c r="A111" s="13"/>
      <c r="B111" s="235"/>
      <c r="C111" s="236"/>
      <c r="D111" s="225" t="s">
        <v>151</v>
      </c>
      <c r="E111" s="237" t="s">
        <v>18</v>
      </c>
      <c r="F111" s="238" t="s">
        <v>159</v>
      </c>
      <c r="G111" s="236"/>
      <c r="H111" s="237" t="s">
        <v>18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151</v>
      </c>
      <c r="AU111" s="244" t="s">
        <v>74</v>
      </c>
      <c r="AV111" s="13" t="s">
        <v>74</v>
      </c>
      <c r="AW111" s="13" t="s">
        <v>30</v>
      </c>
      <c r="AX111" s="13" t="s">
        <v>8</v>
      </c>
      <c r="AY111" s="244" t="s">
        <v>118</v>
      </c>
    </row>
    <row r="112" spans="1:51" s="12" customFormat="1" ht="12">
      <c r="A112" s="12"/>
      <c r="B112" s="223"/>
      <c r="C112" s="224"/>
      <c r="D112" s="225" t="s">
        <v>151</v>
      </c>
      <c r="E112" s="226" t="s">
        <v>18</v>
      </c>
      <c r="F112" s="227" t="s">
        <v>160</v>
      </c>
      <c r="G112" s="224"/>
      <c r="H112" s="228">
        <v>139.85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T112" s="234" t="s">
        <v>151</v>
      </c>
      <c r="AU112" s="234" t="s">
        <v>74</v>
      </c>
      <c r="AV112" s="12" t="s">
        <v>81</v>
      </c>
      <c r="AW112" s="12" t="s">
        <v>30</v>
      </c>
      <c r="AX112" s="12" t="s">
        <v>74</v>
      </c>
      <c r="AY112" s="234" t="s">
        <v>118</v>
      </c>
    </row>
    <row r="113" spans="1:65" s="2" customFormat="1" ht="16.5" customHeight="1">
      <c r="A113" s="38"/>
      <c r="B113" s="39"/>
      <c r="C113" s="205" t="s">
        <v>161</v>
      </c>
      <c r="D113" s="205" t="s">
        <v>119</v>
      </c>
      <c r="E113" s="206" t="s">
        <v>162</v>
      </c>
      <c r="F113" s="207" t="s">
        <v>163</v>
      </c>
      <c r="G113" s="208" t="s">
        <v>122</v>
      </c>
      <c r="H113" s="209">
        <v>2066.2</v>
      </c>
      <c r="I113" s="210"/>
      <c r="J113" s="211">
        <f>ROUND(I113*H113,2)</f>
        <v>0</v>
      </c>
      <c r="K113" s="207" t="s">
        <v>123</v>
      </c>
      <c r="L113" s="44"/>
      <c r="M113" s="212" t="s">
        <v>18</v>
      </c>
      <c r="N113" s="213" t="s">
        <v>39</v>
      </c>
      <c r="O113" s="84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6" t="s">
        <v>117</v>
      </c>
      <c r="AT113" s="216" t="s">
        <v>119</v>
      </c>
      <c r="AU113" s="216" t="s">
        <v>74</v>
      </c>
      <c r="AY113" s="17" t="s">
        <v>118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7" t="s">
        <v>74</v>
      </c>
      <c r="BK113" s="217">
        <f>ROUND(I113*H113,2)</f>
        <v>0</v>
      </c>
      <c r="BL113" s="17" t="s">
        <v>117</v>
      </c>
      <c r="BM113" s="216" t="s">
        <v>164</v>
      </c>
    </row>
    <row r="114" spans="1:47" s="2" customFormat="1" ht="12">
      <c r="A114" s="38"/>
      <c r="B114" s="39"/>
      <c r="C114" s="40"/>
      <c r="D114" s="218" t="s">
        <v>125</v>
      </c>
      <c r="E114" s="40"/>
      <c r="F114" s="219" t="s">
        <v>165</v>
      </c>
      <c r="G114" s="40"/>
      <c r="H114" s="40"/>
      <c r="I114" s="220"/>
      <c r="J114" s="40"/>
      <c r="K114" s="40"/>
      <c r="L114" s="44"/>
      <c r="M114" s="221"/>
      <c r="N114" s="222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125</v>
      </c>
      <c r="AU114" s="17" t="s">
        <v>74</v>
      </c>
    </row>
    <row r="115" spans="1:51" s="12" customFormat="1" ht="12">
      <c r="A115" s="12"/>
      <c r="B115" s="223"/>
      <c r="C115" s="224"/>
      <c r="D115" s="225" t="s">
        <v>151</v>
      </c>
      <c r="E115" s="226" t="s">
        <v>18</v>
      </c>
      <c r="F115" s="227" t="s">
        <v>166</v>
      </c>
      <c r="G115" s="224"/>
      <c r="H115" s="228">
        <v>2066.2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T115" s="234" t="s">
        <v>151</v>
      </c>
      <c r="AU115" s="234" t="s">
        <v>74</v>
      </c>
      <c r="AV115" s="12" t="s">
        <v>81</v>
      </c>
      <c r="AW115" s="12" t="s">
        <v>30</v>
      </c>
      <c r="AX115" s="12" t="s">
        <v>74</v>
      </c>
      <c r="AY115" s="234" t="s">
        <v>118</v>
      </c>
    </row>
    <row r="116" spans="1:65" s="2" customFormat="1" ht="24.15" customHeight="1">
      <c r="A116" s="38"/>
      <c r="B116" s="39"/>
      <c r="C116" s="205" t="s">
        <v>167</v>
      </c>
      <c r="D116" s="205" t="s">
        <v>119</v>
      </c>
      <c r="E116" s="206" t="s">
        <v>168</v>
      </c>
      <c r="F116" s="207" t="s">
        <v>169</v>
      </c>
      <c r="G116" s="208" t="s">
        <v>170</v>
      </c>
      <c r="H116" s="209">
        <v>2890.736</v>
      </c>
      <c r="I116" s="210"/>
      <c r="J116" s="211">
        <f>ROUND(I116*H116,2)</f>
        <v>0</v>
      </c>
      <c r="K116" s="207" t="s">
        <v>123</v>
      </c>
      <c r="L116" s="44"/>
      <c r="M116" s="212" t="s">
        <v>18</v>
      </c>
      <c r="N116" s="213" t="s">
        <v>39</v>
      </c>
      <c r="O116" s="84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6" t="s">
        <v>117</v>
      </c>
      <c r="AT116" s="216" t="s">
        <v>119</v>
      </c>
      <c r="AU116" s="216" t="s">
        <v>74</v>
      </c>
      <c r="AY116" s="17" t="s">
        <v>118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7" t="s">
        <v>74</v>
      </c>
      <c r="BK116" s="217">
        <f>ROUND(I116*H116,2)</f>
        <v>0</v>
      </c>
      <c r="BL116" s="17" t="s">
        <v>117</v>
      </c>
      <c r="BM116" s="216" t="s">
        <v>171</v>
      </c>
    </row>
    <row r="117" spans="1:47" s="2" customFormat="1" ht="12">
      <c r="A117" s="38"/>
      <c r="B117" s="39"/>
      <c r="C117" s="40"/>
      <c r="D117" s="218" t="s">
        <v>125</v>
      </c>
      <c r="E117" s="40"/>
      <c r="F117" s="219" t="s">
        <v>172</v>
      </c>
      <c r="G117" s="40"/>
      <c r="H117" s="40"/>
      <c r="I117" s="220"/>
      <c r="J117" s="40"/>
      <c r="K117" s="40"/>
      <c r="L117" s="44"/>
      <c r="M117" s="221"/>
      <c r="N117" s="22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125</v>
      </c>
      <c r="AU117" s="17" t="s">
        <v>74</v>
      </c>
    </row>
    <row r="118" spans="1:51" s="13" customFormat="1" ht="12">
      <c r="A118" s="13"/>
      <c r="B118" s="235"/>
      <c r="C118" s="236"/>
      <c r="D118" s="225" t="s">
        <v>151</v>
      </c>
      <c r="E118" s="237" t="s">
        <v>18</v>
      </c>
      <c r="F118" s="238" t="s">
        <v>173</v>
      </c>
      <c r="G118" s="236"/>
      <c r="H118" s="237" t="s">
        <v>18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151</v>
      </c>
      <c r="AU118" s="244" t="s">
        <v>74</v>
      </c>
      <c r="AV118" s="13" t="s">
        <v>74</v>
      </c>
      <c r="AW118" s="13" t="s">
        <v>30</v>
      </c>
      <c r="AX118" s="13" t="s">
        <v>8</v>
      </c>
      <c r="AY118" s="244" t="s">
        <v>118</v>
      </c>
    </row>
    <row r="119" spans="1:51" s="13" customFormat="1" ht="12">
      <c r="A119" s="13"/>
      <c r="B119" s="235"/>
      <c r="C119" s="236"/>
      <c r="D119" s="225" t="s">
        <v>151</v>
      </c>
      <c r="E119" s="237" t="s">
        <v>18</v>
      </c>
      <c r="F119" s="238" t="s">
        <v>174</v>
      </c>
      <c r="G119" s="236"/>
      <c r="H119" s="237" t="s">
        <v>18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151</v>
      </c>
      <c r="AU119" s="244" t="s">
        <v>74</v>
      </c>
      <c r="AV119" s="13" t="s">
        <v>74</v>
      </c>
      <c r="AW119" s="13" t="s">
        <v>30</v>
      </c>
      <c r="AX119" s="13" t="s">
        <v>8</v>
      </c>
      <c r="AY119" s="244" t="s">
        <v>118</v>
      </c>
    </row>
    <row r="120" spans="1:51" s="13" customFormat="1" ht="12">
      <c r="A120" s="13"/>
      <c r="B120" s="235"/>
      <c r="C120" s="236"/>
      <c r="D120" s="225" t="s">
        <v>151</v>
      </c>
      <c r="E120" s="237" t="s">
        <v>18</v>
      </c>
      <c r="F120" s="238" t="s">
        <v>175</v>
      </c>
      <c r="G120" s="236"/>
      <c r="H120" s="237" t="s">
        <v>18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151</v>
      </c>
      <c r="AU120" s="244" t="s">
        <v>74</v>
      </c>
      <c r="AV120" s="13" t="s">
        <v>74</v>
      </c>
      <c r="AW120" s="13" t="s">
        <v>30</v>
      </c>
      <c r="AX120" s="13" t="s">
        <v>8</v>
      </c>
      <c r="AY120" s="244" t="s">
        <v>118</v>
      </c>
    </row>
    <row r="121" spans="1:51" s="13" customFormat="1" ht="12">
      <c r="A121" s="13"/>
      <c r="B121" s="235"/>
      <c r="C121" s="236"/>
      <c r="D121" s="225" t="s">
        <v>151</v>
      </c>
      <c r="E121" s="237" t="s">
        <v>18</v>
      </c>
      <c r="F121" s="238" t="s">
        <v>176</v>
      </c>
      <c r="G121" s="236"/>
      <c r="H121" s="237" t="s">
        <v>18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151</v>
      </c>
      <c r="AU121" s="244" t="s">
        <v>74</v>
      </c>
      <c r="AV121" s="13" t="s">
        <v>74</v>
      </c>
      <c r="AW121" s="13" t="s">
        <v>30</v>
      </c>
      <c r="AX121" s="13" t="s">
        <v>8</v>
      </c>
      <c r="AY121" s="244" t="s">
        <v>118</v>
      </c>
    </row>
    <row r="122" spans="1:51" s="13" customFormat="1" ht="12">
      <c r="A122" s="13"/>
      <c r="B122" s="235"/>
      <c r="C122" s="236"/>
      <c r="D122" s="225" t="s">
        <v>151</v>
      </c>
      <c r="E122" s="237" t="s">
        <v>18</v>
      </c>
      <c r="F122" s="238" t="s">
        <v>177</v>
      </c>
      <c r="G122" s="236"/>
      <c r="H122" s="237" t="s">
        <v>18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151</v>
      </c>
      <c r="AU122" s="244" t="s">
        <v>74</v>
      </c>
      <c r="AV122" s="13" t="s">
        <v>74</v>
      </c>
      <c r="AW122" s="13" t="s">
        <v>30</v>
      </c>
      <c r="AX122" s="13" t="s">
        <v>8</v>
      </c>
      <c r="AY122" s="244" t="s">
        <v>118</v>
      </c>
    </row>
    <row r="123" spans="1:51" s="13" customFormat="1" ht="12">
      <c r="A123" s="13"/>
      <c r="B123" s="235"/>
      <c r="C123" s="236"/>
      <c r="D123" s="225" t="s">
        <v>151</v>
      </c>
      <c r="E123" s="237" t="s">
        <v>18</v>
      </c>
      <c r="F123" s="238" t="s">
        <v>178</v>
      </c>
      <c r="G123" s="236"/>
      <c r="H123" s="237" t="s">
        <v>18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151</v>
      </c>
      <c r="AU123" s="244" t="s">
        <v>74</v>
      </c>
      <c r="AV123" s="13" t="s">
        <v>74</v>
      </c>
      <c r="AW123" s="13" t="s">
        <v>30</v>
      </c>
      <c r="AX123" s="13" t="s">
        <v>8</v>
      </c>
      <c r="AY123" s="244" t="s">
        <v>118</v>
      </c>
    </row>
    <row r="124" spans="1:51" s="13" customFormat="1" ht="12">
      <c r="A124" s="13"/>
      <c r="B124" s="235"/>
      <c r="C124" s="236"/>
      <c r="D124" s="225" t="s">
        <v>151</v>
      </c>
      <c r="E124" s="237" t="s">
        <v>18</v>
      </c>
      <c r="F124" s="238" t="s">
        <v>179</v>
      </c>
      <c r="G124" s="236"/>
      <c r="H124" s="237" t="s">
        <v>18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151</v>
      </c>
      <c r="AU124" s="244" t="s">
        <v>74</v>
      </c>
      <c r="AV124" s="13" t="s">
        <v>74</v>
      </c>
      <c r="AW124" s="13" t="s">
        <v>30</v>
      </c>
      <c r="AX124" s="13" t="s">
        <v>8</v>
      </c>
      <c r="AY124" s="244" t="s">
        <v>118</v>
      </c>
    </row>
    <row r="125" spans="1:51" s="13" customFormat="1" ht="12">
      <c r="A125" s="13"/>
      <c r="B125" s="235"/>
      <c r="C125" s="236"/>
      <c r="D125" s="225" t="s">
        <v>151</v>
      </c>
      <c r="E125" s="237" t="s">
        <v>18</v>
      </c>
      <c r="F125" s="238" t="s">
        <v>180</v>
      </c>
      <c r="G125" s="236"/>
      <c r="H125" s="237" t="s">
        <v>18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151</v>
      </c>
      <c r="AU125" s="244" t="s">
        <v>74</v>
      </c>
      <c r="AV125" s="13" t="s">
        <v>74</v>
      </c>
      <c r="AW125" s="13" t="s">
        <v>30</v>
      </c>
      <c r="AX125" s="13" t="s">
        <v>8</v>
      </c>
      <c r="AY125" s="244" t="s">
        <v>118</v>
      </c>
    </row>
    <row r="126" spans="1:51" s="13" customFormat="1" ht="12">
      <c r="A126" s="13"/>
      <c r="B126" s="235"/>
      <c r="C126" s="236"/>
      <c r="D126" s="225" t="s">
        <v>151</v>
      </c>
      <c r="E126" s="237" t="s">
        <v>18</v>
      </c>
      <c r="F126" s="238" t="s">
        <v>181</v>
      </c>
      <c r="G126" s="236"/>
      <c r="H126" s="237" t="s">
        <v>18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151</v>
      </c>
      <c r="AU126" s="244" t="s">
        <v>74</v>
      </c>
      <c r="AV126" s="13" t="s">
        <v>74</v>
      </c>
      <c r="AW126" s="13" t="s">
        <v>30</v>
      </c>
      <c r="AX126" s="13" t="s">
        <v>8</v>
      </c>
      <c r="AY126" s="244" t="s">
        <v>118</v>
      </c>
    </row>
    <row r="127" spans="1:51" s="13" customFormat="1" ht="12">
      <c r="A127" s="13"/>
      <c r="B127" s="235"/>
      <c r="C127" s="236"/>
      <c r="D127" s="225" t="s">
        <v>151</v>
      </c>
      <c r="E127" s="237" t="s">
        <v>18</v>
      </c>
      <c r="F127" s="238" t="s">
        <v>182</v>
      </c>
      <c r="G127" s="236"/>
      <c r="H127" s="237" t="s">
        <v>18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151</v>
      </c>
      <c r="AU127" s="244" t="s">
        <v>74</v>
      </c>
      <c r="AV127" s="13" t="s">
        <v>74</v>
      </c>
      <c r="AW127" s="13" t="s">
        <v>30</v>
      </c>
      <c r="AX127" s="13" t="s">
        <v>8</v>
      </c>
      <c r="AY127" s="244" t="s">
        <v>118</v>
      </c>
    </row>
    <row r="128" spans="1:51" s="12" customFormat="1" ht="12">
      <c r="A128" s="12"/>
      <c r="B128" s="223"/>
      <c r="C128" s="224"/>
      <c r="D128" s="225" t="s">
        <v>151</v>
      </c>
      <c r="E128" s="226" t="s">
        <v>18</v>
      </c>
      <c r="F128" s="227" t="s">
        <v>183</v>
      </c>
      <c r="G128" s="224"/>
      <c r="H128" s="228">
        <v>2890.736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4" t="s">
        <v>151</v>
      </c>
      <c r="AU128" s="234" t="s">
        <v>74</v>
      </c>
      <c r="AV128" s="12" t="s">
        <v>81</v>
      </c>
      <c r="AW128" s="12" t="s">
        <v>30</v>
      </c>
      <c r="AX128" s="12" t="s">
        <v>74</v>
      </c>
      <c r="AY128" s="234" t="s">
        <v>118</v>
      </c>
    </row>
    <row r="129" spans="1:65" s="2" customFormat="1" ht="21.75" customHeight="1">
      <c r="A129" s="38"/>
      <c r="B129" s="39"/>
      <c r="C129" s="205" t="s">
        <v>184</v>
      </c>
      <c r="D129" s="205" t="s">
        <v>119</v>
      </c>
      <c r="E129" s="206" t="s">
        <v>185</v>
      </c>
      <c r="F129" s="207" t="s">
        <v>186</v>
      </c>
      <c r="G129" s="208" t="s">
        <v>170</v>
      </c>
      <c r="H129" s="209">
        <v>4.5</v>
      </c>
      <c r="I129" s="210"/>
      <c r="J129" s="211">
        <f>ROUND(I129*H129,2)</f>
        <v>0</v>
      </c>
      <c r="K129" s="207" t="s">
        <v>123</v>
      </c>
      <c r="L129" s="44"/>
      <c r="M129" s="212" t="s">
        <v>18</v>
      </c>
      <c r="N129" s="213" t="s">
        <v>39</v>
      </c>
      <c r="O129" s="84"/>
      <c r="P129" s="214">
        <f>O129*H129</f>
        <v>0</v>
      </c>
      <c r="Q129" s="214">
        <v>0.00123</v>
      </c>
      <c r="R129" s="214">
        <f>Q129*H129</f>
        <v>0.005535</v>
      </c>
      <c r="S129" s="214">
        <v>0</v>
      </c>
      <c r="T129" s="21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6" t="s">
        <v>117</v>
      </c>
      <c r="AT129" s="216" t="s">
        <v>119</v>
      </c>
      <c r="AU129" s="216" t="s">
        <v>74</v>
      </c>
      <c r="AY129" s="17" t="s">
        <v>118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74</v>
      </c>
      <c r="BK129" s="217">
        <f>ROUND(I129*H129,2)</f>
        <v>0</v>
      </c>
      <c r="BL129" s="17" t="s">
        <v>117</v>
      </c>
      <c r="BM129" s="216" t="s">
        <v>187</v>
      </c>
    </row>
    <row r="130" spans="1:47" s="2" customFormat="1" ht="12">
      <c r="A130" s="38"/>
      <c r="B130" s="39"/>
      <c r="C130" s="40"/>
      <c r="D130" s="218" t="s">
        <v>125</v>
      </c>
      <c r="E130" s="40"/>
      <c r="F130" s="219" t="s">
        <v>188</v>
      </c>
      <c r="G130" s="40"/>
      <c r="H130" s="40"/>
      <c r="I130" s="220"/>
      <c r="J130" s="40"/>
      <c r="K130" s="40"/>
      <c r="L130" s="44"/>
      <c r="M130" s="221"/>
      <c r="N130" s="222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125</v>
      </c>
      <c r="AU130" s="17" t="s">
        <v>74</v>
      </c>
    </row>
    <row r="131" spans="1:65" s="2" customFormat="1" ht="24.15" customHeight="1">
      <c r="A131" s="38"/>
      <c r="B131" s="39"/>
      <c r="C131" s="205" t="s">
        <v>189</v>
      </c>
      <c r="D131" s="205" t="s">
        <v>119</v>
      </c>
      <c r="E131" s="206" t="s">
        <v>190</v>
      </c>
      <c r="F131" s="207" t="s">
        <v>191</v>
      </c>
      <c r="G131" s="208" t="s">
        <v>170</v>
      </c>
      <c r="H131" s="209">
        <v>236.33</v>
      </c>
      <c r="I131" s="210"/>
      <c r="J131" s="211">
        <f>ROUND(I131*H131,2)</f>
        <v>0</v>
      </c>
      <c r="K131" s="207" t="s">
        <v>123</v>
      </c>
      <c r="L131" s="44"/>
      <c r="M131" s="212" t="s">
        <v>18</v>
      </c>
      <c r="N131" s="213" t="s">
        <v>39</v>
      </c>
      <c r="O131" s="84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6" t="s">
        <v>117</v>
      </c>
      <c r="AT131" s="216" t="s">
        <v>119</v>
      </c>
      <c r="AU131" s="216" t="s">
        <v>74</v>
      </c>
      <c r="AY131" s="17" t="s">
        <v>118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74</v>
      </c>
      <c r="BK131" s="217">
        <f>ROUND(I131*H131,2)</f>
        <v>0</v>
      </c>
      <c r="BL131" s="17" t="s">
        <v>117</v>
      </c>
      <c r="BM131" s="216" t="s">
        <v>192</v>
      </c>
    </row>
    <row r="132" spans="1:47" s="2" customFormat="1" ht="12">
      <c r="A132" s="38"/>
      <c r="B132" s="39"/>
      <c r="C132" s="40"/>
      <c r="D132" s="218" t="s">
        <v>125</v>
      </c>
      <c r="E132" s="40"/>
      <c r="F132" s="219" t="s">
        <v>193</v>
      </c>
      <c r="G132" s="40"/>
      <c r="H132" s="40"/>
      <c r="I132" s="220"/>
      <c r="J132" s="40"/>
      <c r="K132" s="40"/>
      <c r="L132" s="44"/>
      <c r="M132" s="221"/>
      <c r="N132" s="222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125</v>
      </c>
      <c r="AU132" s="17" t="s">
        <v>74</v>
      </c>
    </row>
    <row r="133" spans="1:51" s="12" customFormat="1" ht="12">
      <c r="A133" s="12"/>
      <c r="B133" s="223"/>
      <c r="C133" s="224"/>
      <c r="D133" s="225" t="s">
        <v>151</v>
      </c>
      <c r="E133" s="226" t="s">
        <v>18</v>
      </c>
      <c r="F133" s="227" t="s">
        <v>194</v>
      </c>
      <c r="G133" s="224"/>
      <c r="H133" s="228">
        <v>236.33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4" t="s">
        <v>151</v>
      </c>
      <c r="AU133" s="234" t="s">
        <v>74</v>
      </c>
      <c r="AV133" s="12" t="s">
        <v>81</v>
      </c>
      <c r="AW133" s="12" t="s">
        <v>30</v>
      </c>
      <c r="AX133" s="12" t="s">
        <v>74</v>
      </c>
      <c r="AY133" s="234" t="s">
        <v>118</v>
      </c>
    </row>
    <row r="134" spans="1:65" s="2" customFormat="1" ht="24.15" customHeight="1">
      <c r="A134" s="38"/>
      <c r="B134" s="39"/>
      <c r="C134" s="205" t="s">
        <v>195</v>
      </c>
      <c r="D134" s="205" t="s">
        <v>119</v>
      </c>
      <c r="E134" s="206" t="s">
        <v>196</v>
      </c>
      <c r="F134" s="207" t="s">
        <v>197</v>
      </c>
      <c r="G134" s="208" t="s">
        <v>129</v>
      </c>
      <c r="H134" s="209">
        <v>35</v>
      </c>
      <c r="I134" s="210"/>
      <c r="J134" s="211">
        <f>ROUND(I134*H134,2)</f>
        <v>0</v>
      </c>
      <c r="K134" s="207" t="s">
        <v>123</v>
      </c>
      <c r="L134" s="44"/>
      <c r="M134" s="212" t="s">
        <v>18</v>
      </c>
      <c r="N134" s="213" t="s">
        <v>39</v>
      </c>
      <c r="O134" s="84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6" t="s">
        <v>117</v>
      </c>
      <c r="AT134" s="216" t="s">
        <v>119</v>
      </c>
      <c r="AU134" s="216" t="s">
        <v>74</v>
      </c>
      <c r="AY134" s="17" t="s">
        <v>118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74</v>
      </c>
      <c r="BK134" s="217">
        <f>ROUND(I134*H134,2)</f>
        <v>0</v>
      </c>
      <c r="BL134" s="17" t="s">
        <v>117</v>
      </c>
      <c r="BM134" s="216" t="s">
        <v>198</v>
      </c>
    </row>
    <row r="135" spans="1:47" s="2" customFormat="1" ht="12">
      <c r="A135" s="38"/>
      <c r="B135" s="39"/>
      <c r="C135" s="40"/>
      <c r="D135" s="218" t="s">
        <v>125</v>
      </c>
      <c r="E135" s="40"/>
      <c r="F135" s="219" t="s">
        <v>199</v>
      </c>
      <c r="G135" s="40"/>
      <c r="H135" s="40"/>
      <c r="I135" s="220"/>
      <c r="J135" s="40"/>
      <c r="K135" s="40"/>
      <c r="L135" s="44"/>
      <c r="M135" s="221"/>
      <c r="N135" s="222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125</v>
      </c>
      <c r="AU135" s="17" t="s">
        <v>74</v>
      </c>
    </row>
    <row r="136" spans="1:65" s="2" customFormat="1" ht="24.15" customHeight="1">
      <c r="A136" s="38"/>
      <c r="B136" s="39"/>
      <c r="C136" s="205" t="s">
        <v>200</v>
      </c>
      <c r="D136" s="205" t="s">
        <v>119</v>
      </c>
      <c r="E136" s="206" t="s">
        <v>201</v>
      </c>
      <c r="F136" s="207" t="s">
        <v>202</v>
      </c>
      <c r="G136" s="208" t="s">
        <v>129</v>
      </c>
      <c r="H136" s="209">
        <v>35</v>
      </c>
      <c r="I136" s="210"/>
      <c r="J136" s="211">
        <f>ROUND(I136*H136,2)</f>
        <v>0</v>
      </c>
      <c r="K136" s="207" t="s">
        <v>123</v>
      </c>
      <c r="L136" s="44"/>
      <c r="M136" s="212" t="s">
        <v>18</v>
      </c>
      <c r="N136" s="213" t="s">
        <v>39</v>
      </c>
      <c r="O136" s="84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6" t="s">
        <v>117</v>
      </c>
      <c r="AT136" s="216" t="s">
        <v>119</v>
      </c>
      <c r="AU136" s="216" t="s">
        <v>74</v>
      </c>
      <c r="AY136" s="17" t="s">
        <v>118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74</v>
      </c>
      <c r="BK136" s="217">
        <f>ROUND(I136*H136,2)</f>
        <v>0</v>
      </c>
      <c r="BL136" s="17" t="s">
        <v>117</v>
      </c>
      <c r="BM136" s="216" t="s">
        <v>203</v>
      </c>
    </row>
    <row r="137" spans="1:47" s="2" customFormat="1" ht="12">
      <c r="A137" s="38"/>
      <c r="B137" s="39"/>
      <c r="C137" s="40"/>
      <c r="D137" s="218" t="s">
        <v>125</v>
      </c>
      <c r="E137" s="40"/>
      <c r="F137" s="219" t="s">
        <v>204</v>
      </c>
      <c r="G137" s="40"/>
      <c r="H137" s="40"/>
      <c r="I137" s="220"/>
      <c r="J137" s="40"/>
      <c r="K137" s="40"/>
      <c r="L137" s="44"/>
      <c r="M137" s="221"/>
      <c r="N137" s="222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125</v>
      </c>
      <c r="AU137" s="17" t="s">
        <v>74</v>
      </c>
    </row>
    <row r="138" spans="1:65" s="2" customFormat="1" ht="24.15" customHeight="1">
      <c r="A138" s="38"/>
      <c r="B138" s="39"/>
      <c r="C138" s="205" t="s">
        <v>205</v>
      </c>
      <c r="D138" s="205" t="s">
        <v>119</v>
      </c>
      <c r="E138" s="206" t="s">
        <v>206</v>
      </c>
      <c r="F138" s="207" t="s">
        <v>207</v>
      </c>
      <c r="G138" s="208" t="s">
        <v>129</v>
      </c>
      <c r="H138" s="209">
        <v>35</v>
      </c>
      <c r="I138" s="210"/>
      <c r="J138" s="211">
        <f>ROUND(I138*H138,2)</f>
        <v>0</v>
      </c>
      <c r="K138" s="207" t="s">
        <v>123</v>
      </c>
      <c r="L138" s="44"/>
      <c r="M138" s="212" t="s">
        <v>18</v>
      </c>
      <c r="N138" s="213" t="s">
        <v>39</v>
      </c>
      <c r="O138" s="84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6" t="s">
        <v>117</v>
      </c>
      <c r="AT138" s="216" t="s">
        <v>119</v>
      </c>
      <c r="AU138" s="216" t="s">
        <v>74</v>
      </c>
      <c r="AY138" s="17" t="s">
        <v>118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74</v>
      </c>
      <c r="BK138" s="217">
        <f>ROUND(I138*H138,2)</f>
        <v>0</v>
      </c>
      <c r="BL138" s="17" t="s">
        <v>117</v>
      </c>
      <c r="BM138" s="216" t="s">
        <v>208</v>
      </c>
    </row>
    <row r="139" spans="1:47" s="2" customFormat="1" ht="12">
      <c r="A139" s="38"/>
      <c r="B139" s="39"/>
      <c r="C139" s="40"/>
      <c r="D139" s="218" t="s">
        <v>125</v>
      </c>
      <c r="E139" s="40"/>
      <c r="F139" s="219" t="s">
        <v>209</v>
      </c>
      <c r="G139" s="40"/>
      <c r="H139" s="40"/>
      <c r="I139" s="220"/>
      <c r="J139" s="40"/>
      <c r="K139" s="40"/>
      <c r="L139" s="44"/>
      <c r="M139" s="221"/>
      <c r="N139" s="222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125</v>
      </c>
      <c r="AU139" s="17" t="s">
        <v>74</v>
      </c>
    </row>
    <row r="140" spans="1:65" s="2" customFormat="1" ht="24.15" customHeight="1">
      <c r="A140" s="38"/>
      <c r="B140" s="39"/>
      <c r="C140" s="205" t="s">
        <v>210</v>
      </c>
      <c r="D140" s="205" t="s">
        <v>119</v>
      </c>
      <c r="E140" s="206" t="s">
        <v>211</v>
      </c>
      <c r="F140" s="207" t="s">
        <v>212</v>
      </c>
      <c r="G140" s="208" t="s">
        <v>129</v>
      </c>
      <c r="H140" s="209">
        <v>16</v>
      </c>
      <c r="I140" s="210"/>
      <c r="J140" s="211">
        <f>ROUND(I140*H140,2)</f>
        <v>0</v>
      </c>
      <c r="K140" s="207" t="s">
        <v>123</v>
      </c>
      <c r="L140" s="44"/>
      <c r="M140" s="212" t="s">
        <v>18</v>
      </c>
      <c r="N140" s="213" t="s">
        <v>39</v>
      </c>
      <c r="O140" s="84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6" t="s">
        <v>117</v>
      </c>
      <c r="AT140" s="216" t="s">
        <v>119</v>
      </c>
      <c r="AU140" s="216" t="s">
        <v>74</v>
      </c>
      <c r="AY140" s="17" t="s">
        <v>118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74</v>
      </c>
      <c r="BK140" s="217">
        <f>ROUND(I140*H140,2)</f>
        <v>0</v>
      </c>
      <c r="BL140" s="17" t="s">
        <v>117</v>
      </c>
      <c r="BM140" s="216" t="s">
        <v>213</v>
      </c>
    </row>
    <row r="141" spans="1:47" s="2" customFormat="1" ht="12">
      <c r="A141" s="38"/>
      <c r="B141" s="39"/>
      <c r="C141" s="40"/>
      <c r="D141" s="218" t="s">
        <v>125</v>
      </c>
      <c r="E141" s="40"/>
      <c r="F141" s="219" t="s">
        <v>214</v>
      </c>
      <c r="G141" s="40"/>
      <c r="H141" s="40"/>
      <c r="I141" s="220"/>
      <c r="J141" s="40"/>
      <c r="K141" s="40"/>
      <c r="L141" s="44"/>
      <c r="M141" s="221"/>
      <c r="N141" s="222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125</v>
      </c>
      <c r="AU141" s="17" t="s">
        <v>74</v>
      </c>
    </row>
    <row r="142" spans="1:65" s="2" customFormat="1" ht="37.8" customHeight="1">
      <c r="A142" s="38"/>
      <c r="B142" s="39"/>
      <c r="C142" s="205" t="s">
        <v>215</v>
      </c>
      <c r="D142" s="205" t="s">
        <v>119</v>
      </c>
      <c r="E142" s="206" t="s">
        <v>216</v>
      </c>
      <c r="F142" s="207" t="s">
        <v>217</v>
      </c>
      <c r="G142" s="208" t="s">
        <v>129</v>
      </c>
      <c r="H142" s="209">
        <v>140</v>
      </c>
      <c r="I142" s="210"/>
      <c r="J142" s="211">
        <f>ROUND(I142*H142,2)</f>
        <v>0</v>
      </c>
      <c r="K142" s="207" t="s">
        <v>123</v>
      </c>
      <c r="L142" s="44"/>
      <c r="M142" s="212" t="s">
        <v>18</v>
      </c>
      <c r="N142" s="213" t="s">
        <v>39</v>
      </c>
      <c r="O142" s="84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6" t="s">
        <v>117</v>
      </c>
      <c r="AT142" s="216" t="s">
        <v>119</v>
      </c>
      <c r="AU142" s="216" t="s">
        <v>74</v>
      </c>
      <c r="AY142" s="17" t="s">
        <v>118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74</v>
      </c>
      <c r="BK142" s="217">
        <f>ROUND(I142*H142,2)</f>
        <v>0</v>
      </c>
      <c r="BL142" s="17" t="s">
        <v>117</v>
      </c>
      <c r="BM142" s="216" t="s">
        <v>218</v>
      </c>
    </row>
    <row r="143" spans="1:47" s="2" customFormat="1" ht="12">
      <c r="A143" s="38"/>
      <c r="B143" s="39"/>
      <c r="C143" s="40"/>
      <c r="D143" s="218" t="s">
        <v>125</v>
      </c>
      <c r="E143" s="40"/>
      <c r="F143" s="219" t="s">
        <v>219</v>
      </c>
      <c r="G143" s="40"/>
      <c r="H143" s="40"/>
      <c r="I143" s="220"/>
      <c r="J143" s="40"/>
      <c r="K143" s="40"/>
      <c r="L143" s="44"/>
      <c r="M143" s="221"/>
      <c r="N143" s="222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125</v>
      </c>
      <c r="AU143" s="17" t="s">
        <v>74</v>
      </c>
    </row>
    <row r="144" spans="1:51" s="12" customFormat="1" ht="12">
      <c r="A144" s="12"/>
      <c r="B144" s="223"/>
      <c r="C144" s="224"/>
      <c r="D144" s="225" t="s">
        <v>151</v>
      </c>
      <c r="E144" s="226" t="s">
        <v>18</v>
      </c>
      <c r="F144" s="227" t="s">
        <v>220</v>
      </c>
      <c r="G144" s="224"/>
      <c r="H144" s="228">
        <v>140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4" t="s">
        <v>151</v>
      </c>
      <c r="AU144" s="234" t="s">
        <v>74</v>
      </c>
      <c r="AV144" s="12" t="s">
        <v>81</v>
      </c>
      <c r="AW144" s="12" t="s">
        <v>30</v>
      </c>
      <c r="AX144" s="12" t="s">
        <v>74</v>
      </c>
      <c r="AY144" s="234" t="s">
        <v>118</v>
      </c>
    </row>
    <row r="145" spans="1:65" s="2" customFormat="1" ht="33" customHeight="1">
      <c r="A145" s="38"/>
      <c r="B145" s="39"/>
      <c r="C145" s="205" t="s">
        <v>221</v>
      </c>
      <c r="D145" s="205" t="s">
        <v>119</v>
      </c>
      <c r="E145" s="206" t="s">
        <v>222</v>
      </c>
      <c r="F145" s="207" t="s">
        <v>223</v>
      </c>
      <c r="G145" s="208" t="s">
        <v>129</v>
      </c>
      <c r="H145" s="209">
        <v>140</v>
      </c>
      <c r="I145" s="210"/>
      <c r="J145" s="211">
        <f>ROUND(I145*H145,2)</f>
        <v>0</v>
      </c>
      <c r="K145" s="207" t="s">
        <v>123</v>
      </c>
      <c r="L145" s="44"/>
      <c r="M145" s="212" t="s">
        <v>18</v>
      </c>
      <c r="N145" s="213" t="s">
        <v>39</v>
      </c>
      <c r="O145" s="84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6" t="s">
        <v>117</v>
      </c>
      <c r="AT145" s="216" t="s">
        <v>119</v>
      </c>
      <c r="AU145" s="216" t="s">
        <v>74</v>
      </c>
      <c r="AY145" s="17" t="s">
        <v>118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74</v>
      </c>
      <c r="BK145" s="217">
        <f>ROUND(I145*H145,2)</f>
        <v>0</v>
      </c>
      <c r="BL145" s="17" t="s">
        <v>117</v>
      </c>
      <c r="BM145" s="216" t="s">
        <v>224</v>
      </c>
    </row>
    <row r="146" spans="1:47" s="2" customFormat="1" ht="12">
      <c r="A146" s="38"/>
      <c r="B146" s="39"/>
      <c r="C146" s="40"/>
      <c r="D146" s="218" t="s">
        <v>125</v>
      </c>
      <c r="E146" s="40"/>
      <c r="F146" s="219" t="s">
        <v>225</v>
      </c>
      <c r="G146" s="40"/>
      <c r="H146" s="40"/>
      <c r="I146" s="220"/>
      <c r="J146" s="40"/>
      <c r="K146" s="40"/>
      <c r="L146" s="44"/>
      <c r="M146" s="221"/>
      <c r="N146" s="222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125</v>
      </c>
      <c r="AU146" s="17" t="s">
        <v>74</v>
      </c>
    </row>
    <row r="147" spans="1:51" s="12" customFormat="1" ht="12">
      <c r="A147" s="12"/>
      <c r="B147" s="223"/>
      <c r="C147" s="224"/>
      <c r="D147" s="225" t="s">
        <v>151</v>
      </c>
      <c r="E147" s="226" t="s">
        <v>18</v>
      </c>
      <c r="F147" s="227" t="s">
        <v>220</v>
      </c>
      <c r="G147" s="224"/>
      <c r="H147" s="228">
        <v>140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4" t="s">
        <v>151</v>
      </c>
      <c r="AU147" s="234" t="s">
        <v>74</v>
      </c>
      <c r="AV147" s="12" t="s">
        <v>81</v>
      </c>
      <c r="AW147" s="12" t="s">
        <v>30</v>
      </c>
      <c r="AX147" s="12" t="s">
        <v>74</v>
      </c>
      <c r="AY147" s="234" t="s">
        <v>118</v>
      </c>
    </row>
    <row r="148" spans="1:65" s="2" customFormat="1" ht="33" customHeight="1">
      <c r="A148" s="38"/>
      <c r="B148" s="39"/>
      <c r="C148" s="205" t="s">
        <v>226</v>
      </c>
      <c r="D148" s="205" t="s">
        <v>119</v>
      </c>
      <c r="E148" s="206" t="s">
        <v>227</v>
      </c>
      <c r="F148" s="207" t="s">
        <v>228</v>
      </c>
      <c r="G148" s="208" t="s">
        <v>129</v>
      </c>
      <c r="H148" s="209">
        <v>140</v>
      </c>
      <c r="I148" s="210"/>
      <c r="J148" s="211">
        <f>ROUND(I148*H148,2)</f>
        <v>0</v>
      </c>
      <c r="K148" s="207" t="s">
        <v>123</v>
      </c>
      <c r="L148" s="44"/>
      <c r="M148" s="212" t="s">
        <v>18</v>
      </c>
      <c r="N148" s="213" t="s">
        <v>39</v>
      </c>
      <c r="O148" s="84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6" t="s">
        <v>117</v>
      </c>
      <c r="AT148" s="216" t="s">
        <v>119</v>
      </c>
      <c r="AU148" s="216" t="s">
        <v>74</v>
      </c>
      <c r="AY148" s="17" t="s">
        <v>118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74</v>
      </c>
      <c r="BK148" s="217">
        <f>ROUND(I148*H148,2)</f>
        <v>0</v>
      </c>
      <c r="BL148" s="17" t="s">
        <v>117</v>
      </c>
      <c r="BM148" s="216" t="s">
        <v>229</v>
      </c>
    </row>
    <row r="149" spans="1:47" s="2" customFormat="1" ht="12">
      <c r="A149" s="38"/>
      <c r="B149" s="39"/>
      <c r="C149" s="40"/>
      <c r="D149" s="218" t="s">
        <v>125</v>
      </c>
      <c r="E149" s="40"/>
      <c r="F149" s="219" t="s">
        <v>230</v>
      </c>
      <c r="G149" s="40"/>
      <c r="H149" s="40"/>
      <c r="I149" s="220"/>
      <c r="J149" s="40"/>
      <c r="K149" s="40"/>
      <c r="L149" s="44"/>
      <c r="M149" s="221"/>
      <c r="N149" s="222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125</v>
      </c>
      <c r="AU149" s="17" t="s">
        <v>74</v>
      </c>
    </row>
    <row r="150" spans="1:51" s="12" customFormat="1" ht="12">
      <c r="A150" s="12"/>
      <c r="B150" s="223"/>
      <c r="C150" s="224"/>
      <c r="D150" s="225" t="s">
        <v>151</v>
      </c>
      <c r="E150" s="226" t="s">
        <v>18</v>
      </c>
      <c r="F150" s="227" t="s">
        <v>220</v>
      </c>
      <c r="G150" s="224"/>
      <c r="H150" s="228">
        <v>140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34" t="s">
        <v>151</v>
      </c>
      <c r="AU150" s="234" t="s">
        <v>74</v>
      </c>
      <c r="AV150" s="12" t="s">
        <v>81</v>
      </c>
      <c r="AW150" s="12" t="s">
        <v>30</v>
      </c>
      <c r="AX150" s="12" t="s">
        <v>74</v>
      </c>
      <c r="AY150" s="234" t="s">
        <v>118</v>
      </c>
    </row>
    <row r="151" spans="1:65" s="2" customFormat="1" ht="33" customHeight="1">
      <c r="A151" s="38"/>
      <c r="B151" s="39"/>
      <c r="C151" s="205" t="s">
        <v>231</v>
      </c>
      <c r="D151" s="205" t="s">
        <v>119</v>
      </c>
      <c r="E151" s="206" t="s">
        <v>232</v>
      </c>
      <c r="F151" s="207" t="s">
        <v>233</v>
      </c>
      <c r="G151" s="208" t="s">
        <v>129</v>
      </c>
      <c r="H151" s="209">
        <v>64</v>
      </c>
      <c r="I151" s="210"/>
      <c r="J151" s="211">
        <f>ROUND(I151*H151,2)</f>
        <v>0</v>
      </c>
      <c r="K151" s="207" t="s">
        <v>123</v>
      </c>
      <c r="L151" s="44"/>
      <c r="M151" s="212" t="s">
        <v>18</v>
      </c>
      <c r="N151" s="213" t="s">
        <v>39</v>
      </c>
      <c r="O151" s="84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6" t="s">
        <v>117</v>
      </c>
      <c r="AT151" s="216" t="s">
        <v>119</v>
      </c>
      <c r="AU151" s="216" t="s">
        <v>74</v>
      </c>
      <c r="AY151" s="17" t="s">
        <v>118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74</v>
      </c>
      <c r="BK151" s="217">
        <f>ROUND(I151*H151,2)</f>
        <v>0</v>
      </c>
      <c r="BL151" s="17" t="s">
        <v>117</v>
      </c>
      <c r="BM151" s="216" t="s">
        <v>234</v>
      </c>
    </row>
    <row r="152" spans="1:47" s="2" customFormat="1" ht="12">
      <c r="A152" s="38"/>
      <c r="B152" s="39"/>
      <c r="C152" s="40"/>
      <c r="D152" s="218" t="s">
        <v>125</v>
      </c>
      <c r="E152" s="40"/>
      <c r="F152" s="219" t="s">
        <v>235</v>
      </c>
      <c r="G152" s="40"/>
      <c r="H152" s="40"/>
      <c r="I152" s="220"/>
      <c r="J152" s="40"/>
      <c r="K152" s="40"/>
      <c r="L152" s="44"/>
      <c r="M152" s="221"/>
      <c r="N152" s="222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125</v>
      </c>
      <c r="AU152" s="17" t="s">
        <v>74</v>
      </c>
    </row>
    <row r="153" spans="1:51" s="12" customFormat="1" ht="12">
      <c r="A153" s="12"/>
      <c r="B153" s="223"/>
      <c r="C153" s="224"/>
      <c r="D153" s="225" t="s">
        <v>151</v>
      </c>
      <c r="E153" s="226" t="s">
        <v>18</v>
      </c>
      <c r="F153" s="227" t="s">
        <v>236</v>
      </c>
      <c r="G153" s="224"/>
      <c r="H153" s="228">
        <v>64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34" t="s">
        <v>151</v>
      </c>
      <c r="AU153" s="234" t="s">
        <v>74</v>
      </c>
      <c r="AV153" s="12" t="s">
        <v>81</v>
      </c>
      <c r="AW153" s="12" t="s">
        <v>30</v>
      </c>
      <c r="AX153" s="12" t="s">
        <v>74</v>
      </c>
      <c r="AY153" s="234" t="s">
        <v>118</v>
      </c>
    </row>
    <row r="154" spans="1:65" s="2" customFormat="1" ht="37.8" customHeight="1">
      <c r="A154" s="38"/>
      <c r="B154" s="39"/>
      <c r="C154" s="205" t="s">
        <v>237</v>
      </c>
      <c r="D154" s="205" t="s">
        <v>119</v>
      </c>
      <c r="E154" s="206" t="s">
        <v>238</v>
      </c>
      <c r="F154" s="207" t="s">
        <v>239</v>
      </c>
      <c r="G154" s="208" t="s">
        <v>170</v>
      </c>
      <c r="H154" s="209">
        <v>3164.494</v>
      </c>
      <c r="I154" s="210"/>
      <c r="J154" s="211">
        <f>ROUND(I154*H154,2)</f>
        <v>0</v>
      </c>
      <c r="K154" s="207" t="s">
        <v>123</v>
      </c>
      <c r="L154" s="44"/>
      <c r="M154" s="212" t="s">
        <v>18</v>
      </c>
      <c r="N154" s="213" t="s">
        <v>39</v>
      </c>
      <c r="O154" s="84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6" t="s">
        <v>117</v>
      </c>
      <c r="AT154" s="216" t="s">
        <v>119</v>
      </c>
      <c r="AU154" s="216" t="s">
        <v>74</v>
      </c>
      <c r="AY154" s="17" t="s">
        <v>118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74</v>
      </c>
      <c r="BK154" s="217">
        <f>ROUND(I154*H154,2)</f>
        <v>0</v>
      </c>
      <c r="BL154" s="17" t="s">
        <v>117</v>
      </c>
      <c r="BM154" s="216" t="s">
        <v>240</v>
      </c>
    </row>
    <row r="155" spans="1:47" s="2" customFormat="1" ht="12">
      <c r="A155" s="38"/>
      <c r="B155" s="39"/>
      <c r="C155" s="40"/>
      <c r="D155" s="218" t="s">
        <v>125</v>
      </c>
      <c r="E155" s="40"/>
      <c r="F155" s="219" t="s">
        <v>241</v>
      </c>
      <c r="G155" s="40"/>
      <c r="H155" s="40"/>
      <c r="I155" s="220"/>
      <c r="J155" s="40"/>
      <c r="K155" s="40"/>
      <c r="L155" s="44"/>
      <c r="M155" s="221"/>
      <c r="N155" s="222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125</v>
      </c>
      <c r="AU155" s="17" t="s">
        <v>74</v>
      </c>
    </row>
    <row r="156" spans="1:51" s="13" customFormat="1" ht="12">
      <c r="A156" s="13"/>
      <c r="B156" s="235"/>
      <c r="C156" s="236"/>
      <c r="D156" s="225" t="s">
        <v>151</v>
      </c>
      <c r="E156" s="237" t="s">
        <v>18</v>
      </c>
      <c r="F156" s="238" t="s">
        <v>242</v>
      </c>
      <c r="G156" s="236"/>
      <c r="H156" s="237" t="s">
        <v>18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151</v>
      </c>
      <c r="AU156" s="244" t="s">
        <v>74</v>
      </c>
      <c r="AV156" s="13" t="s">
        <v>74</v>
      </c>
      <c r="AW156" s="13" t="s">
        <v>30</v>
      </c>
      <c r="AX156" s="13" t="s">
        <v>8</v>
      </c>
      <c r="AY156" s="244" t="s">
        <v>118</v>
      </c>
    </row>
    <row r="157" spans="1:51" s="13" customFormat="1" ht="12">
      <c r="A157" s="13"/>
      <c r="B157" s="235"/>
      <c r="C157" s="236"/>
      <c r="D157" s="225" t="s">
        <v>151</v>
      </c>
      <c r="E157" s="237" t="s">
        <v>18</v>
      </c>
      <c r="F157" s="238" t="s">
        <v>243</v>
      </c>
      <c r="G157" s="236"/>
      <c r="H157" s="237" t="s">
        <v>18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151</v>
      </c>
      <c r="AU157" s="244" t="s">
        <v>74</v>
      </c>
      <c r="AV157" s="13" t="s">
        <v>74</v>
      </c>
      <c r="AW157" s="13" t="s">
        <v>30</v>
      </c>
      <c r="AX157" s="13" t="s">
        <v>8</v>
      </c>
      <c r="AY157" s="244" t="s">
        <v>118</v>
      </c>
    </row>
    <row r="158" spans="1:51" s="13" customFormat="1" ht="12">
      <c r="A158" s="13"/>
      <c r="B158" s="235"/>
      <c r="C158" s="236"/>
      <c r="D158" s="225" t="s">
        <v>151</v>
      </c>
      <c r="E158" s="237" t="s">
        <v>18</v>
      </c>
      <c r="F158" s="238" t="s">
        <v>244</v>
      </c>
      <c r="G158" s="236"/>
      <c r="H158" s="237" t="s">
        <v>18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151</v>
      </c>
      <c r="AU158" s="244" t="s">
        <v>74</v>
      </c>
      <c r="AV158" s="13" t="s">
        <v>74</v>
      </c>
      <c r="AW158" s="13" t="s">
        <v>30</v>
      </c>
      <c r="AX158" s="13" t="s">
        <v>8</v>
      </c>
      <c r="AY158" s="244" t="s">
        <v>118</v>
      </c>
    </row>
    <row r="159" spans="1:51" s="13" customFormat="1" ht="12">
      <c r="A159" s="13"/>
      <c r="B159" s="235"/>
      <c r="C159" s="236"/>
      <c r="D159" s="225" t="s">
        <v>151</v>
      </c>
      <c r="E159" s="237" t="s">
        <v>18</v>
      </c>
      <c r="F159" s="238" t="s">
        <v>245</v>
      </c>
      <c r="G159" s="236"/>
      <c r="H159" s="237" t="s">
        <v>18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151</v>
      </c>
      <c r="AU159" s="244" t="s">
        <v>74</v>
      </c>
      <c r="AV159" s="13" t="s">
        <v>74</v>
      </c>
      <c r="AW159" s="13" t="s">
        <v>30</v>
      </c>
      <c r="AX159" s="13" t="s">
        <v>8</v>
      </c>
      <c r="AY159" s="244" t="s">
        <v>118</v>
      </c>
    </row>
    <row r="160" spans="1:51" s="12" customFormat="1" ht="12">
      <c r="A160" s="12"/>
      <c r="B160" s="223"/>
      <c r="C160" s="224"/>
      <c r="D160" s="225" t="s">
        <v>151</v>
      </c>
      <c r="E160" s="226" t="s">
        <v>18</v>
      </c>
      <c r="F160" s="227" t="s">
        <v>246</v>
      </c>
      <c r="G160" s="224"/>
      <c r="H160" s="228">
        <v>3164.494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34" t="s">
        <v>151</v>
      </c>
      <c r="AU160" s="234" t="s">
        <v>74</v>
      </c>
      <c r="AV160" s="12" t="s">
        <v>81</v>
      </c>
      <c r="AW160" s="12" t="s">
        <v>30</v>
      </c>
      <c r="AX160" s="12" t="s">
        <v>74</v>
      </c>
      <c r="AY160" s="234" t="s">
        <v>118</v>
      </c>
    </row>
    <row r="161" spans="1:65" s="2" customFormat="1" ht="37.8" customHeight="1">
      <c r="A161" s="38"/>
      <c r="B161" s="39"/>
      <c r="C161" s="205" t="s">
        <v>7</v>
      </c>
      <c r="D161" s="205" t="s">
        <v>119</v>
      </c>
      <c r="E161" s="206" t="s">
        <v>247</v>
      </c>
      <c r="F161" s="207" t="s">
        <v>248</v>
      </c>
      <c r="G161" s="208" t="s">
        <v>170</v>
      </c>
      <c r="H161" s="209">
        <v>79112.35</v>
      </c>
      <c r="I161" s="210"/>
      <c r="J161" s="211">
        <f>ROUND(I161*H161,2)</f>
        <v>0</v>
      </c>
      <c r="K161" s="207" t="s">
        <v>123</v>
      </c>
      <c r="L161" s="44"/>
      <c r="M161" s="212" t="s">
        <v>18</v>
      </c>
      <c r="N161" s="213" t="s">
        <v>39</v>
      </c>
      <c r="O161" s="84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6" t="s">
        <v>117</v>
      </c>
      <c r="AT161" s="216" t="s">
        <v>119</v>
      </c>
      <c r="AU161" s="216" t="s">
        <v>74</v>
      </c>
      <c r="AY161" s="17" t="s">
        <v>118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7" t="s">
        <v>74</v>
      </c>
      <c r="BK161" s="217">
        <f>ROUND(I161*H161,2)</f>
        <v>0</v>
      </c>
      <c r="BL161" s="17" t="s">
        <v>117</v>
      </c>
      <c r="BM161" s="216" t="s">
        <v>249</v>
      </c>
    </row>
    <row r="162" spans="1:47" s="2" customFormat="1" ht="12">
      <c r="A162" s="38"/>
      <c r="B162" s="39"/>
      <c r="C162" s="40"/>
      <c r="D162" s="218" t="s">
        <v>125</v>
      </c>
      <c r="E162" s="40"/>
      <c r="F162" s="219" t="s">
        <v>250</v>
      </c>
      <c r="G162" s="40"/>
      <c r="H162" s="40"/>
      <c r="I162" s="220"/>
      <c r="J162" s="40"/>
      <c r="K162" s="40"/>
      <c r="L162" s="44"/>
      <c r="M162" s="221"/>
      <c r="N162" s="222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125</v>
      </c>
      <c r="AU162" s="17" t="s">
        <v>74</v>
      </c>
    </row>
    <row r="163" spans="1:51" s="13" customFormat="1" ht="12">
      <c r="A163" s="13"/>
      <c r="B163" s="235"/>
      <c r="C163" s="236"/>
      <c r="D163" s="225" t="s">
        <v>151</v>
      </c>
      <c r="E163" s="237" t="s">
        <v>18</v>
      </c>
      <c r="F163" s="238" t="s">
        <v>242</v>
      </c>
      <c r="G163" s="236"/>
      <c r="H163" s="237" t="s">
        <v>18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151</v>
      </c>
      <c r="AU163" s="244" t="s">
        <v>74</v>
      </c>
      <c r="AV163" s="13" t="s">
        <v>74</v>
      </c>
      <c r="AW163" s="13" t="s">
        <v>30</v>
      </c>
      <c r="AX163" s="13" t="s">
        <v>8</v>
      </c>
      <c r="AY163" s="244" t="s">
        <v>118</v>
      </c>
    </row>
    <row r="164" spans="1:51" s="13" customFormat="1" ht="12">
      <c r="A164" s="13"/>
      <c r="B164" s="235"/>
      <c r="C164" s="236"/>
      <c r="D164" s="225" t="s">
        <v>151</v>
      </c>
      <c r="E164" s="237" t="s">
        <v>18</v>
      </c>
      <c r="F164" s="238" t="s">
        <v>251</v>
      </c>
      <c r="G164" s="236"/>
      <c r="H164" s="237" t="s">
        <v>18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151</v>
      </c>
      <c r="AU164" s="244" t="s">
        <v>74</v>
      </c>
      <c r="AV164" s="13" t="s">
        <v>74</v>
      </c>
      <c r="AW164" s="13" t="s">
        <v>30</v>
      </c>
      <c r="AX164" s="13" t="s">
        <v>8</v>
      </c>
      <c r="AY164" s="244" t="s">
        <v>118</v>
      </c>
    </row>
    <row r="165" spans="1:51" s="13" customFormat="1" ht="12">
      <c r="A165" s="13"/>
      <c r="B165" s="235"/>
      <c r="C165" s="236"/>
      <c r="D165" s="225" t="s">
        <v>151</v>
      </c>
      <c r="E165" s="237" t="s">
        <v>18</v>
      </c>
      <c r="F165" s="238" t="s">
        <v>244</v>
      </c>
      <c r="G165" s="236"/>
      <c r="H165" s="237" t="s">
        <v>18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151</v>
      </c>
      <c r="AU165" s="244" t="s">
        <v>74</v>
      </c>
      <c r="AV165" s="13" t="s">
        <v>74</v>
      </c>
      <c r="AW165" s="13" t="s">
        <v>30</v>
      </c>
      <c r="AX165" s="13" t="s">
        <v>8</v>
      </c>
      <c r="AY165" s="244" t="s">
        <v>118</v>
      </c>
    </row>
    <row r="166" spans="1:51" s="13" customFormat="1" ht="12">
      <c r="A166" s="13"/>
      <c r="B166" s="235"/>
      <c r="C166" s="236"/>
      <c r="D166" s="225" t="s">
        <v>151</v>
      </c>
      <c r="E166" s="237" t="s">
        <v>18</v>
      </c>
      <c r="F166" s="238" t="s">
        <v>252</v>
      </c>
      <c r="G166" s="236"/>
      <c r="H166" s="237" t="s">
        <v>18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151</v>
      </c>
      <c r="AU166" s="244" t="s">
        <v>74</v>
      </c>
      <c r="AV166" s="13" t="s">
        <v>74</v>
      </c>
      <c r="AW166" s="13" t="s">
        <v>30</v>
      </c>
      <c r="AX166" s="13" t="s">
        <v>8</v>
      </c>
      <c r="AY166" s="244" t="s">
        <v>118</v>
      </c>
    </row>
    <row r="167" spans="1:51" s="12" customFormat="1" ht="12">
      <c r="A167" s="12"/>
      <c r="B167" s="223"/>
      <c r="C167" s="224"/>
      <c r="D167" s="225" t="s">
        <v>151</v>
      </c>
      <c r="E167" s="226" t="s">
        <v>18</v>
      </c>
      <c r="F167" s="227" t="s">
        <v>253</v>
      </c>
      <c r="G167" s="224"/>
      <c r="H167" s="228">
        <v>79112.35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34" t="s">
        <v>151</v>
      </c>
      <c r="AU167" s="234" t="s">
        <v>74</v>
      </c>
      <c r="AV167" s="12" t="s">
        <v>81</v>
      </c>
      <c r="AW167" s="12" t="s">
        <v>30</v>
      </c>
      <c r="AX167" s="12" t="s">
        <v>74</v>
      </c>
      <c r="AY167" s="234" t="s">
        <v>118</v>
      </c>
    </row>
    <row r="168" spans="1:65" s="2" customFormat="1" ht="37.8" customHeight="1">
      <c r="A168" s="38"/>
      <c r="B168" s="39"/>
      <c r="C168" s="205" t="s">
        <v>254</v>
      </c>
      <c r="D168" s="205" t="s">
        <v>119</v>
      </c>
      <c r="E168" s="206" t="s">
        <v>255</v>
      </c>
      <c r="F168" s="207" t="s">
        <v>256</v>
      </c>
      <c r="G168" s="208" t="s">
        <v>170</v>
      </c>
      <c r="H168" s="209">
        <v>4.5</v>
      </c>
      <c r="I168" s="210"/>
      <c r="J168" s="211">
        <f>ROUND(I168*H168,2)</f>
        <v>0</v>
      </c>
      <c r="K168" s="207" t="s">
        <v>123</v>
      </c>
      <c r="L168" s="44"/>
      <c r="M168" s="212" t="s">
        <v>18</v>
      </c>
      <c r="N168" s="213" t="s">
        <v>39</v>
      </c>
      <c r="O168" s="84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6" t="s">
        <v>117</v>
      </c>
      <c r="AT168" s="216" t="s">
        <v>119</v>
      </c>
      <c r="AU168" s="216" t="s">
        <v>74</v>
      </c>
      <c r="AY168" s="17" t="s">
        <v>118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74</v>
      </c>
      <c r="BK168" s="217">
        <f>ROUND(I168*H168,2)</f>
        <v>0</v>
      </c>
      <c r="BL168" s="17" t="s">
        <v>117</v>
      </c>
      <c r="BM168" s="216" t="s">
        <v>257</v>
      </c>
    </row>
    <row r="169" spans="1:47" s="2" customFormat="1" ht="12">
      <c r="A169" s="38"/>
      <c r="B169" s="39"/>
      <c r="C169" s="40"/>
      <c r="D169" s="218" t="s">
        <v>125</v>
      </c>
      <c r="E169" s="40"/>
      <c r="F169" s="219" t="s">
        <v>258</v>
      </c>
      <c r="G169" s="40"/>
      <c r="H169" s="40"/>
      <c r="I169" s="220"/>
      <c r="J169" s="40"/>
      <c r="K169" s="40"/>
      <c r="L169" s="44"/>
      <c r="M169" s="221"/>
      <c r="N169" s="222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125</v>
      </c>
      <c r="AU169" s="17" t="s">
        <v>74</v>
      </c>
    </row>
    <row r="170" spans="1:51" s="12" customFormat="1" ht="12">
      <c r="A170" s="12"/>
      <c r="B170" s="223"/>
      <c r="C170" s="224"/>
      <c r="D170" s="225" t="s">
        <v>151</v>
      </c>
      <c r="E170" s="226" t="s">
        <v>18</v>
      </c>
      <c r="F170" s="227" t="s">
        <v>259</v>
      </c>
      <c r="G170" s="224"/>
      <c r="H170" s="228">
        <v>4.5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34" t="s">
        <v>151</v>
      </c>
      <c r="AU170" s="234" t="s">
        <v>74</v>
      </c>
      <c r="AV170" s="12" t="s">
        <v>81</v>
      </c>
      <c r="AW170" s="12" t="s">
        <v>30</v>
      </c>
      <c r="AX170" s="12" t="s">
        <v>74</v>
      </c>
      <c r="AY170" s="234" t="s">
        <v>118</v>
      </c>
    </row>
    <row r="171" spans="1:65" s="2" customFormat="1" ht="37.8" customHeight="1">
      <c r="A171" s="38"/>
      <c r="B171" s="39"/>
      <c r="C171" s="205" t="s">
        <v>260</v>
      </c>
      <c r="D171" s="205" t="s">
        <v>119</v>
      </c>
      <c r="E171" s="206" t="s">
        <v>261</v>
      </c>
      <c r="F171" s="207" t="s">
        <v>262</v>
      </c>
      <c r="G171" s="208" t="s">
        <v>170</v>
      </c>
      <c r="H171" s="209">
        <v>112.5</v>
      </c>
      <c r="I171" s="210"/>
      <c r="J171" s="211">
        <f>ROUND(I171*H171,2)</f>
        <v>0</v>
      </c>
      <c r="K171" s="207" t="s">
        <v>123</v>
      </c>
      <c r="L171" s="44"/>
      <c r="M171" s="212" t="s">
        <v>18</v>
      </c>
      <c r="N171" s="213" t="s">
        <v>39</v>
      </c>
      <c r="O171" s="84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6" t="s">
        <v>117</v>
      </c>
      <c r="AT171" s="216" t="s">
        <v>119</v>
      </c>
      <c r="AU171" s="216" t="s">
        <v>74</v>
      </c>
      <c r="AY171" s="17" t="s">
        <v>118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74</v>
      </c>
      <c r="BK171" s="217">
        <f>ROUND(I171*H171,2)</f>
        <v>0</v>
      </c>
      <c r="BL171" s="17" t="s">
        <v>117</v>
      </c>
      <c r="BM171" s="216" t="s">
        <v>263</v>
      </c>
    </row>
    <row r="172" spans="1:47" s="2" customFormat="1" ht="12">
      <c r="A172" s="38"/>
      <c r="B172" s="39"/>
      <c r="C172" s="40"/>
      <c r="D172" s="218" t="s">
        <v>125</v>
      </c>
      <c r="E172" s="40"/>
      <c r="F172" s="219" t="s">
        <v>264</v>
      </c>
      <c r="G172" s="40"/>
      <c r="H172" s="40"/>
      <c r="I172" s="220"/>
      <c r="J172" s="40"/>
      <c r="K172" s="40"/>
      <c r="L172" s="44"/>
      <c r="M172" s="221"/>
      <c r="N172" s="222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125</v>
      </c>
      <c r="AU172" s="17" t="s">
        <v>74</v>
      </c>
    </row>
    <row r="173" spans="1:51" s="12" customFormat="1" ht="12">
      <c r="A173" s="12"/>
      <c r="B173" s="223"/>
      <c r="C173" s="224"/>
      <c r="D173" s="225" t="s">
        <v>151</v>
      </c>
      <c r="E173" s="226" t="s">
        <v>18</v>
      </c>
      <c r="F173" s="227" t="s">
        <v>265</v>
      </c>
      <c r="G173" s="224"/>
      <c r="H173" s="228">
        <v>112.5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34" t="s">
        <v>151</v>
      </c>
      <c r="AU173" s="234" t="s">
        <v>74</v>
      </c>
      <c r="AV173" s="12" t="s">
        <v>81</v>
      </c>
      <c r="AW173" s="12" t="s">
        <v>30</v>
      </c>
      <c r="AX173" s="12" t="s">
        <v>74</v>
      </c>
      <c r="AY173" s="234" t="s">
        <v>118</v>
      </c>
    </row>
    <row r="174" spans="1:65" s="2" customFormat="1" ht="33" customHeight="1">
      <c r="A174" s="38"/>
      <c r="B174" s="39"/>
      <c r="C174" s="205" t="s">
        <v>266</v>
      </c>
      <c r="D174" s="205" t="s">
        <v>119</v>
      </c>
      <c r="E174" s="206" t="s">
        <v>267</v>
      </c>
      <c r="F174" s="207" t="s">
        <v>268</v>
      </c>
      <c r="G174" s="208" t="s">
        <v>170</v>
      </c>
      <c r="H174" s="209">
        <v>1856.868</v>
      </c>
      <c r="I174" s="210"/>
      <c r="J174" s="211">
        <f>ROUND(I174*H174,2)</f>
        <v>0</v>
      </c>
      <c r="K174" s="207" t="s">
        <v>123</v>
      </c>
      <c r="L174" s="44"/>
      <c r="M174" s="212" t="s">
        <v>18</v>
      </c>
      <c r="N174" s="213" t="s">
        <v>39</v>
      </c>
      <c r="O174" s="84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6" t="s">
        <v>117</v>
      </c>
      <c r="AT174" s="216" t="s">
        <v>119</v>
      </c>
      <c r="AU174" s="216" t="s">
        <v>74</v>
      </c>
      <c r="AY174" s="17" t="s">
        <v>118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7" t="s">
        <v>74</v>
      </c>
      <c r="BK174" s="217">
        <f>ROUND(I174*H174,2)</f>
        <v>0</v>
      </c>
      <c r="BL174" s="17" t="s">
        <v>117</v>
      </c>
      <c r="BM174" s="216" t="s">
        <v>269</v>
      </c>
    </row>
    <row r="175" spans="1:47" s="2" customFormat="1" ht="12">
      <c r="A175" s="38"/>
      <c r="B175" s="39"/>
      <c r="C175" s="40"/>
      <c r="D175" s="218" t="s">
        <v>125</v>
      </c>
      <c r="E175" s="40"/>
      <c r="F175" s="219" t="s">
        <v>270</v>
      </c>
      <c r="G175" s="40"/>
      <c r="H175" s="40"/>
      <c r="I175" s="220"/>
      <c r="J175" s="40"/>
      <c r="K175" s="40"/>
      <c r="L175" s="44"/>
      <c r="M175" s="221"/>
      <c r="N175" s="222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125</v>
      </c>
      <c r="AU175" s="17" t="s">
        <v>74</v>
      </c>
    </row>
    <row r="176" spans="1:51" s="13" customFormat="1" ht="12">
      <c r="A176" s="13"/>
      <c r="B176" s="235"/>
      <c r="C176" s="236"/>
      <c r="D176" s="225" t="s">
        <v>151</v>
      </c>
      <c r="E176" s="237" t="s">
        <v>18</v>
      </c>
      <c r="F176" s="238" t="s">
        <v>271</v>
      </c>
      <c r="G176" s="236"/>
      <c r="H176" s="237" t="s">
        <v>18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151</v>
      </c>
      <c r="AU176" s="244" t="s">
        <v>74</v>
      </c>
      <c r="AV176" s="13" t="s">
        <v>74</v>
      </c>
      <c r="AW176" s="13" t="s">
        <v>30</v>
      </c>
      <c r="AX176" s="13" t="s">
        <v>8</v>
      </c>
      <c r="AY176" s="244" t="s">
        <v>118</v>
      </c>
    </row>
    <row r="177" spans="1:51" s="13" customFormat="1" ht="12">
      <c r="A177" s="13"/>
      <c r="B177" s="235"/>
      <c r="C177" s="236"/>
      <c r="D177" s="225" t="s">
        <v>151</v>
      </c>
      <c r="E177" s="237" t="s">
        <v>18</v>
      </c>
      <c r="F177" s="238" t="s">
        <v>272</v>
      </c>
      <c r="G177" s="236"/>
      <c r="H177" s="237" t="s">
        <v>18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151</v>
      </c>
      <c r="AU177" s="244" t="s">
        <v>74</v>
      </c>
      <c r="AV177" s="13" t="s">
        <v>74</v>
      </c>
      <c r="AW177" s="13" t="s">
        <v>30</v>
      </c>
      <c r="AX177" s="13" t="s">
        <v>8</v>
      </c>
      <c r="AY177" s="244" t="s">
        <v>118</v>
      </c>
    </row>
    <row r="178" spans="1:51" s="13" customFormat="1" ht="12">
      <c r="A178" s="13"/>
      <c r="B178" s="235"/>
      <c r="C178" s="236"/>
      <c r="D178" s="225" t="s">
        <v>151</v>
      </c>
      <c r="E178" s="237" t="s">
        <v>18</v>
      </c>
      <c r="F178" s="238" t="s">
        <v>178</v>
      </c>
      <c r="G178" s="236"/>
      <c r="H178" s="237" t="s">
        <v>18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151</v>
      </c>
      <c r="AU178" s="244" t="s">
        <v>74</v>
      </c>
      <c r="AV178" s="13" t="s">
        <v>74</v>
      </c>
      <c r="AW178" s="13" t="s">
        <v>30</v>
      </c>
      <c r="AX178" s="13" t="s">
        <v>8</v>
      </c>
      <c r="AY178" s="244" t="s">
        <v>118</v>
      </c>
    </row>
    <row r="179" spans="1:51" s="13" customFormat="1" ht="12">
      <c r="A179" s="13"/>
      <c r="B179" s="235"/>
      <c r="C179" s="236"/>
      <c r="D179" s="225" t="s">
        <v>151</v>
      </c>
      <c r="E179" s="237" t="s">
        <v>18</v>
      </c>
      <c r="F179" s="238" t="s">
        <v>273</v>
      </c>
      <c r="G179" s="236"/>
      <c r="H179" s="237" t="s">
        <v>18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151</v>
      </c>
      <c r="AU179" s="244" t="s">
        <v>74</v>
      </c>
      <c r="AV179" s="13" t="s">
        <v>74</v>
      </c>
      <c r="AW179" s="13" t="s">
        <v>30</v>
      </c>
      <c r="AX179" s="13" t="s">
        <v>8</v>
      </c>
      <c r="AY179" s="244" t="s">
        <v>118</v>
      </c>
    </row>
    <row r="180" spans="1:51" s="13" customFormat="1" ht="12">
      <c r="A180" s="13"/>
      <c r="B180" s="235"/>
      <c r="C180" s="236"/>
      <c r="D180" s="225" t="s">
        <v>151</v>
      </c>
      <c r="E180" s="237" t="s">
        <v>18</v>
      </c>
      <c r="F180" s="238" t="s">
        <v>274</v>
      </c>
      <c r="G180" s="236"/>
      <c r="H180" s="237" t="s">
        <v>18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151</v>
      </c>
      <c r="AU180" s="244" t="s">
        <v>74</v>
      </c>
      <c r="AV180" s="13" t="s">
        <v>74</v>
      </c>
      <c r="AW180" s="13" t="s">
        <v>30</v>
      </c>
      <c r="AX180" s="13" t="s">
        <v>8</v>
      </c>
      <c r="AY180" s="244" t="s">
        <v>118</v>
      </c>
    </row>
    <row r="181" spans="1:51" s="12" customFormat="1" ht="12">
      <c r="A181" s="12"/>
      <c r="B181" s="223"/>
      <c r="C181" s="224"/>
      <c r="D181" s="225" t="s">
        <v>151</v>
      </c>
      <c r="E181" s="226" t="s">
        <v>18</v>
      </c>
      <c r="F181" s="227" t="s">
        <v>275</v>
      </c>
      <c r="G181" s="224"/>
      <c r="H181" s="228">
        <v>1856.868</v>
      </c>
      <c r="I181" s="229"/>
      <c r="J181" s="224"/>
      <c r="K181" s="224"/>
      <c r="L181" s="230"/>
      <c r="M181" s="231"/>
      <c r="N181" s="232"/>
      <c r="O181" s="232"/>
      <c r="P181" s="232"/>
      <c r="Q181" s="232"/>
      <c r="R181" s="232"/>
      <c r="S181" s="232"/>
      <c r="T181" s="233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T181" s="234" t="s">
        <v>151</v>
      </c>
      <c r="AU181" s="234" t="s">
        <v>74</v>
      </c>
      <c r="AV181" s="12" t="s">
        <v>81</v>
      </c>
      <c r="AW181" s="12" t="s">
        <v>30</v>
      </c>
      <c r="AX181" s="12" t="s">
        <v>74</v>
      </c>
      <c r="AY181" s="234" t="s">
        <v>118</v>
      </c>
    </row>
    <row r="182" spans="1:65" s="2" customFormat="1" ht="16.5" customHeight="1">
      <c r="A182" s="38"/>
      <c r="B182" s="39"/>
      <c r="C182" s="245" t="s">
        <v>276</v>
      </c>
      <c r="D182" s="245" t="s">
        <v>277</v>
      </c>
      <c r="E182" s="246" t="s">
        <v>278</v>
      </c>
      <c r="F182" s="247" t="s">
        <v>279</v>
      </c>
      <c r="G182" s="248" t="s">
        <v>280</v>
      </c>
      <c r="H182" s="249">
        <v>2607.099</v>
      </c>
      <c r="I182" s="250"/>
      <c r="J182" s="251">
        <f>ROUND(I182*H182,2)</f>
        <v>0</v>
      </c>
      <c r="K182" s="247" t="s">
        <v>123</v>
      </c>
      <c r="L182" s="252"/>
      <c r="M182" s="253" t="s">
        <v>18</v>
      </c>
      <c r="N182" s="254" t="s">
        <v>39</v>
      </c>
      <c r="O182" s="84"/>
      <c r="P182" s="214">
        <f>O182*H182</f>
        <v>0</v>
      </c>
      <c r="Q182" s="214">
        <v>1</v>
      </c>
      <c r="R182" s="214">
        <f>Q182*H182</f>
        <v>2607.099</v>
      </c>
      <c r="S182" s="214">
        <v>0</v>
      </c>
      <c r="T182" s="21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6" t="s">
        <v>161</v>
      </c>
      <c r="AT182" s="216" t="s">
        <v>277</v>
      </c>
      <c r="AU182" s="216" t="s">
        <v>74</v>
      </c>
      <c r="AY182" s="17" t="s">
        <v>118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7" t="s">
        <v>74</v>
      </c>
      <c r="BK182" s="217">
        <f>ROUND(I182*H182,2)</f>
        <v>0</v>
      </c>
      <c r="BL182" s="17" t="s">
        <v>117</v>
      </c>
      <c r="BM182" s="216" t="s">
        <v>281</v>
      </c>
    </row>
    <row r="183" spans="1:51" s="13" customFormat="1" ht="12">
      <c r="A183" s="13"/>
      <c r="B183" s="235"/>
      <c r="C183" s="236"/>
      <c r="D183" s="225" t="s">
        <v>151</v>
      </c>
      <c r="E183" s="237" t="s">
        <v>18</v>
      </c>
      <c r="F183" s="238" t="s">
        <v>271</v>
      </c>
      <c r="G183" s="236"/>
      <c r="H183" s="237" t="s">
        <v>18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151</v>
      </c>
      <c r="AU183" s="244" t="s">
        <v>74</v>
      </c>
      <c r="AV183" s="13" t="s">
        <v>74</v>
      </c>
      <c r="AW183" s="13" t="s">
        <v>30</v>
      </c>
      <c r="AX183" s="13" t="s">
        <v>8</v>
      </c>
      <c r="AY183" s="244" t="s">
        <v>118</v>
      </c>
    </row>
    <row r="184" spans="1:51" s="13" customFormat="1" ht="12">
      <c r="A184" s="13"/>
      <c r="B184" s="235"/>
      <c r="C184" s="236"/>
      <c r="D184" s="225" t="s">
        <v>151</v>
      </c>
      <c r="E184" s="237" t="s">
        <v>18</v>
      </c>
      <c r="F184" s="238" t="s">
        <v>282</v>
      </c>
      <c r="G184" s="236"/>
      <c r="H184" s="237" t="s">
        <v>18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151</v>
      </c>
      <c r="AU184" s="244" t="s">
        <v>74</v>
      </c>
      <c r="AV184" s="13" t="s">
        <v>74</v>
      </c>
      <c r="AW184" s="13" t="s">
        <v>30</v>
      </c>
      <c r="AX184" s="13" t="s">
        <v>8</v>
      </c>
      <c r="AY184" s="244" t="s">
        <v>118</v>
      </c>
    </row>
    <row r="185" spans="1:51" s="13" customFormat="1" ht="12">
      <c r="A185" s="13"/>
      <c r="B185" s="235"/>
      <c r="C185" s="236"/>
      <c r="D185" s="225" t="s">
        <v>151</v>
      </c>
      <c r="E185" s="237" t="s">
        <v>18</v>
      </c>
      <c r="F185" s="238" t="s">
        <v>283</v>
      </c>
      <c r="G185" s="236"/>
      <c r="H185" s="237" t="s">
        <v>18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151</v>
      </c>
      <c r="AU185" s="244" t="s">
        <v>74</v>
      </c>
      <c r="AV185" s="13" t="s">
        <v>74</v>
      </c>
      <c r="AW185" s="13" t="s">
        <v>30</v>
      </c>
      <c r="AX185" s="13" t="s">
        <v>8</v>
      </c>
      <c r="AY185" s="244" t="s">
        <v>118</v>
      </c>
    </row>
    <row r="186" spans="1:51" s="12" customFormat="1" ht="12">
      <c r="A186" s="12"/>
      <c r="B186" s="223"/>
      <c r="C186" s="224"/>
      <c r="D186" s="225" t="s">
        <v>151</v>
      </c>
      <c r="E186" s="226" t="s">
        <v>18</v>
      </c>
      <c r="F186" s="227" t="s">
        <v>284</v>
      </c>
      <c r="G186" s="224"/>
      <c r="H186" s="228">
        <v>2607.099</v>
      </c>
      <c r="I186" s="229"/>
      <c r="J186" s="224"/>
      <c r="K186" s="224"/>
      <c r="L186" s="230"/>
      <c r="M186" s="231"/>
      <c r="N186" s="232"/>
      <c r="O186" s="232"/>
      <c r="P186" s="232"/>
      <c r="Q186" s="232"/>
      <c r="R186" s="232"/>
      <c r="S186" s="232"/>
      <c r="T186" s="233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34" t="s">
        <v>151</v>
      </c>
      <c r="AU186" s="234" t="s">
        <v>74</v>
      </c>
      <c r="AV186" s="12" t="s">
        <v>81</v>
      </c>
      <c r="AW186" s="12" t="s">
        <v>30</v>
      </c>
      <c r="AX186" s="12" t="s">
        <v>74</v>
      </c>
      <c r="AY186" s="234" t="s">
        <v>118</v>
      </c>
    </row>
    <row r="187" spans="1:65" s="2" customFormat="1" ht="16.5" customHeight="1">
      <c r="A187" s="38"/>
      <c r="B187" s="39"/>
      <c r="C187" s="205" t="s">
        <v>285</v>
      </c>
      <c r="D187" s="205" t="s">
        <v>119</v>
      </c>
      <c r="E187" s="206" t="s">
        <v>286</v>
      </c>
      <c r="F187" s="207" t="s">
        <v>287</v>
      </c>
      <c r="G187" s="208" t="s">
        <v>280</v>
      </c>
      <c r="H187" s="209">
        <v>735.264</v>
      </c>
      <c r="I187" s="210"/>
      <c r="J187" s="211">
        <f>ROUND(I187*H187,2)</f>
        <v>0</v>
      </c>
      <c r="K187" s="207" t="s">
        <v>18</v>
      </c>
      <c r="L187" s="44"/>
      <c r="M187" s="212" t="s">
        <v>18</v>
      </c>
      <c r="N187" s="213" t="s">
        <v>39</v>
      </c>
      <c r="O187" s="84"/>
      <c r="P187" s="214">
        <f>O187*H187</f>
        <v>0</v>
      </c>
      <c r="Q187" s="214">
        <v>1</v>
      </c>
      <c r="R187" s="214">
        <f>Q187*H187</f>
        <v>735.264</v>
      </c>
      <c r="S187" s="214">
        <v>0</v>
      </c>
      <c r="T187" s="21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6" t="s">
        <v>117</v>
      </c>
      <c r="AT187" s="216" t="s">
        <v>119</v>
      </c>
      <c r="AU187" s="216" t="s">
        <v>74</v>
      </c>
      <c r="AY187" s="17" t="s">
        <v>118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74</v>
      </c>
      <c r="BK187" s="217">
        <f>ROUND(I187*H187,2)</f>
        <v>0</v>
      </c>
      <c r="BL187" s="17" t="s">
        <v>117</v>
      </c>
      <c r="BM187" s="216" t="s">
        <v>288</v>
      </c>
    </row>
    <row r="188" spans="1:51" s="13" customFormat="1" ht="12">
      <c r="A188" s="13"/>
      <c r="B188" s="235"/>
      <c r="C188" s="236"/>
      <c r="D188" s="225" t="s">
        <v>151</v>
      </c>
      <c r="E188" s="237" t="s">
        <v>18</v>
      </c>
      <c r="F188" s="238" t="s">
        <v>273</v>
      </c>
      <c r="G188" s="236"/>
      <c r="H188" s="237" t="s">
        <v>18</v>
      </c>
      <c r="I188" s="239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151</v>
      </c>
      <c r="AU188" s="244" t="s">
        <v>74</v>
      </c>
      <c r="AV188" s="13" t="s">
        <v>74</v>
      </c>
      <c r="AW188" s="13" t="s">
        <v>30</v>
      </c>
      <c r="AX188" s="13" t="s">
        <v>8</v>
      </c>
      <c r="AY188" s="244" t="s">
        <v>118</v>
      </c>
    </row>
    <row r="189" spans="1:51" s="13" customFormat="1" ht="12">
      <c r="A189" s="13"/>
      <c r="B189" s="235"/>
      <c r="C189" s="236"/>
      <c r="D189" s="225" t="s">
        <v>151</v>
      </c>
      <c r="E189" s="237" t="s">
        <v>18</v>
      </c>
      <c r="F189" s="238" t="s">
        <v>289</v>
      </c>
      <c r="G189" s="236"/>
      <c r="H189" s="237" t="s">
        <v>18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151</v>
      </c>
      <c r="AU189" s="244" t="s">
        <v>74</v>
      </c>
      <c r="AV189" s="13" t="s">
        <v>74</v>
      </c>
      <c r="AW189" s="13" t="s">
        <v>30</v>
      </c>
      <c r="AX189" s="13" t="s">
        <v>8</v>
      </c>
      <c r="AY189" s="244" t="s">
        <v>118</v>
      </c>
    </row>
    <row r="190" spans="1:51" s="12" customFormat="1" ht="12">
      <c r="A190" s="12"/>
      <c r="B190" s="223"/>
      <c r="C190" s="224"/>
      <c r="D190" s="225" t="s">
        <v>151</v>
      </c>
      <c r="E190" s="226" t="s">
        <v>18</v>
      </c>
      <c r="F190" s="227" t="s">
        <v>290</v>
      </c>
      <c r="G190" s="224"/>
      <c r="H190" s="228">
        <v>735.264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234" t="s">
        <v>151</v>
      </c>
      <c r="AU190" s="234" t="s">
        <v>74</v>
      </c>
      <c r="AV190" s="12" t="s">
        <v>81</v>
      </c>
      <c r="AW190" s="12" t="s">
        <v>30</v>
      </c>
      <c r="AX190" s="12" t="s">
        <v>74</v>
      </c>
      <c r="AY190" s="234" t="s">
        <v>118</v>
      </c>
    </row>
    <row r="191" spans="1:65" s="2" customFormat="1" ht="24.15" customHeight="1">
      <c r="A191" s="38"/>
      <c r="B191" s="39"/>
      <c r="C191" s="205" t="s">
        <v>291</v>
      </c>
      <c r="D191" s="205" t="s">
        <v>119</v>
      </c>
      <c r="E191" s="206" t="s">
        <v>292</v>
      </c>
      <c r="F191" s="207" t="s">
        <v>293</v>
      </c>
      <c r="G191" s="208" t="s">
        <v>280</v>
      </c>
      <c r="H191" s="209">
        <v>5696.089</v>
      </c>
      <c r="I191" s="210"/>
      <c r="J191" s="211">
        <f>ROUND(I191*H191,2)</f>
        <v>0</v>
      </c>
      <c r="K191" s="207" t="s">
        <v>123</v>
      </c>
      <c r="L191" s="44"/>
      <c r="M191" s="212" t="s">
        <v>18</v>
      </c>
      <c r="N191" s="213" t="s">
        <v>39</v>
      </c>
      <c r="O191" s="84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6" t="s">
        <v>117</v>
      </c>
      <c r="AT191" s="216" t="s">
        <v>119</v>
      </c>
      <c r="AU191" s="216" t="s">
        <v>74</v>
      </c>
      <c r="AY191" s="17" t="s">
        <v>118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74</v>
      </c>
      <c r="BK191" s="217">
        <f>ROUND(I191*H191,2)</f>
        <v>0</v>
      </c>
      <c r="BL191" s="17" t="s">
        <v>117</v>
      </c>
      <c r="BM191" s="216" t="s">
        <v>294</v>
      </c>
    </row>
    <row r="192" spans="1:47" s="2" customFormat="1" ht="12">
      <c r="A192" s="38"/>
      <c r="B192" s="39"/>
      <c r="C192" s="40"/>
      <c r="D192" s="218" t="s">
        <v>125</v>
      </c>
      <c r="E192" s="40"/>
      <c r="F192" s="219" t="s">
        <v>295</v>
      </c>
      <c r="G192" s="40"/>
      <c r="H192" s="40"/>
      <c r="I192" s="220"/>
      <c r="J192" s="40"/>
      <c r="K192" s="40"/>
      <c r="L192" s="44"/>
      <c r="M192" s="221"/>
      <c r="N192" s="222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125</v>
      </c>
      <c r="AU192" s="17" t="s">
        <v>74</v>
      </c>
    </row>
    <row r="193" spans="1:51" s="13" customFormat="1" ht="12">
      <c r="A193" s="13"/>
      <c r="B193" s="235"/>
      <c r="C193" s="236"/>
      <c r="D193" s="225" t="s">
        <v>151</v>
      </c>
      <c r="E193" s="237" t="s">
        <v>18</v>
      </c>
      <c r="F193" s="238" t="s">
        <v>242</v>
      </c>
      <c r="G193" s="236"/>
      <c r="H193" s="237" t="s">
        <v>18</v>
      </c>
      <c r="I193" s="239"/>
      <c r="J193" s="236"/>
      <c r="K193" s="236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151</v>
      </c>
      <c r="AU193" s="244" t="s">
        <v>74</v>
      </c>
      <c r="AV193" s="13" t="s">
        <v>74</v>
      </c>
      <c r="AW193" s="13" t="s">
        <v>30</v>
      </c>
      <c r="AX193" s="13" t="s">
        <v>8</v>
      </c>
      <c r="AY193" s="244" t="s">
        <v>118</v>
      </c>
    </row>
    <row r="194" spans="1:51" s="13" customFormat="1" ht="12">
      <c r="A194" s="13"/>
      <c r="B194" s="235"/>
      <c r="C194" s="236"/>
      <c r="D194" s="225" t="s">
        <v>151</v>
      </c>
      <c r="E194" s="237" t="s">
        <v>18</v>
      </c>
      <c r="F194" s="238" t="s">
        <v>296</v>
      </c>
      <c r="G194" s="236"/>
      <c r="H194" s="237" t="s">
        <v>18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151</v>
      </c>
      <c r="AU194" s="244" t="s">
        <v>74</v>
      </c>
      <c r="AV194" s="13" t="s">
        <v>74</v>
      </c>
      <c r="AW194" s="13" t="s">
        <v>30</v>
      </c>
      <c r="AX194" s="13" t="s">
        <v>8</v>
      </c>
      <c r="AY194" s="244" t="s">
        <v>118</v>
      </c>
    </row>
    <row r="195" spans="1:51" s="13" customFormat="1" ht="12">
      <c r="A195" s="13"/>
      <c r="B195" s="235"/>
      <c r="C195" s="236"/>
      <c r="D195" s="225" t="s">
        <v>151</v>
      </c>
      <c r="E195" s="237" t="s">
        <v>18</v>
      </c>
      <c r="F195" s="238" t="s">
        <v>244</v>
      </c>
      <c r="G195" s="236"/>
      <c r="H195" s="237" t="s">
        <v>18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151</v>
      </c>
      <c r="AU195" s="244" t="s">
        <v>74</v>
      </c>
      <c r="AV195" s="13" t="s">
        <v>74</v>
      </c>
      <c r="AW195" s="13" t="s">
        <v>30</v>
      </c>
      <c r="AX195" s="13" t="s">
        <v>8</v>
      </c>
      <c r="AY195" s="244" t="s">
        <v>118</v>
      </c>
    </row>
    <row r="196" spans="1:51" s="13" customFormat="1" ht="12">
      <c r="A196" s="13"/>
      <c r="B196" s="235"/>
      <c r="C196" s="236"/>
      <c r="D196" s="225" t="s">
        <v>151</v>
      </c>
      <c r="E196" s="237" t="s">
        <v>18</v>
      </c>
      <c r="F196" s="238" t="s">
        <v>297</v>
      </c>
      <c r="G196" s="236"/>
      <c r="H196" s="237" t="s">
        <v>18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151</v>
      </c>
      <c r="AU196" s="244" t="s">
        <v>74</v>
      </c>
      <c r="AV196" s="13" t="s">
        <v>74</v>
      </c>
      <c r="AW196" s="13" t="s">
        <v>30</v>
      </c>
      <c r="AX196" s="13" t="s">
        <v>8</v>
      </c>
      <c r="AY196" s="244" t="s">
        <v>118</v>
      </c>
    </row>
    <row r="197" spans="1:51" s="12" customFormat="1" ht="12">
      <c r="A197" s="12"/>
      <c r="B197" s="223"/>
      <c r="C197" s="224"/>
      <c r="D197" s="225" t="s">
        <v>151</v>
      </c>
      <c r="E197" s="226" t="s">
        <v>18</v>
      </c>
      <c r="F197" s="227" t="s">
        <v>298</v>
      </c>
      <c r="G197" s="224"/>
      <c r="H197" s="228">
        <v>5696.089</v>
      </c>
      <c r="I197" s="229"/>
      <c r="J197" s="224"/>
      <c r="K197" s="224"/>
      <c r="L197" s="230"/>
      <c r="M197" s="231"/>
      <c r="N197" s="232"/>
      <c r="O197" s="232"/>
      <c r="P197" s="232"/>
      <c r="Q197" s="232"/>
      <c r="R197" s="232"/>
      <c r="S197" s="232"/>
      <c r="T197" s="233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34" t="s">
        <v>151</v>
      </c>
      <c r="AU197" s="234" t="s">
        <v>74</v>
      </c>
      <c r="AV197" s="12" t="s">
        <v>81</v>
      </c>
      <c r="AW197" s="12" t="s">
        <v>30</v>
      </c>
      <c r="AX197" s="12" t="s">
        <v>74</v>
      </c>
      <c r="AY197" s="234" t="s">
        <v>118</v>
      </c>
    </row>
    <row r="198" spans="1:65" s="2" customFormat="1" ht="24.15" customHeight="1">
      <c r="A198" s="38"/>
      <c r="B198" s="39"/>
      <c r="C198" s="205" t="s">
        <v>299</v>
      </c>
      <c r="D198" s="205" t="s">
        <v>119</v>
      </c>
      <c r="E198" s="206" t="s">
        <v>300</v>
      </c>
      <c r="F198" s="207" t="s">
        <v>301</v>
      </c>
      <c r="G198" s="208" t="s">
        <v>170</v>
      </c>
      <c r="H198" s="209">
        <v>111.34</v>
      </c>
      <c r="I198" s="210"/>
      <c r="J198" s="211">
        <f>ROUND(I198*H198,2)</f>
        <v>0</v>
      </c>
      <c r="K198" s="207" t="s">
        <v>123</v>
      </c>
      <c r="L198" s="44"/>
      <c r="M198" s="212" t="s">
        <v>18</v>
      </c>
      <c r="N198" s="213" t="s">
        <v>39</v>
      </c>
      <c r="O198" s="84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6" t="s">
        <v>117</v>
      </c>
      <c r="AT198" s="216" t="s">
        <v>119</v>
      </c>
      <c r="AU198" s="216" t="s">
        <v>74</v>
      </c>
      <c r="AY198" s="17" t="s">
        <v>118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74</v>
      </c>
      <c r="BK198" s="217">
        <f>ROUND(I198*H198,2)</f>
        <v>0</v>
      </c>
      <c r="BL198" s="17" t="s">
        <v>117</v>
      </c>
      <c r="BM198" s="216" t="s">
        <v>302</v>
      </c>
    </row>
    <row r="199" spans="1:47" s="2" customFormat="1" ht="12">
      <c r="A199" s="38"/>
      <c r="B199" s="39"/>
      <c r="C199" s="40"/>
      <c r="D199" s="218" t="s">
        <v>125</v>
      </c>
      <c r="E199" s="40"/>
      <c r="F199" s="219" t="s">
        <v>303</v>
      </c>
      <c r="G199" s="40"/>
      <c r="H199" s="40"/>
      <c r="I199" s="220"/>
      <c r="J199" s="40"/>
      <c r="K199" s="40"/>
      <c r="L199" s="44"/>
      <c r="M199" s="221"/>
      <c r="N199" s="222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125</v>
      </c>
      <c r="AU199" s="17" t="s">
        <v>74</v>
      </c>
    </row>
    <row r="200" spans="1:51" s="12" customFormat="1" ht="12">
      <c r="A200" s="12"/>
      <c r="B200" s="223"/>
      <c r="C200" s="224"/>
      <c r="D200" s="225" t="s">
        <v>151</v>
      </c>
      <c r="E200" s="226" t="s">
        <v>18</v>
      </c>
      <c r="F200" s="227" t="s">
        <v>304</v>
      </c>
      <c r="G200" s="224"/>
      <c r="H200" s="228">
        <v>111.34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34" t="s">
        <v>151</v>
      </c>
      <c r="AU200" s="234" t="s">
        <v>74</v>
      </c>
      <c r="AV200" s="12" t="s">
        <v>81</v>
      </c>
      <c r="AW200" s="12" t="s">
        <v>30</v>
      </c>
      <c r="AX200" s="12" t="s">
        <v>74</v>
      </c>
      <c r="AY200" s="234" t="s">
        <v>118</v>
      </c>
    </row>
    <row r="201" spans="1:65" s="2" customFormat="1" ht="37.8" customHeight="1">
      <c r="A201" s="38"/>
      <c r="B201" s="39"/>
      <c r="C201" s="205" t="s">
        <v>305</v>
      </c>
      <c r="D201" s="205" t="s">
        <v>119</v>
      </c>
      <c r="E201" s="206" t="s">
        <v>306</v>
      </c>
      <c r="F201" s="207" t="s">
        <v>307</v>
      </c>
      <c r="G201" s="208" t="s">
        <v>170</v>
      </c>
      <c r="H201" s="209">
        <v>236.33</v>
      </c>
      <c r="I201" s="210"/>
      <c r="J201" s="211">
        <f>ROUND(I201*H201,2)</f>
        <v>0</v>
      </c>
      <c r="K201" s="207" t="s">
        <v>123</v>
      </c>
      <c r="L201" s="44"/>
      <c r="M201" s="212" t="s">
        <v>18</v>
      </c>
      <c r="N201" s="213" t="s">
        <v>39</v>
      </c>
      <c r="O201" s="84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6" t="s">
        <v>117</v>
      </c>
      <c r="AT201" s="216" t="s">
        <v>119</v>
      </c>
      <c r="AU201" s="216" t="s">
        <v>74</v>
      </c>
      <c r="AY201" s="17" t="s">
        <v>118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7" t="s">
        <v>74</v>
      </c>
      <c r="BK201" s="217">
        <f>ROUND(I201*H201,2)</f>
        <v>0</v>
      </c>
      <c r="BL201" s="17" t="s">
        <v>117</v>
      </c>
      <c r="BM201" s="216" t="s">
        <v>308</v>
      </c>
    </row>
    <row r="202" spans="1:47" s="2" customFormat="1" ht="12">
      <c r="A202" s="38"/>
      <c r="B202" s="39"/>
      <c r="C202" s="40"/>
      <c r="D202" s="218" t="s">
        <v>125</v>
      </c>
      <c r="E202" s="40"/>
      <c r="F202" s="219" t="s">
        <v>309</v>
      </c>
      <c r="G202" s="40"/>
      <c r="H202" s="40"/>
      <c r="I202" s="220"/>
      <c r="J202" s="40"/>
      <c r="K202" s="40"/>
      <c r="L202" s="44"/>
      <c r="M202" s="221"/>
      <c r="N202" s="222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125</v>
      </c>
      <c r="AU202" s="17" t="s">
        <v>74</v>
      </c>
    </row>
    <row r="203" spans="1:51" s="12" customFormat="1" ht="12">
      <c r="A203" s="12"/>
      <c r="B203" s="223"/>
      <c r="C203" s="224"/>
      <c r="D203" s="225" t="s">
        <v>151</v>
      </c>
      <c r="E203" s="226" t="s">
        <v>18</v>
      </c>
      <c r="F203" s="227" t="s">
        <v>310</v>
      </c>
      <c r="G203" s="224"/>
      <c r="H203" s="228">
        <v>236.33</v>
      </c>
      <c r="I203" s="229"/>
      <c r="J203" s="224"/>
      <c r="K203" s="224"/>
      <c r="L203" s="230"/>
      <c r="M203" s="231"/>
      <c r="N203" s="232"/>
      <c r="O203" s="232"/>
      <c r="P203" s="232"/>
      <c r="Q203" s="232"/>
      <c r="R203" s="232"/>
      <c r="S203" s="232"/>
      <c r="T203" s="233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34" t="s">
        <v>151</v>
      </c>
      <c r="AU203" s="234" t="s">
        <v>74</v>
      </c>
      <c r="AV203" s="12" t="s">
        <v>81</v>
      </c>
      <c r="AW203" s="12" t="s">
        <v>30</v>
      </c>
      <c r="AX203" s="12" t="s">
        <v>74</v>
      </c>
      <c r="AY203" s="234" t="s">
        <v>118</v>
      </c>
    </row>
    <row r="204" spans="1:65" s="2" customFormat="1" ht="16.5" customHeight="1">
      <c r="A204" s="38"/>
      <c r="B204" s="39"/>
      <c r="C204" s="205" t="s">
        <v>311</v>
      </c>
      <c r="D204" s="205" t="s">
        <v>119</v>
      </c>
      <c r="E204" s="206" t="s">
        <v>312</v>
      </c>
      <c r="F204" s="207" t="s">
        <v>313</v>
      </c>
      <c r="G204" s="208" t="s">
        <v>122</v>
      </c>
      <c r="H204" s="209">
        <v>4478.65</v>
      </c>
      <c r="I204" s="210"/>
      <c r="J204" s="211">
        <f>ROUND(I204*H204,2)</f>
        <v>0</v>
      </c>
      <c r="K204" s="207" t="s">
        <v>123</v>
      </c>
      <c r="L204" s="44"/>
      <c r="M204" s="212" t="s">
        <v>18</v>
      </c>
      <c r="N204" s="213" t="s">
        <v>39</v>
      </c>
      <c r="O204" s="84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6" t="s">
        <v>117</v>
      </c>
      <c r="AT204" s="216" t="s">
        <v>119</v>
      </c>
      <c r="AU204" s="216" t="s">
        <v>74</v>
      </c>
      <c r="AY204" s="17" t="s">
        <v>118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74</v>
      </c>
      <c r="BK204" s="217">
        <f>ROUND(I204*H204,2)</f>
        <v>0</v>
      </c>
      <c r="BL204" s="17" t="s">
        <v>117</v>
      </c>
      <c r="BM204" s="216" t="s">
        <v>314</v>
      </c>
    </row>
    <row r="205" spans="1:47" s="2" customFormat="1" ht="12">
      <c r="A205" s="38"/>
      <c r="B205" s="39"/>
      <c r="C205" s="40"/>
      <c r="D205" s="218" t="s">
        <v>125</v>
      </c>
      <c r="E205" s="40"/>
      <c r="F205" s="219" t="s">
        <v>315</v>
      </c>
      <c r="G205" s="40"/>
      <c r="H205" s="40"/>
      <c r="I205" s="220"/>
      <c r="J205" s="40"/>
      <c r="K205" s="40"/>
      <c r="L205" s="44"/>
      <c r="M205" s="221"/>
      <c r="N205" s="222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125</v>
      </c>
      <c r="AU205" s="17" t="s">
        <v>74</v>
      </c>
    </row>
    <row r="206" spans="1:51" s="12" customFormat="1" ht="12">
      <c r="A206" s="12"/>
      <c r="B206" s="223"/>
      <c r="C206" s="224"/>
      <c r="D206" s="225" t="s">
        <v>151</v>
      </c>
      <c r="E206" s="226" t="s">
        <v>18</v>
      </c>
      <c r="F206" s="227" t="s">
        <v>316</v>
      </c>
      <c r="G206" s="224"/>
      <c r="H206" s="228">
        <v>4380.14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T206" s="234" t="s">
        <v>151</v>
      </c>
      <c r="AU206" s="234" t="s">
        <v>74</v>
      </c>
      <c r="AV206" s="12" t="s">
        <v>81</v>
      </c>
      <c r="AW206" s="12" t="s">
        <v>30</v>
      </c>
      <c r="AX206" s="12" t="s">
        <v>8</v>
      </c>
      <c r="AY206" s="234" t="s">
        <v>118</v>
      </c>
    </row>
    <row r="207" spans="1:51" s="12" customFormat="1" ht="12">
      <c r="A207" s="12"/>
      <c r="B207" s="223"/>
      <c r="C207" s="224"/>
      <c r="D207" s="225" t="s">
        <v>151</v>
      </c>
      <c r="E207" s="226" t="s">
        <v>18</v>
      </c>
      <c r="F207" s="227" t="s">
        <v>317</v>
      </c>
      <c r="G207" s="224"/>
      <c r="H207" s="228">
        <v>98.51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34" t="s">
        <v>151</v>
      </c>
      <c r="AU207" s="234" t="s">
        <v>74</v>
      </c>
      <c r="AV207" s="12" t="s">
        <v>81</v>
      </c>
      <c r="AW207" s="12" t="s">
        <v>30</v>
      </c>
      <c r="AX207" s="12" t="s">
        <v>8</v>
      </c>
      <c r="AY207" s="234" t="s">
        <v>118</v>
      </c>
    </row>
    <row r="208" spans="1:51" s="14" customFormat="1" ht="12">
      <c r="A208" s="14"/>
      <c r="B208" s="255"/>
      <c r="C208" s="256"/>
      <c r="D208" s="225" t="s">
        <v>151</v>
      </c>
      <c r="E208" s="257" t="s">
        <v>18</v>
      </c>
      <c r="F208" s="258" t="s">
        <v>318</v>
      </c>
      <c r="G208" s="256"/>
      <c r="H208" s="259">
        <v>4478.650000000001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5" t="s">
        <v>151</v>
      </c>
      <c r="AU208" s="265" t="s">
        <v>74</v>
      </c>
      <c r="AV208" s="14" t="s">
        <v>117</v>
      </c>
      <c r="AW208" s="14" t="s">
        <v>30</v>
      </c>
      <c r="AX208" s="14" t="s">
        <v>74</v>
      </c>
      <c r="AY208" s="265" t="s">
        <v>118</v>
      </c>
    </row>
    <row r="209" spans="1:65" s="2" customFormat="1" ht="24.15" customHeight="1">
      <c r="A209" s="38"/>
      <c r="B209" s="39"/>
      <c r="C209" s="205" t="s">
        <v>319</v>
      </c>
      <c r="D209" s="205" t="s">
        <v>119</v>
      </c>
      <c r="E209" s="206" t="s">
        <v>320</v>
      </c>
      <c r="F209" s="207" t="s">
        <v>321</v>
      </c>
      <c r="G209" s="208" t="s">
        <v>122</v>
      </c>
      <c r="H209" s="209">
        <v>578.56</v>
      </c>
      <c r="I209" s="210"/>
      <c r="J209" s="211">
        <f>ROUND(I209*H209,2)</f>
        <v>0</v>
      </c>
      <c r="K209" s="207" t="s">
        <v>123</v>
      </c>
      <c r="L209" s="44"/>
      <c r="M209" s="212" t="s">
        <v>18</v>
      </c>
      <c r="N209" s="213" t="s">
        <v>39</v>
      </c>
      <c r="O209" s="84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6" t="s">
        <v>117</v>
      </c>
      <c r="AT209" s="216" t="s">
        <v>119</v>
      </c>
      <c r="AU209" s="216" t="s">
        <v>74</v>
      </c>
      <c r="AY209" s="17" t="s">
        <v>118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7" t="s">
        <v>74</v>
      </c>
      <c r="BK209" s="217">
        <f>ROUND(I209*H209,2)</f>
        <v>0</v>
      </c>
      <c r="BL209" s="17" t="s">
        <v>117</v>
      </c>
      <c r="BM209" s="216" t="s">
        <v>322</v>
      </c>
    </row>
    <row r="210" spans="1:47" s="2" customFormat="1" ht="12">
      <c r="A210" s="38"/>
      <c r="B210" s="39"/>
      <c r="C210" s="40"/>
      <c r="D210" s="218" t="s">
        <v>125</v>
      </c>
      <c r="E210" s="40"/>
      <c r="F210" s="219" t="s">
        <v>323</v>
      </c>
      <c r="G210" s="40"/>
      <c r="H210" s="40"/>
      <c r="I210" s="220"/>
      <c r="J210" s="40"/>
      <c r="K210" s="40"/>
      <c r="L210" s="44"/>
      <c r="M210" s="221"/>
      <c r="N210" s="222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125</v>
      </c>
      <c r="AU210" s="17" t="s">
        <v>74</v>
      </c>
    </row>
    <row r="211" spans="1:51" s="12" customFormat="1" ht="12">
      <c r="A211" s="12"/>
      <c r="B211" s="223"/>
      <c r="C211" s="224"/>
      <c r="D211" s="225" t="s">
        <v>151</v>
      </c>
      <c r="E211" s="226" t="s">
        <v>18</v>
      </c>
      <c r="F211" s="227" t="s">
        <v>324</v>
      </c>
      <c r="G211" s="224"/>
      <c r="H211" s="228">
        <v>578.56</v>
      </c>
      <c r="I211" s="229"/>
      <c r="J211" s="224"/>
      <c r="K211" s="224"/>
      <c r="L211" s="230"/>
      <c r="M211" s="231"/>
      <c r="N211" s="232"/>
      <c r="O211" s="232"/>
      <c r="P211" s="232"/>
      <c r="Q211" s="232"/>
      <c r="R211" s="232"/>
      <c r="S211" s="232"/>
      <c r="T211" s="233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34" t="s">
        <v>151</v>
      </c>
      <c r="AU211" s="234" t="s">
        <v>74</v>
      </c>
      <c r="AV211" s="12" t="s">
        <v>81</v>
      </c>
      <c r="AW211" s="12" t="s">
        <v>30</v>
      </c>
      <c r="AX211" s="12" t="s">
        <v>74</v>
      </c>
      <c r="AY211" s="234" t="s">
        <v>118</v>
      </c>
    </row>
    <row r="212" spans="1:65" s="2" customFormat="1" ht="24.15" customHeight="1">
      <c r="A212" s="38"/>
      <c r="B212" s="39"/>
      <c r="C212" s="205" t="s">
        <v>325</v>
      </c>
      <c r="D212" s="205" t="s">
        <v>119</v>
      </c>
      <c r="E212" s="206" t="s">
        <v>326</v>
      </c>
      <c r="F212" s="207" t="s">
        <v>327</v>
      </c>
      <c r="G212" s="208" t="s">
        <v>122</v>
      </c>
      <c r="H212" s="209">
        <v>578.56</v>
      </c>
      <c r="I212" s="210"/>
      <c r="J212" s="211">
        <f>ROUND(I212*H212,2)</f>
        <v>0</v>
      </c>
      <c r="K212" s="207" t="s">
        <v>123</v>
      </c>
      <c r="L212" s="44"/>
      <c r="M212" s="212" t="s">
        <v>18</v>
      </c>
      <c r="N212" s="213" t="s">
        <v>39</v>
      </c>
      <c r="O212" s="84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6" t="s">
        <v>117</v>
      </c>
      <c r="AT212" s="216" t="s">
        <v>119</v>
      </c>
      <c r="AU212" s="216" t="s">
        <v>74</v>
      </c>
      <c r="AY212" s="17" t="s">
        <v>118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7" t="s">
        <v>74</v>
      </c>
      <c r="BK212" s="217">
        <f>ROUND(I212*H212,2)</f>
        <v>0</v>
      </c>
      <c r="BL212" s="17" t="s">
        <v>117</v>
      </c>
      <c r="BM212" s="216" t="s">
        <v>328</v>
      </c>
    </row>
    <row r="213" spans="1:47" s="2" customFormat="1" ht="12">
      <c r="A213" s="38"/>
      <c r="B213" s="39"/>
      <c r="C213" s="40"/>
      <c r="D213" s="218" t="s">
        <v>125</v>
      </c>
      <c r="E213" s="40"/>
      <c r="F213" s="219" t="s">
        <v>329</v>
      </c>
      <c r="G213" s="40"/>
      <c r="H213" s="40"/>
      <c r="I213" s="220"/>
      <c r="J213" s="40"/>
      <c r="K213" s="40"/>
      <c r="L213" s="44"/>
      <c r="M213" s="221"/>
      <c r="N213" s="222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125</v>
      </c>
      <c r="AU213" s="17" t="s">
        <v>74</v>
      </c>
    </row>
    <row r="214" spans="1:51" s="12" customFormat="1" ht="12">
      <c r="A214" s="12"/>
      <c r="B214" s="223"/>
      <c r="C214" s="224"/>
      <c r="D214" s="225" t="s">
        <v>151</v>
      </c>
      <c r="E214" s="226" t="s">
        <v>18</v>
      </c>
      <c r="F214" s="227" t="s">
        <v>330</v>
      </c>
      <c r="G214" s="224"/>
      <c r="H214" s="228">
        <v>578.56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T214" s="234" t="s">
        <v>151</v>
      </c>
      <c r="AU214" s="234" t="s">
        <v>74</v>
      </c>
      <c r="AV214" s="12" t="s">
        <v>81</v>
      </c>
      <c r="AW214" s="12" t="s">
        <v>30</v>
      </c>
      <c r="AX214" s="12" t="s">
        <v>74</v>
      </c>
      <c r="AY214" s="234" t="s">
        <v>118</v>
      </c>
    </row>
    <row r="215" spans="1:65" s="2" customFormat="1" ht="16.5" customHeight="1">
      <c r="A215" s="38"/>
      <c r="B215" s="39"/>
      <c r="C215" s="245" t="s">
        <v>331</v>
      </c>
      <c r="D215" s="245" t="s">
        <v>277</v>
      </c>
      <c r="E215" s="246" t="s">
        <v>332</v>
      </c>
      <c r="F215" s="247" t="s">
        <v>333</v>
      </c>
      <c r="G215" s="248" t="s">
        <v>334</v>
      </c>
      <c r="H215" s="249">
        <v>17.357</v>
      </c>
      <c r="I215" s="250"/>
      <c r="J215" s="251">
        <f>ROUND(I215*H215,2)</f>
        <v>0</v>
      </c>
      <c r="K215" s="247" t="s">
        <v>123</v>
      </c>
      <c r="L215" s="252"/>
      <c r="M215" s="253" t="s">
        <v>18</v>
      </c>
      <c r="N215" s="254" t="s">
        <v>39</v>
      </c>
      <c r="O215" s="84"/>
      <c r="P215" s="214">
        <f>O215*H215</f>
        <v>0</v>
      </c>
      <c r="Q215" s="214">
        <v>0.001</v>
      </c>
      <c r="R215" s="214">
        <f>Q215*H215</f>
        <v>0.017357</v>
      </c>
      <c r="S215" s="214">
        <v>0</v>
      </c>
      <c r="T215" s="21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6" t="s">
        <v>161</v>
      </c>
      <c r="AT215" s="216" t="s">
        <v>277</v>
      </c>
      <c r="AU215" s="216" t="s">
        <v>74</v>
      </c>
      <c r="AY215" s="17" t="s">
        <v>118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7" t="s">
        <v>74</v>
      </c>
      <c r="BK215" s="217">
        <f>ROUND(I215*H215,2)</f>
        <v>0</v>
      </c>
      <c r="BL215" s="17" t="s">
        <v>117</v>
      </c>
      <c r="BM215" s="216" t="s">
        <v>335</v>
      </c>
    </row>
    <row r="216" spans="1:51" s="12" customFormat="1" ht="12">
      <c r="A216" s="12"/>
      <c r="B216" s="223"/>
      <c r="C216" s="224"/>
      <c r="D216" s="225" t="s">
        <v>151</v>
      </c>
      <c r="E216" s="226" t="s">
        <v>18</v>
      </c>
      <c r="F216" s="227" t="s">
        <v>336</v>
      </c>
      <c r="G216" s="224"/>
      <c r="H216" s="228">
        <v>17.357</v>
      </c>
      <c r="I216" s="229"/>
      <c r="J216" s="224"/>
      <c r="K216" s="224"/>
      <c r="L216" s="230"/>
      <c r="M216" s="231"/>
      <c r="N216" s="232"/>
      <c r="O216" s="232"/>
      <c r="P216" s="232"/>
      <c r="Q216" s="232"/>
      <c r="R216" s="232"/>
      <c r="S216" s="232"/>
      <c r="T216" s="233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34" t="s">
        <v>151</v>
      </c>
      <c r="AU216" s="234" t="s">
        <v>74</v>
      </c>
      <c r="AV216" s="12" t="s">
        <v>81</v>
      </c>
      <c r="AW216" s="12" t="s">
        <v>30</v>
      </c>
      <c r="AX216" s="12" t="s">
        <v>74</v>
      </c>
      <c r="AY216" s="234" t="s">
        <v>118</v>
      </c>
    </row>
    <row r="217" spans="1:65" s="2" customFormat="1" ht="16.5" customHeight="1">
      <c r="A217" s="38"/>
      <c r="B217" s="39"/>
      <c r="C217" s="245" t="s">
        <v>337</v>
      </c>
      <c r="D217" s="245" t="s">
        <v>277</v>
      </c>
      <c r="E217" s="246" t="s">
        <v>338</v>
      </c>
      <c r="F217" s="247" t="s">
        <v>339</v>
      </c>
      <c r="G217" s="248" t="s">
        <v>170</v>
      </c>
      <c r="H217" s="249">
        <v>0.625</v>
      </c>
      <c r="I217" s="250"/>
      <c r="J217" s="251">
        <f>ROUND(I217*H217,2)</f>
        <v>0</v>
      </c>
      <c r="K217" s="247" t="s">
        <v>123</v>
      </c>
      <c r="L217" s="252"/>
      <c r="M217" s="253" t="s">
        <v>18</v>
      </c>
      <c r="N217" s="254" t="s">
        <v>39</v>
      </c>
      <c r="O217" s="84"/>
      <c r="P217" s="214">
        <f>O217*H217</f>
        <v>0</v>
      </c>
      <c r="Q217" s="214">
        <v>0.21</v>
      </c>
      <c r="R217" s="214">
        <f>Q217*H217</f>
        <v>0.13125</v>
      </c>
      <c r="S217" s="214">
        <v>0</v>
      </c>
      <c r="T217" s="21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6" t="s">
        <v>161</v>
      </c>
      <c r="AT217" s="216" t="s">
        <v>277</v>
      </c>
      <c r="AU217" s="216" t="s">
        <v>74</v>
      </c>
      <c r="AY217" s="17" t="s">
        <v>118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7" t="s">
        <v>74</v>
      </c>
      <c r="BK217" s="217">
        <f>ROUND(I217*H217,2)</f>
        <v>0</v>
      </c>
      <c r="BL217" s="17" t="s">
        <v>117</v>
      </c>
      <c r="BM217" s="216" t="s">
        <v>340</v>
      </c>
    </row>
    <row r="218" spans="1:65" s="2" customFormat="1" ht="24.15" customHeight="1">
      <c r="A218" s="38"/>
      <c r="B218" s="39"/>
      <c r="C218" s="205" t="s">
        <v>341</v>
      </c>
      <c r="D218" s="205" t="s">
        <v>119</v>
      </c>
      <c r="E218" s="206" t="s">
        <v>342</v>
      </c>
      <c r="F218" s="207" t="s">
        <v>343</v>
      </c>
      <c r="G218" s="208" t="s">
        <v>129</v>
      </c>
      <c r="H218" s="209">
        <v>10</v>
      </c>
      <c r="I218" s="210"/>
      <c r="J218" s="211">
        <f>ROUND(I218*H218,2)</f>
        <v>0</v>
      </c>
      <c r="K218" s="207" t="s">
        <v>123</v>
      </c>
      <c r="L218" s="44"/>
      <c r="M218" s="212" t="s">
        <v>18</v>
      </c>
      <c r="N218" s="213" t="s">
        <v>39</v>
      </c>
      <c r="O218" s="84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6" t="s">
        <v>117</v>
      </c>
      <c r="AT218" s="216" t="s">
        <v>119</v>
      </c>
      <c r="AU218" s="216" t="s">
        <v>74</v>
      </c>
      <c r="AY218" s="17" t="s">
        <v>118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7" t="s">
        <v>74</v>
      </c>
      <c r="BK218" s="217">
        <f>ROUND(I218*H218,2)</f>
        <v>0</v>
      </c>
      <c r="BL218" s="17" t="s">
        <v>117</v>
      </c>
      <c r="BM218" s="216" t="s">
        <v>344</v>
      </c>
    </row>
    <row r="219" spans="1:47" s="2" customFormat="1" ht="12">
      <c r="A219" s="38"/>
      <c r="B219" s="39"/>
      <c r="C219" s="40"/>
      <c r="D219" s="218" t="s">
        <v>125</v>
      </c>
      <c r="E219" s="40"/>
      <c r="F219" s="219" t="s">
        <v>345</v>
      </c>
      <c r="G219" s="40"/>
      <c r="H219" s="40"/>
      <c r="I219" s="220"/>
      <c r="J219" s="40"/>
      <c r="K219" s="40"/>
      <c r="L219" s="44"/>
      <c r="M219" s="221"/>
      <c r="N219" s="222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125</v>
      </c>
      <c r="AU219" s="17" t="s">
        <v>74</v>
      </c>
    </row>
    <row r="220" spans="1:65" s="2" customFormat="1" ht="24.15" customHeight="1">
      <c r="A220" s="38"/>
      <c r="B220" s="39"/>
      <c r="C220" s="205" t="s">
        <v>346</v>
      </c>
      <c r="D220" s="205" t="s">
        <v>119</v>
      </c>
      <c r="E220" s="206" t="s">
        <v>347</v>
      </c>
      <c r="F220" s="207" t="s">
        <v>348</v>
      </c>
      <c r="G220" s="208" t="s">
        <v>129</v>
      </c>
      <c r="H220" s="209">
        <v>10</v>
      </c>
      <c r="I220" s="210"/>
      <c r="J220" s="211">
        <f>ROUND(I220*H220,2)</f>
        <v>0</v>
      </c>
      <c r="K220" s="207" t="s">
        <v>123</v>
      </c>
      <c r="L220" s="44"/>
      <c r="M220" s="212" t="s">
        <v>18</v>
      </c>
      <c r="N220" s="213" t="s">
        <v>39</v>
      </c>
      <c r="O220" s="84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6" t="s">
        <v>117</v>
      </c>
      <c r="AT220" s="216" t="s">
        <v>119</v>
      </c>
      <c r="AU220" s="216" t="s">
        <v>74</v>
      </c>
      <c r="AY220" s="17" t="s">
        <v>118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7" t="s">
        <v>74</v>
      </c>
      <c r="BK220" s="217">
        <f>ROUND(I220*H220,2)</f>
        <v>0</v>
      </c>
      <c r="BL220" s="17" t="s">
        <v>117</v>
      </c>
      <c r="BM220" s="216" t="s">
        <v>349</v>
      </c>
    </row>
    <row r="221" spans="1:47" s="2" customFormat="1" ht="12">
      <c r="A221" s="38"/>
      <c r="B221" s="39"/>
      <c r="C221" s="40"/>
      <c r="D221" s="218" t="s">
        <v>125</v>
      </c>
      <c r="E221" s="40"/>
      <c r="F221" s="219" t="s">
        <v>350</v>
      </c>
      <c r="G221" s="40"/>
      <c r="H221" s="40"/>
      <c r="I221" s="220"/>
      <c r="J221" s="40"/>
      <c r="K221" s="40"/>
      <c r="L221" s="44"/>
      <c r="M221" s="221"/>
      <c r="N221" s="222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125</v>
      </c>
      <c r="AU221" s="17" t="s">
        <v>74</v>
      </c>
    </row>
    <row r="222" spans="1:65" s="2" customFormat="1" ht="16.5" customHeight="1">
      <c r="A222" s="38"/>
      <c r="B222" s="39"/>
      <c r="C222" s="245" t="s">
        <v>351</v>
      </c>
      <c r="D222" s="245" t="s">
        <v>277</v>
      </c>
      <c r="E222" s="246" t="s">
        <v>352</v>
      </c>
      <c r="F222" s="247" t="s">
        <v>353</v>
      </c>
      <c r="G222" s="248" t="s">
        <v>129</v>
      </c>
      <c r="H222" s="249">
        <v>10</v>
      </c>
      <c r="I222" s="250"/>
      <c r="J222" s="251">
        <f>ROUND(I222*H222,2)</f>
        <v>0</v>
      </c>
      <c r="K222" s="247" t="s">
        <v>123</v>
      </c>
      <c r="L222" s="252"/>
      <c r="M222" s="253" t="s">
        <v>18</v>
      </c>
      <c r="N222" s="254" t="s">
        <v>39</v>
      </c>
      <c r="O222" s="84"/>
      <c r="P222" s="214">
        <f>O222*H222</f>
        <v>0</v>
      </c>
      <c r="Q222" s="214">
        <v>0.005</v>
      </c>
      <c r="R222" s="214">
        <f>Q222*H222</f>
        <v>0.05</v>
      </c>
      <c r="S222" s="214">
        <v>0</v>
      </c>
      <c r="T222" s="21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6" t="s">
        <v>161</v>
      </c>
      <c r="AT222" s="216" t="s">
        <v>277</v>
      </c>
      <c r="AU222" s="216" t="s">
        <v>74</v>
      </c>
      <c r="AY222" s="17" t="s">
        <v>118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7" t="s">
        <v>74</v>
      </c>
      <c r="BK222" s="217">
        <f>ROUND(I222*H222,2)</f>
        <v>0</v>
      </c>
      <c r="BL222" s="17" t="s">
        <v>117</v>
      </c>
      <c r="BM222" s="216" t="s">
        <v>354</v>
      </c>
    </row>
    <row r="223" spans="1:65" s="2" customFormat="1" ht="16.5" customHeight="1">
      <c r="A223" s="38"/>
      <c r="B223" s="39"/>
      <c r="C223" s="205" t="s">
        <v>355</v>
      </c>
      <c r="D223" s="205" t="s">
        <v>119</v>
      </c>
      <c r="E223" s="206" t="s">
        <v>356</v>
      </c>
      <c r="F223" s="207" t="s">
        <v>357</v>
      </c>
      <c r="G223" s="208" t="s">
        <v>129</v>
      </c>
      <c r="H223" s="209">
        <v>10</v>
      </c>
      <c r="I223" s="210"/>
      <c r="J223" s="211">
        <f>ROUND(I223*H223,2)</f>
        <v>0</v>
      </c>
      <c r="K223" s="207" t="s">
        <v>123</v>
      </c>
      <c r="L223" s="44"/>
      <c r="M223" s="212" t="s">
        <v>18</v>
      </c>
      <c r="N223" s="213" t="s">
        <v>39</v>
      </c>
      <c r="O223" s="84"/>
      <c r="P223" s="214">
        <f>O223*H223</f>
        <v>0</v>
      </c>
      <c r="Q223" s="214">
        <v>6E-05</v>
      </c>
      <c r="R223" s="214">
        <f>Q223*H223</f>
        <v>0.0006000000000000001</v>
      </c>
      <c r="S223" s="214">
        <v>0</v>
      </c>
      <c r="T223" s="21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6" t="s">
        <v>117</v>
      </c>
      <c r="AT223" s="216" t="s">
        <v>119</v>
      </c>
      <c r="AU223" s="216" t="s">
        <v>74</v>
      </c>
      <c r="AY223" s="17" t="s">
        <v>118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7" t="s">
        <v>74</v>
      </c>
      <c r="BK223" s="217">
        <f>ROUND(I223*H223,2)</f>
        <v>0</v>
      </c>
      <c r="BL223" s="17" t="s">
        <v>117</v>
      </c>
      <c r="BM223" s="216" t="s">
        <v>358</v>
      </c>
    </row>
    <row r="224" spans="1:47" s="2" customFormat="1" ht="12">
      <c r="A224" s="38"/>
      <c r="B224" s="39"/>
      <c r="C224" s="40"/>
      <c r="D224" s="218" t="s">
        <v>125</v>
      </c>
      <c r="E224" s="40"/>
      <c r="F224" s="219" t="s">
        <v>359</v>
      </c>
      <c r="G224" s="40"/>
      <c r="H224" s="40"/>
      <c r="I224" s="220"/>
      <c r="J224" s="40"/>
      <c r="K224" s="40"/>
      <c r="L224" s="44"/>
      <c r="M224" s="221"/>
      <c r="N224" s="222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125</v>
      </c>
      <c r="AU224" s="17" t="s">
        <v>74</v>
      </c>
    </row>
    <row r="225" spans="1:65" s="2" customFormat="1" ht="16.5" customHeight="1">
      <c r="A225" s="38"/>
      <c r="B225" s="39"/>
      <c r="C225" s="245" t="s">
        <v>360</v>
      </c>
      <c r="D225" s="245" t="s">
        <v>277</v>
      </c>
      <c r="E225" s="246" t="s">
        <v>361</v>
      </c>
      <c r="F225" s="247" t="s">
        <v>362</v>
      </c>
      <c r="G225" s="248" t="s">
        <v>129</v>
      </c>
      <c r="H225" s="249">
        <v>30</v>
      </c>
      <c r="I225" s="250"/>
      <c r="J225" s="251">
        <f>ROUND(I225*H225,2)</f>
        <v>0</v>
      </c>
      <c r="K225" s="247" t="s">
        <v>123</v>
      </c>
      <c r="L225" s="252"/>
      <c r="M225" s="253" t="s">
        <v>18</v>
      </c>
      <c r="N225" s="254" t="s">
        <v>39</v>
      </c>
      <c r="O225" s="84"/>
      <c r="P225" s="214">
        <f>O225*H225</f>
        <v>0</v>
      </c>
      <c r="Q225" s="214">
        <v>0.00709</v>
      </c>
      <c r="R225" s="214">
        <f>Q225*H225</f>
        <v>0.2127</v>
      </c>
      <c r="S225" s="214">
        <v>0</v>
      </c>
      <c r="T225" s="21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6" t="s">
        <v>161</v>
      </c>
      <c r="AT225" s="216" t="s">
        <v>277</v>
      </c>
      <c r="AU225" s="216" t="s">
        <v>74</v>
      </c>
      <c r="AY225" s="17" t="s">
        <v>118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7" t="s">
        <v>74</v>
      </c>
      <c r="BK225" s="217">
        <f>ROUND(I225*H225,2)</f>
        <v>0</v>
      </c>
      <c r="BL225" s="17" t="s">
        <v>117</v>
      </c>
      <c r="BM225" s="216" t="s">
        <v>363</v>
      </c>
    </row>
    <row r="226" spans="1:65" s="2" customFormat="1" ht="21.75" customHeight="1">
      <c r="A226" s="38"/>
      <c r="B226" s="39"/>
      <c r="C226" s="205" t="s">
        <v>364</v>
      </c>
      <c r="D226" s="205" t="s">
        <v>119</v>
      </c>
      <c r="E226" s="206" t="s">
        <v>365</v>
      </c>
      <c r="F226" s="207" t="s">
        <v>366</v>
      </c>
      <c r="G226" s="208" t="s">
        <v>129</v>
      </c>
      <c r="H226" s="209">
        <v>10</v>
      </c>
      <c r="I226" s="210"/>
      <c r="J226" s="211">
        <f>ROUND(I226*H226,2)</f>
        <v>0</v>
      </c>
      <c r="K226" s="207" t="s">
        <v>123</v>
      </c>
      <c r="L226" s="44"/>
      <c r="M226" s="212" t="s">
        <v>18</v>
      </c>
      <c r="N226" s="213" t="s">
        <v>39</v>
      </c>
      <c r="O226" s="84"/>
      <c r="P226" s="214">
        <f>O226*H226</f>
        <v>0</v>
      </c>
      <c r="Q226" s="214">
        <v>0.00208</v>
      </c>
      <c r="R226" s="214">
        <f>Q226*H226</f>
        <v>0.0208</v>
      </c>
      <c r="S226" s="214">
        <v>0</v>
      </c>
      <c r="T226" s="21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6" t="s">
        <v>117</v>
      </c>
      <c r="AT226" s="216" t="s">
        <v>119</v>
      </c>
      <c r="AU226" s="216" t="s">
        <v>74</v>
      </c>
      <c r="AY226" s="17" t="s">
        <v>118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7" t="s">
        <v>74</v>
      </c>
      <c r="BK226" s="217">
        <f>ROUND(I226*H226,2)</f>
        <v>0</v>
      </c>
      <c r="BL226" s="17" t="s">
        <v>117</v>
      </c>
      <c r="BM226" s="216" t="s">
        <v>367</v>
      </c>
    </row>
    <row r="227" spans="1:47" s="2" customFormat="1" ht="12">
      <c r="A227" s="38"/>
      <c r="B227" s="39"/>
      <c r="C227" s="40"/>
      <c r="D227" s="218" t="s">
        <v>125</v>
      </c>
      <c r="E227" s="40"/>
      <c r="F227" s="219" t="s">
        <v>368</v>
      </c>
      <c r="G227" s="40"/>
      <c r="H227" s="40"/>
      <c r="I227" s="220"/>
      <c r="J227" s="40"/>
      <c r="K227" s="40"/>
      <c r="L227" s="44"/>
      <c r="M227" s="221"/>
      <c r="N227" s="222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125</v>
      </c>
      <c r="AU227" s="17" t="s">
        <v>74</v>
      </c>
    </row>
    <row r="228" spans="1:65" s="2" customFormat="1" ht="16.5" customHeight="1">
      <c r="A228" s="38"/>
      <c r="B228" s="39"/>
      <c r="C228" s="205" t="s">
        <v>369</v>
      </c>
      <c r="D228" s="205" t="s">
        <v>119</v>
      </c>
      <c r="E228" s="206" t="s">
        <v>370</v>
      </c>
      <c r="F228" s="207" t="s">
        <v>371</v>
      </c>
      <c r="G228" s="208" t="s">
        <v>129</v>
      </c>
      <c r="H228" s="209">
        <v>10</v>
      </c>
      <c r="I228" s="210"/>
      <c r="J228" s="211">
        <f>ROUND(I228*H228,2)</f>
        <v>0</v>
      </c>
      <c r="K228" s="207" t="s">
        <v>123</v>
      </c>
      <c r="L228" s="44"/>
      <c r="M228" s="212" t="s">
        <v>18</v>
      </c>
      <c r="N228" s="213" t="s">
        <v>39</v>
      </c>
      <c r="O228" s="84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6" t="s">
        <v>117</v>
      </c>
      <c r="AT228" s="216" t="s">
        <v>119</v>
      </c>
      <c r="AU228" s="216" t="s">
        <v>74</v>
      </c>
      <c r="AY228" s="17" t="s">
        <v>118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74</v>
      </c>
      <c r="BK228" s="217">
        <f>ROUND(I228*H228,2)</f>
        <v>0</v>
      </c>
      <c r="BL228" s="17" t="s">
        <v>117</v>
      </c>
      <c r="BM228" s="216" t="s">
        <v>372</v>
      </c>
    </row>
    <row r="229" spans="1:47" s="2" customFormat="1" ht="12">
      <c r="A229" s="38"/>
      <c r="B229" s="39"/>
      <c r="C229" s="40"/>
      <c r="D229" s="218" t="s">
        <v>125</v>
      </c>
      <c r="E229" s="40"/>
      <c r="F229" s="219" t="s">
        <v>373</v>
      </c>
      <c r="G229" s="40"/>
      <c r="H229" s="40"/>
      <c r="I229" s="220"/>
      <c r="J229" s="40"/>
      <c r="K229" s="40"/>
      <c r="L229" s="44"/>
      <c r="M229" s="221"/>
      <c r="N229" s="222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125</v>
      </c>
      <c r="AU229" s="17" t="s">
        <v>74</v>
      </c>
    </row>
    <row r="230" spans="1:65" s="2" customFormat="1" ht="16.5" customHeight="1">
      <c r="A230" s="38"/>
      <c r="B230" s="39"/>
      <c r="C230" s="245" t="s">
        <v>374</v>
      </c>
      <c r="D230" s="245" t="s">
        <v>277</v>
      </c>
      <c r="E230" s="246" t="s">
        <v>375</v>
      </c>
      <c r="F230" s="247" t="s">
        <v>376</v>
      </c>
      <c r="G230" s="248" t="s">
        <v>334</v>
      </c>
      <c r="H230" s="249">
        <v>2.5</v>
      </c>
      <c r="I230" s="250"/>
      <c r="J230" s="251">
        <f>ROUND(I230*H230,2)</f>
        <v>0</v>
      </c>
      <c r="K230" s="247" t="s">
        <v>123</v>
      </c>
      <c r="L230" s="252"/>
      <c r="M230" s="253" t="s">
        <v>18</v>
      </c>
      <c r="N230" s="254" t="s">
        <v>39</v>
      </c>
      <c r="O230" s="84"/>
      <c r="P230" s="214">
        <f>O230*H230</f>
        <v>0</v>
      </c>
      <c r="Q230" s="214">
        <v>0.001</v>
      </c>
      <c r="R230" s="214">
        <f>Q230*H230</f>
        <v>0.0025</v>
      </c>
      <c r="S230" s="214">
        <v>0</v>
      </c>
      <c r="T230" s="21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6" t="s">
        <v>161</v>
      </c>
      <c r="AT230" s="216" t="s">
        <v>277</v>
      </c>
      <c r="AU230" s="216" t="s">
        <v>74</v>
      </c>
      <c r="AY230" s="17" t="s">
        <v>118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7" t="s">
        <v>74</v>
      </c>
      <c r="BK230" s="217">
        <f>ROUND(I230*H230,2)</f>
        <v>0</v>
      </c>
      <c r="BL230" s="17" t="s">
        <v>117</v>
      </c>
      <c r="BM230" s="216" t="s">
        <v>377</v>
      </c>
    </row>
    <row r="231" spans="1:65" s="2" customFormat="1" ht="21.75" customHeight="1">
      <c r="A231" s="38"/>
      <c r="B231" s="39"/>
      <c r="C231" s="205" t="s">
        <v>378</v>
      </c>
      <c r="D231" s="205" t="s">
        <v>119</v>
      </c>
      <c r="E231" s="206" t="s">
        <v>379</v>
      </c>
      <c r="F231" s="207" t="s">
        <v>380</v>
      </c>
      <c r="G231" s="208" t="s">
        <v>122</v>
      </c>
      <c r="H231" s="209">
        <v>7.85</v>
      </c>
      <c r="I231" s="210"/>
      <c r="J231" s="211">
        <f>ROUND(I231*H231,2)</f>
        <v>0</v>
      </c>
      <c r="K231" s="207" t="s">
        <v>123</v>
      </c>
      <c r="L231" s="44"/>
      <c r="M231" s="212" t="s">
        <v>18</v>
      </c>
      <c r="N231" s="213" t="s">
        <v>39</v>
      </c>
      <c r="O231" s="84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6" t="s">
        <v>117</v>
      </c>
      <c r="AT231" s="216" t="s">
        <v>119</v>
      </c>
      <c r="AU231" s="216" t="s">
        <v>74</v>
      </c>
      <c r="AY231" s="17" t="s">
        <v>118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74</v>
      </c>
      <c r="BK231" s="217">
        <f>ROUND(I231*H231,2)</f>
        <v>0</v>
      </c>
      <c r="BL231" s="17" t="s">
        <v>117</v>
      </c>
      <c r="BM231" s="216" t="s">
        <v>381</v>
      </c>
    </row>
    <row r="232" spans="1:47" s="2" customFormat="1" ht="12">
      <c r="A232" s="38"/>
      <c r="B232" s="39"/>
      <c r="C232" s="40"/>
      <c r="D232" s="218" t="s">
        <v>125</v>
      </c>
      <c r="E232" s="40"/>
      <c r="F232" s="219" t="s">
        <v>382</v>
      </c>
      <c r="G232" s="40"/>
      <c r="H232" s="40"/>
      <c r="I232" s="220"/>
      <c r="J232" s="40"/>
      <c r="K232" s="40"/>
      <c r="L232" s="44"/>
      <c r="M232" s="221"/>
      <c r="N232" s="222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125</v>
      </c>
      <c r="AU232" s="17" t="s">
        <v>74</v>
      </c>
    </row>
    <row r="233" spans="1:65" s="2" customFormat="1" ht="16.5" customHeight="1">
      <c r="A233" s="38"/>
      <c r="B233" s="39"/>
      <c r="C233" s="245" t="s">
        <v>383</v>
      </c>
      <c r="D233" s="245" t="s">
        <v>277</v>
      </c>
      <c r="E233" s="246" t="s">
        <v>384</v>
      </c>
      <c r="F233" s="247" t="s">
        <v>385</v>
      </c>
      <c r="G233" s="248" t="s">
        <v>170</v>
      </c>
      <c r="H233" s="249">
        <v>1.201</v>
      </c>
      <c r="I233" s="250"/>
      <c r="J233" s="251">
        <f>ROUND(I233*H233,2)</f>
        <v>0</v>
      </c>
      <c r="K233" s="247" t="s">
        <v>123</v>
      </c>
      <c r="L233" s="252"/>
      <c r="M233" s="253" t="s">
        <v>18</v>
      </c>
      <c r="N233" s="254" t="s">
        <v>39</v>
      </c>
      <c r="O233" s="84"/>
      <c r="P233" s="214">
        <f>O233*H233</f>
        <v>0</v>
      </c>
      <c r="Q233" s="214">
        <v>0.2</v>
      </c>
      <c r="R233" s="214">
        <f>Q233*H233</f>
        <v>0.24020000000000002</v>
      </c>
      <c r="S233" s="214">
        <v>0</v>
      </c>
      <c r="T233" s="21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6" t="s">
        <v>161</v>
      </c>
      <c r="AT233" s="216" t="s">
        <v>277</v>
      </c>
      <c r="AU233" s="216" t="s">
        <v>74</v>
      </c>
      <c r="AY233" s="17" t="s">
        <v>118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7" t="s">
        <v>74</v>
      </c>
      <c r="BK233" s="217">
        <f>ROUND(I233*H233,2)</f>
        <v>0</v>
      </c>
      <c r="BL233" s="17" t="s">
        <v>117</v>
      </c>
      <c r="BM233" s="216" t="s">
        <v>386</v>
      </c>
    </row>
    <row r="234" spans="1:65" s="2" customFormat="1" ht="16.5" customHeight="1">
      <c r="A234" s="38"/>
      <c r="B234" s="39"/>
      <c r="C234" s="205" t="s">
        <v>387</v>
      </c>
      <c r="D234" s="205" t="s">
        <v>119</v>
      </c>
      <c r="E234" s="206" t="s">
        <v>388</v>
      </c>
      <c r="F234" s="207" t="s">
        <v>389</v>
      </c>
      <c r="G234" s="208" t="s">
        <v>122</v>
      </c>
      <c r="H234" s="209">
        <v>10</v>
      </c>
      <c r="I234" s="210"/>
      <c r="J234" s="211">
        <f>ROUND(I234*H234,2)</f>
        <v>0</v>
      </c>
      <c r="K234" s="207" t="s">
        <v>123</v>
      </c>
      <c r="L234" s="44"/>
      <c r="M234" s="212" t="s">
        <v>18</v>
      </c>
      <c r="N234" s="213" t="s">
        <v>39</v>
      </c>
      <c r="O234" s="84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6" t="s">
        <v>117</v>
      </c>
      <c r="AT234" s="216" t="s">
        <v>119</v>
      </c>
      <c r="AU234" s="216" t="s">
        <v>74</v>
      </c>
      <c r="AY234" s="17" t="s">
        <v>118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74</v>
      </c>
      <c r="BK234" s="217">
        <f>ROUND(I234*H234,2)</f>
        <v>0</v>
      </c>
      <c r="BL234" s="17" t="s">
        <v>117</v>
      </c>
      <c r="BM234" s="216" t="s">
        <v>390</v>
      </c>
    </row>
    <row r="235" spans="1:47" s="2" customFormat="1" ht="12">
      <c r="A235" s="38"/>
      <c r="B235" s="39"/>
      <c r="C235" s="40"/>
      <c r="D235" s="218" t="s">
        <v>125</v>
      </c>
      <c r="E235" s="40"/>
      <c r="F235" s="219" t="s">
        <v>391</v>
      </c>
      <c r="G235" s="40"/>
      <c r="H235" s="40"/>
      <c r="I235" s="220"/>
      <c r="J235" s="40"/>
      <c r="K235" s="40"/>
      <c r="L235" s="44"/>
      <c r="M235" s="221"/>
      <c r="N235" s="222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125</v>
      </c>
      <c r="AU235" s="17" t="s">
        <v>74</v>
      </c>
    </row>
    <row r="236" spans="1:65" s="2" customFormat="1" ht="24.15" customHeight="1">
      <c r="A236" s="38"/>
      <c r="B236" s="39"/>
      <c r="C236" s="205" t="s">
        <v>392</v>
      </c>
      <c r="D236" s="205" t="s">
        <v>119</v>
      </c>
      <c r="E236" s="206" t="s">
        <v>393</v>
      </c>
      <c r="F236" s="207" t="s">
        <v>394</v>
      </c>
      <c r="G236" s="208" t="s">
        <v>280</v>
      </c>
      <c r="H236" s="209">
        <v>8.1</v>
      </c>
      <c r="I236" s="210"/>
      <c r="J236" s="211">
        <f>ROUND(I236*H236,2)</f>
        <v>0</v>
      </c>
      <c r="K236" s="207" t="s">
        <v>123</v>
      </c>
      <c r="L236" s="44"/>
      <c r="M236" s="212" t="s">
        <v>18</v>
      </c>
      <c r="N236" s="213" t="s">
        <v>39</v>
      </c>
      <c r="O236" s="84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6" t="s">
        <v>117</v>
      </c>
      <c r="AT236" s="216" t="s">
        <v>119</v>
      </c>
      <c r="AU236" s="216" t="s">
        <v>74</v>
      </c>
      <c r="AY236" s="17" t="s">
        <v>118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74</v>
      </c>
      <c r="BK236" s="217">
        <f>ROUND(I236*H236,2)</f>
        <v>0</v>
      </c>
      <c r="BL236" s="17" t="s">
        <v>117</v>
      </c>
      <c r="BM236" s="216" t="s">
        <v>395</v>
      </c>
    </row>
    <row r="237" spans="1:47" s="2" customFormat="1" ht="12">
      <c r="A237" s="38"/>
      <c r="B237" s="39"/>
      <c r="C237" s="40"/>
      <c r="D237" s="218" t="s">
        <v>125</v>
      </c>
      <c r="E237" s="40"/>
      <c r="F237" s="219" t="s">
        <v>396</v>
      </c>
      <c r="G237" s="40"/>
      <c r="H237" s="40"/>
      <c r="I237" s="220"/>
      <c r="J237" s="40"/>
      <c r="K237" s="40"/>
      <c r="L237" s="44"/>
      <c r="M237" s="221"/>
      <c r="N237" s="222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125</v>
      </c>
      <c r="AU237" s="17" t="s">
        <v>74</v>
      </c>
    </row>
    <row r="238" spans="1:51" s="12" customFormat="1" ht="12">
      <c r="A238" s="12"/>
      <c r="B238" s="223"/>
      <c r="C238" s="224"/>
      <c r="D238" s="225" t="s">
        <v>151</v>
      </c>
      <c r="E238" s="226" t="s">
        <v>397</v>
      </c>
      <c r="F238" s="227" t="s">
        <v>398</v>
      </c>
      <c r="G238" s="224"/>
      <c r="H238" s="228">
        <v>8.1</v>
      </c>
      <c r="I238" s="229"/>
      <c r="J238" s="224"/>
      <c r="K238" s="224"/>
      <c r="L238" s="230"/>
      <c r="M238" s="231"/>
      <c r="N238" s="232"/>
      <c r="O238" s="232"/>
      <c r="P238" s="232"/>
      <c r="Q238" s="232"/>
      <c r="R238" s="232"/>
      <c r="S238" s="232"/>
      <c r="T238" s="233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T238" s="234" t="s">
        <v>151</v>
      </c>
      <c r="AU238" s="234" t="s">
        <v>74</v>
      </c>
      <c r="AV238" s="12" t="s">
        <v>81</v>
      </c>
      <c r="AW238" s="12" t="s">
        <v>30</v>
      </c>
      <c r="AX238" s="12" t="s">
        <v>74</v>
      </c>
      <c r="AY238" s="234" t="s">
        <v>118</v>
      </c>
    </row>
    <row r="239" spans="1:63" s="11" customFormat="1" ht="25.9" customHeight="1">
      <c r="A239" s="11"/>
      <c r="B239" s="191"/>
      <c r="C239" s="192"/>
      <c r="D239" s="193" t="s">
        <v>67</v>
      </c>
      <c r="E239" s="194" t="s">
        <v>399</v>
      </c>
      <c r="F239" s="194" t="s">
        <v>400</v>
      </c>
      <c r="G239" s="192"/>
      <c r="H239" s="192"/>
      <c r="I239" s="195"/>
      <c r="J239" s="196">
        <f>BK239</f>
        <v>0</v>
      </c>
      <c r="K239" s="192"/>
      <c r="L239" s="197"/>
      <c r="M239" s="198"/>
      <c r="N239" s="199"/>
      <c r="O239" s="199"/>
      <c r="P239" s="200">
        <f>SUM(P240:P253)</f>
        <v>0</v>
      </c>
      <c r="Q239" s="199"/>
      <c r="R239" s="200">
        <f>SUM(R240:R253)</f>
        <v>654.0086464000001</v>
      </c>
      <c r="S239" s="199"/>
      <c r="T239" s="201">
        <f>SUM(T240:T253)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202" t="s">
        <v>117</v>
      </c>
      <c r="AT239" s="203" t="s">
        <v>67</v>
      </c>
      <c r="AU239" s="203" t="s">
        <v>8</v>
      </c>
      <c r="AY239" s="202" t="s">
        <v>118</v>
      </c>
      <c r="BK239" s="204">
        <f>SUM(BK240:BK253)</f>
        <v>0</v>
      </c>
    </row>
    <row r="240" spans="1:65" s="2" customFormat="1" ht="24.15" customHeight="1">
      <c r="A240" s="38"/>
      <c r="B240" s="39"/>
      <c r="C240" s="205" t="s">
        <v>401</v>
      </c>
      <c r="D240" s="205" t="s">
        <v>119</v>
      </c>
      <c r="E240" s="206" t="s">
        <v>402</v>
      </c>
      <c r="F240" s="207" t="s">
        <v>403</v>
      </c>
      <c r="G240" s="208" t="s">
        <v>122</v>
      </c>
      <c r="H240" s="209">
        <v>1890.64</v>
      </c>
      <c r="I240" s="210"/>
      <c r="J240" s="211">
        <f>ROUND(I240*H240,2)</f>
        <v>0</v>
      </c>
      <c r="K240" s="207" t="s">
        <v>123</v>
      </c>
      <c r="L240" s="44"/>
      <c r="M240" s="212" t="s">
        <v>18</v>
      </c>
      <c r="N240" s="213" t="s">
        <v>39</v>
      </c>
      <c r="O240" s="84"/>
      <c r="P240" s="214">
        <f>O240*H240</f>
        <v>0</v>
      </c>
      <c r="Q240" s="214">
        <v>0.00017</v>
      </c>
      <c r="R240" s="214">
        <f>Q240*H240</f>
        <v>0.32140880000000005</v>
      </c>
      <c r="S240" s="214">
        <v>0</v>
      </c>
      <c r="T240" s="21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6" t="s">
        <v>117</v>
      </c>
      <c r="AT240" s="216" t="s">
        <v>119</v>
      </c>
      <c r="AU240" s="216" t="s">
        <v>74</v>
      </c>
      <c r="AY240" s="17" t="s">
        <v>118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7" t="s">
        <v>74</v>
      </c>
      <c r="BK240" s="217">
        <f>ROUND(I240*H240,2)</f>
        <v>0</v>
      </c>
      <c r="BL240" s="17" t="s">
        <v>117</v>
      </c>
      <c r="BM240" s="216" t="s">
        <v>404</v>
      </c>
    </row>
    <row r="241" spans="1:47" s="2" customFormat="1" ht="12">
      <c r="A241" s="38"/>
      <c r="B241" s="39"/>
      <c r="C241" s="40"/>
      <c r="D241" s="218" t="s">
        <v>125</v>
      </c>
      <c r="E241" s="40"/>
      <c r="F241" s="219" t="s">
        <v>405</v>
      </c>
      <c r="G241" s="40"/>
      <c r="H241" s="40"/>
      <c r="I241" s="220"/>
      <c r="J241" s="40"/>
      <c r="K241" s="40"/>
      <c r="L241" s="44"/>
      <c r="M241" s="221"/>
      <c r="N241" s="222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125</v>
      </c>
      <c r="AU241" s="17" t="s">
        <v>74</v>
      </c>
    </row>
    <row r="242" spans="1:51" s="12" customFormat="1" ht="12">
      <c r="A242" s="12"/>
      <c r="B242" s="223"/>
      <c r="C242" s="224"/>
      <c r="D242" s="225" t="s">
        <v>151</v>
      </c>
      <c r="E242" s="226" t="s">
        <v>18</v>
      </c>
      <c r="F242" s="227" t="s">
        <v>406</v>
      </c>
      <c r="G242" s="224"/>
      <c r="H242" s="228">
        <v>1890.64</v>
      </c>
      <c r="I242" s="229"/>
      <c r="J242" s="224"/>
      <c r="K242" s="224"/>
      <c r="L242" s="230"/>
      <c r="M242" s="231"/>
      <c r="N242" s="232"/>
      <c r="O242" s="232"/>
      <c r="P242" s="232"/>
      <c r="Q242" s="232"/>
      <c r="R242" s="232"/>
      <c r="S242" s="232"/>
      <c r="T242" s="233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T242" s="234" t="s">
        <v>151</v>
      </c>
      <c r="AU242" s="234" t="s">
        <v>74</v>
      </c>
      <c r="AV242" s="12" t="s">
        <v>81</v>
      </c>
      <c r="AW242" s="12" t="s">
        <v>30</v>
      </c>
      <c r="AX242" s="12" t="s">
        <v>74</v>
      </c>
      <c r="AY242" s="234" t="s">
        <v>118</v>
      </c>
    </row>
    <row r="243" spans="1:65" s="2" customFormat="1" ht="16.5" customHeight="1">
      <c r="A243" s="38"/>
      <c r="B243" s="39"/>
      <c r="C243" s="245" t="s">
        <v>407</v>
      </c>
      <c r="D243" s="245" t="s">
        <v>277</v>
      </c>
      <c r="E243" s="246" t="s">
        <v>408</v>
      </c>
      <c r="F243" s="247" t="s">
        <v>409</v>
      </c>
      <c r="G243" s="248" t="s">
        <v>122</v>
      </c>
      <c r="H243" s="249">
        <v>2174.236</v>
      </c>
      <c r="I243" s="250"/>
      <c r="J243" s="251">
        <f>ROUND(I243*H243,2)</f>
        <v>0</v>
      </c>
      <c r="K243" s="247" t="s">
        <v>123</v>
      </c>
      <c r="L243" s="252"/>
      <c r="M243" s="253" t="s">
        <v>18</v>
      </c>
      <c r="N243" s="254" t="s">
        <v>39</v>
      </c>
      <c r="O243" s="84"/>
      <c r="P243" s="214">
        <f>O243*H243</f>
        <v>0</v>
      </c>
      <c r="Q243" s="214">
        <v>0.0003</v>
      </c>
      <c r="R243" s="214">
        <f>Q243*H243</f>
        <v>0.6522707999999999</v>
      </c>
      <c r="S243" s="214">
        <v>0</v>
      </c>
      <c r="T243" s="21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6" t="s">
        <v>161</v>
      </c>
      <c r="AT243" s="216" t="s">
        <v>277</v>
      </c>
      <c r="AU243" s="216" t="s">
        <v>74</v>
      </c>
      <c r="AY243" s="17" t="s">
        <v>118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7" t="s">
        <v>74</v>
      </c>
      <c r="BK243" s="217">
        <f>ROUND(I243*H243,2)</f>
        <v>0</v>
      </c>
      <c r="BL243" s="17" t="s">
        <v>117</v>
      </c>
      <c r="BM243" s="216" t="s">
        <v>410</v>
      </c>
    </row>
    <row r="244" spans="1:51" s="12" customFormat="1" ht="12">
      <c r="A244" s="12"/>
      <c r="B244" s="223"/>
      <c r="C244" s="224"/>
      <c r="D244" s="225" t="s">
        <v>151</v>
      </c>
      <c r="E244" s="226" t="s">
        <v>18</v>
      </c>
      <c r="F244" s="227" t="s">
        <v>411</v>
      </c>
      <c r="G244" s="224"/>
      <c r="H244" s="228">
        <v>2174.236</v>
      </c>
      <c r="I244" s="229"/>
      <c r="J244" s="224"/>
      <c r="K244" s="224"/>
      <c r="L244" s="230"/>
      <c r="M244" s="231"/>
      <c r="N244" s="232"/>
      <c r="O244" s="232"/>
      <c r="P244" s="232"/>
      <c r="Q244" s="232"/>
      <c r="R244" s="232"/>
      <c r="S244" s="232"/>
      <c r="T244" s="233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234" t="s">
        <v>151</v>
      </c>
      <c r="AU244" s="234" t="s">
        <v>74</v>
      </c>
      <c r="AV244" s="12" t="s">
        <v>81</v>
      </c>
      <c r="AW244" s="12" t="s">
        <v>30</v>
      </c>
      <c r="AX244" s="12" t="s">
        <v>74</v>
      </c>
      <c r="AY244" s="234" t="s">
        <v>118</v>
      </c>
    </row>
    <row r="245" spans="1:65" s="2" customFormat="1" ht="37.8" customHeight="1">
      <c r="A245" s="38"/>
      <c r="B245" s="39"/>
      <c r="C245" s="205" t="s">
        <v>412</v>
      </c>
      <c r="D245" s="205" t="s">
        <v>119</v>
      </c>
      <c r="E245" s="206" t="s">
        <v>413</v>
      </c>
      <c r="F245" s="207" t="s">
        <v>414</v>
      </c>
      <c r="G245" s="208" t="s">
        <v>415</v>
      </c>
      <c r="H245" s="209">
        <v>945.32</v>
      </c>
      <c r="I245" s="210"/>
      <c r="J245" s="211">
        <f>ROUND(I245*H245,2)</f>
        <v>0</v>
      </c>
      <c r="K245" s="207" t="s">
        <v>123</v>
      </c>
      <c r="L245" s="44"/>
      <c r="M245" s="212" t="s">
        <v>18</v>
      </c>
      <c r="N245" s="213" t="s">
        <v>39</v>
      </c>
      <c r="O245" s="84"/>
      <c r="P245" s="214">
        <f>O245*H245</f>
        <v>0</v>
      </c>
      <c r="Q245" s="214">
        <v>0.20449</v>
      </c>
      <c r="R245" s="214">
        <f>Q245*H245</f>
        <v>193.30848680000003</v>
      </c>
      <c r="S245" s="214">
        <v>0</v>
      </c>
      <c r="T245" s="21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6" t="s">
        <v>117</v>
      </c>
      <c r="AT245" s="216" t="s">
        <v>119</v>
      </c>
      <c r="AU245" s="216" t="s">
        <v>74</v>
      </c>
      <c r="AY245" s="17" t="s">
        <v>118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7" t="s">
        <v>74</v>
      </c>
      <c r="BK245" s="217">
        <f>ROUND(I245*H245,2)</f>
        <v>0</v>
      </c>
      <c r="BL245" s="17" t="s">
        <v>117</v>
      </c>
      <c r="BM245" s="216" t="s">
        <v>416</v>
      </c>
    </row>
    <row r="246" spans="1:47" s="2" customFormat="1" ht="12">
      <c r="A246" s="38"/>
      <c r="B246" s="39"/>
      <c r="C246" s="40"/>
      <c r="D246" s="218" t="s">
        <v>125</v>
      </c>
      <c r="E246" s="40"/>
      <c r="F246" s="219" t="s">
        <v>417</v>
      </c>
      <c r="G246" s="40"/>
      <c r="H246" s="40"/>
      <c r="I246" s="220"/>
      <c r="J246" s="40"/>
      <c r="K246" s="40"/>
      <c r="L246" s="44"/>
      <c r="M246" s="221"/>
      <c r="N246" s="222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125</v>
      </c>
      <c r="AU246" s="17" t="s">
        <v>74</v>
      </c>
    </row>
    <row r="247" spans="1:51" s="12" customFormat="1" ht="12">
      <c r="A247" s="12"/>
      <c r="B247" s="223"/>
      <c r="C247" s="224"/>
      <c r="D247" s="225" t="s">
        <v>151</v>
      </c>
      <c r="E247" s="226" t="s">
        <v>18</v>
      </c>
      <c r="F247" s="227" t="s">
        <v>418</v>
      </c>
      <c r="G247" s="224"/>
      <c r="H247" s="228">
        <v>945.32</v>
      </c>
      <c r="I247" s="229"/>
      <c r="J247" s="224"/>
      <c r="K247" s="224"/>
      <c r="L247" s="230"/>
      <c r="M247" s="231"/>
      <c r="N247" s="232"/>
      <c r="O247" s="232"/>
      <c r="P247" s="232"/>
      <c r="Q247" s="232"/>
      <c r="R247" s="232"/>
      <c r="S247" s="232"/>
      <c r="T247" s="233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34" t="s">
        <v>151</v>
      </c>
      <c r="AU247" s="234" t="s">
        <v>74</v>
      </c>
      <c r="AV247" s="12" t="s">
        <v>81</v>
      </c>
      <c r="AW247" s="12" t="s">
        <v>30</v>
      </c>
      <c r="AX247" s="12" t="s">
        <v>74</v>
      </c>
      <c r="AY247" s="234" t="s">
        <v>118</v>
      </c>
    </row>
    <row r="248" spans="1:65" s="2" customFormat="1" ht="16.5" customHeight="1">
      <c r="A248" s="38"/>
      <c r="B248" s="39"/>
      <c r="C248" s="245" t="s">
        <v>419</v>
      </c>
      <c r="D248" s="245" t="s">
        <v>277</v>
      </c>
      <c r="E248" s="246" t="s">
        <v>420</v>
      </c>
      <c r="F248" s="247" t="s">
        <v>421</v>
      </c>
      <c r="G248" s="248" t="s">
        <v>280</v>
      </c>
      <c r="H248" s="249">
        <v>425.394</v>
      </c>
      <c r="I248" s="250"/>
      <c r="J248" s="251">
        <f>ROUND(I248*H248,2)</f>
        <v>0</v>
      </c>
      <c r="K248" s="247" t="s">
        <v>123</v>
      </c>
      <c r="L248" s="252"/>
      <c r="M248" s="253" t="s">
        <v>18</v>
      </c>
      <c r="N248" s="254" t="s">
        <v>39</v>
      </c>
      <c r="O248" s="84"/>
      <c r="P248" s="214">
        <f>O248*H248</f>
        <v>0</v>
      </c>
      <c r="Q248" s="214">
        <v>1</v>
      </c>
      <c r="R248" s="214">
        <f>Q248*H248</f>
        <v>425.394</v>
      </c>
      <c r="S248" s="214">
        <v>0</v>
      </c>
      <c r="T248" s="21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6" t="s">
        <v>161</v>
      </c>
      <c r="AT248" s="216" t="s">
        <v>277</v>
      </c>
      <c r="AU248" s="216" t="s">
        <v>74</v>
      </c>
      <c r="AY248" s="17" t="s">
        <v>118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7" t="s">
        <v>74</v>
      </c>
      <c r="BK248" s="217">
        <f>ROUND(I248*H248,2)</f>
        <v>0</v>
      </c>
      <c r="BL248" s="17" t="s">
        <v>117</v>
      </c>
      <c r="BM248" s="216" t="s">
        <v>422</v>
      </c>
    </row>
    <row r="249" spans="1:51" s="12" customFormat="1" ht="12">
      <c r="A249" s="12"/>
      <c r="B249" s="223"/>
      <c r="C249" s="224"/>
      <c r="D249" s="225" t="s">
        <v>151</v>
      </c>
      <c r="E249" s="226" t="s">
        <v>18</v>
      </c>
      <c r="F249" s="227" t="s">
        <v>423</v>
      </c>
      <c r="G249" s="224"/>
      <c r="H249" s="228">
        <v>425.394</v>
      </c>
      <c r="I249" s="229"/>
      <c r="J249" s="224"/>
      <c r="K249" s="224"/>
      <c r="L249" s="230"/>
      <c r="M249" s="231"/>
      <c r="N249" s="232"/>
      <c r="O249" s="232"/>
      <c r="P249" s="232"/>
      <c r="Q249" s="232"/>
      <c r="R249" s="232"/>
      <c r="S249" s="232"/>
      <c r="T249" s="233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T249" s="234" t="s">
        <v>151</v>
      </c>
      <c r="AU249" s="234" t="s">
        <v>74</v>
      </c>
      <c r="AV249" s="12" t="s">
        <v>81</v>
      </c>
      <c r="AW249" s="12" t="s">
        <v>30</v>
      </c>
      <c r="AX249" s="12" t="s">
        <v>74</v>
      </c>
      <c r="AY249" s="234" t="s">
        <v>118</v>
      </c>
    </row>
    <row r="250" spans="1:65" s="2" customFormat="1" ht="37.8" customHeight="1">
      <c r="A250" s="38"/>
      <c r="B250" s="39"/>
      <c r="C250" s="205" t="s">
        <v>424</v>
      </c>
      <c r="D250" s="205" t="s">
        <v>119</v>
      </c>
      <c r="E250" s="206" t="s">
        <v>425</v>
      </c>
      <c r="F250" s="207" t="s">
        <v>426</v>
      </c>
      <c r="G250" s="208" t="s">
        <v>415</v>
      </c>
      <c r="H250" s="209">
        <v>168</v>
      </c>
      <c r="I250" s="210"/>
      <c r="J250" s="211">
        <f>ROUND(I250*H250,2)</f>
        <v>0</v>
      </c>
      <c r="K250" s="207" t="s">
        <v>123</v>
      </c>
      <c r="L250" s="44"/>
      <c r="M250" s="212" t="s">
        <v>18</v>
      </c>
      <c r="N250" s="213" t="s">
        <v>39</v>
      </c>
      <c r="O250" s="84"/>
      <c r="P250" s="214">
        <f>O250*H250</f>
        <v>0</v>
      </c>
      <c r="Q250" s="214">
        <v>0.20436</v>
      </c>
      <c r="R250" s="214">
        <f>Q250*H250</f>
        <v>34.332480000000004</v>
      </c>
      <c r="S250" s="214">
        <v>0</v>
      </c>
      <c r="T250" s="21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6" t="s">
        <v>117</v>
      </c>
      <c r="AT250" s="216" t="s">
        <v>119</v>
      </c>
      <c r="AU250" s="216" t="s">
        <v>74</v>
      </c>
      <c r="AY250" s="17" t="s">
        <v>118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7" t="s">
        <v>74</v>
      </c>
      <c r="BK250" s="217">
        <f>ROUND(I250*H250,2)</f>
        <v>0</v>
      </c>
      <c r="BL250" s="17" t="s">
        <v>117</v>
      </c>
      <c r="BM250" s="216" t="s">
        <v>427</v>
      </c>
    </row>
    <row r="251" spans="1:47" s="2" customFormat="1" ht="12">
      <c r="A251" s="38"/>
      <c r="B251" s="39"/>
      <c r="C251" s="40"/>
      <c r="D251" s="218" t="s">
        <v>125</v>
      </c>
      <c r="E251" s="40"/>
      <c r="F251" s="219" t="s">
        <v>428</v>
      </c>
      <c r="G251" s="40"/>
      <c r="H251" s="40"/>
      <c r="I251" s="220"/>
      <c r="J251" s="40"/>
      <c r="K251" s="40"/>
      <c r="L251" s="44"/>
      <c r="M251" s="221"/>
      <c r="N251" s="222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125</v>
      </c>
      <c r="AU251" s="17" t="s">
        <v>74</v>
      </c>
    </row>
    <row r="252" spans="1:51" s="13" customFormat="1" ht="12">
      <c r="A252" s="13"/>
      <c r="B252" s="235"/>
      <c r="C252" s="236"/>
      <c r="D252" s="225" t="s">
        <v>151</v>
      </c>
      <c r="E252" s="237" t="s">
        <v>18</v>
      </c>
      <c r="F252" s="238" t="s">
        <v>429</v>
      </c>
      <c r="G252" s="236"/>
      <c r="H252" s="237" t="s">
        <v>18</v>
      </c>
      <c r="I252" s="239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151</v>
      </c>
      <c r="AU252" s="244" t="s">
        <v>74</v>
      </c>
      <c r="AV252" s="13" t="s">
        <v>74</v>
      </c>
      <c r="AW252" s="13" t="s">
        <v>30</v>
      </c>
      <c r="AX252" s="13" t="s">
        <v>8</v>
      </c>
      <c r="AY252" s="244" t="s">
        <v>118</v>
      </c>
    </row>
    <row r="253" spans="1:51" s="12" customFormat="1" ht="12">
      <c r="A253" s="12"/>
      <c r="B253" s="223"/>
      <c r="C253" s="224"/>
      <c r="D253" s="225" t="s">
        <v>151</v>
      </c>
      <c r="E253" s="226" t="s">
        <v>18</v>
      </c>
      <c r="F253" s="227" t="s">
        <v>430</v>
      </c>
      <c r="G253" s="224"/>
      <c r="H253" s="228">
        <v>168</v>
      </c>
      <c r="I253" s="229"/>
      <c r="J253" s="224"/>
      <c r="K253" s="224"/>
      <c r="L253" s="230"/>
      <c r="M253" s="231"/>
      <c r="N253" s="232"/>
      <c r="O253" s="232"/>
      <c r="P253" s="232"/>
      <c r="Q253" s="232"/>
      <c r="R253" s="232"/>
      <c r="S253" s="232"/>
      <c r="T253" s="233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T253" s="234" t="s">
        <v>151</v>
      </c>
      <c r="AU253" s="234" t="s">
        <v>74</v>
      </c>
      <c r="AV253" s="12" t="s">
        <v>81</v>
      </c>
      <c r="AW253" s="12" t="s">
        <v>30</v>
      </c>
      <c r="AX253" s="12" t="s">
        <v>74</v>
      </c>
      <c r="AY253" s="234" t="s">
        <v>118</v>
      </c>
    </row>
    <row r="254" spans="1:63" s="11" customFormat="1" ht="25.9" customHeight="1">
      <c r="A254" s="11"/>
      <c r="B254" s="191"/>
      <c r="C254" s="192"/>
      <c r="D254" s="193" t="s">
        <v>67</v>
      </c>
      <c r="E254" s="194" t="s">
        <v>431</v>
      </c>
      <c r="F254" s="194" t="s">
        <v>432</v>
      </c>
      <c r="G254" s="192"/>
      <c r="H254" s="192"/>
      <c r="I254" s="195"/>
      <c r="J254" s="196">
        <f>BK254</f>
        <v>0</v>
      </c>
      <c r="K254" s="192"/>
      <c r="L254" s="197"/>
      <c r="M254" s="198"/>
      <c r="N254" s="199"/>
      <c r="O254" s="199"/>
      <c r="P254" s="200">
        <f>SUM(P255:P272)</f>
        <v>0</v>
      </c>
      <c r="Q254" s="199"/>
      <c r="R254" s="200">
        <f>SUM(R255:R272)</f>
        <v>3912.412075</v>
      </c>
      <c r="S254" s="199"/>
      <c r="T254" s="201">
        <f>SUM(T255:T272)</f>
        <v>0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R254" s="202" t="s">
        <v>117</v>
      </c>
      <c r="AT254" s="203" t="s">
        <v>67</v>
      </c>
      <c r="AU254" s="203" t="s">
        <v>8</v>
      </c>
      <c r="AY254" s="202" t="s">
        <v>118</v>
      </c>
      <c r="BK254" s="204">
        <f>SUM(BK255:BK272)</f>
        <v>0</v>
      </c>
    </row>
    <row r="255" spans="1:65" s="2" customFormat="1" ht="16.5" customHeight="1">
      <c r="A255" s="38"/>
      <c r="B255" s="39"/>
      <c r="C255" s="205" t="s">
        <v>433</v>
      </c>
      <c r="D255" s="205" t="s">
        <v>119</v>
      </c>
      <c r="E255" s="206" t="s">
        <v>434</v>
      </c>
      <c r="F255" s="207" t="s">
        <v>435</v>
      </c>
      <c r="G255" s="208" t="s">
        <v>122</v>
      </c>
      <c r="H255" s="209">
        <v>3967.334</v>
      </c>
      <c r="I255" s="210"/>
      <c r="J255" s="211">
        <f>ROUND(I255*H255,2)</f>
        <v>0</v>
      </c>
      <c r="K255" s="207" t="s">
        <v>18</v>
      </c>
      <c r="L255" s="44"/>
      <c r="M255" s="212" t="s">
        <v>18</v>
      </c>
      <c r="N255" s="213" t="s">
        <v>39</v>
      </c>
      <c r="O255" s="84"/>
      <c r="P255" s="214">
        <f>O255*H255</f>
        <v>0</v>
      </c>
      <c r="Q255" s="214">
        <v>0.345</v>
      </c>
      <c r="R255" s="214">
        <f>Q255*H255</f>
        <v>1368.73023</v>
      </c>
      <c r="S255" s="214">
        <v>0</v>
      </c>
      <c r="T255" s="21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6" t="s">
        <v>117</v>
      </c>
      <c r="AT255" s="216" t="s">
        <v>119</v>
      </c>
      <c r="AU255" s="216" t="s">
        <v>74</v>
      </c>
      <c r="AY255" s="17" t="s">
        <v>118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7" t="s">
        <v>74</v>
      </c>
      <c r="BK255" s="217">
        <f>ROUND(I255*H255,2)</f>
        <v>0</v>
      </c>
      <c r="BL255" s="17" t="s">
        <v>117</v>
      </c>
      <c r="BM255" s="216" t="s">
        <v>436</v>
      </c>
    </row>
    <row r="256" spans="1:51" s="12" customFormat="1" ht="12">
      <c r="A256" s="12"/>
      <c r="B256" s="223"/>
      <c r="C256" s="224"/>
      <c r="D256" s="225" t="s">
        <v>151</v>
      </c>
      <c r="E256" s="226" t="s">
        <v>18</v>
      </c>
      <c r="F256" s="227" t="s">
        <v>437</v>
      </c>
      <c r="G256" s="224"/>
      <c r="H256" s="228">
        <v>3967.334</v>
      </c>
      <c r="I256" s="229"/>
      <c r="J256" s="224"/>
      <c r="K256" s="224"/>
      <c r="L256" s="230"/>
      <c r="M256" s="231"/>
      <c r="N256" s="232"/>
      <c r="O256" s="232"/>
      <c r="P256" s="232"/>
      <c r="Q256" s="232"/>
      <c r="R256" s="232"/>
      <c r="S256" s="232"/>
      <c r="T256" s="233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T256" s="234" t="s">
        <v>151</v>
      </c>
      <c r="AU256" s="234" t="s">
        <v>74</v>
      </c>
      <c r="AV256" s="12" t="s">
        <v>81</v>
      </c>
      <c r="AW256" s="12" t="s">
        <v>30</v>
      </c>
      <c r="AX256" s="12" t="s">
        <v>74</v>
      </c>
      <c r="AY256" s="234" t="s">
        <v>118</v>
      </c>
    </row>
    <row r="257" spans="1:65" s="2" customFormat="1" ht="16.5" customHeight="1">
      <c r="A257" s="38"/>
      <c r="B257" s="39"/>
      <c r="C257" s="205" t="s">
        <v>438</v>
      </c>
      <c r="D257" s="205" t="s">
        <v>119</v>
      </c>
      <c r="E257" s="206" t="s">
        <v>439</v>
      </c>
      <c r="F257" s="207" t="s">
        <v>435</v>
      </c>
      <c r="G257" s="208" t="s">
        <v>122</v>
      </c>
      <c r="H257" s="209">
        <v>4380.143</v>
      </c>
      <c r="I257" s="210"/>
      <c r="J257" s="211">
        <f>ROUND(I257*H257,2)</f>
        <v>0</v>
      </c>
      <c r="K257" s="207" t="s">
        <v>18</v>
      </c>
      <c r="L257" s="44"/>
      <c r="M257" s="212" t="s">
        <v>18</v>
      </c>
      <c r="N257" s="213" t="s">
        <v>39</v>
      </c>
      <c r="O257" s="84"/>
      <c r="P257" s="214">
        <f>O257*H257</f>
        <v>0</v>
      </c>
      <c r="Q257" s="214">
        <v>0.345</v>
      </c>
      <c r="R257" s="214">
        <f>Q257*H257</f>
        <v>1511.1493349999998</v>
      </c>
      <c r="S257" s="214">
        <v>0</v>
      </c>
      <c r="T257" s="21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6" t="s">
        <v>117</v>
      </c>
      <c r="AT257" s="216" t="s">
        <v>119</v>
      </c>
      <c r="AU257" s="216" t="s">
        <v>74</v>
      </c>
      <c r="AY257" s="17" t="s">
        <v>118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7" t="s">
        <v>74</v>
      </c>
      <c r="BK257" s="217">
        <f>ROUND(I257*H257,2)</f>
        <v>0</v>
      </c>
      <c r="BL257" s="17" t="s">
        <v>117</v>
      </c>
      <c r="BM257" s="216" t="s">
        <v>440</v>
      </c>
    </row>
    <row r="258" spans="1:51" s="12" customFormat="1" ht="12">
      <c r="A258" s="12"/>
      <c r="B258" s="223"/>
      <c r="C258" s="224"/>
      <c r="D258" s="225" t="s">
        <v>151</v>
      </c>
      <c r="E258" s="226" t="s">
        <v>18</v>
      </c>
      <c r="F258" s="227" t="s">
        <v>441</v>
      </c>
      <c r="G258" s="224"/>
      <c r="H258" s="228">
        <v>4380.143</v>
      </c>
      <c r="I258" s="229"/>
      <c r="J258" s="224"/>
      <c r="K258" s="224"/>
      <c r="L258" s="230"/>
      <c r="M258" s="231"/>
      <c r="N258" s="232"/>
      <c r="O258" s="232"/>
      <c r="P258" s="232"/>
      <c r="Q258" s="232"/>
      <c r="R258" s="232"/>
      <c r="S258" s="232"/>
      <c r="T258" s="233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T258" s="234" t="s">
        <v>151</v>
      </c>
      <c r="AU258" s="234" t="s">
        <v>74</v>
      </c>
      <c r="AV258" s="12" t="s">
        <v>81</v>
      </c>
      <c r="AW258" s="12" t="s">
        <v>30</v>
      </c>
      <c r="AX258" s="12" t="s">
        <v>74</v>
      </c>
      <c r="AY258" s="234" t="s">
        <v>118</v>
      </c>
    </row>
    <row r="259" spans="1:65" s="2" customFormat="1" ht="21.75" customHeight="1">
      <c r="A259" s="38"/>
      <c r="B259" s="39"/>
      <c r="C259" s="205" t="s">
        <v>442</v>
      </c>
      <c r="D259" s="205" t="s">
        <v>119</v>
      </c>
      <c r="E259" s="206" t="s">
        <v>443</v>
      </c>
      <c r="F259" s="207" t="s">
        <v>444</v>
      </c>
      <c r="G259" s="208" t="s">
        <v>122</v>
      </c>
      <c r="H259" s="209">
        <v>98.51</v>
      </c>
      <c r="I259" s="210"/>
      <c r="J259" s="211">
        <f>ROUND(I259*H259,2)</f>
        <v>0</v>
      </c>
      <c r="K259" s="207" t="s">
        <v>123</v>
      </c>
      <c r="L259" s="44"/>
      <c r="M259" s="212" t="s">
        <v>18</v>
      </c>
      <c r="N259" s="213" t="s">
        <v>39</v>
      </c>
      <c r="O259" s="84"/>
      <c r="P259" s="214">
        <f>O259*H259</f>
        <v>0</v>
      </c>
      <c r="Q259" s="214">
        <v>0.575</v>
      </c>
      <c r="R259" s="214">
        <f>Q259*H259</f>
        <v>56.64325</v>
      </c>
      <c r="S259" s="214">
        <v>0</v>
      </c>
      <c r="T259" s="21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6" t="s">
        <v>117</v>
      </c>
      <c r="AT259" s="216" t="s">
        <v>119</v>
      </c>
      <c r="AU259" s="216" t="s">
        <v>74</v>
      </c>
      <c r="AY259" s="17" t="s">
        <v>118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74</v>
      </c>
      <c r="BK259" s="217">
        <f>ROUND(I259*H259,2)</f>
        <v>0</v>
      </c>
      <c r="BL259" s="17" t="s">
        <v>117</v>
      </c>
      <c r="BM259" s="216" t="s">
        <v>445</v>
      </c>
    </row>
    <row r="260" spans="1:47" s="2" customFormat="1" ht="12">
      <c r="A260" s="38"/>
      <c r="B260" s="39"/>
      <c r="C260" s="40"/>
      <c r="D260" s="218" t="s">
        <v>125</v>
      </c>
      <c r="E260" s="40"/>
      <c r="F260" s="219" t="s">
        <v>446</v>
      </c>
      <c r="G260" s="40"/>
      <c r="H260" s="40"/>
      <c r="I260" s="220"/>
      <c r="J260" s="40"/>
      <c r="K260" s="40"/>
      <c r="L260" s="44"/>
      <c r="M260" s="221"/>
      <c r="N260" s="222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125</v>
      </c>
      <c r="AU260" s="17" t="s">
        <v>74</v>
      </c>
    </row>
    <row r="261" spans="1:51" s="13" customFormat="1" ht="12">
      <c r="A261" s="13"/>
      <c r="B261" s="235"/>
      <c r="C261" s="236"/>
      <c r="D261" s="225" t="s">
        <v>151</v>
      </c>
      <c r="E261" s="237" t="s">
        <v>18</v>
      </c>
      <c r="F261" s="238" t="s">
        <v>447</v>
      </c>
      <c r="G261" s="236"/>
      <c r="H261" s="237" t="s">
        <v>18</v>
      </c>
      <c r="I261" s="239"/>
      <c r="J261" s="236"/>
      <c r="K261" s="236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151</v>
      </c>
      <c r="AU261" s="244" t="s">
        <v>74</v>
      </c>
      <c r="AV261" s="13" t="s">
        <v>74</v>
      </c>
      <c r="AW261" s="13" t="s">
        <v>30</v>
      </c>
      <c r="AX261" s="13" t="s">
        <v>8</v>
      </c>
      <c r="AY261" s="244" t="s">
        <v>118</v>
      </c>
    </row>
    <row r="262" spans="1:51" s="12" customFormat="1" ht="12">
      <c r="A262" s="12"/>
      <c r="B262" s="223"/>
      <c r="C262" s="224"/>
      <c r="D262" s="225" t="s">
        <v>151</v>
      </c>
      <c r="E262" s="226" t="s">
        <v>18</v>
      </c>
      <c r="F262" s="227" t="s">
        <v>448</v>
      </c>
      <c r="G262" s="224"/>
      <c r="H262" s="228">
        <v>98.51</v>
      </c>
      <c r="I262" s="229"/>
      <c r="J262" s="224"/>
      <c r="K262" s="224"/>
      <c r="L262" s="230"/>
      <c r="M262" s="231"/>
      <c r="N262" s="232"/>
      <c r="O262" s="232"/>
      <c r="P262" s="232"/>
      <c r="Q262" s="232"/>
      <c r="R262" s="232"/>
      <c r="S262" s="232"/>
      <c r="T262" s="233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T262" s="234" t="s">
        <v>151</v>
      </c>
      <c r="AU262" s="234" t="s">
        <v>74</v>
      </c>
      <c r="AV262" s="12" t="s">
        <v>81</v>
      </c>
      <c r="AW262" s="12" t="s">
        <v>30</v>
      </c>
      <c r="AX262" s="12" t="s">
        <v>74</v>
      </c>
      <c r="AY262" s="234" t="s">
        <v>118</v>
      </c>
    </row>
    <row r="263" spans="1:65" s="2" customFormat="1" ht="21.75" customHeight="1">
      <c r="A263" s="38"/>
      <c r="B263" s="39"/>
      <c r="C263" s="205" t="s">
        <v>449</v>
      </c>
      <c r="D263" s="205" t="s">
        <v>119</v>
      </c>
      <c r="E263" s="206" t="s">
        <v>450</v>
      </c>
      <c r="F263" s="207" t="s">
        <v>451</v>
      </c>
      <c r="G263" s="208" t="s">
        <v>122</v>
      </c>
      <c r="H263" s="209">
        <v>860.85</v>
      </c>
      <c r="I263" s="210"/>
      <c r="J263" s="211">
        <f>ROUND(I263*H263,2)</f>
        <v>0</v>
      </c>
      <c r="K263" s="207" t="s">
        <v>123</v>
      </c>
      <c r="L263" s="44"/>
      <c r="M263" s="212" t="s">
        <v>18</v>
      </c>
      <c r="N263" s="213" t="s">
        <v>39</v>
      </c>
      <c r="O263" s="84"/>
      <c r="P263" s="214">
        <f>O263*H263</f>
        <v>0</v>
      </c>
      <c r="Q263" s="214">
        <v>0.23</v>
      </c>
      <c r="R263" s="214">
        <f>Q263*H263</f>
        <v>197.99550000000002</v>
      </c>
      <c r="S263" s="214">
        <v>0</v>
      </c>
      <c r="T263" s="21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6" t="s">
        <v>117</v>
      </c>
      <c r="AT263" s="216" t="s">
        <v>119</v>
      </c>
      <c r="AU263" s="216" t="s">
        <v>74</v>
      </c>
      <c r="AY263" s="17" t="s">
        <v>118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7" t="s">
        <v>74</v>
      </c>
      <c r="BK263" s="217">
        <f>ROUND(I263*H263,2)</f>
        <v>0</v>
      </c>
      <c r="BL263" s="17" t="s">
        <v>117</v>
      </c>
      <c r="BM263" s="216" t="s">
        <v>452</v>
      </c>
    </row>
    <row r="264" spans="1:47" s="2" customFormat="1" ht="12">
      <c r="A264" s="38"/>
      <c r="B264" s="39"/>
      <c r="C264" s="40"/>
      <c r="D264" s="218" t="s">
        <v>125</v>
      </c>
      <c r="E264" s="40"/>
      <c r="F264" s="219" t="s">
        <v>453</v>
      </c>
      <c r="G264" s="40"/>
      <c r="H264" s="40"/>
      <c r="I264" s="220"/>
      <c r="J264" s="40"/>
      <c r="K264" s="40"/>
      <c r="L264" s="44"/>
      <c r="M264" s="221"/>
      <c r="N264" s="222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125</v>
      </c>
      <c r="AU264" s="17" t="s">
        <v>74</v>
      </c>
    </row>
    <row r="265" spans="1:51" s="12" customFormat="1" ht="12">
      <c r="A265" s="12"/>
      <c r="B265" s="223"/>
      <c r="C265" s="224"/>
      <c r="D265" s="225" t="s">
        <v>151</v>
      </c>
      <c r="E265" s="226" t="s">
        <v>18</v>
      </c>
      <c r="F265" s="227" t="s">
        <v>454</v>
      </c>
      <c r="G265" s="224"/>
      <c r="H265" s="228">
        <v>860.85</v>
      </c>
      <c r="I265" s="229"/>
      <c r="J265" s="224"/>
      <c r="K265" s="224"/>
      <c r="L265" s="230"/>
      <c r="M265" s="231"/>
      <c r="N265" s="232"/>
      <c r="O265" s="232"/>
      <c r="P265" s="232"/>
      <c r="Q265" s="232"/>
      <c r="R265" s="232"/>
      <c r="S265" s="232"/>
      <c r="T265" s="233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T265" s="234" t="s">
        <v>151</v>
      </c>
      <c r="AU265" s="234" t="s">
        <v>74</v>
      </c>
      <c r="AV265" s="12" t="s">
        <v>81</v>
      </c>
      <c r="AW265" s="12" t="s">
        <v>30</v>
      </c>
      <c r="AX265" s="12" t="s">
        <v>74</v>
      </c>
      <c r="AY265" s="234" t="s">
        <v>118</v>
      </c>
    </row>
    <row r="266" spans="1:65" s="2" customFormat="1" ht="21.75" customHeight="1">
      <c r="A266" s="38"/>
      <c r="B266" s="39"/>
      <c r="C266" s="205" t="s">
        <v>455</v>
      </c>
      <c r="D266" s="205" t="s">
        <v>119</v>
      </c>
      <c r="E266" s="206" t="s">
        <v>456</v>
      </c>
      <c r="F266" s="207" t="s">
        <v>457</v>
      </c>
      <c r="G266" s="208" t="s">
        <v>122</v>
      </c>
      <c r="H266" s="209">
        <v>2832</v>
      </c>
      <c r="I266" s="210"/>
      <c r="J266" s="211">
        <f>ROUND(I266*H266,2)</f>
        <v>0</v>
      </c>
      <c r="K266" s="207" t="s">
        <v>18</v>
      </c>
      <c r="L266" s="44"/>
      <c r="M266" s="212" t="s">
        <v>18</v>
      </c>
      <c r="N266" s="213" t="s">
        <v>39</v>
      </c>
      <c r="O266" s="84"/>
      <c r="P266" s="214">
        <f>O266*H266</f>
        <v>0</v>
      </c>
      <c r="Q266" s="214">
        <v>0.02394</v>
      </c>
      <c r="R266" s="214">
        <f>Q266*H266</f>
        <v>67.79808</v>
      </c>
      <c r="S266" s="214">
        <v>0</v>
      </c>
      <c r="T266" s="21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16" t="s">
        <v>117</v>
      </c>
      <c r="AT266" s="216" t="s">
        <v>119</v>
      </c>
      <c r="AU266" s="216" t="s">
        <v>74</v>
      </c>
      <c r="AY266" s="17" t="s">
        <v>118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7" t="s">
        <v>74</v>
      </c>
      <c r="BK266" s="217">
        <f>ROUND(I266*H266,2)</f>
        <v>0</v>
      </c>
      <c r="BL266" s="17" t="s">
        <v>117</v>
      </c>
      <c r="BM266" s="216" t="s">
        <v>458</v>
      </c>
    </row>
    <row r="267" spans="1:51" s="12" customFormat="1" ht="12">
      <c r="A267" s="12"/>
      <c r="B267" s="223"/>
      <c r="C267" s="224"/>
      <c r="D267" s="225" t="s">
        <v>151</v>
      </c>
      <c r="E267" s="226" t="s">
        <v>18</v>
      </c>
      <c r="F267" s="227" t="s">
        <v>459</v>
      </c>
      <c r="G267" s="224"/>
      <c r="H267" s="228">
        <v>2832</v>
      </c>
      <c r="I267" s="229"/>
      <c r="J267" s="224"/>
      <c r="K267" s="224"/>
      <c r="L267" s="230"/>
      <c r="M267" s="231"/>
      <c r="N267" s="232"/>
      <c r="O267" s="232"/>
      <c r="P267" s="232"/>
      <c r="Q267" s="232"/>
      <c r="R267" s="232"/>
      <c r="S267" s="232"/>
      <c r="T267" s="233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234" t="s">
        <v>151</v>
      </c>
      <c r="AU267" s="234" t="s">
        <v>74</v>
      </c>
      <c r="AV267" s="12" t="s">
        <v>81</v>
      </c>
      <c r="AW267" s="12" t="s">
        <v>30</v>
      </c>
      <c r="AX267" s="12" t="s">
        <v>74</v>
      </c>
      <c r="AY267" s="234" t="s">
        <v>118</v>
      </c>
    </row>
    <row r="268" spans="1:65" s="2" customFormat="1" ht="21.75" customHeight="1">
      <c r="A268" s="38"/>
      <c r="B268" s="39"/>
      <c r="C268" s="205" t="s">
        <v>460</v>
      </c>
      <c r="D268" s="205" t="s">
        <v>119</v>
      </c>
      <c r="E268" s="206" t="s">
        <v>461</v>
      </c>
      <c r="F268" s="207" t="s">
        <v>462</v>
      </c>
      <c r="G268" s="208" t="s">
        <v>122</v>
      </c>
      <c r="H268" s="209">
        <v>2832</v>
      </c>
      <c r="I268" s="210"/>
      <c r="J268" s="211">
        <f>ROUND(I268*H268,2)</f>
        <v>0</v>
      </c>
      <c r="K268" s="207" t="s">
        <v>18</v>
      </c>
      <c r="L268" s="44"/>
      <c r="M268" s="212" t="s">
        <v>18</v>
      </c>
      <c r="N268" s="213" t="s">
        <v>39</v>
      </c>
      <c r="O268" s="84"/>
      <c r="P268" s="214">
        <f>O268*H268</f>
        <v>0</v>
      </c>
      <c r="Q268" s="214">
        <v>0.02394</v>
      </c>
      <c r="R268" s="214">
        <f>Q268*H268</f>
        <v>67.79808</v>
      </c>
      <c r="S268" s="214">
        <v>0</v>
      </c>
      <c r="T268" s="21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6" t="s">
        <v>117</v>
      </c>
      <c r="AT268" s="216" t="s">
        <v>119</v>
      </c>
      <c r="AU268" s="216" t="s">
        <v>74</v>
      </c>
      <c r="AY268" s="17" t="s">
        <v>118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7" t="s">
        <v>74</v>
      </c>
      <c r="BK268" s="217">
        <f>ROUND(I268*H268,2)</f>
        <v>0</v>
      </c>
      <c r="BL268" s="17" t="s">
        <v>117</v>
      </c>
      <c r="BM268" s="216" t="s">
        <v>463</v>
      </c>
    </row>
    <row r="269" spans="1:51" s="12" customFormat="1" ht="12">
      <c r="A269" s="12"/>
      <c r="B269" s="223"/>
      <c r="C269" s="224"/>
      <c r="D269" s="225" t="s">
        <v>151</v>
      </c>
      <c r="E269" s="226" t="s">
        <v>18</v>
      </c>
      <c r="F269" s="227" t="s">
        <v>459</v>
      </c>
      <c r="G269" s="224"/>
      <c r="H269" s="228">
        <v>2832</v>
      </c>
      <c r="I269" s="229"/>
      <c r="J269" s="224"/>
      <c r="K269" s="224"/>
      <c r="L269" s="230"/>
      <c r="M269" s="231"/>
      <c r="N269" s="232"/>
      <c r="O269" s="232"/>
      <c r="P269" s="232"/>
      <c r="Q269" s="232"/>
      <c r="R269" s="232"/>
      <c r="S269" s="232"/>
      <c r="T269" s="233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T269" s="234" t="s">
        <v>151</v>
      </c>
      <c r="AU269" s="234" t="s">
        <v>74</v>
      </c>
      <c r="AV269" s="12" t="s">
        <v>81</v>
      </c>
      <c r="AW269" s="12" t="s">
        <v>30</v>
      </c>
      <c r="AX269" s="12" t="s">
        <v>74</v>
      </c>
      <c r="AY269" s="234" t="s">
        <v>118</v>
      </c>
    </row>
    <row r="270" spans="1:65" s="2" customFormat="1" ht="24.15" customHeight="1">
      <c r="A270" s="38"/>
      <c r="B270" s="39"/>
      <c r="C270" s="205" t="s">
        <v>464</v>
      </c>
      <c r="D270" s="205" t="s">
        <v>119</v>
      </c>
      <c r="E270" s="206" t="s">
        <v>465</v>
      </c>
      <c r="F270" s="207" t="s">
        <v>466</v>
      </c>
      <c r="G270" s="208" t="s">
        <v>122</v>
      </c>
      <c r="H270" s="209">
        <v>2832</v>
      </c>
      <c r="I270" s="210"/>
      <c r="J270" s="211">
        <f>ROUND(I270*H270,2)</f>
        <v>0</v>
      </c>
      <c r="K270" s="207" t="s">
        <v>123</v>
      </c>
      <c r="L270" s="44"/>
      <c r="M270" s="212" t="s">
        <v>18</v>
      </c>
      <c r="N270" s="213" t="s">
        <v>39</v>
      </c>
      <c r="O270" s="84"/>
      <c r="P270" s="214">
        <f>O270*H270</f>
        <v>0</v>
      </c>
      <c r="Q270" s="214">
        <v>0.2268</v>
      </c>
      <c r="R270" s="214">
        <f>Q270*H270</f>
        <v>642.2976</v>
      </c>
      <c r="S270" s="214">
        <v>0</v>
      </c>
      <c r="T270" s="21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6" t="s">
        <v>117</v>
      </c>
      <c r="AT270" s="216" t="s">
        <v>119</v>
      </c>
      <c r="AU270" s="216" t="s">
        <v>74</v>
      </c>
      <c r="AY270" s="17" t="s">
        <v>118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7" t="s">
        <v>74</v>
      </c>
      <c r="BK270" s="217">
        <f>ROUND(I270*H270,2)</f>
        <v>0</v>
      </c>
      <c r="BL270" s="17" t="s">
        <v>117</v>
      </c>
      <c r="BM270" s="216" t="s">
        <v>467</v>
      </c>
    </row>
    <row r="271" spans="1:47" s="2" customFormat="1" ht="12">
      <c r="A271" s="38"/>
      <c r="B271" s="39"/>
      <c r="C271" s="40"/>
      <c r="D271" s="218" t="s">
        <v>125</v>
      </c>
      <c r="E271" s="40"/>
      <c r="F271" s="219" t="s">
        <v>468</v>
      </c>
      <c r="G271" s="40"/>
      <c r="H271" s="40"/>
      <c r="I271" s="220"/>
      <c r="J271" s="40"/>
      <c r="K271" s="40"/>
      <c r="L271" s="44"/>
      <c r="M271" s="221"/>
      <c r="N271" s="222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125</v>
      </c>
      <c r="AU271" s="17" t="s">
        <v>74</v>
      </c>
    </row>
    <row r="272" spans="1:51" s="12" customFormat="1" ht="12">
      <c r="A272" s="12"/>
      <c r="B272" s="223"/>
      <c r="C272" s="224"/>
      <c r="D272" s="225" t="s">
        <v>151</v>
      </c>
      <c r="E272" s="226" t="s">
        <v>18</v>
      </c>
      <c r="F272" s="227" t="s">
        <v>459</v>
      </c>
      <c r="G272" s="224"/>
      <c r="H272" s="228">
        <v>2832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T272" s="234" t="s">
        <v>151</v>
      </c>
      <c r="AU272" s="234" t="s">
        <v>74</v>
      </c>
      <c r="AV272" s="12" t="s">
        <v>81</v>
      </c>
      <c r="AW272" s="12" t="s">
        <v>30</v>
      </c>
      <c r="AX272" s="12" t="s">
        <v>74</v>
      </c>
      <c r="AY272" s="234" t="s">
        <v>118</v>
      </c>
    </row>
    <row r="273" spans="1:63" s="11" customFormat="1" ht="25.9" customHeight="1">
      <c r="A273" s="11"/>
      <c r="B273" s="191"/>
      <c r="C273" s="192"/>
      <c r="D273" s="193" t="s">
        <v>67</v>
      </c>
      <c r="E273" s="194" t="s">
        <v>469</v>
      </c>
      <c r="F273" s="194" t="s">
        <v>470</v>
      </c>
      <c r="G273" s="192"/>
      <c r="H273" s="192"/>
      <c r="I273" s="195"/>
      <c r="J273" s="196">
        <f>BK273</f>
        <v>0</v>
      </c>
      <c r="K273" s="192"/>
      <c r="L273" s="197"/>
      <c r="M273" s="198"/>
      <c r="N273" s="199"/>
      <c r="O273" s="199"/>
      <c r="P273" s="200">
        <f>SUM(P274:P276)</f>
        <v>0</v>
      </c>
      <c r="Q273" s="199"/>
      <c r="R273" s="200">
        <f>SUM(R274:R276)</f>
        <v>0.0042</v>
      </c>
      <c r="S273" s="199"/>
      <c r="T273" s="201">
        <f>SUM(T274:T276)</f>
        <v>0</v>
      </c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R273" s="202" t="s">
        <v>117</v>
      </c>
      <c r="AT273" s="203" t="s">
        <v>67</v>
      </c>
      <c r="AU273" s="203" t="s">
        <v>8</v>
      </c>
      <c r="AY273" s="202" t="s">
        <v>118</v>
      </c>
      <c r="BK273" s="204">
        <f>SUM(BK274:BK276)</f>
        <v>0</v>
      </c>
    </row>
    <row r="274" spans="1:65" s="2" customFormat="1" ht="21.75" customHeight="1">
      <c r="A274" s="38"/>
      <c r="B274" s="39"/>
      <c r="C274" s="205" t="s">
        <v>471</v>
      </c>
      <c r="D274" s="205" t="s">
        <v>119</v>
      </c>
      <c r="E274" s="206" t="s">
        <v>472</v>
      </c>
      <c r="F274" s="207" t="s">
        <v>473</v>
      </c>
      <c r="G274" s="208" t="s">
        <v>129</v>
      </c>
      <c r="H274" s="209">
        <v>2</v>
      </c>
      <c r="I274" s="210"/>
      <c r="J274" s="211">
        <f>ROUND(I274*H274,2)</f>
        <v>0</v>
      </c>
      <c r="K274" s="207" t="s">
        <v>123</v>
      </c>
      <c r="L274" s="44"/>
      <c r="M274" s="212" t="s">
        <v>18</v>
      </c>
      <c r="N274" s="213" t="s">
        <v>39</v>
      </c>
      <c r="O274" s="84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6" t="s">
        <v>117</v>
      </c>
      <c r="AT274" s="216" t="s">
        <v>119</v>
      </c>
      <c r="AU274" s="216" t="s">
        <v>74</v>
      </c>
      <c r="AY274" s="17" t="s">
        <v>118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7" t="s">
        <v>74</v>
      </c>
      <c r="BK274" s="217">
        <f>ROUND(I274*H274,2)</f>
        <v>0</v>
      </c>
      <c r="BL274" s="17" t="s">
        <v>117</v>
      </c>
      <c r="BM274" s="216" t="s">
        <v>474</v>
      </c>
    </row>
    <row r="275" spans="1:47" s="2" customFormat="1" ht="12">
      <c r="A275" s="38"/>
      <c r="B275" s="39"/>
      <c r="C275" s="40"/>
      <c r="D275" s="218" t="s">
        <v>125</v>
      </c>
      <c r="E275" s="40"/>
      <c r="F275" s="219" t="s">
        <v>475</v>
      </c>
      <c r="G275" s="40"/>
      <c r="H275" s="40"/>
      <c r="I275" s="220"/>
      <c r="J275" s="40"/>
      <c r="K275" s="40"/>
      <c r="L275" s="44"/>
      <c r="M275" s="221"/>
      <c r="N275" s="222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125</v>
      </c>
      <c r="AU275" s="17" t="s">
        <v>74</v>
      </c>
    </row>
    <row r="276" spans="1:65" s="2" customFormat="1" ht="16.5" customHeight="1">
      <c r="A276" s="38"/>
      <c r="B276" s="39"/>
      <c r="C276" s="245" t="s">
        <v>476</v>
      </c>
      <c r="D276" s="245" t="s">
        <v>277</v>
      </c>
      <c r="E276" s="246" t="s">
        <v>477</v>
      </c>
      <c r="F276" s="247" t="s">
        <v>478</v>
      </c>
      <c r="G276" s="248" t="s">
        <v>129</v>
      </c>
      <c r="H276" s="249">
        <v>2</v>
      </c>
      <c r="I276" s="250"/>
      <c r="J276" s="251">
        <f>ROUND(I276*H276,2)</f>
        <v>0</v>
      </c>
      <c r="K276" s="247" t="s">
        <v>123</v>
      </c>
      <c r="L276" s="252"/>
      <c r="M276" s="253" t="s">
        <v>18</v>
      </c>
      <c r="N276" s="254" t="s">
        <v>39</v>
      </c>
      <c r="O276" s="84"/>
      <c r="P276" s="214">
        <f>O276*H276</f>
        <v>0</v>
      </c>
      <c r="Q276" s="214">
        <v>0.0021</v>
      </c>
      <c r="R276" s="214">
        <f>Q276*H276</f>
        <v>0.0042</v>
      </c>
      <c r="S276" s="214">
        <v>0</v>
      </c>
      <c r="T276" s="215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6" t="s">
        <v>161</v>
      </c>
      <c r="AT276" s="216" t="s">
        <v>277</v>
      </c>
      <c r="AU276" s="216" t="s">
        <v>74</v>
      </c>
      <c r="AY276" s="17" t="s">
        <v>118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7" t="s">
        <v>74</v>
      </c>
      <c r="BK276" s="217">
        <f>ROUND(I276*H276,2)</f>
        <v>0</v>
      </c>
      <c r="BL276" s="17" t="s">
        <v>117</v>
      </c>
      <c r="BM276" s="216" t="s">
        <v>479</v>
      </c>
    </row>
    <row r="277" spans="1:63" s="11" customFormat="1" ht="25.9" customHeight="1">
      <c r="A277" s="11"/>
      <c r="B277" s="191"/>
      <c r="C277" s="192"/>
      <c r="D277" s="193" t="s">
        <v>67</v>
      </c>
      <c r="E277" s="194" t="s">
        <v>480</v>
      </c>
      <c r="F277" s="194" t="s">
        <v>481</v>
      </c>
      <c r="G277" s="192"/>
      <c r="H277" s="192"/>
      <c r="I277" s="195"/>
      <c r="J277" s="196">
        <f>BK277</f>
        <v>0</v>
      </c>
      <c r="K277" s="192"/>
      <c r="L277" s="197"/>
      <c r="M277" s="198"/>
      <c r="N277" s="199"/>
      <c r="O277" s="199"/>
      <c r="P277" s="200">
        <f>SUM(P278:P288)</f>
        <v>0</v>
      </c>
      <c r="Q277" s="199"/>
      <c r="R277" s="200">
        <f>SUM(R278:R288)</f>
        <v>0</v>
      </c>
      <c r="S277" s="199"/>
      <c r="T277" s="201">
        <f>SUM(T278:T288)</f>
        <v>0</v>
      </c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R277" s="202" t="s">
        <v>117</v>
      </c>
      <c r="AT277" s="203" t="s">
        <v>67</v>
      </c>
      <c r="AU277" s="203" t="s">
        <v>8</v>
      </c>
      <c r="AY277" s="202" t="s">
        <v>118</v>
      </c>
      <c r="BK277" s="204">
        <f>SUM(BK278:BK288)</f>
        <v>0</v>
      </c>
    </row>
    <row r="278" spans="1:65" s="2" customFormat="1" ht="24.15" customHeight="1">
      <c r="A278" s="38"/>
      <c r="B278" s="39"/>
      <c r="C278" s="205" t="s">
        <v>482</v>
      </c>
      <c r="D278" s="205" t="s">
        <v>119</v>
      </c>
      <c r="E278" s="206" t="s">
        <v>483</v>
      </c>
      <c r="F278" s="207" t="s">
        <v>484</v>
      </c>
      <c r="G278" s="208" t="s">
        <v>280</v>
      </c>
      <c r="H278" s="209">
        <v>2.125</v>
      </c>
      <c r="I278" s="210"/>
      <c r="J278" s="211">
        <f>ROUND(I278*H278,2)</f>
        <v>0</v>
      </c>
      <c r="K278" s="207" t="s">
        <v>123</v>
      </c>
      <c r="L278" s="44"/>
      <c r="M278" s="212" t="s">
        <v>18</v>
      </c>
      <c r="N278" s="213" t="s">
        <v>39</v>
      </c>
      <c r="O278" s="84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6" t="s">
        <v>117</v>
      </c>
      <c r="AT278" s="216" t="s">
        <v>119</v>
      </c>
      <c r="AU278" s="216" t="s">
        <v>74</v>
      </c>
      <c r="AY278" s="17" t="s">
        <v>118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7" t="s">
        <v>74</v>
      </c>
      <c r="BK278" s="217">
        <f>ROUND(I278*H278,2)</f>
        <v>0</v>
      </c>
      <c r="BL278" s="17" t="s">
        <v>117</v>
      </c>
      <c r="BM278" s="216" t="s">
        <v>485</v>
      </c>
    </row>
    <row r="279" spans="1:47" s="2" customFormat="1" ht="12">
      <c r="A279" s="38"/>
      <c r="B279" s="39"/>
      <c r="C279" s="40"/>
      <c r="D279" s="218" t="s">
        <v>125</v>
      </c>
      <c r="E279" s="40"/>
      <c r="F279" s="219" t="s">
        <v>486</v>
      </c>
      <c r="G279" s="40"/>
      <c r="H279" s="40"/>
      <c r="I279" s="220"/>
      <c r="J279" s="40"/>
      <c r="K279" s="40"/>
      <c r="L279" s="44"/>
      <c r="M279" s="221"/>
      <c r="N279" s="222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125</v>
      </c>
      <c r="AU279" s="17" t="s">
        <v>74</v>
      </c>
    </row>
    <row r="280" spans="1:65" s="2" customFormat="1" ht="24.15" customHeight="1">
      <c r="A280" s="38"/>
      <c r="B280" s="39"/>
      <c r="C280" s="205" t="s">
        <v>487</v>
      </c>
      <c r="D280" s="205" t="s">
        <v>119</v>
      </c>
      <c r="E280" s="206" t="s">
        <v>488</v>
      </c>
      <c r="F280" s="207" t="s">
        <v>293</v>
      </c>
      <c r="G280" s="208" t="s">
        <v>280</v>
      </c>
      <c r="H280" s="209">
        <v>61.534</v>
      </c>
      <c r="I280" s="210"/>
      <c r="J280" s="211">
        <f>ROUND(I280*H280,2)</f>
        <v>0</v>
      </c>
      <c r="K280" s="207" t="s">
        <v>123</v>
      </c>
      <c r="L280" s="44"/>
      <c r="M280" s="212" t="s">
        <v>18</v>
      </c>
      <c r="N280" s="213" t="s">
        <v>39</v>
      </c>
      <c r="O280" s="84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16" t="s">
        <v>117</v>
      </c>
      <c r="AT280" s="216" t="s">
        <v>119</v>
      </c>
      <c r="AU280" s="216" t="s">
        <v>74</v>
      </c>
      <c r="AY280" s="17" t="s">
        <v>118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7" t="s">
        <v>74</v>
      </c>
      <c r="BK280" s="217">
        <f>ROUND(I280*H280,2)</f>
        <v>0</v>
      </c>
      <c r="BL280" s="17" t="s">
        <v>117</v>
      </c>
      <c r="BM280" s="216" t="s">
        <v>489</v>
      </c>
    </row>
    <row r="281" spans="1:47" s="2" customFormat="1" ht="12">
      <c r="A281" s="38"/>
      <c r="B281" s="39"/>
      <c r="C281" s="40"/>
      <c r="D281" s="218" t="s">
        <v>125</v>
      </c>
      <c r="E281" s="40"/>
      <c r="F281" s="219" t="s">
        <v>490</v>
      </c>
      <c r="G281" s="40"/>
      <c r="H281" s="40"/>
      <c r="I281" s="220"/>
      <c r="J281" s="40"/>
      <c r="K281" s="40"/>
      <c r="L281" s="44"/>
      <c r="M281" s="221"/>
      <c r="N281" s="222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125</v>
      </c>
      <c r="AU281" s="17" t="s">
        <v>74</v>
      </c>
    </row>
    <row r="282" spans="1:65" s="2" customFormat="1" ht="24.15" customHeight="1">
      <c r="A282" s="38"/>
      <c r="B282" s="39"/>
      <c r="C282" s="205" t="s">
        <v>491</v>
      </c>
      <c r="D282" s="205" t="s">
        <v>119</v>
      </c>
      <c r="E282" s="206" t="s">
        <v>492</v>
      </c>
      <c r="F282" s="207" t="s">
        <v>493</v>
      </c>
      <c r="G282" s="208" t="s">
        <v>280</v>
      </c>
      <c r="H282" s="209">
        <v>63.659</v>
      </c>
      <c r="I282" s="210"/>
      <c r="J282" s="211">
        <f>ROUND(I282*H282,2)</f>
        <v>0</v>
      </c>
      <c r="K282" s="207" t="s">
        <v>123</v>
      </c>
      <c r="L282" s="44"/>
      <c r="M282" s="212" t="s">
        <v>18</v>
      </c>
      <c r="N282" s="213" t="s">
        <v>39</v>
      </c>
      <c r="O282" s="84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6" t="s">
        <v>117</v>
      </c>
      <c r="AT282" s="216" t="s">
        <v>119</v>
      </c>
      <c r="AU282" s="216" t="s">
        <v>74</v>
      </c>
      <c r="AY282" s="17" t="s">
        <v>118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7" t="s">
        <v>74</v>
      </c>
      <c r="BK282" s="217">
        <f>ROUND(I282*H282,2)</f>
        <v>0</v>
      </c>
      <c r="BL282" s="17" t="s">
        <v>117</v>
      </c>
      <c r="BM282" s="216" t="s">
        <v>494</v>
      </c>
    </row>
    <row r="283" spans="1:47" s="2" customFormat="1" ht="12">
      <c r="A283" s="38"/>
      <c r="B283" s="39"/>
      <c r="C283" s="40"/>
      <c r="D283" s="218" t="s">
        <v>125</v>
      </c>
      <c r="E283" s="40"/>
      <c r="F283" s="219" t="s">
        <v>495</v>
      </c>
      <c r="G283" s="40"/>
      <c r="H283" s="40"/>
      <c r="I283" s="220"/>
      <c r="J283" s="40"/>
      <c r="K283" s="40"/>
      <c r="L283" s="44"/>
      <c r="M283" s="221"/>
      <c r="N283" s="222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125</v>
      </c>
      <c r="AU283" s="17" t="s">
        <v>74</v>
      </c>
    </row>
    <row r="284" spans="1:65" s="2" customFormat="1" ht="24.15" customHeight="1">
      <c r="A284" s="38"/>
      <c r="B284" s="39"/>
      <c r="C284" s="205" t="s">
        <v>496</v>
      </c>
      <c r="D284" s="205" t="s">
        <v>119</v>
      </c>
      <c r="E284" s="206" t="s">
        <v>497</v>
      </c>
      <c r="F284" s="207" t="s">
        <v>498</v>
      </c>
      <c r="G284" s="208" t="s">
        <v>280</v>
      </c>
      <c r="H284" s="209">
        <v>2164.406</v>
      </c>
      <c r="I284" s="210"/>
      <c r="J284" s="211">
        <f>ROUND(I284*H284,2)</f>
        <v>0</v>
      </c>
      <c r="K284" s="207" t="s">
        <v>123</v>
      </c>
      <c r="L284" s="44"/>
      <c r="M284" s="212" t="s">
        <v>18</v>
      </c>
      <c r="N284" s="213" t="s">
        <v>39</v>
      </c>
      <c r="O284" s="84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6" t="s">
        <v>117</v>
      </c>
      <c r="AT284" s="216" t="s">
        <v>119</v>
      </c>
      <c r="AU284" s="216" t="s">
        <v>74</v>
      </c>
      <c r="AY284" s="17" t="s">
        <v>118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7" t="s">
        <v>74</v>
      </c>
      <c r="BK284" s="217">
        <f>ROUND(I284*H284,2)</f>
        <v>0</v>
      </c>
      <c r="BL284" s="17" t="s">
        <v>117</v>
      </c>
      <c r="BM284" s="216" t="s">
        <v>499</v>
      </c>
    </row>
    <row r="285" spans="1:47" s="2" customFormat="1" ht="12">
      <c r="A285" s="38"/>
      <c r="B285" s="39"/>
      <c r="C285" s="40"/>
      <c r="D285" s="218" t="s">
        <v>125</v>
      </c>
      <c r="E285" s="40"/>
      <c r="F285" s="219" t="s">
        <v>500</v>
      </c>
      <c r="G285" s="40"/>
      <c r="H285" s="40"/>
      <c r="I285" s="220"/>
      <c r="J285" s="40"/>
      <c r="K285" s="40"/>
      <c r="L285" s="44"/>
      <c r="M285" s="221"/>
      <c r="N285" s="222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125</v>
      </c>
      <c r="AU285" s="17" t="s">
        <v>74</v>
      </c>
    </row>
    <row r="286" spans="1:51" s="12" customFormat="1" ht="12">
      <c r="A286" s="12"/>
      <c r="B286" s="223"/>
      <c r="C286" s="224"/>
      <c r="D286" s="225" t="s">
        <v>151</v>
      </c>
      <c r="E286" s="226" t="s">
        <v>501</v>
      </c>
      <c r="F286" s="227" t="s">
        <v>502</v>
      </c>
      <c r="G286" s="224"/>
      <c r="H286" s="228">
        <v>2164.406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34" t="s">
        <v>151</v>
      </c>
      <c r="AU286" s="234" t="s">
        <v>74</v>
      </c>
      <c r="AV286" s="12" t="s">
        <v>81</v>
      </c>
      <c r="AW286" s="12" t="s">
        <v>30</v>
      </c>
      <c r="AX286" s="12" t="s">
        <v>74</v>
      </c>
      <c r="AY286" s="234" t="s">
        <v>118</v>
      </c>
    </row>
    <row r="287" spans="1:65" s="2" customFormat="1" ht="24.15" customHeight="1">
      <c r="A287" s="38"/>
      <c r="B287" s="39"/>
      <c r="C287" s="205" t="s">
        <v>503</v>
      </c>
      <c r="D287" s="205" t="s">
        <v>119</v>
      </c>
      <c r="E287" s="206" t="s">
        <v>504</v>
      </c>
      <c r="F287" s="207" t="s">
        <v>505</v>
      </c>
      <c r="G287" s="208" t="s">
        <v>280</v>
      </c>
      <c r="H287" s="209">
        <v>7909.471</v>
      </c>
      <c r="I287" s="210"/>
      <c r="J287" s="211">
        <f>ROUND(I287*H287,2)</f>
        <v>0</v>
      </c>
      <c r="K287" s="207" t="s">
        <v>123</v>
      </c>
      <c r="L287" s="44"/>
      <c r="M287" s="212" t="s">
        <v>18</v>
      </c>
      <c r="N287" s="213" t="s">
        <v>39</v>
      </c>
      <c r="O287" s="84"/>
      <c r="P287" s="214">
        <f>O287*H287</f>
        <v>0</v>
      </c>
      <c r="Q287" s="214">
        <v>0</v>
      </c>
      <c r="R287" s="214">
        <f>Q287*H287</f>
        <v>0</v>
      </c>
      <c r="S287" s="214">
        <v>0</v>
      </c>
      <c r="T287" s="21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6" t="s">
        <v>117</v>
      </c>
      <c r="AT287" s="216" t="s">
        <v>119</v>
      </c>
      <c r="AU287" s="216" t="s">
        <v>74</v>
      </c>
      <c r="AY287" s="17" t="s">
        <v>118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7" t="s">
        <v>74</v>
      </c>
      <c r="BK287" s="217">
        <f>ROUND(I287*H287,2)</f>
        <v>0</v>
      </c>
      <c r="BL287" s="17" t="s">
        <v>117</v>
      </c>
      <c r="BM287" s="216" t="s">
        <v>506</v>
      </c>
    </row>
    <row r="288" spans="1:47" s="2" customFormat="1" ht="12">
      <c r="A288" s="38"/>
      <c r="B288" s="39"/>
      <c r="C288" s="40"/>
      <c r="D288" s="218" t="s">
        <v>125</v>
      </c>
      <c r="E288" s="40"/>
      <c r="F288" s="219" t="s">
        <v>507</v>
      </c>
      <c r="G288" s="40"/>
      <c r="H288" s="40"/>
      <c r="I288" s="220"/>
      <c r="J288" s="40"/>
      <c r="K288" s="40"/>
      <c r="L288" s="44"/>
      <c r="M288" s="221"/>
      <c r="N288" s="222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125</v>
      </c>
      <c r="AU288" s="17" t="s">
        <v>74</v>
      </c>
    </row>
    <row r="289" spans="1:63" s="11" customFormat="1" ht="25.9" customHeight="1">
      <c r="A289" s="11"/>
      <c r="B289" s="191"/>
      <c r="C289" s="192"/>
      <c r="D289" s="193" t="s">
        <v>67</v>
      </c>
      <c r="E289" s="194" t="s">
        <v>508</v>
      </c>
      <c r="F289" s="194" t="s">
        <v>509</v>
      </c>
      <c r="G289" s="192"/>
      <c r="H289" s="192"/>
      <c r="I289" s="195"/>
      <c r="J289" s="196">
        <f>BK289</f>
        <v>0</v>
      </c>
      <c r="K289" s="192"/>
      <c r="L289" s="197"/>
      <c r="M289" s="198"/>
      <c r="N289" s="199"/>
      <c r="O289" s="199"/>
      <c r="P289" s="200">
        <f>SUM(P290:P294)</f>
        <v>0</v>
      </c>
      <c r="Q289" s="199"/>
      <c r="R289" s="200">
        <f>SUM(R290:R294)</f>
        <v>0</v>
      </c>
      <c r="S289" s="199"/>
      <c r="T289" s="201">
        <f>SUM(T290:T294)</f>
        <v>0</v>
      </c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R289" s="202" t="s">
        <v>117</v>
      </c>
      <c r="AT289" s="203" t="s">
        <v>67</v>
      </c>
      <c r="AU289" s="203" t="s">
        <v>8</v>
      </c>
      <c r="AY289" s="202" t="s">
        <v>118</v>
      </c>
      <c r="BK289" s="204">
        <f>SUM(BK290:BK294)</f>
        <v>0</v>
      </c>
    </row>
    <row r="290" spans="1:65" s="2" customFormat="1" ht="16.5" customHeight="1">
      <c r="A290" s="38"/>
      <c r="B290" s="39"/>
      <c r="C290" s="205" t="s">
        <v>510</v>
      </c>
      <c r="D290" s="205" t="s">
        <v>119</v>
      </c>
      <c r="E290" s="206" t="s">
        <v>511</v>
      </c>
      <c r="F290" s="207" t="s">
        <v>512</v>
      </c>
      <c r="G290" s="208" t="s">
        <v>513</v>
      </c>
      <c r="H290" s="209">
        <v>1</v>
      </c>
      <c r="I290" s="210"/>
      <c r="J290" s="211">
        <f>ROUND(I290*H290,2)</f>
        <v>0</v>
      </c>
      <c r="K290" s="207" t="s">
        <v>18</v>
      </c>
      <c r="L290" s="44"/>
      <c r="M290" s="212" t="s">
        <v>18</v>
      </c>
      <c r="N290" s="213" t="s">
        <v>39</v>
      </c>
      <c r="O290" s="84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6" t="s">
        <v>117</v>
      </c>
      <c r="AT290" s="216" t="s">
        <v>119</v>
      </c>
      <c r="AU290" s="216" t="s">
        <v>74</v>
      </c>
      <c r="AY290" s="17" t="s">
        <v>118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7" t="s">
        <v>74</v>
      </c>
      <c r="BK290" s="217">
        <f>ROUND(I290*H290,2)</f>
        <v>0</v>
      </c>
      <c r="BL290" s="17" t="s">
        <v>117</v>
      </c>
      <c r="BM290" s="216" t="s">
        <v>514</v>
      </c>
    </row>
    <row r="291" spans="1:65" s="2" customFormat="1" ht="16.5" customHeight="1">
      <c r="A291" s="38"/>
      <c r="B291" s="39"/>
      <c r="C291" s="205" t="s">
        <v>515</v>
      </c>
      <c r="D291" s="205" t="s">
        <v>119</v>
      </c>
      <c r="E291" s="206" t="s">
        <v>516</v>
      </c>
      <c r="F291" s="207" t="s">
        <v>517</v>
      </c>
      <c r="G291" s="208" t="s">
        <v>513</v>
      </c>
      <c r="H291" s="209">
        <v>1</v>
      </c>
      <c r="I291" s="210"/>
      <c r="J291" s="211">
        <f>ROUND(I291*H291,2)</f>
        <v>0</v>
      </c>
      <c r="K291" s="207" t="s">
        <v>18</v>
      </c>
      <c r="L291" s="44"/>
      <c r="M291" s="212" t="s">
        <v>18</v>
      </c>
      <c r="N291" s="213" t="s">
        <v>39</v>
      </c>
      <c r="O291" s="84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6" t="s">
        <v>117</v>
      </c>
      <c r="AT291" s="216" t="s">
        <v>119</v>
      </c>
      <c r="AU291" s="216" t="s">
        <v>74</v>
      </c>
      <c r="AY291" s="17" t="s">
        <v>118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7" t="s">
        <v>74</v>
      </c>
      <c r="BK291" s="217">
        <f>ROUND(I291*H291,2)</f>
        <v>0</v>
      </c>
      <c r="BL291" s="17" t="s">
        <v>117</v>
      </c>
      <c r="BM291" s="216" t="s">
        <v>518</v>
      </c>
    </row>
    <row r="292" spans="1:65" s="2" customFormat="1" ht="16.5" customHeight="1">
      <c r="A292" s="38"/>
      <c r="B292" s="39"/>
      <c r="C292" s="205" t="s">
        <v>519</v>
      </c>
      <c r="D292" s="205" t="s">
        <v>119</v>
      </c>
      <c r="E292" s="206" t="s">
        <v>520</v>
      </c>
      <c r="F292" s="207" t="s">
        <v>521</v>
      </c>
      <c r="G292" s="208" t="s">
        <v>513</v>
      </c>
      <c r="H292" s="209">
        <v>1</v>
      </c>
      <c r="I292" s="210"/>
      <c r="J292" s="211">
        <f>ROUND(I292*H292,2)</f>
        <v>0</v>
      </c>
      <c r="K292" s="207" t="s">
        <v>18</v>
      </c>
      <c r="L292" s="44"/>
      <c r="M292" s="212" t="s">
        <v>18</v>
      </c>
      <c r="N292" s="213" t="s">
        <v>39</v>
      </c>
      <c r="O292" s="84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6" t="s">
        <v>117</v>
      </c>
      <c r="AT292" s="216" t="s">
        <v>119</v>
      </c>
      <c r="AU292" s="216" t="s">
        <v>74</v>
      </c>
      <c r="AY292" s="17" t="s">
        <v>118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7" t="s">
        <v>74</v>
      </c>
      <c r="BK292" s="217">
        <f>ROUND(I292*H292,2)</f>
        <v>0</v>
      </c>
      <c r="BL292" s="17" t="s">
        <v>117</v>
      </c>
      <c r="BM292" s="216" t="s">
        <v>522</v>
      </c>
    </row>
    <row r="293" spans="1:65" s="2" customFormat="1" ht="16.5" customHeight="1">
      <c r="A293" s="38"/>
      <c r="B293" s="39"/>
      <c r="C293" s="205" t="s">
        <v>523</v>
      </c>
      <c r="D293" s="205" t="s">
        <v>119</v>
      </c>
      <c r="E293" s="206" t="s">
        <v>524</v>
      </c>
      <c r="F293" s="207" t="s">
        <v>525</v>
      </c>
      <c r="G293" s="208" t="s">
        <v>513</v>
      </c>
      <c r="H293" s="209">
        <v>1</v>
      </c>
      <c r="I293" s="210"/>
      <c r="J293" s="211">
        <f>ROUND(I293*H293,2)</f>
        <v>0</v>
      </c>
      <c r="K293" s="207" t="s">
        <v>18</v>
      </c>
      <c r="L293" s="44"/>
      <c r="M293" s="212" t="s">
        <v>18</v>
      </c>
      <c r="N293" s="213" t="s">
        <v>39</v>
      </c>
      <c r="O293" s="84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6" t="s">
        <v>117</v>
      </c>
      <c r="AT293" s="216" t="s">
        <v>119</v>
      </c>
      <c r="AU293" s="216" t="s">
        <v>74</v>
      </c>
      <c r="AY293" s="17" t="s">
        <v>118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7" t="s">
        <v>74</v>
      </c>
      <c r="BK293" s="217">
        <f>ROUND(I293*H293,2)</f>
        <v>0</v>
      </c>
      <c r="BL293" s="17" t="s">
        <v>117</v>
      </c>
      <c r="BM293" s="216" t="s">
        <v>526</v>
      </c>
    </row>
    <row r="294" spans="1:65" s="2" customFormat="1" ht="24.15" customHeight="1">
      <c r="A294" s="38"/>
      <c r="B294" s="39"/>
      <c r="C294" s="205" t="s">
        <v>527</v>
      </c>
      <c r="D294" s="205" t="s">
        <v>119</v>
      </c>
      <c r="E294" s="206" t="s">
        <v>528</v>
      </c>
      <c r="F294" s="207" t="s">
        <v>529</v>
      </c>
      <c r="G294" s="208" t="s">
        <v>513</v>
      </c>
      <c r="H294" s="209">
        <v>1</v>
      </c>
      <c r="I294" s="210"/>
      <c r="J294" s="211">
        <f>ROUND(I294*H294,2)</f>
        <v>0</v>
      </c>
      <c r="K294" s="207" t="s">
        <v>18</v>
      </c>
      <c r="L294" s="44"/>
      <c r="M294" s="212" t="s">
        <v>18</v>
      </c>
      <c r="N294" s="213" t="s">
        <v>39</v>
      </c>
      <c r="O294" s="84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6" t="s">
        <v>117</v>
      </c>
      <c r="AT294" s="216" t="s">
        <v>119</v>
      </c>
      <c r="AU294" s="216" t="s">
        <v>74</v>
      </c>
      <c r="AY294" s="17" t="s">
        <v>118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7" t="s">
        <v>74</v>
      </c>
      <c r="BK294" s="217">
        <f>ROUND(I294*H294,2)</f>
        <v>0</v>
      </c>
      <c r="BL294" s="17" t="s">
        <v>117</v>
      </c>
      <c r="BM294" s="216" t="s">
        <v>530</v>
      </c>
    </row>
    <row r="295" spans="1:63" s="11" customFormat="1" ht="25.9" customHeight="1">
      <c r="A295" s="11"/>
      <c r="B295" s="191"/>
      <c r="C295" s="192"/>
      <c r="D295" s="193" t="s">
        <v>67</v>
      </c>
      <c r="E295" s="194" t="s">
        <v>531</v>
      </c>
      <c r="F295" s="194" t="s">
        <v>532</v>
      </c>
      <c r="G295" s="192"/>
      <c r="H295" s="192"/>
      <c r="I295" s="195"/>
      <c r="J295" s="196">
        <f>BK295</f>
        <v>0</v>
      </c>
      <c r="K295" s="192"/>
      <c r="L295" s="197"/>
      <c r="M295" s="198"/>
      <c r="N295" s="199"/>
      <c r="O295" s="199"/>
      <c r="P295" s="200">
        <f>P296</f>
        <v>0</v>
      </c>
      <c r="Q295" s="199"/>
      <c r="R295" s="200">
        <f>R296</f>
        <v>0</v>
      </c>
      <c r="S295" s="199"/>
      <c r="T295" s="201">
        <f>T296</f>
        <v>0</v>
      </c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R295" s="202" t="s">
        <v>117</v>
      </c>
      <c r="AT295" s="203" t="s">
        <v>67</v>
      </c>
      <c r="AU295" s="203" t="s">
        <v>8</v>
      </c>
      <c r="AY295" s="202" t="s">
        <v>118</v>
      </c>
      <c r="BK295" s="204">
        <f>BK296</f>
        <v>0</v>
      </c>
    </row>
    <row r="296" spans="1:65" s="2" customFormat="1" ht="16.5" customHeight="1">
      <c r="A296" s="38"/>
      <c r="B296" s="39"/>
      <c r="C296" s="205" t="s">
        <v>533</v>
      </c>
      <c r="D296" s="205" t="s">
        <v>119</v>
      </c>
      <c r="E296" s="206" t="s">
        <v>534</v>
      </c>
      <c r="F296" s="207" t="s">
        <v>535</v>
      </c>
      <c r="G296" s="208" t="s">
        <v>513</v>
      </c>
      <c r="H296" s="209">
        <v>1</v>
      </c>
      <c r="I296" s="210"/>
      <c r="J296" s="211">
        <f>ROUND(I296*H296,2)</f>
        <v>0</v>
      </c>
      <c r="K296" s="207" t="s">
        <v>18</v>
      </c>
      <c r="L296" s="44"/>
      <c r="M296" s="212" t="s">
        <v>18</v>
      </c>
      <c r="N296" s="213" t="s">
        <v>39</v>
      </c>
      <c r="O296" s="84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6" t="s">
        <v>117</v>
      </c>
      <c r="AT296" s="216" t="s">
        <v>119</v>
      </c>
      <c r="AU296" s="216" t="s">
        <v>74</v>
      </c>
      <c r="AY296" s="17" t="s">
        <v>118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7" t="s">
        <v>74</v>
      </c>
      <c r="BK296" s="217">
        <f>ROUND(I296*H296,2)</f>
        <v>0</v>
      </c>
      <c r="BL296" s="17" t="s">
        <v>117</v>
      </c>
      <c r="BM296" s="216" t="s">
        <v>536</v>
      </c>
    </row>
    <row r="297" spans="1:63" s="11" customFormat="1" ht="25.9" customHeight="1">
      <c r="A297" s="11"/>
      <c r="B297" s="191"/>
      <c r="C297" s="192"/>
      <c r="D297" s="193" t="s">
        <v>67</v>
      </c>
      <c r="E297" s="194" t="s">
        <v>537</v>
      </c>
      <c r="F297" s="194" t="s">
        <v>538</v>
      </c>
      <c r="G297" s="192"/>
      <c r="H297" s="192"/>
      <c r="I297" s="195"/>
      <c r="J297" s="196">
        <f>BK297</f>
        <v>0</v>
      </c>
      <c r="K297" s="192"/>
      <c r="L297" s="197"/>
      <c r="M297" s="198"/>
      <c r="N297" s="199"/>
      <c r="O297" s="199"/>
      <c r="P297" s="200">
        <f>P298</f>
        <v>0</v>
      </c>
      <c r="Q297" s="199"/>
      <c r="R297" s="200">
        <f>R298</f>
        <v>0</v>
      </c>
      <c r="S297" s="199"/>
      <c r="T297" s="201">
        <f>T298</f>
        <v>0</v>
      </c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R297" s="202" t="s">
        <v>117</v>
      </c>
      <c r="AT297" s="203" t="s">
        <v>67</v>
      </c>
      <c r="AU297" s="203" t="s">
        <v>8</v>
      </c>
      <c r="AY297" s="202" t="s">
        <v>118</v>
      </c>
      <c r="BK297" s="204">
        <f>BK298</f>
        <v>0</v>
      </c>
    </row>
    <row r="298" spans="1:65" s="2" customFormat="1" ht="16.5" customHeight="1">
      <c r="A298" s="38"/>
      <c r="B298" s="39"/>
      <c r="C298" s="205" t="s">
        <v>539</v>
      </c>
      <c r="D298" s="205" t="s">
        <v>119</v>
      </c>
      <c r="E298" s="206" t="s">
        <v>540</v>
      </c>
      <c r="F298" s="207" t="s">
        <v>532</v>
      </c>
      <c r="G298" s="208" t="s">
        <v>513</v>
      </c>
      <c r="H298" s="209">
        <v>1</v>
      </c>
      <c r="I298" s="210"/>
      <c r="J298" s="211">
        <f>ROUND(I298*H298,2)</f>
        <v>0</v>
      </c>
      <c r="K298" s="207" t="s">
        <v>18</v>
      </c>
      <c r="L298" s="44"/>
      <c r="M298" s="266" t="s">
        <v>18</v>
      </c>
      <c r="N298" s="267" t="s">
        <v>39</v>
      </c>
      <c r="O298" s="268"/>
      <c r="P298" s="269">
        <f>O298*H298</f>
        <v>0</v>
      </c>
      <c r="Q298" s="269">
        <v>0</v>
      </c>
      <c r="R298" s="269">
        <f>Q298*H298</f>
        <v>0</v>
      </c>
      <c r="S298" s="269">
        <v>0</v>
      </c>
      <c r="T298" s="27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16" t="s">
        <v>117</v>
      </c>
      <c r="AT298" s="216" t="s">
        <v>119</v>
      </c>
      <c r="AU298" s="216" t="s">
        <v>74</v>
      </c>
      <c r="AY298" s="17" t="s">
        <v>118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7" t="s">
        <v>74</v>
      </c>
      <c r="BK298" s="217">
        <f>ROUND(I298*H298,2)</f>
        <v>0</v>
      </c>
      <c r="BL298" s="17" t="s">
        <v>117</v>
      </c>
      <c r="BM298" s="216" t="s">
        <v>541</v>
      </c>
    </row>
    <row r="299" spans="1:31" s="2" customFormat="1" ht="6.95" customHeight="1">
      <c r="A299" s="38"/>
      <c r="B299" s="59"/>
      <c r="C299" s="60"/>
      <c r="D299" s="60"/>
      <c r="E299" s="60"/>
      <c r="F299" s="60"/>
      <c r="G299" s="60"/>
      <c r="H299" s="60"/>
      <c r="I299" s="60"/>
      <c r="J299" s="60"/>
      <c r="K299" s="60"/>
      <c r="L299" s="44"/>
      <c r="M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</row>
  </sheetData>
  <sheetProtection password="CC35" sheet="1" objects="1" scenarios="1" formatColumns="0" formatRows="0" autoFilter="0"/>
  <autoFilter ref="C92:K29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6" r:id="rId1" display="https://podminky.urs.cz/item/CS_URS_2023_01/111211101"/>
    <hyperlink ref="F98" r:id="rId2" display="https://podminky.urs.cz/item/CS_URS_2023_01/112151011"/>
    <hyperlink ref="F100" r:id="rId3" display="https://podminky.urs.cz/item/CS_URS_2023_01/112155311"/>
    <hyperlink ref="F102" r:id="rId4" display="https://podminky.urs.cz/item/CS_URS_2023_01/112201111"/>
    <hyperlink ref="F104" r:id="rId5" display="https://podminky.urs.cz/item/CS_URS_2023_01/112201114"/>
    <hyperlink ref="F106" r:id="rId6" display="https://podminky.urs.cz/item/CS_URS_2023_01/113106192"/>
    <hyperlink ref="F109" r:id="rId7" display="https://podminky.urs.cz/item/CS_URS_2023_01/113107163"/>
    <hyperlink ref="F114" r:id="rId8" display="https://podminky.urs.cz/item/CS_URS_2023_01/121151123"/>
    <hyperlink ref="F117" r:id="rId9" display="https://podminky.urs.cz/item/CS_URS_2023_01/122252206"/>
    <hyperlink ref="F130" r:id="rId10" display="https://podminky.urs.cz/item/CS_URS_2023_01/122861101"/>
    <hyperlink ref="F132" r:id="rId11" display="https://podminky.urs.cz/item/CS_URS_2023_01/132251103"/>
    <hyperlink ref="F135" r:id="rId12" display="https://podminky.urs.cz/item/CS_URS_2023_01/162201401"/>
    <hyperlink ref="F137" r:id="rId13" display="https://podminky.urs.cz/item/CS_URS_2023_01/162201411"/>
    <hyperlink ref="F139" r:id="rId14" display="https://podminky.urs.cz/item/CS_URS_2023_01/162201421"/>
    <hyperlink ref="F141" r:id="rId15" display="https://podminky.urs.cz/item/CS_URS_2023_01/162201422"/>
    <hyperlink ref="F143" r:id="rId16" display="https://podminky.urs.cz/item/CS_URS_2023_01/162301931"/>
    <hyperlink ref="F146" r:id="rId17" display="https://podminky.urs.cz/item/CS_URS_2023_01/162301951"/>
    <hyperlink ref="F149" r:id="rId18" display="https://podminky.urs.cz/item/CS_URS_2023_01/162301971"/>
    <hyperlink ref="F152" r:id="rId19" display="https://podminky.urs.cz/item/CS_URS_2023_01/162301972"/>
    <hyperlink ref="F155" r:id="rId20" display="https://podminky.urs.cz/item/CS_URS_2023_01/162751117"/>
    <hyperlink ref="F162" r:id="rId21" display="https://podminky.urs.cz/item/CS_URS_2023_01/162751119"/>
    <hyperlink ref="F169" r:id="rId22" display="https://podminky.urs.cz/item/CS_URS_2023_01/162751157"/>
    <hyperlink ref="F172" r:id="rId23" display="https://podminky.urs.cz/item/CS_URS_2023_01/162751159"/>
    <hyperlink ref="F175" r:id="rId24" display="https://podminky.urs.cz/item/CS_URS_2023_01/171152111"/>
    <hyperlink ref="F192" r:id="rId25" display="https://podminky.urs.cz/item/CS_URS_2023_01/171201231"/>
    <hyperlink ref="F199" r:id="rId26" display="https://podminky.urs.cz/item/CS_URS_2023_01/171151103"/>
    <hyperlink ref="F202" r:id="rId27" display="https://podminky.urs.cz/item/CS_URS_2023_01/175151101"/>
    <hyperlink ref="F205" r:id="rId28" display="https://podminky.urs.cz/item/CS_URS_2023_01/181152302"/>
    <hyperlink ref="F210" r:id="rId29" display="https://podminky.urs.cz/item/CS_URS_2023_01/181351113"/>
    <hyperlink ref="F213" r:id="rId30" display="https://podminky.urs.cz/item/CS_URS_2023_01/181411121"/>
    <hyperlink ref="F219" r:id="rId31" display="https://podminky.urs.cz/item/CS_URS_2023_01/183101214"/>
    <hyperlink ref="F221" r:id="rId32" display="https://podminky.urs.cz/item/CS_URS_2023_01/184102111"/>
    <hyperlink ref="F224" r:id="rId33" display="https://podminky.urs.cz/item/CS_URS_2023_01/184215133"/>
    <hyperlink ref="F227" r:id="rId34" display="https://podminky.urs.cz/item/CS_URS_2023_01/184813121"/>
    <hyperlink ref="F229" r:id="rId35" display="https://podminky.urs.cz/item/CS_URS_2023_01/184816111"/>
    <hyperlink ref="F232" r:id="rId36" display="https://podminky.urs.cz/item/CS_URS_2023_01/184911431"/>
    <hyperlink ref="F235" r:id="rId37" display="https://podminky.urs.cz/item/CS_URS_2023_01/185804513"/>
    <hyperlink ref="F237" r:id="rId38" display="https://podminky.urs.cz/item/CS_URS_2023_01/171201221"/>
    <hyperlink ref="F241" r:id="rId39" display="https://podminky.urs.cz/item/CS_URS_2023_01/211971110"/>
    <hyperlink ref="F246" r:id="rId40" display="https://podminky.urs.cz/item/CS_URS_2023_01/212751104"/>
    <hyperlink ref="F251" r:id="rId41" display="https://podminky.urs.cz/item/CS_URS_2023_01/212751134"/>
    <hyperlink ref="F260" r:id="rId42" display="https://podminky.urs.cz/item/CS_URS_2023_01/564871111"/>
    <hyperlink ref="F264" r:id="rId43" display="https://podminky.urs.cz/item/CS_URS_2023_01/569831111"/>
    <hyperlink ref="F271" r:id="rId44" display="https://podminky.urs.cz/item/CS_URS_2023_01/574381112"/>
    <hyperlink ref="F275" r:id="rId45" display="https://podminky.urs.cz/item/CS_URS_2023_01/912211111"/>
    <hyperlink ref="F279" r:id="rId46" display="https://podminky.urs.cz/item/CS_URS_2023_01/997013862"/>
    <hyperlink ref="F281" r:id="rId47" display="https://podminky.urs.cz/item/CS_URS_2023_01/997013873"/>
    <hyperlink ref="F283" r:id="rId48" display="https://podminky.urs.cz/item/CS_URS_2023_01/997221551"/>
    <hyperlink ref="F285" r:id="rId49" display="https://podminky.urs.cz/item/CS_URS_2023_01/997221559"/>
    <hyperlink ref="F288" r:id="rId50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76</v>
      </c>
    </row>
    <row r="4" spans="2:46" s="1" customFormat="1" ht="24.95" customHeight="1">
      <c r="B4" s="20"/>
      <c r="D4" s="140" t="s">
        <v>86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15</v>
      </c>
      <c r="L6" s="20"/>
    </row>
    <row r="7" spans="2:12" s="1" customFormat="1" ht="16.5" customHeight="1">
      <c r="B7" s="20"/>
      <c r="E7" s="143" t="str">
        <f>'Rekapitulace stavby'!K6</f>
        <v>Polní cesta C34 Drážkov - Nabídka</v>
      </c>
      <c r="F7" s="142"/>
      <c r="G7" s="142"/>
      <c r="H7" s="142"/>
      <c r="L7" s="20"/>
    </row>
    <row r="8" spans="2:12" s="1" customFormat="1" ht="12" customHeight="1">
      <c r="B8" s="20"/>
      <c r="D8" s="142" t="s">
        <v>87</v>
      </c>
      <c r="L8" s="20"/>
    </row>
    <row r="9" spans="1:31" s="2" customFormat="1" ht="16.5" customHeight="1">
      <c r="A9" s="38"/>
      <c r="B9" s="44"/>
      <c r="C9" s="38"/>
      <c r="D9" s="38"/>
      <c r="E9" s="143" t="s">
        <v>88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89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542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17</v>
      </c>
      <c r="E13" s="38"/>
      <c r="F13" s="133" t="s">
        <v>18</v>
      </c>
      <c r="G13" s="38"/>
      <c r="H13" s="38"/>
      <c r="I13" s="142" t="s">
        <v>19</v>
      </c>
      <c r="J13" s="133" t="s">
        <v>18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20</v>
      </c>
      <c r="E14" s="38"/>
      <c r="F14" s="133" t="s">
        <v>21</v>
      </c>
      <c r="G14" s="38"/>
      <c r="H14" s="38"/>
      <c r="I14" s="142" t="s">
        <v>22</v>
      </c>
      <c r="J14" s="146" t="str">
        <f>'Rekapitulace stavby'!AN8</f>
        <v>9. 6. 2023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24</v>
      </c>
      <c r="E16" s="38"/>
      <c r="F16" s="38"/>
      <c r="G16" s="38"/>
      <c r="H16" s="38"/>
      <c r="I16" s="142" t="s">
        <v>25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26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27</v>
      </c>
      <c r="E19" s="38"/>
      <c r="F19" s="38"/>
      <c r="G19" s="38"/>
      <c r="H19" s="38"/>
      <c r="I19" s="142" t="s">
        <v>25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26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29</v>
      </c>
      <c r="E22" s="38"/>
      <c r="F22" s="38"/>
      <c r="G22" s="38"/>
      <c r="H22" s="38"/>
      <c r="I22" s="142" t="s">
        <v>25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 xml:space="preserve"> </v>
      </c>
      <c r="F23" s="38"/>
      <c r="G23" s="38"/>
      <c r="H23" s="38"/>
      <c r="I23" s="142" t="s">
        <v>26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31</v>
      </c>
      <c r="E25" s="38"/>
      <c r="F25" s="38"/>
      <c r="G25" s="38"/>
      <c r="H25" s="38"/>
      <c r="I25" s="142" t="s">
        <v>25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26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32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18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34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36</v>
      </c>
      <c r="G34" s="38"/>
      <c r="H34" s="38"/>
      <c r="I34" s="154" t="s">
        <v>35</v>
      </c>
      <c r="J34" s="154" t="s">
        <v>37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38</v>
      </c>
      <c r="E35" s="142" t="s">
        <v>39</v>
      </c>
      <c r="F35" s="156">
        <f>ROUND((SUM(BE89:BE125)),2)</f>
        <v>0</v>
      </c>
      <c r="G35" s="38"/>
      <c r="H35" s="38"/>
      <c r="I35" s="157">
        <v>0.21</v>
      </c>
      <c r="J35" s="156">
        <f>ROUND(((SUM(BE89:BE125))*I35),2)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40</v>
      </c>
      <c r="F36" s="156">
        <f>ROUND((SUM(BF89:BF125)),2)</f>
        <v>0</v>
      </c>
      <c r="G36" s="38"/>
      <c r="H36" s="38"/>
      <c r="I36" s="157">
        <v>0</v>
      </c>
      <c r="J36" s="156">
        <f>ROUND(((SUM(BF89:BF125))*I36),2)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41</v>
      </c>
      <c r="F37" s="156">
        <f>ROUND((SUM(BG89:BG125)),2)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42</v>
      </c>
      <c r="F38" s="156">
        <f>ROUND((SUM(BH89:BH125)),2)</f>
        <v>0</v>
      </c>
      <c r="G38" s="38"/>
      <c r="H38" s="38"/>
      <c r="I38" s="157">
        <v>0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43</v>
      </c>
      <c r="F39" s="156">
        <f>ROUND((SUM(BI89:BI125)),2)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44</v>
      </c>
      <c r="E41" s="160"/>
      <c r="F41" s="160"/>
      <c r="G41" s="161" t="s">
        <v>45</v>
      </c>
      <c r="H41" s="162" t="s">
        <v>46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91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Polní cesta C34 Drážkov - Nabídka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87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89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 401 - Ochrana inženýrských sítí NET4GAS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20</v>
      </c>
      <c r="D56" s="40"/>
      <c r="E56" s="40"/>
      <c r="F56" s="27" t="str">
        <f>F14</f>
        <v xml:space="preserve"> </v>
      </c>
      <c r="G56" s="40"/>
      <c r="H56" s="40"/>
      <c r="I56" s="32" t="s">
        <v>22</v>
      </c>
      <c r="J56" s="72" t="str">
        <f>IF(J14="","",J14)</f>
        <v>9. 6. 2023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24</v>
      </c>
      <c r="D58" s="40"/>
      <c r="E58" s="40"/>
      <c r="F58" s="27" t="str">
        <f>E17</f>
        <v xml:space="preserve"> </v>
      </c>
      <c r="G58" s="40"/>
      <c r="H58" s="40"/>
      <c r="I58" s="32" t="s">
        <v>29</v>
      </c>
      <c r="J58" s="36" t="str">
        <f>E23</f>
        <v xml:space="preserve"> 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27</v>
      </c>
      <c r="D59" s="40"/>
      <c r="E59" s="40"/>
      <c r="F59" s="27" t="str">
        <f>IF(E20="","",E20)</f>
        <v>Vyplň údaj</v>
      </c>
      <c r="G59" s="40"/>
      <c r="H59" s="40"/>
      <c r="I59" s="32" t="s">
        <v>31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92</v>
      </c>
      <c r="D61" s="171"/>
      <c r="E61" s="171"/>
      <c r="F61" s="171"/>
      <c r="G61" s="171"/>
      <c r="H61" s="171"/>
      <c r="I61" s="171"/>
      <c r="J61" s="172" t="s">
        <v>93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66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76</v>
      </c>
    </row>
    <row r="64" spans="1:31" s="9" customFormat="1" ht="24.95" customHeight="1">
      <c r="A64" s="9"/>
      <c r="B64" s="174"/>
      <c r="C64" s="175"/>
      <c r="D64" s="176" t="s">
        <v>94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4"/>
      <c r="C65" s="175"/>
      <c r="D65" s="176" t="s">
        <v>96</v>
      </c>
      <c r="E65" s="177"/>
      <c r="F65" s="177"/>
      <c r="G65" s="177"/>
      <c r="H65" s="177"/>
      <c r="I65" s="177"/>
      <c r="J65" s="178">
        <f>J113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4"/>
      <c r="C66" s="175"/>
      <c r="D66" s="176" t="s">
        <v>98</v>
      </c>
      <c r="E66" s="177"/>
      <c r="F66" s="177"/>
      <c r="G66" s="177"/>
      <c r="H66" s="177"/>
      <c r="I66" s="177"/>
      <c r="J66" s="178">
        <f>J121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4"/>
      <c r="C67" s="175"/>
      <c r="D67" s="176" t="s">
        <v>101</v>
      </c>
      <c r="E67" s="177"/>
      <c r="F67" s="177"/>
      <c r="G67" s="177"/>
      <c r="H67" s="177"/>
      <c r="I67" s="177"/>
      <c r="J67" s="178">
        <f>J124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102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15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Polní cesta C34 Drážkov - Nabídka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87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88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89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SO 401 - Ochrana inženýrských sítí NET4GAS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20</v>
      </c>
      <c r="D83" s="40"/>
      <c r="E83" s="40"/>
      <c r="F83" s="27" t="str">
        <f>F14</f>
        <v xml:space="preserve"> </v>
      </c>
      <c r="G83" s="40"/>
      <c r="H83" s="40"/>
      <c r="I83" s="32" t="s">
        <v>22</v>
      </c>
      <c r="J83" s="72" t="str">
        <f>IF(J14="","",J14)</f>
        <v>9. 6. 2023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24</v>
      </c>
      <c r="D85" s="40"/>
      <c r="E85" s="40"/>
      <c r="F85" s="27" t="str">
        <f>E17</f>
        <v xml:space="preserve"> </v>
      </c>
      <c r="G85" s="40"/>
      <c r="H85" s="40"/>
      <c r="I85" s="32" t="s">
        <v>29</v>
      </c>
      <c r="J85" s="36" t="str">
        <f>E23</f>
        <v xml:space="preserve"> 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27</v>
      </c>
      <c r="D86" s="40"/>
      <c r="E86" s="40"/>
      <c r="F86" s="27" t="str">
        <f>IF(E20="","",E20)</f>
        <v>Vyplň údaj</v>
      </c>
      <c r="G86" s="40"/>
      <c r="H86" s="40"/>
      <c r="I86" s="32" t="s">
        <v>31</v>
      </c>
      <c r="J86" s="36" t="str">
        <f>E26</f>
        <v xml:space="preserve"> 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0" customFormat="1" ht="29.25" customHeight="1">
      <c r="A88" s="180"/>
      <c r="B88" s="181"/>
      <c r="C88" s="182" t="s">
        <v>103</v>
      </c>
      <c r="D88" s="183" t="s">
        <v>53</v>
      </c>
      <c r="E88" s="183" t="s">
        <v>49</v>
      </c>
      <c r="F88" s="183" t="s">
        <v>50</v>
      </c>
      <c r="G88" s="183" t="s">
        <v>104</v>
      </c>
      <c r="H88" s="183" t="s">
        <v>105</v>
      </c>
      <c r="I88" s="183" t="s">
        <v>106</v>
      </c>
      <c r="J88" s="183" t="s">
        <v>93</v>
      </c>
      <c r="K88" s="184" t="s">
        <v>107</v>
      </c>
      <c r="L88" s="185"/>
      <c r="M88" s="92" t="s">
        <v>18</v>
      </c>
      <c r="N88" s="93" t="s">
        <v>38</v>
      </c>
      <c r="O88" s="93" t="s">
        <v>108</v>
      </c>
      <c r="P88" s="93" t="s">
        <v>109</v>
      </c>
      <c r="Q88" s="93" t="s">
        <v>110</v>
      </c>
      <c r="R88" s="93" t="s">
        <v>111</v>
      </c>
      <c r="S88" s="93" t="s">
        <v>112</v>
      </c>
      <c r="T88" s="94" t="s">
        <v>113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</row>
    <row r="89" spans="1:63" s="2" customFormat="1" ht="22.8" customHeight="1">
      <c r="A89" s="38"/>
      <c r="B89" s="39"/>
      <c r="C89" s="99" t="s">
        <v>114</v>
      </c>
      <c r="D89" s="40"/>
      <c r="E89" s="40"/>
      <c r="F89" s="40"/>
      <c r="G89" s="40"/>
      <c r="H89" s="40"/>
      <c r="I89" s="40"/>
      <c r="J89" s="186">
        <f>BK89</f>
        <v>0</v>
      </c>
      <c r="K89" s="40"/>
      <c r="L89" s="44"/>
      <c r="M89" s="95"/>
      <c r="N89" s="187"/>
      <c r="O89" s="96"/>
      <c r="P89" s="188">
        <f>P90+P113+P121+P124</f>
        <v>0</v>
      </c>
      <c r="Q89" s="96"/>
      <c r="R89" s="188">
        <f>R90+R113+R121+R124</f>
        <v>48.3945</v>
      </c>
      <c r="S89" s="96"/>
      <c r="T89" s="189">
        <f>T90+T113+T121+T124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67</v>
      </c>
      <c r="AU89" s="17" t="s">
        <v>76</v>
      </c>
      <c r="BK89" s="190">
        <f>BK90+BK113+BK121+BK124</f>
        <v>0</v>
      </c>
    </row>
    <row r="90" spans="1:63" s="11" customFormat="1" ht="25.9" customHeight="1">
      <c r="A90" s="11"/>
      <c r="B90" s="191"/>
      <c r="C90" s="192"/>
      <c r="D90" s="193" t="s">
        <v>67</v>
      </c>
      <c r="E90" s="194" t="s">
        <v>115</v>
      </c>
      <c r="F90" s="194" t="s">
        <v>116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SUM(P91:P112)</f>
        <v>0</v>
      </c>
      <c r="Q90" s="199"/>
      <c r="R90" s="200">
        <f>SUM(R91:R112)</f>
        <v>0</v>
      </c>
      <c r="S90" s="199"/>
      <c r="T90" s="201">
        <f>SUM(T91:T112)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202" t="s">
        <v>117</v>
      </c>
      <c r="AT90" s="203" t="s">
        <v>67</v>
      </c>
      <c r="AU90" s="203" t="s">
        <v>8</v>
      </c>
      <c r="AY90" s="202" t="s">
        <v>118</v>
      </c>
      <c r="BK90" s="204">
        <f>SUM(BK91:BK112)</f>
        <v>0</v>
      </c>
    </row>
    <row r="91" spans="1:65" s="2" customFormat="1" ht="16.5" customHeight="1">
      <c r="A91" s="38"/>
      <c r="B91" s="39"/>
      <c r="C91" s="205" t="s">
        <v>74</v>
      </c>
      <c r="D91" s="205" t="s">
        <v>119</v>
      </c>
      <c r="E91" s="206" t="s">
        <v>543</v>
      </c>
      <c r="F91" s="207" t="s">
        <v>544</v>
      </c>
      <c r="G91" s="208" t="s">
        <v>170</v>
      </c>
      <c r="H91" s="209">
        <v>19.425</v>
      </c>
      <c r="I91" s="210"/>
      <c r="J91" s="211">
        <f>ROUND(I91*H91,2)</f>
        <v>0</v>
      </c>
      <c r="K91" s="207" t="s">
        <v>123</v>
      </c>
      <c r="L91" s="44"/>
      <c r="M91" s="212" t="s">
        <v>18</v>
      </c>
      <c r="N91" s="213" t="s">
        <v>39</v>
      </c>
      <c r="O91" s="84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6" t="s">
        <v>117</v>
      </c>
      <c r="AT91" s="216" t="s">
        <v>119</v>
      </c>
      <c r="AU91" s="216" t="s">
        <v>74</v>
      </c>
      <c r="AY91" s="17" t="s">
        <v>118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7" t="s">
        <v>74</v>
      </c>
      <c r="BK91" s="217">
        <f>ROUND(I91*H91,2)</f>
        <v>0</v>
      </c>
      <c r="BL91" s="17" t="s">
        <v>117</v>
      </c>
      <c r="BM91" s="216" t="s">
        <v>545</v>
      </c>
    </row>
    <row r="92" spans="1:47" s="2" customFormat="1" ht="12">
      <c r="A92" s="38"/>
      <c r="B92" s="39"/>
      <c r="C92" s="40"/>
      <c r="D92" s="218" t="s">
        <v>125</v>
      </c>
      <c r="E92" s="40"/>
      <c r="F92" s="219" t="s">
        <v>546</v>
      </c>
      <c r="G92" s="40"/>
      <c r="H92" s="40"/>
      <c r="I92" s="220"/>
      <c r="J92" s="40"/>
      <c r="K92" s="40"/>
      <c r="L92" s="44"/>
      <c r="M92" s="221"/>
      <c r="N92" s="222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125</v>
      </c>
      <c r="AU92" s="17" t="s">
        <v>74</v>
      </c>
    </row>
    <row r="93" spans="1:51" s="12" customFormat="1" ht="12">
      <c r="A93" s="12"/>
      <c r="B93" s="223"/>
      <c r="C93" s="224"/>
      <c r="D93" s="225" t="s">
        <v>151</v>
      </c>
      <c r="E93" s="226" t="s">
        <v>18</v>
      </c>
      <c r="F93" s="227" t="s">
        <v>547</v>
      </c>
      <c r="G93" s="224"/>
      <c r="H93" s="228">
        <v>19.425</v>
      </c>
      <c r="I93" s="229"/>
      <c r="J93" s="224"/>
      <c r="K93" s="224"/>
      <c r="L93" s="230"/>
      <c r="M93" s="231"/>
      <c r="N93" s="232"/>
      <c r="O93" s="232"/>
      <c r="P93" s="232"/>
      <c r="Q93" s="232"/>
      <c r="R93" s="232"/>
      <c r="S93" s="232"/>
      <c r="T93" s="233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T93" s="234" t="s">
        <v>151</v>
      </c>
      <c r="AU93" s="234" t="s">
        <v>74</v>
      </c>
      <c r="AV93" s="12" t="s">
        <v>81</v>
      </c>
      <c r="AW93" s="12" t="s">
        <v>30</v>
      </c>
      <c r="AX93" s="12" t="s">
        <v>74</v>
      </c>
      <c r="AY93" s="234" t="s">
        <v>118</v>
      </c>
    </row>
    <row r="94" spans="1:65" s="2" customFormat="1" ht="24.15" customHeight="1">
      <c r="A94" s="38"/>
      <c r="B94" s="39"/>
      <c r="C94" s="205" t="s">
        <v>81</v>
      </c>
      <c r="D94" s="205" t="s">
        <v>119</v>
      </c>
      <c r="E94" s="206" t="s">
        <v>548</v>
      </c>
      <c r="F94" s="207" t="s">
        <v>549</v>
      </c>
      <c r="G94" s="208" t="s">
        <v>170</v>
      </c>
      <c r="H94" s="209">
        <v>5.4</v>
      </c>
      <c r="I94" s="210"/>
      <c r="J94" s="211">
        <f>ROUND(I94*H94,2)</f>
        <v>0</v>
      </c>
      <c r="K94" s="207" t="s">
        <v>123</v>
      </c>
      <c r="L94" s="44"/>
      <c r="M94" s="212" t="s">
        <v>18</v>
      </c>
      <c r="N94" s="213" t="s">
        <v>39</v>
      </c>
      <c r="O94" s="84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6" t="s">
        <v>117</v>
      </c>
      <c r="AT94" s="216" t="s">
        <v>119</v>
      </c>
      <c r="AU94" s="216" t="s">
        <v>74</v>
      </c>
      <c r="AY94" s="17" t="s">
        <v>118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7" t="s">
        <v>74</v>
      </c>
      <c r="BK94" s="217">
        <f>ROUND(I94*H94,2)</f>
        <v>0</v>
      </c>
      <c r="BL94" s="17" t="s">
        <v>117</v>
      </c>
      <c r="BM94" s="216" t="s">
        <v>550</v>
      </c>
    </row>
    <row r="95" spans="1:47" s="2" customFormat="1" ht="12">
      <c r="A95" s="38"/>
      <c r="B95" s="39"/>
      <c r="C95" s="40"/>
      <c r="D95" s="218" t="s">
        <v>125</v>
      </c>
      <c r="E95" s="40"/>
      <c r="F95" s="219" t="s">
        <v>551</v>
      </c>
      <c r="G95" s="40"/>
      <c r="H95" s="40"/>
      <c r="I95" s="220"/>
      <c r="J95" s="40"/>
      <c r="K95" s="40"/>
      <c r="L95" s="44"/>
      <c r="M95" s="221"/>
      <c r="N95" s="222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125</v>
      </c>
      <c r="AU95" s="17" t="s">
        <v>74</v>
      </c>
    </row>
    <row r="96" spans="1:51" s="12" customFormat="1" ht="12">
      <c r="A96" s="12"/>
      <c r="B96" s="223"/>
      <c r="C96" s="224"/>
      <c r="D96" s="225" t="s">
        <v>151</v>
      </c>
      <c r="E96" s="226" t="s">
        <v>18</v>
      </c>
      <c r="F96" s="227" t="s">
        <v>552</v>
      </c>
      <c r="G96" s="224"/>
      <c r="H96" s="228">
        <v>5.4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34" t="s">
        <v>151</v>
      </c>
      <c r="AU96" s="234" t="s">
        <v>74</v>
      </c>
      <c r="AV96" s="12" t="s">
        <v>81</v>
      </c>
      <c r="AW96" s="12" t="s">
        <v>30</v>
      </c>
      <c r="AX96" s="12" t="s">
        <v>74</v>
      </c>
      <c r="AY96" s="234" t="s">
        <v>118</v>
      </c>
    </row>
    <row r="97" spans="1:65" s="2" customFormat="1" ht="37.8" customHeight="1">
      <c r="A97" s="38"/>
      <c r="B97" s="39"/>
      <c r="C97" s="205" t="s">
        <v>132</v>
      </c>
      <c r="D97" s="205" t="s">
        <v>119</v>
      </c>
      <c r="E97" s="206" t="s">
        <v>238</v>
      </c>
      <c r="F97" s="207" t="s">
        <v>239</v>
      </c>
      <c r="G97" s="208" t="s">
        <v>170</v>
      </c>
      <c r="H97" s="209">
        <v>19.425</v>
      </c>
      <c r="I97" s="210"/>
      <c r="J97" s="211">
        <f>ROUND(I97*H97,2)</f>
        <v>0</v>
      </c>
      <c r="K97" s="207" t="s">
        <v>123</v>
      </c>
      <c r="L97" s="44"/>
      <c r="M97" s="212" t="s">
        <v>18</v>
      </c>
      <c r="N97" s="213" t="s">
        <v>39</v>
      </c>
      <c r="O97" s="84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6" t="s">
        <v>117</v>
      </c>
      <c r="AT97" s="216" t="s">
        <v>119</v>
      </c>
      <c r="AU97" s="216" t="s">
        <v>74</v>
      </c>
      <c r="AY97" s="17" t="s">
        <v>118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7" t="s">
        <v>74</v>
      </c>
      <c r="BK97" s="217">
        <f>ROUND(I97*H97,2)</f>
        <v>0</v>
      </c>
      <c r="BL97" s="17" t="s">
        <v>117</v>
      </c>
      <c r="BM97" s="216" t="s">
        <v>553</v>
      </c>
    </row>
    <row r="98" spans="1:47" s="2" customFormat="1" ht="12">
      <c r="A98" s="38"/>
      <c r="B98" s="39"/>
      <c r="C98" s="40"/>
      <c r="D98" s="218" t="s">
        <v>125</v>
      </c>
      <c r="E98" s="40"/>
      <c r="F98" s="219" t="s">
        <v>241</v>
      </c>
      <c r="G98" s="40"/>
      <c r="H98" s="40"/>
      <c r="I98" s="220"/>
      <c r="J98" s="40"/>
      <c r="K98" s="40"/>
      <c r="L98" s="44"/>
      <c r="M98" s="221"/>
      <c r="N98" s="222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125</v>
      </c>
      <c r="AU98" s="17" t="s">
        <v>74</v>
      </c>
    </row>
    <row r="99" spans="1:51" s="12" customFormat="1" ht="12">
      <c r="A99" s="12"/>
      <c r="B99" s="223"/>
      <c r="C99" s="224"/>
      <c r="D99" s="225" t="s">
        <v>151</v>
      </c>
      <c r="E99" s="226" t="s">
        <v>18</v>
      </c>
      <c r="F99" s="227" t="s">
        <v>554</v>
      </c>
      <c r="G99" s="224"/>
      <c r="H99" s="228">
        <v>19.425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T99" s="234" t="s">
        <v>151</v>
      </c>
      <c r="AU99" s="234" t="s">
        <v>74</v>
      </c>
      <c r="AV99" s="12" t="s">
        <v>81</v>
      </c>
      <c r="AW99" s="12" t="s">
        <v>30</v>
      </c>
      <c r="AX99" s="12" t="s">
        <v>74</v>
      </c>
      <c r="AY99" s="234" t="s">
        <v>118</v>
      </c>
    </row>
    <row r="100" spans="1:65" s="2" customFormat="1" ht="37.8" customHeight="1">
      <c r="A100" s="38"/>
      <c r="B100" s="39"/>
      <c r="C100" s="205" t="s">
        <v>117</v>
      </c>
      <c r="D100" s="205" t="s">
        <v>119</v>
      </c>
      <c r="E100" s="206" t="s">
        <v>247</v>
      </c>
      <c r="F100" s="207" t="s">
        <v>248</v>
      </c>
      <c r="G100" s="208" t="s">
        <v>170</v>
      </c>
      <c r="H100" s="209">
        <v>485.625</v>
      </c>
      <c r="I100" s="210"/>
      <c r="J100" s="211">
        <f>ROUND(I100*H100,2)</f>
        <v>0</v>
      </c>
      <c r="K100" s="207" t="s">
        <v>123</v>
      </c>
      <c r="L100" s="44"/>
      <c r="M100" s="212" t="s">
        <v>18</v>
      </c>
      <c r="N100" s="213" t="s">
        <v>39</v>
      </c>
      <c r="O100" s="84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6" t="s">
        <v>117</v>
      </c>
      <c r="AT100" s="216" t="s">
        <v>119</v>
      </c>
      <c r="AU100" s="216" t="s">
        <v>74</v>
      </c>
      <c r="AY100" s="17" t="s">
        <v>118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7" t="s">
        <v>74</v>
      </c>
      <c r="BK100" s="217">
        <f>ROUND(I100*H100,2)</f>
        <v>0</v>
      </c>
      <c r="BL100" s="17" t="s">
        <v>117</v>
      </c>
      <c r="BM100" s="216" t="s">
        <v>555</v>
      </c>
    </row>
    <row r="101" spans="1:47" s="2" customFormat="1" ht="12">
      <c r="A101" s="38"/>
      <c r="B101" s="39"/>
      <c r="C101" s="40"/>
      <c r="D101" s="218" t="s">
        <v>125</v>
      </c>
      <c r="E101" s="40"/>
      <c r="F101" s="219" t="s">
        <v>250</v>
      </c>
      <c r="G101" s="40"/>
      <c r="H101" s="40"/>
      <c r="I101" s="220"/>
      <c r="J101" s="40"/>
      <c r="K101" s="40"/>
      <c r="L101" s="44"/>
      <c r="M101" s="221"/>
      <c r="N101" s="222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125</v>
      </c>
      <c r="AU101" s="17" t="s">
        <v>74</v>
      </c>
    </row>
    <row r="102" spans="1:51" s="12" customFormat="1" ht="12">
      <c r="A102" s="12"/>
      <c r="B102" s="223"/>
      <c r="C102" s="224"/>
      <c r="D102" s="225" t="s">
        <v>151</v>
      </c>
      <c r="E102" s="226" t="s">
        <v>18</v>
      </c>
      <c r="F102" s="227" t="s">
        <v>556</v>
      </c>
      <c r="G102" s="224"/>
      <c r="H102" s="228">
        <v>485.625</v>
      </c>
      <c r="I102" s="229"/>
      <c r="J102" s="224"/>
      <c r="K102" s="224"/>
      <c r="L102" s="230"/>
      <c r="M102" s="231"/>
      <c r="N102" s="232"/>
      <c r="O102" s="232"/>
      <c r="P102" s="232"/>
      <c r="Q102" s="232"/>
      <c r="R102" s="232"/>
      <c r="S102" s="232"/>
      <c r="T102" s="233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T102" s="234" t="s">
        <v>151</v>
      </c>
      <c r="AU102" s="234" t="s">
        <v>74</v>
      </c>
      <c r="AV102" s="12" t="s">
        <v>81</v>
      </c>
      <c r="AW102" s="12" t="s">
        <v>30</v>
      </c>
      <c r="AX102" s="12" t="s">
        <v>74</v>
      </c>
      <c r="AY102" s="234" t="s">
        <v>118</v>
      </c>
    </row>
    <row r="103" spans="1:65" s="2" customFormat="1" ht="24.15" customHeight="1">
      <c r="A103" s="38"/>
      <c r="B103" s="39"/>
      <c r="C103" s="205" t="s">
        <v>141</v>
      </c>
      <c r="D103" s="205" t="s">
        <v>119</v>
      </c>
      <c r="E103" s="206" t="s">
        <v>292</v>
      </c>
      <c r="F103" s="207" t="s">
        <v>293</v>
      </c>
      <c r="G103" s="208" t="s">
        <v>280</v>
      </c>
      <c r="H103" s="209">
        <v>34.965</v>
      </c>
      <c r="I103" s="210"/>
      <c r="J103" s="211">
        <f>ROUND(I103*H103,2)</f>
        <v>0</v>
      </c>
      <c r="K103" s="207" t="s">
        <v>123</v>
      </c>
      <c r="L103" s="44"/>
      <c r="M103" s="212" t="s">
        <v>18</v>
      </c>
      <c r="N103" s="213" t="s">
        <v>39</v>
      </c>
      <c r="O103" s="84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6" t="s">
        <v>117</v>
      </c>
      <c r="AT103" s="216" t="s">
        <v>119</v>
      </c>
      <c r="AU103" s="216" t="s">
        <v>74</v>
      </c>
      <c r="AY103" s="17" t="s">
        <v>118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7" t="s">
        <v>74</v>
      </c>
      <c r="BK103" s="217">
        <f>ROUND(I103*H103,2)</f>
        <v>0</v>
      </c>
      <c r="BL103" s="17" t="s">
        <v>117</v>
      </c>
      <c r="BM103" s="216" t="s">
        <v>557</v>
      </c>
    </row>
    <row r="104" spans="1:47" s="2" customFormat="1" ht="12">
      <c r="A104" s="38"/>
      <c r="B104" s="39"/>
      <c r="C104" s="40"/>
      <c r="D104" s="218" t="s">
        <v>125</v>
      </c>
      <c r="E104" s="40"/>
      <c r="F104" s="219" t="s">
        <v>295</v>
      </c>
      <c r="G104" s="40"/>
      <c r="H104" s="40"/>
      <c r="I104" s="220"/>
      <c r="J104" s="40"/>
      <c r="K104" s="40"/>
      <c r="L104" s="44"/>
      <c r="M104" s="221"/>
      <c r="N104" s="222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125</v>
      </c>
      <c r="AU104" s="17" t="s">
        <v>74</v>
      </c>
    </row>
    <row r="105" spans="1:51" s="12" customFormat="1" ht="12">
      <c r="A105" s="12"/>
      <c r="B105" s="223"/>
      <c r="C105" s="224"/>
      <c r="D105" s="225" t="s">
        <v>151</v>
      </c>
      <c r="E105" s="226" t="s">
        <v>18</v>
      </c>
      <c r="F105" s="227" t="s">
        <v>558</v>
      </c>
      <c r="G105" s="224"/>
      <c r="H105" s="228">
        <v>34.965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T105" s="234" t="s">
        <v>151</v>
      </c>
      <c r="AU105" s="234" t="s">
        <v>74</v>
      </c>
      <c r="AV105" s="12" t="s">
        <v>81</v>
      </c>
      <c r="AW105" s="12" t="s">
        <v>30</v>
      </c>
      <c r="AX105" s="12" t="s">
        <v>74</v>
      </c>
      <c r="AY105" s="234" t="s">
        <v>118</v>
      </c>
    </row>
    <row r="106" spans="1:65" s="2" customFormat="1" ht="24.15" customHeight="1">
      <c r="A106" s="38"/>
      <c r="B106" s="39"/>
      <c r="C106" s="205" t="s">
        <v>146</v>
      </c>
      <c r="D106" s="205" t="s">
        <v>119</v>
      </c>
      <c r="E106" s="206" t="s">
        <v>559</v>
      </c>
      <c r="F106" s="207" t="s">
        <v>560</v>
      </c>
      <c r="G106" s="208" t="s">
        <v>170</v>
      </c>
      <c r="H106" s="209">
        <v>5.4</v>
      </c>
      <c r="I106" s="210"/>
      <c r="J106" s="211">
        <f>ROUND(I106*H106,2)</f>
        <v>0</v>
      </c>
      <c r="K106" s="207" t="s">
        <v>123</v>
      </c>
      <c r="L106" s="44"/>
      <c r="M106" s="212" t="s">
        <v>18</v>
      </c>
      <c r="N106" s="213" t="s">
        <v>39</v>
      </c>
      <c r="O106" s="84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6" t="s">
        <v>117</v>
      </c>
      <c r="AT106" s="216" t="s">
        <v>119</v>
      </c>
      <c r="AU106" s="216" t="s">
        <v>74</v>
      </c>
      <c r="AY106" s="17" t="s">
        <v>118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7" t="s">
        <v>74</v>
      </c>
      <c r="BK106" s="217">
        <f>ROUND(I106*H106,2)</f>
        <v>0</v>
      </c>
      <c r="BL106" s="17" t="s">
        <v>117</v>
      </c>
      <c r="BM106" s="216" t="s">
        <v>561</v>
      </c>
    </row>
    <row r="107" spans="1:47" s="2" customFormat="1" ht="12">
      <c r="A107" s="38"/>
      <c r="B107" s="39"/>
      <c r="C107" s="40"/>
      <c r="D107" s="218" t="s">
        <v>125</v>
      </c>
      <c r="E107" s="40"/>
      <c r="F107" s="219" t="s">
        <v>562</v>
      </c>
      <c r="G107" s="40"/>
      <c r="H107" s="40"/>
      <c r="I107" s="220"/>
      <c r="J107" s="40"/>
      <c r="K107" s="40"/>
      <c r="L107" s="44"/>
      <c r="M107" s="221"/>
      <c r="N107" s="222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125</v>
      </c>
      <c r="AU107" s="17" t="s">
        <v>74</v>
      </c>
    </row>
    <row r="108" spans="1:51" s="12" customFormat="1" ht="12">
      <c r="A108" s="12"/>
      <c r="B108" s="223"/>
      <c r="C108" s="224"/>
      <c r="D108" s="225" t="s">
        <v>151</v>
      </c>
      <c r="E108" s="226" t="s">
        <v>18</v>
      </c>
      <c r="F108" s="227" t="s">
        <v>552</v>
      </c>
      <c r="G108" s="224"/>
      <c r="H108" s="228">
        <v>5.4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3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T108" s="234" t="s">
        <v>151</v>
      </c>
      <c r="AU108" s="234" t="s">
        <v>74</v>
      </c>
      <c r="AV108" s="12" t="s">
        <v>81</v>
      </c>
      <c r="AW108" s="12" t="s">
        <v>30</v>
      </c>
      <c r="AX108" s="12" t="s">
        <v>74</v>
      </c>
      <c r="AY108" s="234" t="s">
        <v>118</v>
      </c>
    </row>
    <row r="109" spans="1:65" s="2" customFormat="1" ht="16.5" customHeight="1">
      <c r="A109" s="38"/>
      <c r="B109" s="39"/>
      <c r="C109" s="205" t="s">
        <v>153</v>
      </c>
      <c r="D109" s="205" t="s">
        <v>119</v>
      </c>
      <c r="E109" s="206" t="s">
        <v>563</v>
      </c>
      <c r="F109" s="207" t="s">
        <v>564</v>
      </c>
      <c r="G109" s="208" t="s">
        <v>415</v>
      </c>
      <c r="H109" s="209">
        <v>18</v>
      </c>
      <c r="I109" s="210"/>
      <c r="J109" s="211">
        <f>ROUND(I109*H109,2)</f>
        <v>0</v>
      </c>
      <c r="K109" s="207" t="s">
        <v>18</v>
      </c>
      <c r="L109" s="44"/>
      <c r="M109" s="212" t="s">
        <v>18</v>
      </c>
      <c r="N109" s="213" t="s">
        <v>39</v>
      </c>
      <c r="O109" s="84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6" t="s">
        <v>117</v>
      </c>
      <c r="AT109" s="216" t="s">
        <v>119</v>
      </c>
      <c r="AU109" s="216" t="s">
        <v>74</v>
      </c>
      <c r="AY109" s="17" t="s">
        <v>118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7" t="s">
        <v>74</v>
      </c>
      <c r="BK109" s="217">
        <f>ROUND(I109*H109,2)</f>
        <v>0</v>
      </c>
      <c r="BL109" s="17" t="s">
        <v>117</v>
      </c>
      <c r="BM109" s="216" t="s">
        <v>565</v>
      </c>
    </row>
    <row r="110" spans="1:51" s="12" customFormat="1" ht="12">
      <c r="A110" s="12"/>
      <c r="B110" s="223"/>
      <c r="C110" s="224"/>
      <c r="D110" s="225" t="s">
        <v>151</v>
      </c>
      <c r="E110" s="226" t="s">
        <v>18</v>
      </c>
      <c r="F110" s="227" t="s">
        <v>566</v>
      </c>
      <c r="G110" s="224"/>
      <c r="H110" s="228">
        <v>9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T110" s="234" t="s">
        <v>151</v>
      </c>
      <c r="AU110" s="234" t="s">
        <v>74</v>
      </c>
      <c r="AV110" s="12" t="s">
        <v>81</v>
      </c>
      <c r="AW110" s="12" t="s">
        <v>30</v>
      </c>
      <c r="AX110" s="12" t="s">
        <v>8</v>
      </c>
      <c r="AY110" s="234" t="s">
        <v>118</v>
      </c>
    </row>
    <row r="111" spans="1:51" s="12" customFormat="1" ht="12">
      <c r="A111" s="12"/>
      <c r="B111" s="223"/>
      <c r="C111" s="224"/>
      <c r="D111" s="225" t="s">
        <v>151</v>
      </c>
      <c r="E111" s="226" t="s">
        <v>18</v>
      </c>
      <c r="F111" s="227" t="s">
        <v>567</v>
      </c>
      <c r="G111" s="224"/>
      <c r="H111" s="228">
        <v>9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T111" s="234" t="s">
        <v>151</v>
      </c>
      <c r="AU111" s="234" t="s">
        <v>74</v>
      </c>
      <c r="AV111" s="12" t="s">
        <v>81</v>
      </c>
      <c r="AW111" s="12" t="s">
        <v>30</v>
      </c>
      <c r="AX111" s="12" t="s">
        <v>8</v>
      </c>
      <c r="AY111" s="234" t="s">
        <v>118</v>
      </c>
    </row>
    <row r="112" spans="1:51" s="14" customFormat="1" ht="12">
      <c r="A112" s="14"/>
      <c r="B112" s="255"/>
      <c r="C112" s="256"/>
      <c r="D112" s="225" t="s">
        <v>151</v>
      </c>
      <c r="E112" s="257" t="s">
        <v>18</v>
      </c>
      <c r="F112" s="258" t="s">
        <v>318</v>
      </c>
      <c r="G112" s="256"/>
      <c r="H112" s="259">
        <v>18</v>
      </c>
      <c r="I112" s="260"/>
      <c r="J112" s="256"/>
      <c r="K112" s="256"/>
      <c r="L112" s="261"/>
      <c r="M112" s="262"/>
      <c r="N112" s="263"/>
      <c r="O112" s="263"/>
      <c r="P112" s="263"/>
      <c r="Q112" s="263"/>
      <c r="R112" s="263"/>
      <c r="S112" s="263"/>
      <c r="T112" s="26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5" t="s">
        <v>151</v>
      </c>
      <c r="AU112" s="265" t="s">
        <v>74</v>
      </c>
      <c r="AV112" s="14" t="s">
        <v>117</v>
      </c>
      <c r="AW112" s="14" t="s">
        <v>30</v>
      </c>
      <c r="AX112" s="14" t="s">
        <v>74</v>
      </c>
      <c r="AY112" s="265" t="s">
        <v>118</v>
      </c>
    </row>
    <row r="113" spans="1:63" s="11" customFormat="1" ht="25.9" customHeight="1">
      <c r="A113" s="11"/>
      <c r="B113" s="191"/>
      <c r="C113" s="192"/>
      <c r="D113" s="193" t="s">
        <v>67</v>
      </c>
      <c r="E113" s="194" t="s">
        <v>431</v>
      </c>
      <c r="F113" s="194" t="s">
        <v>432</v>
      </c>
      <c r="G113" s="192"/>
      <c r="H113" s="192"/>
      <c r="I113" s="195"/>
      <c r="J113" s="196">
        <f>BK113</f>
        <v>0</v>
      </c>
      <c r="K113" s="192"/>
      <c r="L113" s="197"/>
      <c r="M113" s="198"/>
      <c r="N113" s="199"/>
      <c r="O113" s="199"/>
      <c r="P113" s="200">
        <f>SUM(P114:P120)</f>
        <v>0</v>
      </c>
      <c r="Q113" s="199"/>
      <c r="R113" s="200">
        <f>SUM(R114:R120)</f>
        <v>48.3945</v>
      </c>
      <c r="S113" s="199"/>
      <c r="T113" s="201">
        <f>SUM(T114:T120)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02" t="s">
        <v>117</v>
      </c>
      <c r="AT113" s="203" t="s">
        <v>67</v>
      </c>
      <c r="AU113" s="203" t="s">
        <v>8</v>
      </c>
      <c r="AY113" s="202" t="s">
        <v>118</v>
      </c>
      <c r="BK113" s="204">
        <f>SUM(BK114:BK120)</f>
        <v>0</v>
      </c>
    </row>
    <row r="114" spans="1:65" s="2" customFormat="1" ht="21.75" customHeight="1">
      <c r="A114" s="38"/>
      <c r="B114" s="39"/>
      <c r="C114" s="205" t="s">
        <v>161</v>
      </c>
      <c r="D114" s="205" t="s">
        <v>119</v>
      </c>
      <c r="E114" s="206" t="s">
        <v>568</v>
      </c>
      <c r="F114" s="207" t="s">
        <v>569</v>
      </c>
      <c r="G114" s="208" t="s">
        <v>122</v>
      </c>
      <c r="H114" s="209">
        <v>45</v>
      </c>
      <c r="I114" s="210"/>
      <c r="J114" s="211">
        <f>ROUND(I114*H114,2)</f>
        <v>0</v>
      </c>
      <c r="K114" s="207" t="s">
        <v>123</v>
      </c>
      <c r="L114" s="44"/>
      <c r="M114" s="212" t="s">
        <v>18</v>
      </c>
      <c r="N114" s="213" t="s">
        <v>39</v>
      </c>
      <c r="O114" s="84"/>
      <c r="P114" s="214">
        <f>O114*H114</f>
        <v>0</v>
      </c>
      <c r="Q114" s="214">
        <v>0.23</v>
      </c>
      <c r="R114" s="214">
        <f>Q114*H114</f>
        <v>10.35</v>
      </c>
      <c r="S114" s="214">
        <v>0</v>
      </c>
      <c r="T114" s="21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6" t="s">
        <v>117</v>
      </c>
      <c r="AT114" s="216" t="s">
        <v>119</v>
      </c>
      <c r="AU114" s="216" t="s">
        <v>74</v>
      </c>
      <c r="AY114" s="17" t="s">
        <v>118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7" t="s">
        <v>74</v>
      </c>
      <c r="BK114" s="217">
        <f>ROUND(I114*H114,2)</f>
        <v>0</v>
      </c>
      <c r="BL114" s="17" t="s">
        <v>117</v>
      </c>
      <c r="BM114" s="216" t="s">
        <v>570</v>
      </c>
    </row>
    <row r="115" spans="1:47" s="2" customFormat="1" ht="12">
      <c r="A115" s="38"/>
      <c r="B115" s="39"/>
      <c r="C115" s="40"/>
      <c r="D115" s="218" t="s">
        <v>125</v>
      </c>
      <c r="E115" s="40"/>
      <c r="F115" s="219" t="s">
        <v>571</v>
      </c>
      <c r="G115" s="40"/>
      <c r="H115" s="40"/>
      <c r="I115" s="220"/>
      <c r="J115" s="40"/>
      <c r="K115" s="40"/>
      <c r="L115" s="44"/>
      <c r="M115" s="221"/>
      <c r="N115" s="222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125</v>
      </c>
      <c r="AU115" s="17" t="s">
        <v>74</v>
      </c>
    </row>
    <row r="116" spans="1:65" s="2" customFormat="1" ht="24.15" customHeight="1">
      <c r="A116" s="38"/>
      <c r="B116" s="39"/>
      <c r="C116" s="205" t="s">
        <v>167</v>
      </c>
      <c r="D116" s="205" t="s">
        <v>119</v>
      </c>
      <c r="E116" s="206" t="s">
        <v>572</v>
      </c>
      <c r="F116" s="207" t="s">
        <v>573</v>
      </c>
      <c r="G116" s="208" t="s">
        <v>122</v>
      </c>
      <c r="H116" s="209">
        <v>63</v>
      </c>
      <c r="I116" s="210"/>
      <c r="J116" s="211">
        <f>ROUND(I116*H116,2)</f>
        <v>0</v>
      </c>
      <c r="K116" s="207" t="s">
        <v>123</v>
      </c>
      <c r="L116" s="44"/>
      <c r="M116" s="212" t="s">
        <v>18</v>
      </c>
      <c r="N116" s="213" t="s">
        <v>39</v>
      </c>
      <c r="O116" s="84"/>
      <c r="P116" s="214">
        <f>O116*H116</f>
        <v>0</v>
      </c>
      <c r="Q116" s="214">
        <v>0.0835</v>
      </c>
      <c r="R116" s="214">
        <f>Q116*H116</f>
        <v>5.2605</v>
      </c>
      <c r="S116" s="214">
        <v>0</v>
      </c>
      <c r="T116" s="21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6" t="s">
        <v>117</v>
      </c>
      <c r="AT116" s="216" t="s">
        <v>119</v>
      </c>
      <c r="AU116" s="216" t="s">
        <v>74</v>
      </c>
      <c r="AY116" s="17" t="s">
        <v>118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7" t="s">
        <v>74</v>
      </c>
      <c r="BK116" s="217">
        <f>ROUND(I116*H116,2)</f>
        <v>0</v>
      </c>
      <c r="BL116" s="17" t="s">
        <v>117</v>
      </c>
      <c r="BM116" s="216" t="s">
        <v>574</v>
      </c>
    </row>
    <row r="117" spans="1:47" s="2" customFormat="1" ht="12">
      <c r="A117" s="38"/>
      <c r="B117" s="39"/>
      <c r="C117" s="40"/>
      <c r="D117" s="218" t="s">
        <v>125</v>
      </c>
      <c r="E117" s="40"/>
      <c r="F117" s="219" t="s">
        <v>575</v>
      </c>
      <c r="G117" s="40"/>
      <c r="H117" s="40"/>
      <c r="I117" s="220"/>
      <c r="J117" s="40"/>
      <c r="K117" s="40"/>
      <c r="L117" s="44"/>
      <c r="M117" s="221"/>
      <c r="N117" s="22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125</v>
      </c>
      <c r="AU117" s="17" t="s">
        <v>74</v>
      </c>
    </row>
    <row r="118" spans="1:51" s="12" customFormat="1" ht="12">
      <c r="A118" s="12"/>
      <c r="B118" s="223"/>
      <c r="C118" s="224"/>
      <c r="D118" s="225" t="s">
        <v>151</v>
      </c>
      <c r="E118" s="226" t="s">
        <v>18</v>
      </c>
      <c r="F118" s="227" t="s">
        <v>576</v>
      </c>
      <c r="G118" s="224"/>
      <c r="H118" s="228">
        <v>63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T118" s="234" t="s">
        <v>151</v>
      </c>
      <c r="AU118" s="234" t="s">
        <v>74</v>
      </c>
      <c r="AV118" s="12" t="s">
        <v>81</v>
      </c>
      <c r="AW118" s="12" t="s">
        <v>30</v>
      </c>
      <c r="AX118" s="12" t="s">
        <v>74</v>
      </c>
      <c r="AY118" s="234" t="s">
        <v>118</v>
      </c>
    </row>
    <row r="119" spans="1:65" s="2" customFormat="1" ht="16.5" customHeight="1">
      <c r="A119" s="38"/>
      <c r="B119" s="39"/>
      <c r="C119" s="245" t="s">
        <v>184</v>
      </c>
      <c r="D119" s="245" t="s">
        <v>277</v>
      </c>
      <c r="E119" s="246" t="s">
        <v>577</v>
      </c>
      <c r="F119" s="247" t="s">
        <v>578</v>
      </c>
      <c r="G119" s="248" t="s">
        <v>129</v>
      </c>
      <c r="H119" s="249">
        <v>6</v>
      </c>
      <c r="I119" s="250"/>
      <c r="J119" s="251">
        <f>ROUND(I119*H119,2)</f>
        <v>0</v>
      </c>
      <c r="K119" s="247" t="s">
        <v>123</v>
      </c>
      <c r="L119" s="252"/>
      <c r="M119" s="253" t="s">
        <v>18</v>
      </c>
      <c r="N119" s="254" t="s">
        <v>39</v>
      </c>
      <c r="O119" s="84"/>
      <c r="P119" s="214">
        <f>O119*H119</f>
        <v>0</v>
      </c>
      <c r="Q119" s="214">
        <v>2.37</v>
      </c>
      <c r="R119" s="214">
        <f>Q119*H119</f>
        <v>14.22</v>
      </c>
      <c r="S119" s="214">
        <v>0</v>
      </c>
      <c r="T119" s="21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6" t="s">
        <v>161</v>
      </c>
      <c r="AT119" s="216" t="s">
        <v>277</v>
      </c>
      <c r="AU119" s="216" t="s">
        <v>74</v>
      </c>
      <c r="AY119" s="17" t="s">
        <v>118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7" t="s">
        <v>74</v>
      </c>
      <c r="BK119" s="217">
        <f>ROUND(I119*H119,2)</f>
        <v>0</v>
      </c>
      <c r="BL119" s="17" t="s">
        <v>117</v>
      </c>
      <c r="BM119" s="216" t="s">
        <v>579</v>
      </c>
    </row>
    <row r="120" spans="1:65" s="2" customFormat="1" ht="16.5" customHeight="1">
      <c r="A120" s="38"/>
      <c r="B120" s="39"/>
      <c r="C120" s="245" t="s">
        <v>189</v>
      </c>
      <c r="D120" s="245" t="s">
        <v>277</v>
      </c>
      <c r="E120" s="246" t="s">
        <v>580</v>
      </c>
      <c r="F120" s="247" t="s">
        <v>581</v>
      </c>
      <c r="G120" s="248" t="s">
        <v>129</v>
      </c>
      <c r="H120" s="249">
        <v>6</v>
      </c>
      <c r="I120" s="250"/>
      <c r="J120" s="251">
        <f>ROUND(I120*H120,2)</f>
        <v>0</v>
      </c>
      <c r="K120" s="247" t="s">
        <v>123</v>
      </c>
      <c r="L120" s="252"/>
      <c r="M120" s="253" t="s">
        <v>18</v>
      </c>
      <c r="N120" s="254" t="s">
        <v>39</v>
      </c>
      <c r="O120" s="84"/>
      <c r="P120" s="214">
        <f>O120*H120</f>
        <v>0</v>
      </c>
      <c r="Q120" s="214">
        <v>3.094</v>
      </c>
      <c r="R120" s="214">
        <f>Q120*H120</f>
        <v>18.564</v>
      </c>
      <c r="S120" s="214">
        <v>0</v>
      </c>
      <c r="T120" s="21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6" t="s">
        <v>161</v>
      </c>
      <c r="AT120" s="216" t="s">
        <v>277</v>
      </c>
      <c r="AU120" s="216" t="s">
        <v>74</v>
      </c>
      <c r="AY120" s="17" t="s">
        <v>118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7" t="s">
        <v>74</v>
      </c>
      <c r="BK120" s="217">
        <f>ROUND(I120*H120,2)</f>
        <v>0</v>
      </c>
      <c r="BL120" s="17" t="s">
        <v>117</v>
      </c>
      <c r="BM120" s="216" t="s">
        <v>582</v>
      </c>
    </row>
    <row r="121" spans="1:63" s="11" customFormat="1" ht="25.9" customHeight="1">
      <c r="A121" s="11"/>
      <c r="B121" s="191"/>
      <c r="C121" s="192"/>
      <c r="D121" s="193" t="s">
        <v>67</v>
      </c>
      <c r="E121" s="194" t="s">
        <v>480</v>
      </c>
      <c r="F121" s="194" t="s">
        <v>481</v>
      </c>
      <c r="G121" s="192"/>
      <c r="H121" s="192"/>
      <c r="I121" s="195"/>
      <c r="J121" s="196">
        <f>BK121</f>
        <v>0</v>
      </c>
      <c r="K121" s="192"/>
      <c r="L121" s="197"/>
      <c r="M121" s="198"/>
      <c r="N121" s="199"/>
      <c r="O121" s="199"/>
      <c r="P121" s="200">
        <f>SUM(P122:P123)</f>
        <v>0</v>
      </c>
      <c r="Q121" s="199"/>
      <c r="R121" s="200">
        <f>SUM(R122:R123)</f>
        <v>0</v>
      </c>
      <c r="S121" s="199"/>
      <c r="T121" s="201">
        <f>SUM(T122:T123)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2" t="s">
        <v>117</v>
      </c>
      <c r="AT121" s="203" t="s">
        <v>67</v>
      </c>
      <c r="AU121" s="203" t="s">
        <v>8</v>
      </c>
      <c r="AY121" s="202" t="s">
        <v>118</v>
      </c>
      <c r="BK121" s="204">
        <f>SUM(BK122:BK123)</f>
        <v>0</v>
      </c>
    </row>
    <row r="122" spans="1:65" s="2" customFormat="1" ht="24.15" customHeight="1">
      <c r="A122" s="38"/>
      <c r="B122" s="39"/>
      <c r="C122" s="205" t="s">
        <v>195</v>
      </c>
      <c r="D122" s="205" t="s">
        <v>119</v>
      </c>
      <c r="E122" s="206" t="s">
        <v>504</v>
      </c>
      <c r="F122" s="207" t="s">
        <v>505</v>
      </c>
      <c r="G122" s="208" t="s">
        <v>280</v>
      </c>
      <c r="H122" s="209">
        <v>48.395</v>
      </c>
      <c r="I122" s="210"/>
      <c r="J122" s="211">
        <f>ROUND(I122*H122,2)</f>
        <v>0</v>
      </c>
      <c r="K122" s="207" t="s">
        <v>123</v>
      </c>
      <c r="L122" s="44"/>
      <c r="M122" s="212" t="s">
        <v>18</v>
      </c>
      <c r="N122" s="213" t="s">
        <v>39</v>
      </c>
      <c r="O122" s="84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6" t="s">
        <v>117</v>
      </c>
      <c r="AT122" s="216" t="s">
        <v>119</v>
      </c>
      <c r="AU122" s="216" t="s">
        <v>74</v>
      </c>
      <c r="AY122" s="17" t="s">
        <v>118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7" t="s">
        <v>74</v>
      </c>
      <c r="BK122" s="217">
        <f>ROUND(I122*H122,2)</f>
        <v>0</v>
      </c>
      <c r="BL122" s="17" t="s">
        <v>117</v>
      </c>
      <c r="BM122" s="216" t="s">
        <v>583</v>
      </c>
    </row>
    <row r="123" spans="1:47" s="2" customFormat="1" ht="12">
      <c r="A123" s="38"/>
      <c r="B123" s="39"/>
      <c r="C123" s="40"/>
      <c r="D123" s="218" t="s">
        <v>125</v>
      </c>
      <c r="E123" s="40"/>
      <c r="F123" s="219" t="s">
        <v>507</v>
      </c>
      <c r="G123" s="40"/>
      <c r="H123" s="40"/>
      <c r="I123" s="220"/>
      <c r="J123" s="40"/>
      <c r="K123" s="40"/>
      <c r="L123" s="44"/>
      <c r="M123" s="221"/>
      <c r="N123" s="222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125</v>
      </c>
      <c r="AU123" s="17" t="s">
        <v>74</v>
      </c>
    </row>
    <row r="124" spans="1:63" s="11" customFormat="1" ht="25.9" customHeight="1">
      <c r="A124" s="11"/>
      <c r="B124" s="191"/>
      <c r="C124" s="192"/>
      <c r="D124" s="193" t="s">
        <v>67</v>
      </c>
      <c r="E124" s="194" t="s">
        <v>537</v>
      </c>
      <c r="F124" s="194" t="s">
        <v>538</v>
      </c>
      <c r="G124" s="192"/>
      <c r="H124" s="192"/>
      <c r="I124" s="195"/>
      <c r="J124" s="196">
        <f>BK124</f>
        <v>0</v>
      </c>
      <c r="K124" s="192"/>
      <c r="L124" s="197"/>
      <c r="M124" s="198"/>
      <c r="N124" s="199"/>
      <c r="O124" s="199"/>
      <c r="P124" s="200">
        <f>P125</f>
        <v>0</v>
      </c>
      <c r="Q124" s="199"/>
      <c r="R124" s="200">
        <f>R125</f>
        <v>0</v>
      </c>
      <c r="S124" s="199"/>
      <c r="T124" s="201">
        <f>T125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2" t="s">
        <v>117</v>
      </c>
      <c r="AT124" s="203" t="s">
        <v>67</v>
      </c>
      <c r="AU124" s="203" t="s">
        <v>8</v>
      </c>
      <c r="AY124" s="202" t="s">
        <v>118</v>
      </c>
      <c r="BK124" s="204">
        <f>BK125</f>
        <v>0</v>
      </c>
    </row>
    <row r="125" spans="1:65" s="2" customFormat="1" ht="16.5" customHeight="1">
      <c r="A125" s="38"/>
      <c r="B125" s="39"/>
      <c r="C125" s="205" t="s">
        <v>200</v>
      </c>
      <c r="D125" s="205" t="s">
        <v>119</v>
      </c>
      <c r="E125" s="206" t="s">
        <v>540</v>
      </c>
      <c r="F125" s="207" t="s">
        <v>532</v>
      </c>
      <c r="G125" s="208" t="s">
        <v>513</v>
      </c>
      <c r="H125" s="209">
        <v>1</v>
      </c>
      <c r="I125" s="210"/>
      <c r="J125" s="211">
        <f>ROUND(I125*H125,2)</f>
        <v>0</v>
      </c>
      <c r="K125" s="207" t="s">
        <v>18</v>
      </c>
      <c r="L125" s="44"/>
      <c r="M125" s="266" t="s">
        <v>18</v>
      </c>
      <c r="N125" s="267" t="s">
        <v>39</v>
      </c>
      <c r="O125" s="268"/>
      <c r="P125" s="269">
        <f>O125*H125</f>
        <v>0</v>
      </c>
      <c r="Q125" s="269">
        <v>0</v>
      </c>
      <c r="R125" s="269">
        <f>Q125*H125</f>
        <v>0</v>
      </c>
      <c r="S125" s="269">
        <v>0</v>
      </c>
      <c r="T125" s="27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6" t="s">
        <v>117</v>
      </c>
      <c r="AT125" s="216" t="s">
        <v>119</v>
      </c>
      <c r="AU125" s="216" t="s">
        <v>74</v>
      </c>
      <c r="AY125" s="17" t="s">
        <v>118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7" t="s">
        <v>74</v>
      </c>
      <c r="BK125" s="217">
        <f>ROUND(I125*H125,2)</f>
        <v>0</v>
      </c>
      <c r="BL125" s="17" t="s">
        <v>117</v>
      </c>
      <c r="BM125" s="216" t="s">
        <v>584</v>
      </c>
    </row>
    <row r="126" spans="1:31" s="2" customFormat="1" ht="6.95" customHeight="1">
      <c r="A126" s="38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88:K1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2" r:id="rId1" display="https://podminky.urs.cz/item/CS_URS_2023_01/122211101"/>
    <hyperlink ref="F95" r:id="rId2" display="https://podminky.urs.cz/item/CS_URS_2023_01/132212132"/>
    <hyperlink ref="F98" r:id="rId3" display="https://podminky.urs.cz/item/CS_URS_2023_01/162751117"/>
    <hyperlink ref="F101" r:id="rId4" display="https://podminky.urs.cz/item/CS_URS_2023_01/162751119"/>
    <hyperlink ref="F104" r:id="rId5" display="https://podminky.urs.cz/item/CS_URS_2023_01/171201231"/>
    <hyperlink ref="F107" r:id="rId6" display="https://podminky.urs.cz/item/CS_URS_2023_01/174111101"/>
    <hyperlink ref="F115" r:id="rId7" display="https://podminky.urs.cz/item/CS_URS_2023_01/564831111"/>
    <hyperlink ref="F117" r:id="rId8" display="https://podminky.urs.cz/item/CS_URS_2023_01/584121109"/>
    <hyperlink ref="F123" r:id="rId9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0"/>
    </row>
    <row r="4" spans="2:8" s="1" customFormat="1" ht="24.95" customHeight="1">
      <c r="B4" s="20"/>
      <c r="C4" s="140" t="s">
        <v>585</v>
      </c>
      <c r="H4" s="20"/>
    </row>
    <row r="5" spans="2:8" s="1" customFormat="1" ht="12" customHeight="1">
      <c r="B5" s="20"/>
      <c r="C5" s="271" t="s">
        <v>13</v>
      </c>
      <c r="D5" s="149" t="s">
        <v>7</v>
      </c>
      <c r="E5" s="1"/>
      <c r="F5" s="1"/>
      <c r="H5" s="20"/>
    </row>
    <row r="6" spans="2:8" s="1" customFormat="1" ht="36.95" customHeight="1">
      <c r="B6" s="20"/>
      <c r="C6" s="272" t="s">
        <v>15</v>
      </c>
      <c r="D6" s="273" t="s">
        <v>16</v>
      </c>
      <c r="E6" s="1"/>
      <c r="F6" s="1"/>
      <c r="H6" s="20"/>
    </row>
    <row r="7" spans="2:8" s="1" customFormat="1" ht="16.5" customHeight="1">
      <c r="B7" s="20"/>
      <c r="C7" s="142" t="s">
        <v>22</v>
      </c>
      <c r="D7" s="146" t="str">
        <f>'Rekapitulace stavby'!AN8</f>
        <v>9. 6. 2023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0" customFormat="1" ht="29.25" customHeight="1">
      <c r="A9" s="180"/>
      <c r="B9" s="274"/>
      <c r="C9" s="275" t="s">
        <v>49</v>
      </c>
      <c r="D9" s="276" t="s">
        <v>50</v>
      </c>
      <c r="E9" s="276" t="s">
        <v>104</v>
      </c>
      <c r="F9" s="277" t="s">
        <v>586</v>
      </c>
      <c r="G9" s="180"/>
      <c r="H9" s="274"/>
    </row>
    <row r="10" spans="1:8" s="2" customFormat="1" ht="26.4" customHeight="1">
      <c r="A10" s="38"/>
      <c r="B10" s="44"/>
      <c r="C10" s="278" t="s">
        <v>587</v>
      </c>
      <c r="D10" s="278" t="s">
        <v>79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79" t="s">
        <v>397</v>
      </c>
      <c r="D11" s="280" t="s">
        <v>397</v>
      </c>
      <c r="E11" s="281" t="s">
        <v>18</v>
      </c>
      <c r="F11" s="282">
        <v>8.1</v>
      </c>
      <c r="G11" s="38"/>
      <c r="H11" s="44"/>
    </row>
    <row r="12" spans="1:8" s="2" customFormat="1" ht="16.8" customHeight="1">
      <c r="A12" s="38"/>
      <c r="B12" s="44"/>
      <c r="C12" s="283" t="s">
        <v>397</v>
      </c>
      <c r="D12" s="283" t="s">
        <v>398</v>
      </c>
      <c r="E12" s="17" t="s">
        <v>18</v>
      </c>
      <c r="F12" s="284">
        <v>8.1</v>
      </c>
      <c r="G12" s="38"/>
      <c r="H12" s="44"/>
    </row>
    <row r="13" spans="1:8" s="2" customFormat="1" ht="16.8" customHeight="1">
      <c r="A13" s="38"/>
      <c r="B13" s="44"/>
      <c r="C13" s="279" t="s">
        <v>501</v>
      </c>
      <c r="D13" s="280" t="s">
        <v>501</v>
      </c>
      <c r="E13" s="281" t="s">
        <v>18</v>
      </c>
      <c r="F13" s="282">
        <v>2164.406</v>
      </c>
      <c r="G13" s="38"/>
      <c r="H13" s="44"/>
    </row>
    <row r="14" spans="1:8" s="2" customFormat="1" ht="16.8" customHeight="1">
      <c r="A14" s="38"/>
      <c r="B14" s="44"/>
      <c r="C14" s="283" t="s">
        <v>501</v>
      </c>
      <c r="D14" s="283" t="s">
        <v>502</v>
      </c>
      <c r="E14" s="17" t="s">
        <v>18</v>
      </c>
      <c r="F14" s="284">
        <v>2164.406</v>
      </c>
      <c r="G14" s="38"/>
      <c r="H14" s="44"/>
    </row>
    <row r="15" spans="1:8" s="2" customFormat="1" ht="7.4" customHeight="1">
      <c r="A15" s="38"/>
      <c r="B15" s="165"/>
      <c r="C15" s="166"/>
      <c r="D15" s="166"/>
      <c r="E15" s="166"/>
      <c r="F15" s="166"/>
      <c r="G15" s="166"/>
      <c r="H15" s="44"/>
    </row>
    <row r="16" spans="1:8" s="2" customFormat="1" ht="12">
      <c r="A16" s="38"/>
      <c r="B16" s="38"/>
      <c r="C16" s="38"/>
      <c r="D16" s="38"/>
      <c r="E16" s="38"/>
      <c r="F16" s="38"/>
      <c r="G16" s="38"/>
      <c r="H16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5" customFormat="1" ht="45" customHeight="1">
      <c r="B3" s="289"/>
      <c r="C3" s="290" t="s">
        <v>588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589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590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591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592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593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594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595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596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597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598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73</v>
      </c>
      <c r="F18" s="296" t="s">
        <v>599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600</v>
      </c>
      <c r="F19" s="296" t="s">
        <v>601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602</v>
      </c>
      <c r="F20" s="296" t="s">
        <v>603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604</v>
      </c>
      <c r="F21" s="296" t="s">
        <v>605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606</v>
      </c>
      <c r="F22" s="296" t="s">
        <v>607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80</v>
      </c>
      <c r="F23" s="296" t="s">
        <v>608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609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610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611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612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613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614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615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616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617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103</v>
      </c>
      <c r="F36" s="296"/>
      <c r="G36" s="296" t="s">
        <v>618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619</v>
      </c>
      <c r="F37" s="296"/>
      <c r="G37" s="296" t="s">
        <v>620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49</v>
      </c>
      <c r="F38" s="296"/>
      <c r="G38" s="296" t="s">
        <v>621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50</v>
      </c>
      <c r="F39" s="296"/>
      <c r="G39" s="296" t="s">
        <v>622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104</v>
      </c>
      <c r="F40" s="296"/>
      <c r="G40" s="296" t="s">
        <v>623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105</v>
      </c>
      <c r="F41" s="296"/>
      <c r="G41" s="296" t="s">
        <v>624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625</v>
      </c>
      <c r="F42" s="296"/>
      <c r="G42" s="296" t="s">
        <v>626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627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628</v>
      </c>
      <c r="F44" s="296"/>
      <c r="G44" s="296" t="s">
        <v>629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107</v>
      </c>
      <c r="F45" s="296"/>
      <c r="G45" s="296" t="s">
        <v>630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631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632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633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634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635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636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637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638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639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640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641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642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643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644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645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646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647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648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649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650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651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652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653</v>
      </c>
      <c r="D76" s="314"/>
      <c r="E76" s="314"/>
      <c r="F76" s="314" t="s">
        <v>654</v>
      </c>
      <c r="G76" s="315"/>
      <c r="H76" s="314" t="s">
        <v>50</v>
      </c>
      <c r="I76" s="314" t="s">
        <v>53</v>
      </c>
      <c r="J76" s="314" t="s">
        <v>655</v>
      </c>
      <c r="K76" s="313"/>
    </row>
    <row r="77" spans="2:11" s="1" customFormat="1" ht="17.25" customHeight="1">
      <c r="B77" s="311"/>
      <c r="C77" s="316" t="s">
        <v>656</v>
      </c>
      <c r="D77" s="316"/>
      <c r="E77" s="316"/>
      <c r="F77" s="317" t="s">
        <v>657</v>
      </c>
      <c r="G77" s="318"/>
      <c r="H77" s="316"/>
      <c r="I77" s="316"/>
      <c r="J77" s="316" t="s">
        <v>658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49</v>
      </c>
      <c r="D79" s="321"/>
      <c r="E79" s="321"/>
      <c r="F79" s="322" t="s">
        <v>659</v>
      </c>
      <c r="G79" s="323"/>
      <c r="H79" s="299" t="s">
        <v>660</v>
      </c>
      <c r="I79" s="299" t="s">
        <v>661</v>
      </c>
      <c r="J79" s="299">
        <v>20</v>
      </c>
      <c r="K79" s="313"/>
    </row>
    <row r="80" spans="2:11" s="1" customFormat="1" ht="15" customHeight="1">
      <c r="B80" s="311"/>
      <c r="C80" s="299" t="s">
        <v>72</v>
      </c>
      <c r="D80" s="299"/>
      <c r="E80" s="299"/>
      <c r="F80" s="322" t="s">
        <v>659</v>
      </c>
      <c r="G80" s="323"/>
      <c r="H80" s="299" t="s">
        <v>662</v>
      </c>
      <c r="I80" s="299" t="s">
        <v>661</v>
      </c>
      <c r="J80" s="299">
        <v>120</v>
      </c>
      <c r="K80" s="313"/>
    </row>
    <row r="81" spans="2:11" s="1" customFormat="1" ht="15" customHeight="1">
      <c r="B81" s="324"/>
      <c r="C81" s="299" t="s">
        <v>663</v>
      </c>
      <c r="D81" s="299"/>
      <c r="E81" s="299"/>
      <c r="F81" s="322" t="s">
        <v>664</v>
      </c>
      <c r="G81" s="323"/>
      <c r="H81" s="299" t="s">
        <v>665</v>
      </c>
      <c r="I81" s="299" t="s">
        <v>661</v>
      </c>
      <c r="J81" s="299">
        <v>50</v>
      </c>
      <c r="K81" s="313"/>
    </row>
    <row r="82" spans="2:11" s="1" customFormat="1" ht="15" customHeight="1">
      <c r="B82" s="324"/>
      <c r="C82" s="299" t="s">
        <v>666</v>
      </c>
      <c r="D82" s="299"/>
      <c r="E82" s="299"/>
      <c r="F82" s="322" t="s">
        <v>659</v>
      </c>
      <c r="G82" s="323"/>
      <c r="H82" s="299" t="s">
        <v>667</v>
      </c>
      <c r="I82" s="299" t="s">
        <v>668</v>
      </c>
      <c r="J82" s="299"/>
      <c r="K82" s="313"/>
    </row>
    <row r="83" spans="2:11" s="1" customFormat="1" ht="15" customHeight="1">
      <c r="B83" s="324"/>
      <c r="C83" s="325" t="s">
        <v>669</v>
      </c>
      <c r="D83" s="325"/>
      <c r="E83" s="325"/>
      <c r="F83" s="326" t="s">
        <v>664</v>
      </c>
      <c r="G83" s="325"/>
      <c r="H83" s="325" t="s">
        <v>670</v>
      </c>
      <c r="I83" s="325" t="s">
        <v>661</v>
      </c>
      <c r="J83" s="325">
        <v>15</v>
      </c>
      <c r="K83" s="313"/>
    </row>
    <row r="84" spans="2:11" s="1" customFormat="1" ht="15" customHeight="1">
      <c r="B84" s="324"/>
      <c r="C84" s="325" t="s">
        <v>671</v>
      </c>
      <c r="D84" s="325"/>
      <c r="E84" s="325"/>
      <c r="F84" s="326" t="s">
        <v>664</v>
      </c>
      <c r="G84" s="325"/>
      <c r="H84" s="325" t="s">
        <v>672</v>
      </c>
      <c r="I84" s="325" t="s">
        <v>661</v>
      </c>
      <c r="J84" s="325">
        <v>15</v>
      </c>
      <c r="K84" s="313"/>
    </row>
    <row r="85" spans="2:11" s="1" customFormat="1" ht="15" customHeight="1">
      <c r="B85" s="324"/>
      <c r="C85" s="325" t="s">
        <v>673</v>
      </c>
      <c r="D85" s="325"/>
      <c r="E85" s="325"/>
      <c r="F85" s="326" t="s">
        <v>664</v>
      </c>
      <c r="G85" s="325"/>
      <c r="H85" s="325" t="s">
        <v>674</v>
      </c>
      <c r="I85" s="325" t="s">
        <v>661</v>
      </c>
      <c r="J85" s="325">
        <v>20</v>
      </c>
      <c r="K85" s="313"/>
    </row>
    <row r="86" spans="2:11" s="1" customFormat="1" ht="15" customHeight="1">
      <c r="B86" s="324"/>
      <c r="C86" s="325" t="s">
        <v>675</v>
      </c>
      <c r="D86" s="325"/>
      <c r="E86" s="325"/>
      <c r="F86" s="326" t="s">
        <v>664</v>
      </c>
      <c r="G86" s="325"/>
      <c r="H86" s="325" t="s">
        <v>676</v>
      </c>
      <c r="I86" s="325" t="s">
        <v>661</v>
      </c>
      <c r="J86" s="325">
        <v>20</v>
      </c>
      <c r="K86" s="313"/>
    </row>
    <row r="87" spans="2:11" s="1" customFormat="1" ht="15" customHeight="1">
      <c r="B87" s="324"/>
      <c r="C87" s="299" t="s">
        <v>677</v>
      </c>
      <c r="D87" s="299"/>
      <c r="E87" s="299"/>
      <c r="F87" s="322" t="s">
        <v>664</v>
      </c>
      <c r="G87" s="323"/>
      <c r="H87" s="299" t="s">
        <v>678</v>
      </c>
      <c r="I87" s="299" t="s">
        <v>661</v>
      </c>
      <c r="J87" s="299">
        <v>50</v>
      </c>
      <c r="K87" s="313"/>
    </row>
    <row r="88" spans="2:11" s="1" customFormat="1" ht="15" customHeight="1">
      <c r="B88" s="324"/>
      <c r="C88" s="299" t="s">
        <v>679</v>
      </c>
      <c r="D88" s="299"/>
      <c r="E88" s="299"/>
      <c r="F88" s="322" t="s">
        <v>664</v>
      </c>
      <c r="G88" s="323"/>
      <c r="H88" s="299" t="s">
        <v>680</v>
      </c>
      <c r="I88" s="299" t="s">
        <v>661</v>
      </c>
      <c r="J88" s="299">
        <v>20</v>
      </c>
      <c r="K88" s="313"/>
    </row>
    <row r="89" spans="2:11" s="1" customFormat="1" ht="15" customHeight="1">
      <c r="B89" s="324"/>
      <c r="C89" s="299" t="s">
        <v>681</v>
      </c>
      <c r="D89" s="299"/>
      <c r="E89" s="299"/>
      <c r="F89" s="322" t="s">
        <v>664</v>
      </c>
      <c r="G89" s="323"/>
      <c r="H89" s="299" t="s">
        <v>682</v>
      </c>
      <c r="I89" s="299" t="s">
        <v>661</v>
      </c>
      <c r="J89" s="299">
        <v>20</v>
      </c>
      <c r="K89" s="313"/>
    </row>
    <row r="90" spans="2:11" s="1" customFormat="1" ht="15" customHeight="1">
      <c r="B90" s="324"/>
      <c r="C90" s="299" t="s">
        <v>683</v>
      </c>
      <c r="D90" s="299"/>
      <c r="E90" s="299"/>
      <c r="F90" s="322" t="s">
        <v>664</v>
      </c>
      <c r="G90" s="323"/>
      <c r="H90" s="299" t="s">
        <v>684</v>
      </c>
      <c r="I90" s="299" t="s">
        <v>661</v>
      </c>
      <c r="J90" s="299">
        <v>50</v>
      </c>
      <c r="K90" s="313"/>
    </row>
    <row r="91" spans="2:11" s="1" customFormat="1" ht="15" customHeight="1">
      <c r="B91" s="324"/>
      <c r="C91" s="299" t="s">
        <v>685</v>
      </c>
      <c r="D91" s="299"/>
      <c r="E91" s="299"/>
      <c r="F91" s="322" t="s">
        <v>664</v>
      </c>
      <c r="G91" s="323"/>
      <c r="H91" s="299" t="s">
        <v>685</v>
      </c>
      <c r="I91" s="299" t="s">
        <v>661</v>
      </c>
      <c r="J91" s="299">
        <v>50</v>
      </c>
      <c r="K91" s="313"/>
    </row>
    <row r="92" spans="2:11" s="1" customFormat="1" ht="15" customHeight="1">
      <c r="B92" s="324"/>
      <c r="C92" s="299" t="s">
        <v>686</v>
      </c>
      <c r="D92" s="299"/>
      <c r="E92" s="299"/>
      <c r="F92" s="322" t="s">
        <v>664</v>
      </c>
      <c r="G92" s="323"/>
      <c r="H92" s="299" t="s">
        <v>687</v>
      </c>
      <c r="I92" s="299" t="s">
        <v>661</v>
      </c>
      <c r="J92" s="299">
        <v>255</v>
      </c>
      <c r="K92" s="313"/>
    </row>
    <row r="93" spans="2:11" s="1" customFormat="1" ht="15" customHeight="1">
      <c r="B93" s="324"/>
      <c r="C93" s="299" t="s">
        <v>688</v>
      </c>
      <c r="D93" s="299"/>
      <c r="E93" s="299"/>
      <c r="F93" s="322" t="s">
        <v>659</v>
      </c>
      <c r="G93" s="323"/>
      <c r="H93" s="299" t="s">
        <v>689</v>
      </c>
      <c r="I93" s="299" t="s">
        <v>690</v>
      </c>
      <c r="J93" s="299"/>
      <c r="K93" s="313"/>
    </row>
    <row r="94" spans="2:11" s="1" customFormat="1" ht="15" customHeight="1">
      <c r="B94" s="324"/>
      <c r="C94" s="299" t="s">
        <v>691</v>
      </c>
      <c r="D94" s="299"/>
      <c r="E94" s="299"/>
      <c r="F94" s="322" t="s">
        <v>659</v>
      </c>
      <c r="G94" s="323"/>
      <c r="H94" s="299" t="s">
        <v>692</v>
      </c>
      <c r="I94" s="299" t="s">
        <v>693</v>
      </c>
      <c r="J94" s="299"/>
      <c r="K94" s="313"/>
    </row>
    <row r="95" spans="2:11" s="1" customFormat="1" ht="15" customHeight="1">
      <c r="B95" s="324"/>
      <c r="C95" s="299" t="s">
        <v>694</v>
      </c>
      <c r="D95" s="299"/>
      <c r="E95" s="299"/>
      <c r="F95" s="322" t="s">
        <v>659</v>
      </c>
      <c r="G95" s="323"/>
      <c r="H95" s="299" t="s">
        <v>694</v>
      </c>
      <c r="I95" s="299" t="s">
        <v>693</v>
      </c>
      <c r="J95" s="299"/>
      <c r="K95" s="313"/>
    </row>
    <row r="96" spans="2:11" s="1" customFormat="1" ht="15" customHeight="1">
      <c r="B96" s="324"/>
      <c r="C96" s="299" t="s">
        <v>34</v>
      </c>
      <c r="D96" s="299"/>
      <c r="E96" s="299"/>
      <c r="F96" s="322" t="s">
        <v>659</v>
      </c>
      <c r="G96" s="323"/>
      <c r="H96" s="299" t="s">
        <v>695</v>
      </c>
      <c r="I96" s="299" t="s">
        <v>693</v>
      </c>
      <c r="J96" s="299"/>
      <c r="K96" s="313"/>
    </row>
    <row r="97" spans="2:11" s="1" customFormat="1" ht="15" customHeight="1">
      <c r="B97" s="324"/>
      <c r="C97" s="299" t="s">
        <v>44</v>
      </c>
      <c r="D97" s="299"/>
      <c r="E97" s="299"/>
      <c r="F97" s="322" t="s">
        <v>659</v>
      </c>
      <c r="G97" s="323"/>
      <c r="H97" s="299" t="s">
        <v>696</v>
      </c>
      <c r="I97" s="299" t="s">
        <v>693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697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653</v>
      </c>
      <c r="D103" s="314"/>
      <c r="E103" s="314"/>
      <c r="F103" s="314" t="s">
        <v>654</v>
      </c>
      <c r="G103" s="315"/>
      <c r="H103" s="314" t="s">
        <v>50</v>
      </c>
      <c r="I103" s="314" t="s">
        <v>53</v>
      </c>
      <c r="J103" s="314" t="s">
        <v>655</v>
      </c>
      <c r="K103" s="313"/>
    </row>
    <row r="104" spans="2:11" s="1" customFormat="1" ht="17.25" customHeight="1">
      <c r="B104" s="311"/>
      <c r="C104" s="316" t="s">
        <v>656</v>
      </c>
      <c r="D104" s="316"/>
      <c r="E104" s="316"/>
      <c r="F104" s="317" t="s">
        <v>657</v>
      </c>
      <c r="G104" s="318"/>
      <c r="H104" s="316"/>
      <c r="I104" s="316"/>
      <c r="J104" s="316" t="s">
        <v>658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49</v>
      </c>
      <c r="D106" s="321"/>
      <c r="E106" s="321"/>
      <c r="F106" s="322" t="s">
        <v>659</v>
      </c>
      <c r="G106" s="299"/>
      <c r="H106" s="299" t="s">
        <v>698</v>
      </c>
      <c r="I106" s="299" t="s">
        <v>661</v>
      </c>
      <c r="J106" s="299">
        <v>20</v>
      </c>
      <c r="K106" s="313"/>
    </row>
    <row r="107" spans="2:11" s="1" customFormat="1" ht="15" customHeight="1">
      <c r="B107" s="311"/>
      <c r="C107" s="299" t="s">
        <v>72</v>
      </c>
      <c r="D107" s="299"/>
      <c r="E107" s="299"/>
      <c r="F107" s="322" t="s">
        <v>659</v>
      </c>
      <c r="G107" s="299"/>
      <c r="H107" s="299" t="s">
        <v>698</v>
      </c>
      <c r="I107" s="299" t="s">
        <v>661</v>
      </c>
      <c r="J107" s="299">
        <v>120</v>
      </c>
      <c r="K107" s="313"/>
    </row>
    <row r="108" spans="2:11" s="1" customFormat="1" ht="15" customHeight="1">
      <c r="B108" s="324"/>
      <c r="C108" s="299" t="s">
        <v>663</v>
      </c>
      <c r="D108" s="299"/>
      <c r="E108" s="299"/>
      <c r="F108" s="322" t="s">
        <v>664</v>
      </c>
      <c r="G108" s="299"/>
      <c r="H108" s="299" t="s">
        <v>698</v>
      </c>
      <c r="I108" s="299" t="s">
        <v>661</v>
      </c>
      <c r="J108" s="299">
        <v>50</v>
      </c>
      <c r="K108" s="313"/>
    </row>
    <row r="109" spans="2:11" s="1" customFormat="1" ht="15" customHeight="1">
      <c r="B109" s="324"/>
      <c r="C109" s="299" t="s">
        <v>666</v>
      </c>
      <c r="D109" s="299"/>
      <c r="E109" s="299"/>
      <c r="F109" s="322" t="s">
        <v>659</v>
      </c>
      <c r="G109" s="299"/>
      <c r="H109" s="299" t="s">
        <v>698</v>
      </c>
      <c r="I109" s="299" t="s">
        <v>668</v>
      </c>
      <c r="J109" s="299"/>
      <c r="K109" s="313"/>
    </row>
    <row r="110" spans="2:11" s="1" customFormat="1" ht="15" customHeight="1">
      <c r="B110" s="324"/>
      <c r="C110" s="299" t="s">
        <v>677</v>
      </c>
      <c r="D110" s="299"/>
      <c r="E110" s="299"/>
      <c r="F110" s="322" t="s">
        <v>664</v>
      </c>
      <c r="G110" s="299"/>
      <c r="H110" s="299" t="s">
        <v>698</v>
      </c>
      <c r="I110" s="299" t="s">
        <v>661</v>
      </c>
      <c r="J110" s="299">
        <v>50</v>
      </c>
      <c r="K110" s="313"/>
    </row>
    <row r="111" spans="2:11" s="1" customFormat="1" ht="15" customHeight="1">
      <c r="B111" s="324"/>
      <c r="C111" s="299" t="s">
        <v>685</v>
      </c>
      <c r="D111" s="299"/>
      <c r="E111" s="299"/>
      <c r="F111" s="322" t="s">
        <v>664</v>
      </c>
      <c r="G111" s="299"/>
      <c r="H111" s="299" t="s">
        <v>698</v>
      </c>
      <c r="I111" s="299" t="s">
        <v>661</v>
      </c>
      <c r="J111" s="299">
        <v>50</v>
      </c>
      <c r="K111" s="313"/>
    </row>
    <row r="112" spans="2:11" s="1" customFormat="1" ht="15" customHeight="1">
      <c r="B112" s="324"/>
      <c r="C112" s="299" t="s">
        <v>683</v>
      </c>
      <c r="D112" s="299"/>
      <c r="E112" s="299"/>
      <c r="F112" s="322" t="s">
        <v>664</v>
      </c>
      <c r="G112" s="299"/>
      <c r="H112" s="299" t="s">
        <v>698</v>
      </c>
      <c r="I112" s="299" t="s">
        <v>661</v>
      </c>
      <c r="J112" s="299">
        <v>50</v>
      </c>
      <c r="K112" s="313"/>
    </row>
    <row r="113" spans="2:11" s="1" customFormat="1" ht="15" customHeight="1">
      <c r="B113" s="324"/>
      <c r="C113" s="299" t="s">
        <v>49</v>
      </c>
      <c r="D113" s="299"/>
      <c r="E113" s="299"/>
      <c r="F113" s="322" t="s">
        <v>659</v>
      </c>
      <c r="G113" s="299"/>
      <c r="H113" s="299" t="s">
        <v>699</v>
      </c>
      <c r="I113" s="299" t="s">
        <v>661</v>
      </c>
      <c r="J113" s="299">
        <v>20</v>
      </c>
      <c r="K113" s="313"/>
    </row>
    <row r="114" spans="2:11" s="1" customFormat="1" ht="15" customHeight="1">
      <c r="B114" s="324"/>
      <c r="C114" s="299" t="s">
        <v>700</v>
      </c>
      <c r="D114" s="299"/>
      <c r="E114" s="299"/>
      <c r="F114" s="322" t="s">
        <v>659</v>
      </c>
      <c r="G114" s="299"/>
      <c r="H114" s="299" t="s">
        <v>701</v>
      </c>
      <c r="I114" s="299" t="s">
        <v>661</v>
      </c>
      <c r="J114" s="299">
        <v>120</v>
      </c>
      <c r="K114" s="313"/>
    </row>
    <row r="115" spans="2:11" s="1" customFormat="1" ht="15" customHeight="1">
      <c r="B115" s="324"/>
      <c r="C115" s="299" t="s">
        <v>34</v>
      </c>
      <c r="D115" s="299"/>
      <c r="E115" s="299"/>
      <c r="F115" s="322" t="s">
        <v>659</v>
      </c>
      <c r="G115" s="299"/>
      <c r="H115" s="299" t="s">
        <v>702</v>
      </c>
      <c r="I115" s="299" t="s">
        <v>693</v>
      </c>
      <c r="J115" s="299"/>
      <c r="K115" s="313"/>
    </row>
    <row r="116" spans="2:11" s="1" customFormat="1" ht="15" customHeight="1">
      <c r="B116" s="324"/>
      <c r="C116" s="299" t="s">
        <v>44</v>
      </c>
      <c r="D116" s="299"/>
      <c r="E116" s="299"/>
      <c r="F116" s="322" t="s">
        <v>659</v>
      </c>
      <c r="G116" s="299"/>
      <c r="H116" s="299" t="s">
        <v>703</v>
      </c>
      <c r="I116" s="299" t="s">
        <v>693</v>
      </c>
      <c r="J116" s="299"/>
      <c r="K116" s="313"/>
    </row>
    <row r="117" spans="2:11" s="1" customFormat="1" ht="15" customHeight="1">
      <c r="B117" s="324"/>
      <c r="C117" s="299" t="s">
        <v>53</v>
      </c>
      <c r="D117" s="299"/>
      <c r="E117" s="299"/>
      <c r="F117" s="322" t="s">
        <v>659</v>
      </c>
      <c r="G117" s="299"/>
      <c r="H117" s="299" t="s">
        <v>704</v>
      </c>
      <c r="I117" s="299" t="s">
        <v>705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706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653</v>
      </c>
      <c r="D123" s="314"/>
      <c r="E123" s="314"/>
      <c r="F123" s="314" t="s">
        <v>654</v>
      </c>
      <c r="G123" s="315"/>
      <c r="H123" s="314" t="s">
        <v>50</v>
      </c>
      <c r="I123" s="314" t="s">
        <v>53</v>
      </c>
      <c r="J123" s="314" t="s">
        <v>655</v>
      </c>
      <c r="K123" s="343"/>
    </row>
    <row r="124" spans="2:11" s="1" customFormat="1" ht="17.25" customHeight="1">
      <c r="B124" s="342"/>
      <c r="C124" s="316" t="s">
        <v>656</v>
      </c>
      <c r="D124" s="316"/>
      <c r="E124" s="316"/>
      <c r="F124" s="317" t="s">
        <v>657</v>
      </c>
      <c r="G124" s="318"/>
      <c r="H124" s="316"/>
      <c r="I124" s="316"/>
      <c r="J124" s="316" t="s">
        <v>658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72</v>
      </c>
      <c r="D126" s="321"/>
      <c r="E126" s="321"/>
      <c r="F126" s="322" t="s">
        <v>659</v>
      </c>
      <c r="G126" s="299"/>
      <c r="H126" s="299" t="s">
        <v>698</v>
      </c>
      <c r="I126" s="299" t="s">
        <v>661</v>
      </c>
      <c r="J126" s="299">
        <v>120</v>
      </c>
      <c r="K126" s="347"/>
    </row>
    <row r="127" spans="2:11" s="1" customFormat="1" ht="15" customHeight="1">
      <c r="B127" s="344"/>
      <c r="C127" s="299" t="s">
        <v>707</v>
      </c>
      <c r="D127" s="299"/>
      <c r="E127" s="299"/>
      <c r="F127" s="322" t="s">
        <v>659</v>
      </c>
      <c r="G127" s="299"/>
      <c r="H127" s="299" t="s">
        <v>708</v>
      </c>
      <c r="I127" s="299" t="s">
        <v>661</v>
      </c>
      <c r="J127" s="299" t="s">
        <v>709</v>
      </c>
      <c r="K127" s="347"/>
    </row>
    <row r="128" spans="2:11" s="1" customFormat="1" ht="15" customHeight="1">
      <c r="B128" s="344"/>
      <c r="C128" s="299" t="s">
        <v>80</v>
      </c>
      <c r="D128" s="299"/>
      <c r="E128" s="299"/>
      <c r="F128" s="322" t="s">
        <v>659</v>
      </c>
      <c r="G128" s="299"/>
      <c r="H128" s="299" t="s">
        <v>710</v>
      </c>
      <c r="I128" s="299" t="s">
        <v>661</v>
      </c>
      <c r="J128" s="299" t="s">
        <v>709</v>
      </c>
      <c r="K128" s="347"/>
    </row>
    <row r="129" spans="2:11" s="1" customFormat="1" ht="15" customHeight="1">
      <c r="B129" s="344"/>
      <c r="C129" s="299" t="s">
        <v>669</v>
      </c>
      <c r="D129" s="299"/>
      <c r="E129" s="299"/>
      <c r="F129" s="322" t="s">
        <v>664</v>
      </c>
      <c r="G129" s="299"/>
      <c r="H129" s="299" t="s">
        <v>670</v>
      </c>
      <c r="I129" s="299" t="s">
        <v>661</v>
      </c>
      <c r="J129" s="299">
        <v>15</v>
      </c>
      <c r="K129" s="347"/>
    </row>
    <row r="130" spans="2:11" s="1" customFormat="1" ht="15" customHeight="1">
      <c r="B130" s="344"/>
      <c r="C130" s="325" t="s">
        <v>671</v>
      </c>
      <c r="D130" s="325"/>
      <c r="E130" s="325"/>
      <c r="F130" s="326" t="s">
        <v>664</v>
      </c>
      <c r="G130" s="325"/>
      <c r="H130" s="325" t="s">
        <v>672</v>
      </c>
      <c r="I130" s="325" t="s">
        <v>661</v>
      </c>
      <c r="J130" s="325">
        <v>15</v>
      </c>
      <c r="K130" s="347"/>
    </row>
    <row r="131" spans="2:11" s="1" customFormat="1" ht="15" customHeight="1">
      <c r="B131" s="344"/>
      <c r="C131" s="325" t="s">
        <v>673</v>
      </c>
      <c r="D131" s="325"/>
      <c r="E131" s="325"/>
      <c r="F131" s="326" t="s">
        <v>664</v>
      </c>
      <c r="G131" s="325"/>
      <c r="H131" s="325" t="s">
        <v>674</v>
      </c>
      <c r="I131" s="325" t="s">
        <v>661</v>
      </c>
      <c r="J131" s="325">
        <v>20</v>
      </c>
      <c r="K131" s="347"/>
    </row>
    <row r="132" spans="2:11" s="1" customFormat="1" ht="15" customHeight="1">
      <c r="B132" s="344"/>
      <c r="C132" s="325" t="s">
        <v>675</v>
      </c>
      <c r="D132" s="325"/>
      <c r="E132" s="325"/>
      <c r="F132" s="326" t="s">
        <v>664</v>
      </c>
      <c r="G132" s="325"/>
      <c r="H132" s="325" t="s">
        <v>676</v>
      </c>
      <c r="I132" s="325" t="s">
        <v>661</v>
      </c>
      <c r="J132" s="325">
        <v>20</v>
      </c>
      <c r="K132" s="347"/>
    </row>
    <row r="133" spans="2:11" s="1" customFormat="1" ht="15" customHeight="1">
      <c r="B133" s="344"/>
      <c r="C133" s="299" t="s">
        <v>663</v>
      </c>
      <c r="D133" s="299"/>
      <c r="E133" s="299"/>
      <c r="F133" s="322" t="s">
        <v>664</v>
      </c>
      <c r="G133" s="299"/>
      <c r="H133" s="299" t="s">
        <v>698</v>
      </c>
      <c r="I133" s="299" t="s">
        <v>661</v>
      </c>
      <c r="J133" s="299">
        <v>50</v>
      </c>
      <c r="K133" s="347"/>
    </row>
    <row r="134" spans="2:11" s="1" customFormat="1" ht="15" customHeight="1">
      <c r="B134" s="344"/>
      <c r="C134" s="299" t="s">
        <v>677</v>
      </c>
      <c r="D134" s="299"/>
      <c r="E134" s="299"/>
      <c r="F134" s="322" t="s">
        <v>664</v>
      </c>
      <c r="G134" s="299"/>
      <c r="H134" s="299" t="s">
        <v>698</v>
      </c>
      <c r="I134" s="299" t="s">
        <v>661</v>
      </c>
      <c r="J134" s="299">
        <v>50</v>
      </c>
      <c r="K134" s="347"/>
    </row>
    <row r="135" spans="2:11" s="1" customFormat="1" ht="15" customHeight="1">
      <c r="B135" s="344"/>
      <c r="C135" s="299" t="s">
        <v>683</v>
      </c>
      <c r="D135" s="299"/>
      <c r="E135" s="299"/>
      <c r="F135" s="322" t="s">
        <v>664</v>
      </c>
      <c r="G135" s="299"/>
      <c r="H135" s="299" t="s">
        <v>698</v>
      </c>
      <c r="I135" s="299" t="s">
        <v>661</v>
      </c>
      <c r="J135" s="299">
        <v>50</v>
      </c>
      <c r="K135" s="347"/>
    </row>
    <row r="136" spans="2:11" s="1" customFormat="1" ht="15" customHeight="1">
      <c r="B136" s="344"/>
      <c r="C136" s="299" t="s">
        <v>685</v>
      </c>
      <c r="D136" s="299"/>
      <c r="E136" s="299"/>
      <c r="F136" s="322" t="s">
        <v>664</v>
      </c>
      <c r="G136" s="299"/>
      <c r="H136" s="299" t="s">
        <v>698</v>
      </c>
      <c r="I136" s="299" t="s">
        <v>661</v>
      </c>
      <c r="J136" s="299">
        <v>50</v>
      </c>
      <c r="K136" s="347"/>
    </row>
    <row r="137" spans="2:11" s="1" customFormat="1" ht="15" customHeight="1">
      <c r="B137" s="344"/>
      <c r="C137" s="299" t="s">
        <v>686</v>
      </c>
      <c r="D137" s="299"/>
      <c r="E137" s="299"/>
      <c r="F137" s="322" t="s">
        <v>664</v>
      </c>
      <c r="G137" s="299"/>
      <c r="H137" s="299" t="s">
        <v>711</v>
      </c>
      <c r="I137" s="299" t="s">
        <v>661</v>
      </c>
      <c r="J137" s="299">
        <v>255</v>
      </c>
      <c r="K137" s="347"/>
    </row>
    <row r="138" spans="2:11" s="1" customFormat="1" ht="15" customHeight="1">
      <c r="B138" s="344"/>
      <c r="C138" s="299" t="s">
        <v>688</v>
      </c>
      <c r="D138" s="299"/>
      <c r="E138" s="299"/>
      <c r="F138" s="322" t="s">
        <v>659</v>
      </c>
      <c r="G138" s="299"/>
      <c r="H138" s="299" t="s">
        <v>712</v>
      </c>
      <c r="I138" s="299" t="s">
        <v>690</v>
      </c>
      <c r="J138" s="299"/>
      <c r="K138" s="347"/>
    </row>
    <row r="139" spans="2:11" s="1" customFormat="1" ht="15" customHeight="1">
      <c r="B139" s="344"/>
      <c r="C139" s="299" t="s">
        <v>691</v>
      </c>
      <c r="D139" s="299"/>
      <c r="E139" s="299"/>
      <c r="F139" s="322" t="s">
        <v>659</v>
      </c>
      <c r="G139" s="299"/>
      <c r="H139" s="299" t="s">
        <v>713</v>
      </c>
      <c r="I139" s="299" t="s">
        <v>693</v>
      </c>
      <c r="J139" s="299"/>
      <c r="K139" s="347"/>
    </row>
    <row r="140" spans="2:11" s="1" customFormat="1" ht="15" customHeight="1">
      <c r="B140" s="344"/>
      <c r="C140" s="299" t="s">
        <v>694</v>
      </c>
      <c r="D140" s="299"/>
      <c r="E140" s="299"/>
      <c r="F140" s="322" t="s">
        <v>659</v>
      </c>
      <c r="G140" s="299"/>
      <c r="H140" s="299" t="s">
        <v>694</v>
      </c>
      <c r="I140" s="299" t="s">
        <v>693</v>
      </c>
      <c r="J140" s="299"/>
      <c r="K140" s="347"/>
    </row>
    <row r="141" spans="2:11" s="1" customFormat="1" ht="15" customHeight="1">
      <c r="B141" s="344"/>
      <c r="C141" s="299" t="s">
        <v>34</v>
      </c>
      <c r="D141" s="299"/>
      <c r="E141" s="299"/>
      <c r="F141" s="322" t="s">
        <v>659</v>
      </c>
      <c r="G141" s="299"/>
      <c r="H141" s="299" t="s">
        <v>714</v>
      </c>
      <c r="I141" s="299" t="s">
        <v>693</v>
      </c>
      <c r="J141" s="299"/>
      <c r="K141" s="347"/>
    </row>
    <row r="142" spans="2:11" s="1" customFormat="1" ht="15" customHeight="1">
      <c r="B142" s="344"/>
      <c r="C142" s="299" t="s">
        <v>715</v>
      </c>
      <c r="D142" s="299"/>
      <c r="E142" s="299"/>
      <c r="F142" s="322" t="s">
        <v>659</v>
      </c>
      <c r="G142" s="299"/>
      <c r="H142" s="299" t="s">
        <v>716</v>
      </c>
      <c r="I142" s="299" t="s">
        <v>693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717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653</v>
      </c>
      <c r="D148" s="314"/>
      <c r="E148" s="314"/>
      <c r="F148" s="314" t="s">
        <v>654</v>
      </c>
      <c r="G148" s="315"/>
      <c r="H148" s="314" t="s">
        <v>50</v>
      </c>
      <c r="I148" s="314" t="s">
        <v>53</v>
      </c>
      <c r="J148" s="314" t="s">
        <v>655</v>
      </c>
      <c r="K148" s="313"/>
    </row>
    <row r="149" spans="2:11" s="1" customFormat="1" ht="17.25" customHeight="1">
      <c r="B149" s="311"/>
      <c r="C149" s="316" t="s">
        <v>656</v>
      </c>
      <c r="D149" s="316"/>
      <c r="E149" s="316"/>
      <c r="F149" s="317" t="s">
        <v>657</v>
      </c>
      <c r="G149" s="318"/>
      <c r="H149" s="316"/>
      <c r="I149" s="316"/>
      <c r="J149" s="316" t="s">
        <v>658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72</v>
      </c>
      <c r="D151" s="299"/>
      <c r="E151" s="299"/>
      <c r="F151" s="352" t="s">
        <v>659</v>
      </c>
      <c r="G151" s="299"/>
      <c r="H151" s="351" t="s">
        <v>698</v>
      </c>
      <c r="I151" s="351" t="s">
        <v>661</v>
      </c>
      <c r="J151" s="351">
        <v>120</v>
      </c>
      <c r="K151" s="347"/>
    </row>
    <row r="152" spans="2:11" s="1" customFormat="1" ht="15" customHeight="1">
      <c r="B152" s="324"/>
      <c r="C152" s="351" t="s">
        <v>707</v>
      </c>
      <c r="D152" s="299"/>
      <c r="E152" s="299"/>
      <c r="F152" s="352" t="s">
        <v>659</v>
      </c>
      <c r="G152" s="299"/>
      <c r="H152" s="351" t="s">
        <v>718</v>
      </c>
      <c r="I152" s="351" t="s">
        <v>661</v>
      </c>
      <c r="J152" s="351" t="s">
        <v>709</v>
      </c>
      <c r="K152" s="347"/>
    </row>
    <row r="153" spans="2:11" s="1" customFormat="1" ht="15" customHeight="1">
      <c r="B153" s="324"/>
      <c r="C153" s="351" t="s">
        <v>80</v>
      </c>
      <c r="D153" s="299"/>
      <c r="E153" s="299"/>
      <c r="F153" s="352" t="s">
        <v>659</v>
      </c>
      <c r="G153" s="299"/>
      <c r="H153" s="351" t="s">
        <v>719</v>
      </c>
      <c r="I153" s="351" t="s">
        <v>661</v>
      </c>
      <c r="J153" s="351" t="s">
        <v>709</v>
      </c>
      <c r="K153" s="347"/>
    </row>
    <row r="154" spans="2:11" s="1" customFormat="1" ht="15" customHeight="1">
      <c r="B154" s="324"/>
      <c r="C154" s="351" t="s">
        <v>663</v>
      </c>
      <c r="D154" s="299"/>
      <c r="E154" s="299"/>
      <c r="F154" s="352" t="s">
        <v>664</v>
      </c>
      <c r="G154" s="299"/>
      <c r="H154" s="351" t="s">
        <v>698</v>
      </c>
      <c r="I154" s="351" t="s">
        <v>661</v>
      </c>
      <c r="J154" s="351">
        <v>50</v>
      </c>
      <c r="K154" s="347"/>
    </row>
    <row r="155" spans="2:11" s="1" customFormat="1" ht="15" customHeight="1">
      <c r="B155" s="324"/>
      <c r="C155" s="351" t="s">
        <v>666</v>
      </c>
      <c r="D155" s="299"/>
      <c r="E155" s="299"/>
      <c r="F155" s="352" t="s">
        <v>659</v>
      </c>
      <c r="G155" s="299"/>
      <c r="H155" s="351" t="s">
        <v>698</v>
      </c>
      <c r="I155" s="351" t="s">
        <v>668</v>
      </c>
      <c r="J155" s="351"/>
      <c r="K155" s="347"/>
    </row>
    <row r="156" spans="2:11" s="1" customFormat="1" ht="15" customHeight="1">
      <c r="B156" s="324"/>
      <c r="C156" s="351" t="s">
        <v>677</v>
      </c>
      <c r="D156" s="299"/>
      <c r="E156" s="299"/>
      <c r="F156" s="352" t="s">
        <v>664</v>
      </c>
      <c r="G156" s="299"/>
      <c r="H156" s="351" t="s">
        <v>698</v>
      </c>
      <c r="I156" s="351" t="s">
        <v>661</v>
      </c>
      <c r="J156" s="351">
        <v>50</v>
      </c>
      <c r="K156" s="347"/>
    </row>
    <row r="157" spans="2:11" s="1" customFormat="1" ht="15" customHeight="1">
      <c r="B157" s="324"/>
      <c r="C157" s="351" t="s">
        <v>685</v>
      </c>
      <c r="D157" s="299"/>
      <c r="E157" s="299"/>
      <c r="F157" s="352" t="s">
        <v>664</v>
      </c>
      <c r="G157" s="299"/>
      <c r="H157" s="351" t="s">
        <v>698</v>
      </c>
      <c r="I157" s="351" t="s">
        <v>661</v>
      </c>
      <c r="J157" s="351">
        <v>50</v>
      </c>
      <c r="K157" s="347"/>
    </row>
    <row r="158" spans="2:11" s="1" customFormat="1" ht="15" customHeight="1">
      <c r="B158" s="324"/>
      <c r="C158" s="351" t="s">
        <v>683</v>
      </c>
      <c r="D158" s="299"/>
      <c r="E158" s="299"/>
      <c r="F158" s="352" t="s">
        <v>664</v>
      </c>
      <c r="G158" s="299"/>
      <c r="H158" s="351" t="s">
        <v>698</v>
      </c>
      <c r="I158" s="351" t="s">
        <v>661</v>
      </c>
      <c r="J158" s="351">
        <v>50</v>
      </c>
      <c r="K158" s="347"/>
    </row>
    <row r="159" spans="2:11" s="1" customFormat="1" ht="15" customHeight="1">
      <c r="B159" s="324"/>
      <c r="C159" s="351" t="s">
        <v>92</v>
      </c>
      <c r="D159" s="299"/>
      <c r="E159" s="299"/>
      <c r="F159" s="352" t="s">
        <v>659</v>
      </c>
      <c r="G159" s="299"/>
      <c r="H159" s="351" t="s">
        <v>720</v>
      </c>
      <c r="I159" s="351" t="s">
        <v>661</v>
      </c>
      <c r="J159" s="351" t="s">
        <v>721</v>
      </c>
      <c r="K159" s="347"/>
    </row>
    <row r="160" spans="2:11" s="1" customFormat="1" ht="15" customHeight="1">
      <c r="B160" s="324"/>
      <c r="C160" s="351" t="s">
        <v>722</v>
      </c>
      <c r="D160" s="299"/>
      <c r="E160" s="299"/>
      <c r="F160" s="352" t="s">
        <v>659</v>
      </c>
      <c r="G160" s="299"/>
      <c r="H160" s="351" t="s">
        <v>723</v>
      </c>
      <c r="I160" s="351" t="s">
        <v>693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724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653</v>
      </c>
      <c r="D166" s="314"/>
      <c r="E166" s="314"/>
      <c r="F166" s="314" t="s">
        <v>654</v>
      </c>
      <c r="G166" s="356"/>
      <c r="H166" s="357" t="s">
        <v>50</v>
      </c>
      <c r="I166" s="357" t="s">
        <v>53</v>
      </c>
      <c r="J166" s="314" t="s">
        <v>655</v>
      </c>
      <c r="K166" s="291"/>
    </row>
    <row r="167" spans="2:11" s="1" customFormat="1" ht="17.25" customHeight="1">
      <c r="B167" s="292"/>
      <c r="C167" s="316" t="s">
        <v>656</v>
      </c>
      <c r="D167" s="316"/>
      <c r="E167" s="316"/>
      <c r="F167" s="317" t="s">
        <v>657</v>
      </c>
      <c r="G167" s="358"/>
      <c r="H167" s="359"/>
      <c r="I167" s="359"/>
      <c r="J167" s="316" t="s">
        <v>658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72</v>
      </c>
      <c r="D169" s="299"/>
      <c r="E169" s="299"/>
      <c r="F169" s="322" t="s">
        <v>659</v>
      </c>
      <c r="G169" s="299"/>
      <c r="H169" s="299" t="s">
        <v>698</v>
      </c>
      <c r="I169" s="299" t="s">
        <v>661</v>
      </c>
      <c r="J169" s="299">
        <v>120</v>
      </c>
      <c r="K169" s="347"/>
    </row>
    <row r="170" spans="2:11" s="1" customFormat="1" ht="15" customHeight="1">
      <c r="B170" s="324"/>
      <c r="C170" s="299" t="s">
        <v>707</v>
      </c>
      <c r="D170" s="299"/>
      <c r="E170" s="299"/>
      <c r="F170" s="322" t="s">
        <v>659</v>
      </c>
      <c r="G170" s="299"/>
      <c r="H170" s="299" t="s">
        <v>708</v>
      </c>
      <c r="I170" s="299" t="s">
        <v>661</v>
      </c>
      <c r="J170" s="299" t="s">
        <v>709</v>
      </c>
      <c r="K170" s="347"/>
    </row>
    <row r="171" spans="2:11" s="1" customFormat="1" ht="15" customHeight="1">
      <c r="B171" s="324"/>
      <c r="C171" s="299" t="s">
        <v>80</v>
      </c>
      <c r="D171" s="299"/>
      <c r="E171" s="299"/>
      <c r="F171" s="322" t="s">
        <v>659</v>
      </c>
      <c r="G171" s="299"/>
      <c r="H171" s="299" t="s">
        <v>725</v>
      </c>
      <c r="I171" s="299" t="s">
        <v>661</v>
      </c>
      <c r="J171" s="299" t="s">
        <v>709</v>
      </c>
      <c r="K171" s="347"/>
    </row>
    <row r="172" spans="2:11" s="1" customFormat="1" ht="15" customHeight="1">
      <c r="B172" s="324"/>
      <c r="C172" s="299" t="s">
        <v>663</v>
      </c>
      <c r="D172" s="299"/>
      <c r="E172" s="299"/>
      <c r="F172" s="322" t="s">
        <v>664</v>
      </c>
      <c r="G172" s="299"/>
      <c r="H172" s="299" t="s">
        <v>725</v>
      </c>
      <c r="I172" s="299" t="s">
        <v>661</v>
      </c>
      <c r="J172" s="299">
        <v>50</v>
      </c>
      <c r="K172" s="347"/>
    </row>
    <row r="173" spans="2:11" s="1" customFormat="1" ht="15" customHeight="1">
      <c r="B173" s="324"/>
      <c r="C173" s="299" t="s">
        <v>666</v>
      </c>
      <c r="D173" s="299"/>
      <c r="E173" s="299"/>
      <c r="F173" s="322" t="s">
        <v>659</v>
      </c>
      <c r="G173" s="299"/>
      <c r="H173" s="299" t="s">
        <v>725</v>
      </c>
      <c r="I173" s="299" t="s">
        <v>668</v>
      </c>
      <c r="J173" s="299"/>
      <c r="K173" s="347"/>
    </row>
    <row r="174" spans="2:11" s="1" customFormat="1" ht="15" customHeight="1">
      <c r="B174" s="324"/>
      <c r="C174" s="299" t="s">
        <v>677</v>
      </c>
      <c r="D174" s="299"/>
      <c r="E174" s="299"/>
      <c r="F174" s="322" t="s">
        <v>664</v>
      </c>
      <c r="G174" s="299"/>
      <c r="H174" s="299" t="s">
        <v>725</v>
      </c>
      <c r="I174" s="299" t="s">
        <v>661</v>
      </c>
      <c r="J174" s="299">
        <v>50</v>
      </c>
      <c r="K174" s="347"/>
    </row>
    <row r="175" spans="2:11" s="1" customFormat="1" ht="15" customHeight="1">
      <c r="B175" s="324"/>
      <c r="C175" s="299" t="s">
        <v>685</v>
      </c>
      <c r="D175" s="299"/>
      <c r="E175" s="299"/>
      <c r="F175" s="322" t="s">
        <v>664</v>
      </c>
      <c r="G175" s="299"/>
      <c r="H175" s="299" t="s">
        <v>725</v>
      </c>
      <c r="I175" s="299" t="s">
        <v>661</v>
      </c>
      <c r="J175" s="299">
        <v>50</v>
      </c>
      <c r="K175" s="347"/>
    </row>
    <row r="176" spans="2:11" s="1" customFormat="1" ht="15" customHeight="1">
      <c r="B176" s="324"/>
      <c r="C176" s="299" t="s">
        <v>683</v>
      </c>
      <c r="D176" s="299"/>
      <c r="E176" s="299"/>
      <c r="F176" s="322" t="s">
        <v>664</v>
      </c>
      <c r="G176" s="299"/>
      <c r="H176" s="299" t="s">
        <v>725</v>
      </c>
      <c r="I176" s="299" t="s">
        <v>661</v>
      </c>
      <c r="J176" s="299">
        <v>50</v>
      </c>
      <c r="K176" s="347"/>
    </row>
    <row r="177" spans="2:11" s="1" customFormat="1" ht="15" customHeight="1">
      <c r="B177" s="324"/>
      <c r="C177" s="299" t="s">
        <v>103</v>
      </c>
      <c r="D177" s="299"/>
      <c r="E177" s="299"/>
      <c r="F177" s="322" t="s">
        <v>659</v>
      </c>
      <c r="G177" s="299"/>
      <c r="H177" s="299" t="s">
        <v>726</v>
      </c>
      <c r="I177" s="299" t="s">
        <v>727</v>
      </c>
      <c r="J177" s="299"/>
      <c r="K177" s="347"/>
    </row>
    <row r="178" spans="2:11" s="1" customFormat="1" ht="15" customHeight="1">
      <c r="B178" s="324"/>
      <c r="C178" s="299" t="s">
        <v>53</v>
      </c>
      <c r="D178" s="299"/>
      <c r="E178" s="299"/>
      <c r="F178" s="322" t="s">
        <v>659</v>
      </c>
      <c r="G178" s="299"/>
      <c r="H178" s="299" t="s">
        <v>728</v>
      </c>
      <c r="I178" s="299" t="s">
        <v>729</v>
      </c>
      <c r="J178" s="299">
        <v>1</v>
      </c>
      <c r="K178" s="347"/>
    </row>
    <row r="179" spans="2:11" s="1" customFormat="1" ht="15" customHeight="1">
      <c r="B179" s="324"/>
      <c r="C179" s="299" t="s">
        <v>49</v>
      </c>
      <c r="D179" s="299"/>
      <c r="E179" s="299"/>
      <c r="F179" s="322" t="s">
        <v>659</v>
      </c>
      <c r="G179" s="299"/>
      <c r="H179" s="299" t="s">
        <v>730</v>
      </c>
      <c r="I179" s="299" t="s">
        <v>661</v>
      </c>
      <c r="J179" s="299">
        <v>20</v>
      </c>
      <c r="K179" s="347"/>
    </row>
    <row r="180" spans="2:11" s="1" customFormat="1" ht="15" customHeight="1">
      <c r="B180" s="324"/>
      <c r="C180" s="299" t="s">
        <v>50</v>
      </c>
      <c r="D180" s="299"/>
      <c r="E180" s="299"/>
      <c r="F180" s="322" t="s">
        <v>659</v>
      </c>
      <c r="G180" s="299"/>
      <c r="H180" s="299" t="s">
        <v>731</v>
      </c>
      <c r="I180" s="299" t="s">
        <v>661</v>
      </c>
      <c r="J180" s="299">
        <v>255</v>
      </c>
      <c r="K180" s="347"/>
    </row>
    <row r="181" spans="2:11" s="1" customFormat="1" ht="15" customHeight="1">
      <c r="B181" s="324"/>
      <c r="C181" s="299" t="s">
        <v>104</v>
      </c>
      <c r="D181" s="299"/>
      <c r="E181" s="299"/>
      <c r="F181" s="322" t="s">
        <v>659</v>
      </c>
      <c r="G181" s="299"/>
      <c r="H181" s="299" t="s">
        <v>623</v>
      </c>
      <c r="I181" s="299" t="s">
        <v>661</v>
      </c>
      <c r="J181" s="299">
        <v>10</v>
      </c>
      <c r="K181" s="347"/>
    </row>
    <row r="182" spans="2:11" s="1" customFormat="1" ht="15" customHeight="1">
      <c r="B182" s="324"/>
      <c r="C182" s="299" t="s">
        <v>105</v>
      </c>
      <c r="D182" s="299"/>
      <c r="E182" s="299"/>
      <c r="F182" s="322" t="s">
        <v>659</v>
      </c>
      <c r="G182" s="299"/>
      <c r="H182" s="299" t="s">
        <v>732</v>
      </c>
      <c r="I182" s="299" t="s">
        <v>693</v>
      </c>
      <c r="J182" s="299"/>
      <c r="K182" s="347"/>
    </row>
    <row r="183" spans="2:11" s="1" customFormat="1" ht="15" customHeight="1">
      <c r="B183" s="324"/>
      <c r="C183" s="299" t="s">
        <v>733</v>
      </c>
      <c r="D183" s="299"/>
      <c r="E183" s="299"/>
      <c r="F183" s="322" t="s">
        <v>659</v>
      </c>
      <c r="G183" s="299"/>
      <c r="H183" s="299" t="s">
        <v>734</v>
      </c>
      <c r="I183" s="299" t="s">
        <v>693</v>
      </c>
      <c r="J183" s="299"/>
      <c r="K183" s="347"/>
    </row>
    <row r="184" spans="2:11" s="1" customFormat="1" ht="15" customHeight="1">
      <c r="B184" s="324"/>
      <c r="C184" s="299" t="s">
        <v>722</v>
      </c>
      <c r="D184" s="299"/>
      <c r="E184" s="299"/>
      <c r="F184" s="322" t="s">
        <v>659</v>
      </c>
      <c r="G184" s="299"/>
      <c r="H184" s="299" t="s">
        <v>735</v>
      </c>
      <c r="I184" s="299" t="s">
        <v>693</v>
      </c>
      <c r="J184" s="299"/>
      <c r="K184" s="347"/>
    </row>
    <row r="185" spans="2:11" s="1" customFormat="1" ht="15" customHeight="1">
      <c r="B185" s="324"/>
      <c r="C185" s="299" t="s">
        <v>107</v>
      </c>
      <c r="D185" s="299"/>
      <c r="E185" s="299"/>
      <c r="F185" s="322" t="s">
        <v>664</v>
      </c>
      <c r="G185" s="299"/>
      <c r="H185" s="299" t="s">
        <v>736</v>
      </c>
      <c r="I185" s="299" t="s">
        <v>661</v>
      </c>
      <c r="J185" s="299">
        <v>50</v>
      </c>
      <c r="K185" s="347"/>
    </row>
    <row r="186" spans="2:11" s="1" customFormat="1" ht="15" customHeight="1">
      <c r="B186" s="324"/>
      <c r="C186" s="299" t="s">
        <v>737</v>
      </c>
      <c r="D186" s="299"/>
      <c r="E186" s="299"/>
      <c r="F186" s="322" t="s">
        <v>664</v>
      </c>
      <c r="G186" s="299"/>
      <c r="H186" s="299" t="s">
        <v>738</v>
      </c>
      <c r="I186" s="299" t="s">
        <v>739</v>
      </c>
      <c r="J186" s="299"/>
      <c r="K186" s="347"/>
    </row>
    <row r="187" spans="2:11" s="1" customFormat="1" ht="15" customHeight="1">
      <c r="B187" s="324"/>
      <c r="C187" s="299" t="s">
        <v>740</v>
      </c>
      <c r="D187" s="299"/>
      <c r="E187" s="299"/>
      <c r="F187" s="322" t="s">
        <v>664</v>
      </c>
      <c r="G187" s="299"/>
      <c r="H187" s="299" t="s">
        <v>741</v>
      </c>
      <c r="I187" s="299" t="s">
        <v>739</v>
      </c>
      <c r="J187" s="299"/>
      <c r="K187" s="347"/>
    </row>
    <row r="188" spans="2:11" s="1" customFormat="1" ht="15" customHeight="1">
      <c r="B188" s="324"/>
      <c r="C188" s="299" t="s">
        <v>742</v>
      </c>
      <c r="D188" s="299"/>
      <c r="E188" s="299"/>
      <c r="F188" s="322" t="s">
        <v>664</v>
      </c>
      <c r="G188" s="299"/>
      <c r="H188" s="299" t="s">
        <v>743</v>
      </c>
      <c r="I188" s="299" t="s">
        <v>739</v>
      </c>
      <c r="J188" s="299"/>
      <c r="K188" s="347"/>
    </row>
    <row r="189" spans="2:11" s="1" customFormat="1" ht="15" customHeight="1">
      <c r="B189" s="324"/>
      <c r="C189" s="360" t="s">
        <v>744</v>
      </c>
      <c r="D189" s="299"/>
      <c r="E189" s="299"/>
      <c r="F189" s="322" t="s">
        <v>664</v>
      </c>
      <c r="G189" s="299"/>
      <c r="H189" s="299" t="s">
        <v>745</v>
      </c>
      <c r="I189" s="299" t="s">
        <v>746</v>
      </c>
      <c r="J189" s="361" t="s">
        <v>747</v>
      </c>
      <c r="K189" s="347"/>
    </row>
    <row r="190" spans="2:11" s="1" customFormat="1" ht="15" customHeight="1">
      <c r="B190" s="324"/>
      <c r="C190" s="360" t="s">
        <v>38</v>
      </c>
      <c r="D190" s="299"/>
      <c r="E190" s="299"/>
      <c r="F190" s="322" t="s">
        <v>659</v>
      </c>
      <c r="G190" s="299"/>
      <c r="H190" s="296" t="s">
        <v>748</v>
      </c>
      <c r="I190" s="299" t="s">
        <v>749</v>
      </c>
      <c r="J190" s="299"/>
      <c r="K190" s="347"/>
    </row>
    <row r="191" spans="2:11" s="1" customFormat="1" ht="15" customHeight="1">
      <c r="B191" s="324"/>
      <c r="C191" s="360" t="s">
        <v>750</v>
      </c>
      <c r="D191" s="299"/>
      <c r="E191" s="299"/>
      <c r="F191" s="322" t="s">
        <v>659</v>
      </c>
      <c r="G191" s="299"/>
      <c r="H191" s="299" t="s">
        <v>751</v>
      </c>
      <c r="I191" s="299" t="s">
        <v>693</v>
      </c>
      <c r="J191" s="299"/>
      <c r="K191" s="347"/>
    </row>
    <row r="192" spans="2:11" s="1" customFormat="1" ht="15" customHeight="1">
      <c r="B192" s="324"/>
      <c r="C192" s="360" t="s">
        <v>752</v>
      </c>
      <c r="D192" s="299"/>
      <c r="E192" s="299"/>
      <c r="F192" s="322" t="s">
        <v>659</v>
      </c>
      <c r="G192" s="299"/>
      <c r="H192" s="299" t="s">
        <v>753</v>
      </c>
      <c r="I192" s="299" t="s">
        <v>693</v>
      </c>
      <c r="J192" s="299"/>
      <c r="K192" s="347"/>
    </row>
    <row r="193" spans="2:11" s="1" customFormat="1" ht="15" customHeight="1">
      <c r="B193" s="324"/>
      <c r="C193" s="360" t="s">
        <v>754</v>
      </c>
      <c r="D193" s="299"/>
      <c r="E193" s="299"/>
      <c r="F193" s="322" t="s">
        <v>664</v>
      </c>
      <c r="G193" s="299"/>
      <c r="H193" s="299" t="s">
        <v>755</v>
      </c>
      <c r="I193" s="299" t="s">
        <v>693</v>
      </c>
      <c r="J193" s="299"/>
      <c r="K193" s="347"/>
    </row>
    <row r="194" spans="2:11" s="1" customFormat="1" ht="15" customHeight="1">
      <c r="B194" s="353"/>
      <c r="C194" s="362"/>
      <c r="D194" s="333"/>
      <c r="E194" s="333"/>
      <c r="F194" s="333"/>
      <c r="G194" s="333"/>
      <c r="H194" s="333"/>
      <c r="I194" s="333"/>
      <c r="J194" s="333"/>
      <c r="K194" s="354"/>
    </row>
    <row r="195" spans="2:11" s="1" customFormat="1" ht="18.75" customHeight="1">
      <c r="B195" s="335"/>
      <c r="C195" s="345"/>
      <c r="D195" s="345"/>
      <c r="E195" s="345"/>
      <c r="F195" s="355"/>
      <c r="G195" s="345"/>
      <c r="H195" s="345"/>
      <c r="I195" s="345"/>
      <c r="J195" s="345"/>
      <c r="K195" s="335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07"/>
      <c r="C197" s="307"/>
      <c r="D197" s="307"/>
      <c r="E197" s="307"/>
      <c r="F197" s="307"/>
      <c r="G197" s="307"/>
      <c r="H197" s="307"/>
      <c r="I197" s="307"/>
      <c r="J197" s="307"/>
      <c r="K197" s="307"/>
    </row>
    <row r="198" spans="2:11" s="1" customFormat="1" ht="13.5">
      <c r="B198" s="286"/>
      <c r="C198" s="287"/>
      <c r="D198" s="287"/>
      <c r="E198" s="287"/>
      <c r="F198" s="287"/>
      <c r="G198" s="287"/>
      <c r="H198" s="287"/>
      <c r="I198" s="287"/>
      <c r="J198" s="287"/>
      <c r="K198" s="288"/>
    </row>
    <row r="199" spans="2:11" s="1" customFormat="1" ht="21">
      <c r="B199" s="289"/>
      <c r="C199" s="290" t="s">
        <v>756</v>
      </c>
      <c r="D199" s="290"/>
      <c r="E199" s="290"/>
      <c r="F199" s="290"/>
      <c r="G199" s="290"/>
      <c r="H199" s="290"/>
      <c r="I199" s="290"/>
      <c r="J199" s="290"/>
      <c r="K199" s="291"/>
    </row>
    <row r="200" spans="2:11" s="1" customFormat="1" ht="25.5" customHeight="1">
      <c r="B200" s="289"/>
      <c r="C200" s="363" t="s">
        <v>757</v>
      </c>
      <c r="D200" s="363"/>
      <c r="E200" s="363"/>
      <c r="F200" s="363" t="s">
        <v>758</v>
      </c>
      <c r="G200" s="364"/>
      <c r="H200" s="363" t="s">
        <v>759</v>
      </c>
      <c r="I200" s="363"/>
      <c r="J200" s="363"/>
      <c r="K200" s="291"/>
    </row>
    <row r="201" spans="2:11" s="1" customFormat="1" ht="5.25" customHeight="1">
      <c r="B201" s="324"/>
      <c r="C201" s="319"/>
      <c r="D201" s="319"/>
      <c r="E201" s="319"/>
      <c r="F201" s="319"/>
      <c r="G201" s="345"/>
      <c r="H201" s="319"/>
      <c r="I201" s="319"/>
      <c r="J201" s="319"/>
      <c r="K201" s="347"/>
    </row>
    <row r="202" spans="2:11" s="1" customFormat="1" ht="15" customHeight="1">
      <c r="B202" s="324"/>
      <c r="C202" s="299" t="s">
        <v>749</v>
      </c>
      <c r="D202" s="299"/>
      <c r="E202" s="299"/>
      <c r="F202" s="322" t="s">
        <v>39</v>
      </c>
      <c r="G202" s="299"/>
      <c r="H202" s="299" t="s">
        <v>760</v>
      </c>
      <c r="I202" s="299"/>
      <c r="J202" s="299"/>
      <c r="K202" s="347"/>
    </row>
    <row r="203" spans="2:11" s="1" customFormat="1" ht="15" customHeight="1">
      <c r="B203" s="324"/>
      <c r="C203" s="299"/>
      <c r="D203" s="299"/>
      <c r="E203" s="299"/>
      <c r="F203" s="322" t="s">
        <v>40</v>
      </c>
      <c r="G203" s="299"/>
      <c r="H203" s="299" t="s">
        <v>761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43</v>
      </c>
      <c r="G204" s="299"/>
      <c r="H204" s="299" t="s">
        <v>762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41</v>
      </c>
      <c r="G205" s="299"/>
      <c r="H205" s="299" t="s">
        <v>763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42</v>
      </c>
      <c r="G206" s="299"/>
      <c r="H206" s="299" t="s">
        <v>764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/>
      <c r="G207" s="299"/>
      <c r="H207" s="299"/>
      <c r="I207" s="299"/>
      <c r="J207" s="299"/>
      <c r="K207" s="347"/>
    </row>
    <row r="208" spans="2:11" s="1" customFormat="1" ht="15" customHeight="1">
      <c r="B208" s="324"/>
      <c r="C208" s="299" t="s">
        <v>705</v>
      </c>
      <c r="D208" s="299"/>
      <c r="E208" s="299"/>
      <c r="F208" s="322" t="s">
        <v>73</v>
      </c>
      <c r="G208" s="299"/>
      <c r="H208" s="299" t="s">
        <v>765</v>
      </c>
      <c r="I208" s="299"/>
      <c r="J208" s="299"/>
      <c r="K208" s="347"/>
    </row>
    <row r="209" spans="2:11" s="1" customFormat="1" ht="15" customHeight="1">
      <c r="B209" s="324"/>
      <c r="C209" s="299"/>
      <c r="D209" s="299"/>
      <c r="E209" s="299"/>
      <c r="F209" s="322" t="s">
        <v>602</v>
      </c>
      <c r="G209" s="299"/>
      <c r="H209" s="299" t="s">
        <v>603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600</v>
      </c>
      <c r="G210" s="299"/>
      <c r="H210" s="299" t="s">
        <v>766</v>
      </c>
      <c r="I210" s="299"/>
      <c r="J210" s="299"/>
      <c r="K210" s="347"/>
    </row>
    <row r="211" spans="2:11" s="1" customFormat="1" ht="15" customHeight="1">
      <c r="B211" s="365"/>
      <c r="C211" s="299"/>
      <c r="D211" s="299"/>
      <c r="E211" s="299"/>
      <c r="F211" s="322" t="s">
        <v>604</v>
      </c>
      <c r="G211" s="360"/>
      <c r="H211" s="351" t="s">
        <v>605</v>
      </c>
      <c r="I211" s="351"/>
      <c r="J211" s="351"/>
      <c r="K211" s="366"/>
    </row>
    <row r="212" spans="2:11" s="1" customFormat="1" ht="15" customHeight="1">
      <c r="B212" s="365"/>
      <c r="C212" s="299"/>
      <c r="D212" s="299"/>
      <c r="E212" s="299"/>
      <c r="F212" s="322" t="s">
        <v>606</v>
      </c>
      <c r="G212" s="360"/>
      <c r="H212" s="351" t="s">
        <v>767</v>
      </c>
      <c r="I212" s="351"/>
      <c r="J212" s="351"/>
      <c r="K212" s="366"/>
    </row>
    <row r="213" spans="2:11" s="1" customFormat="1" ht="15" customHeight="1">
      <c r="B213" s="365"/>
      <c r="C213" s="299"/>
      <c r="D213" s="299"/>
      <c r="E213" s="299"/>
      <c r="F213" s="322"/>
      <c r="G213" s="360"/>
      <c r="H213" s="351"/>
      <c r="I213" s="351"/>
      <c r="J213" s="351"/>
      <c r="K213" s="366"/>
    </row>
    <row r="214" spans="2:11" s="1" customFormat="1" ht="15" customHeight="1">
      <c r="B214" s="365"/>
      <c r="C214" s="299" t="s">
        <v>729</v>
      </c>
      <c r="D214" s="299"/>
      <c r="E214" s="299"/>
      <c r="F214" s="322">
        <v>1</v>
      </c>
      <c r="G214" s="360"/>
      <c r="H214" s="351" t="s">
        <v>768</v>
      </c>
      <c r="I214" s="351"/>
      <c r="J214" s="351"/>
      <c r="K214" s="366"/>
    </row>
    <row r="215" spans="2:11" s="1" customFormat="1" ht="15" customHeight="1">
      <c r="B215" s="365"/>
      <c r="C215" s="299"/>
      <c r="D215" s="299"/>
      <c r="E215" s="299"/>
      <c r="F215" s="322">
        <v>2</v>
      </c>
      <c r="G215" s="360"/>
      <c r="H215" s="351" t="s">
        <v>769</v>
      </c>
      <c r="I215" s="351"/>
      <c r="J215" s="351"/>
      <c r="K215" s="366"/>
    </row>
    <row r="216" spans="2:11" s="1" customFormat="1" ht="15" customHeight="1">
      <c r="B216" s="365"/>
      <c r="C216" s="299"/>
      <c r="D216" s="299"/>
      <c r="E216" s="299"/>
      <c r="F216" s="322">
        <v>3</v>
      </c>
      <c r="G216" s="360"/>
      <c r="H216" s="351" t="s">
        <v>770</v>
      </c>
      <c r="I216" s="351"/>
      <c r="J216" s="351"/>
      <c r="K216" s="366"/>
    </row>
    <row r="217" spans="2:11" s="1" customFormat="1" ht="15" customHeight="1">
      <c r="B217" s="365"/>
      <c r="C217" s="299"/>
      <c r="D217" s="299"/>
      <c r="E217" s="299"/>
      <c r="F217" s="322">
        <v>4</v>
      </c>
      <c r="G217" s="360"/>
      <c r="H217" s="351" t="s">
        <v>771</v>
      </c>
      <c r="I217" s="351"/>
      <c r="J217" s="351"/>
      <c r="K217" s="366"/>
    </row>
    <row r="218" spans="2:11" s="1" customFormat="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Bílek</dc:creator>
  <cp:keywords/>
  <dc:description/>
  <cp:lastModifiedBy>Jiří Bílek</cp:lastModifiedBy>
  <dcterms:created xsi:type="dcterms:W3CDTF">2023-06-12T06:41:25Z</dcterms:created>
  <dcterms:modified xsi:type="dcterms:W3CDTF">2023-06-12T06:41:30Z</dcterms:modified>
  <cp:category/>
  <cp:version/>
  <cp:contentType/>
  <cp:contentStatus/>
</cp:coreProperties>
</file>