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1 - Údržba HOZ Jetět..." sheetId="2" r:id="rId2"/>
    <sheet name="2023-2 - Údržba HOZ Jetět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'2023-1 - Údržba HOZ Jetět...'!$C$82:$K$161</definedName>
    <definedName name="_xlnm.Print_Area" localSheetId="1">'2023-1 - Údržba HOZ Jetět...'!$C$4:$J$39,'2023-1 - Údržba HOZ Jetět...'!$C$45:$J$64,'2023-1 - Údržba HOZ Jetět...'!$C$70:$K$161</definedName>
    <definedName name="_xlnm.Print_Titles" localSheetId="1">'2023-1 - Údržba HOZ Jetět...'!$82:$82</definedName>
    <definedName name="_xlnm._FilterDatabase" localSheetId="2" hidden="1">'2023-2 - Údržba HOZ Jetět...'!$C$85:$K$201</definedName>
    <definedName name="_xlnm.Print_Area" localSheetId="2">'2023-2 - Údržba HOZ Jetět...'!$C$4:$J$39,'2023-2 - Údržba HOZ Jetět...'!$C$45:$J$67,'2023-2 - Údržba HOZ Jetět...'!$C$73:$K$201</definedName>
    <definedName name="_xlnm.Print_Titles" localSheetId="2">'2023-2 - Údržba HOZ Jetět...'!$85:$85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00"/>
  <c r="BH200"/>
  <c r="BG200"/>
  <c r="BF200"/>
  <c r="T200"/>
  <c r="T199"/>
  <c r="T198"/>
  <c r="R200"/>
  <c r="R199"/>
  <c r="R198"/>
  <c r="P200"/>
  <c r="P199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2" r="J37"/>
  <c r="J36"/>
  <c i="1" r="AY55"/>
  <c i="2" r="J35"/>
  <c i="1" r="AX55"/>
  <c i="2" r="BI159"/>
  <c r="BH159"/>
  <c r="BG159"/>
  <c r="BF159"/>
  <c r="T159"/>
  <c r="T158"/>
  <c r="T157"/>
  <c r="R159"/>
  <c r="R158"/>
  <c r="R157"/>
  <c r="P159"/>
  <c r="P158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1" r="L50"/>
  <c r="AM50"/>
  <c r="AM49"/>
  <c r="L49"/>
  <c r="AM47"/>
  <c r="L47"/>
  <c r="L45"/>
  <c r="L44"/>
  <c i="2" r="BK85"/>
  <c r="J110"/>
  <c r="BK152"/>
  <c i="3" r="J121"/>
  <c i="2" r="BK98"/>
  <c i="3" r="J136"/>
  <c r="BK121"/>
  <c r="J101"/>
  <c r="J98"/>
  <c i="2" r="BK134"/>
  <c i="3" r="J196"/>
  <c i="2" r="BK147"/>
  <c r="J137"/>
  <c i="3" r="J133"/>
  <c i="2" r="J144"/>
  <c i="3" r="BK88"/>
  <c r="BK190"/>
  <c i="2" r="BK131"/>
  <c i="3" r="J157"/>
  <c r="BK151"/>
  <c r="J112"/>
  <c r="BK193"/>
  <c i="2" r="BK155"/>
  <c r="J125"/>
  <c r="BK88"/>
  <c i="3" r="J200"/>
  <c i="2" r="BK159"/>
  <c r="J98"/>
  <c i="3" r="J171"/>
  <c r="BK200"/>
  <c r="J151"/>
  <c i="2" r="BK149"/>
  <c i="3" r="J168"/>
  <c r="J110"/>
  <c r="J178"/>
  <c i="2" r="BK125"/>
  <c i="3" r="J158"/>
  <c r="J187"/>
  <c r="BK93"/>
  <c i="2" r="J100"/>
  <c i="3" r="BK98"/>
  <c i="2" r="BK119"/>
  <c r="J119"/>
  <c i="3" r="BK112"/>
  <c i="2" r="F37"/>
  <c r="J85"/>
  <c i="3" r="J163"/>
  <c r="BK127"/>
  <c i="2" r="J140"/>
  <c i="3" r="J93"/>
  <c i="2" r="F35"/>
  <c r="BK137"/>
  <c r="BK128"/>
  <c i="3" r="BK139"/>
  <c r="BK154"/>
  <c r="BK196"/>
  <c r="BK157"/>
  <c r="BK161"/>
  <c i="2" r="J88"/>
  <c r="J104"/>
  <c r="J92"/>
  <c i="3" r="BK184"/>
  <c i="2" r="BK113"/>
  <c i="3" r="J142"/>
  <c i="2" r="BK93"/>
  <c i="3" r="BK110"/>
  <c i="2" r="BK96"/>
  <c i="3" r="J182"/>
  <c i="2" r="BK100"/>
  <c r="BK89"/>
  <c i="3" r="BK130"/>
  <c i="2" r="J116"/>
  <c i="3" r="BK142"/>
  <c r="BK158"/>
  <c r="J124"/>
  <c i="2" r="BK104"/>
  <c i="3" r="BK148"/>
  <c r="BK145"/>
  <c i="2" r="J134"/>
  <c i="3" r="BK95"/>
  <c i="2" r="J159"/>
  <c i="3" r="BK107"/>
  <c i="2" r="J93"/>
  <c i="3" r="BK91"/>
  <c r="J154"/>
  <c i="2" r="J122"/>
  <c i="3" r="J107"/>
  <c i="2" r="J96"/>
  <c i="3" r="BK187"/>
  <c r="J118"/>
  <c i="1" r="AS54"/>
  <c i="2" r="J155"/>
  <c i="3" r="BK182"/>
  <c r="J193"/>
  <c i="2" r="BK116"/>
  <c i="3" r="BK171"/>
  <c r="J88"/>
  <c i="2" r="BK92"/>
  <c i="3" r="J95"/>
  <c i="2" r="J149"/>
  <c i="3" r="J99"/>
  <c r="J161"/>
  <c r="J145"/>
  <c i="2" r="J89"/>
  <c i="3" r="BK118"/>
  <c i="2" r="J143"/>
  <c i="3" r="J165"/>
  <c r="BK136"/>
  <c i="2" r="J128"/>
  <c r="J147"/>
  <c i="3" r="BK101"/>
  <c r="J148"/>
  <c r="BK175"/>
  <c r="J139"/>
  <c i="2" r="BK122"/>
  <c i="3" r="J127"/>
  <c r="J190"/>
  <c i="2" r="BK140"/>
  <c i="3" r="BK165"/>
  <c i="2" r="J113"/>
  <c i="3" r="BK104"/>
  <c i="2" r="BK107"/>
  <c r="J131"/>
  <c r="J152"/>
  <c i="3" r="BK163"/>
  <c i="2" r="J107"/>
  <c i="3" r="J175"/>
  <c r="J184"/>
  <c r="J91"/>
  <c r="BK99"/>
  <c r="BK133"/>
  <c r="BK124"/>
  <c r="J104"/>
  <c i="2" r="J34"/>
  <c r="BK110"/>
  <c i="3" r="J130"/>
  <c i="2" r="BK143"/>
  <c r="BK144"/>
  <c i="3" r="BK168"/>
  <c i="2" r="F34"/>
  <c i="3" r="BK178"/>
  <c i="2" r="F36"/>
  <c l="1" r="T103"/>
  <c r="T84"/>
  <c r="T83"/>
  <c r="R103"/>
  <c r="R84"/>
  <c r="R83"/>
  <c i="3" r="BK174"/>
  <c r="J174"/>
  <c r="J62"/>
  <c r="P181"/>
  <c i="2" r="P103"/>
  <c r="P84"/>
  <c r="P83"/>
  <c i="1" r="AU55"/>
  <c i="3" r="R186"/>
  <c r="T117"/>
  <c r="T87"/>
  <c r="T86"/>
  <c r="R174"/>
  <c r="P186"/>
  <c r="P117"/>
  <c r="P87"/>
  <c r="P86"/>
  <c i="1" r="AU56"/>
  <c i="3" r="T181"/>
  <c i="2" r="BK103"/>
  <c r="J103"/>
  <c r="J61"/>
  <c i="3" r="R117"/>
  <c r="T174"/>
  <c r="BK186"/>
  <c r="J186"/>
  <c r="J64"/>
  <c r="P174"/>
  <c r="BK181"/>
  <c r="J181"/>
  <c r="J63"/>
  <c r="T186"/>
  <c r="BK117"/>
  <c r="J117"/>
  <c r="J61"/>
  <c r="R181"/>
  <c i="2" r="BK158"/>
  <c r="J158"/>
  <c r="J63"/>
  <c i="3" r="BK199"/>
  <c r="J199"/>
  <c r="J66"/>
  <c r="J52"/>
  <c r="BE104"/>
  <c r="BE112"/>
  <c r="F83"/>
  <c r="BE93"/>
  <c r="BE175"/>
  <c r="BE200"/>
  <c r="BE88"/>
  <c r="BE98"/>
  <c r="BE107"/>
  <c r="BE110"/>
  <c r="BE157"/>
  <c r="BE178"/>
  <c i="2" r="BK157"/>
  <c r="J157"/>
  <c r="J62"/>
  <c i="3" r="BE118"/>
  <c r="BE163"/>
  <c r="BE190"/>
  <c r="BE193"/>
  <c r="BE196"/>
  <c r="BE127"/>
  <c r="BE165"/>
  <c r="BE184"/>
  <c r="BE101"/>
  <c r="BE124"/>
  <c r="BE139"/>
  <c r="BE158"/>
  <c i="2" r="BK84"/>
  <c r="J84"/>
  <c r="J60"/>
  <c i="3" r="E48"/>
  <c r="BE99"/>
  <c r="BE130"/>
  <c r="BE142"/>
  <c r="BE148"/>
  <c r="BE151"/>
  <c r="BE154"/>
  <c r="BE161"/>
  <c r="BE171"/>
  <c r="BE121"/>
  <c r="BE91"/>
  <c r="BE95"/>
  <c r="BE133"/>
  <c r="BE136"/>
  <c r="BE145"/>
  <c r="BE168"/>
  <c r="BE182"/>
  <c r="BE187"/>
  <c i="2" r="F80"/>
  <c r="BE92"/>
  <c r="BE96"/>
  <c r="BE110"/>
  <c r="BE119"/>
  <c r="J52"/>
  <c r="BE98"/>
  <c r="BE100"/>
  <c r="BE104"/>
  <c r="BE144"/>
  <c r="BE149"/>
  <c r="BE152"/>
  <c i="1" r="BB55"/>
  <c i="2" r="BE143"/>
  <c i="1" r="AW55"/>
  <c i="2" r="E73"/>
  <c r="BE93"/>
  <c r="BE113"/>
  <c r="BE116"/>
  <c r="BE122"/>
  <c r="BE128"/>
  <c r="BE131"/>
  <c r="BE134"/>
  <c r="BE137"/>
  <c r="BE140"/>
  <c r="BE147"/>
  <c r="BE155"/>
  <c r="BE85"/>
  <c r="BE88"/>
  <c r="BE89"/>
  <c r="BE107"/>
  <c r="BE125"/>
  <c r="BE159"/>
  <c i="1" r="BA55"/>
  <c r="BC55"/>
  <c r="BD55"/>
  <c i="3" r="F37"/>
  <c i="1" r="BD56"/>
  <c r="BD54"/>
  <c r="W33"/>
  <c i="3" r="F36"/>
  <c i="1" r="BC56"/>
  <c r="BC54"/>
  <c r="W32"/>
  <c i="3" r="F34"/>
  <c i="1" r="BA56"/>
  <c r="BA54"/>
  <c r="W30"/>
  <c i="3" r="J34"/>
  <c i="1" r="AW56"/>
  <c i="3" r="F35"/>
  <c i="1" r="BB56"/>
  <c r="BB54"/>
  <c r="W31"/>
  <c i="3" l="1" r="R87"/>
  <c r="R86"/>
  <c r="BK87"/>
  <c r="J87"/>
  <c r="J60"/>
  <c r="BK198"/>
  <c r="J198"/>
  <c r="J65"/>
  <c i="2" r="BK83"/>
  <c r="J83"/>
  <c i="1" r="AY54"/>
  <c i="3" r="F33"/>
  <c i="1" r="AZ56"/>
  <c i="2" r="J33"/>
  <c i="1" r="AV55"/>
  <c r="AT55"/>
  <c i="3" r="J33"/>
  <c i="1" r="AV56"/>
  <c r="AT56"/>
  <c r="AU54"/>
  <c i="2" r="J30"/>
  <c i="1" r="AG55"/>
  <c r="AW54"/>
  <c r="AK30"/>
  <c i="2" r="F33"/>
  <c i="1" r="AZ55"/>
  <c r="AX54"/>
  <c i="3" l="1" r="BK86"/>
  <c r="J86"/>
  <c i="1" r="AN55"/>
  <c i="2" r="J59"/>
  <c r="J39"/>
  <c i="3" r="J30"/>
  <c i="1" r="AG56"/>
  <c r="AZ54"/>
  <c r="W29"/>
  <c i="3" l="1" r="J39"/>
  <c r="J5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<sst xmlns="http://schemas.openxmlformats.org/spreadsheetml/2006/main">
  <si>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</si>
  <si>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</si>
  <si>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</si>
  <si>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</si>
  <si>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</si>
  <si>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{007acffb-6a59-4314-9b5e-21eef4e300ab}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</si>
  <si>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</si>
  <si>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</si>
  <si>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</si>
  <si>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</si>
  <si>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</si>
  <si>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</si>
  <si>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</si>
  <si>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</si>
  <si>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</si>
  <si>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</si>
  <si>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</si>
  <si>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Jetětice</t>
  </si>
  <si>
    <t>KSO:</t>
  </si>
  <si>
    <t/>
  </si>
  <si>
    <t>CC-CZ:</t>
  </si>
  <si>
    <t>Místo:</t>
  </si>
  <si>
    <t>k.ú. Jetětice</t>
  </si>
  <si>
    <t>Datum:</t>
  </si>
  <si>
    <t>14. 2. 2023</t>
  </si>
  <si>
    <t>Zadavatel:</t>
  </si>
  <si>
    <t>IČ:</t>
  </si>
  <si>
    <t>01312774</t>
  </si>
  <si>
    <t xml:space="preserve">Státní pozemkový úřad </t>
  </si>
  <si>
    <t>DIČ:</t>
  </si>
  <si>
    <t>Uchazeč:</t>
  </si>
  <si>
    <t>Vyplň údaj</t>
  </si>
  <si>
    <t>Projektant:</t>
  </si>
  <si>
    <t>Ing. Jan Zeman</t>
  </si>
  <si>
    <t>True</t>
  </si>
  <si>
    <t>Zpracovatel:</t>
  </si>
  <si>
    <t>Státní pozemkový úřad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</si>
  <si>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</si>
  <si>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</si>
  <si>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</si>
  <si>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</si>
  <si>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</si>
  <si>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</si>
  <si>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</si>
  <si>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</si>
  <si>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</si>
  <si>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</si>
  <si>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</si>
  <si>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</si>
  <si>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</si>
  <si>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</si>
  <si>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</si>
  <si>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</si>
  <si>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</si>
  <si>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</si>
  <si>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</si>
  <si>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</si>
  <si>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</si>
  <si>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</si>
  <si>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</si>
  <si>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</si>
  <si>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</si>
  <si>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</si>
  <si>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</si>
  <si>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</si>
  <si>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</si>
  <si>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</si>
  <si>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</si>
  <si>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</si>
  <si>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</si>
  <si>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</si>
  <si>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</si>
  <si>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</si>
  <si>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</si>
  <si>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</si>
  <si>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</si>
  <si>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</si>
  <si>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</si>
  <si>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2023-1</t>
  </si>
  <si>
    <t>Údržba HOZ Jetětice - stavebí objekt SO1</t>
  </si>
  <si>
    <t>STA</t>
  </si>
  <si>
    <t>1</t>
  </si>
  <si>
    <t>{f78939db-2e28-41d5-966d-4883b4b4ca21}</t>
  </si>
  <si>
    <t>2</t>
  </si>
  <si>
    <t>2023-2</t>
  </si>
  <si>
    <t>Údržba HOZ Jetětice - stavební objekt SO2</t>
  </si>
  <si>
    <t>{4b11bb85-89b5-456f-ba78-fd3cbc2abebc}</t>
  </si>
  <si>
    <t>KRYCÍ LIST SOUPISU PRACÍ</t>
  </si>
  <si>
    <t>Objekt:</t>
  </si>
  <si>
    <t>2023-1 - Údržba HOZ Jetětice - stavebí objekt SO1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</si>
  <si>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</si>
  <si>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</si>
  <si>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</si>
  <si>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</si>
  <si>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</si>
  <si>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</si>
  <si>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</si>
  <si>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</si>
  <si>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</si>
  <si>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</si>
  <si>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</si>
  <si>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</si>
  <si>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</si>
  <si>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</si>
  <si>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</si>
  <si>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</si>
  <si>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</si>
  <si>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</si>
  <si>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</si>
  <si>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</si>
  <si>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</si>
  <si>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</si>
  <si>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</si>
  <si>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</si>
  <si>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</si>
  <si>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811377111</t>
  </si>
  <si>
    <t>Kladení netěsněného potrubí z trub betonových do DN 300</t>
  </si>
  <si>
    <t>m</t>
  </si>
  <si>
    <t>CS ÚRS 2023 01</t>
  </si>
  <si>
    <t>4</t>
  </si>
  <si>
    <t>-1364056768</t>
  </si>
  <si>
    <t>Online PSC</t>
  </si>
  <si>
    <t>https://podminky.urs.cz/item/CS_URS_2023_01/811377111</t>
  </si>
  <si>
    <t>VV</t>
  </si>
  <si>
    <t>3+22</t>
  </si>
  <si>
    <t>M</t>
  </si>
  <si>
    <t>59221011</t>
  </si>
  <si>
    <t>trouba betonová přímá DN 300 dl 100cm</t>
  </si>
  <si>
    <t>8</t>
  </si>
  <si>
    <t>1284541962</t>
  </si>
  <si>
    <t>3</t>
  </si>
  <si>
    <t>871218113</t>
  </si>
  <si>
    <t>Kladení drenážního potrubí z plastických hmot do připravené rýhy z flexibilního PVC, průměru do 65 mm</t>
  </si>
  <si>
    <t>-1879617138</t>
  </si>
  <si>
    <t>https://podminky.urs.cz/item/CS_URS_2023_01/871218113</t>
  </si>
  <si>
    <t>22</t>
  </si>
  <si>
    <t>28611221</t>
  </si>
  <si>
    <t>trubka drenážní flexibilní celoperforovaná PVC-U SN 4 DN 65 pro meliorace, dočasné nebo odlehčovací drenáže</t>
  </si>
  <si>
    <t>-114976746</t>
  </si>
  <si>
    <t>5</t>
  </si>
  <si>
    <t>998318011</t>
  </si>
  <si>
    <t>Přesun hmot pro meliorační kanály dopravní vzdálenost do 1 000 m</t>
  </si>
  <si>
    <t>t</t>
  </si>
  <si>
    <t>-609755326</t>
  </si>
  <si>
    <t>https://podminky.urs.cz/item/CS_URS_2023_01/998318011</t>
  </si>
  <si>
    <t>2,586+0,555</t>
  </si>
  <si>
    <t>6</t>
  </si>
  <si>
    <t>R-48</t>
  </si>
  <si>
    <t xml:space="preserve">Čištění potrubí strojně tlakovou vodou do D 500 mm při tl. nánosu přes 75% DN, včetně zajištění potřebné technologické vody potřebné k rozplavení </t>
  </si>
  <si>
    <t>883140411</t>
  </si>
  <si>
    <t>P</t>
  </si>
  <si>
    <t xml:space="preserve">Poznámka k položce:_x000d_
rozplavení sedimentů tlakovou vodou pro následné odsátí kombinovaným vozem_x000d_
</t>
  </si>
  <si>
    <t>7</t>
  </si>
  <si>
    <t>R-51</t>
  </si>
  <si>
    <t xml:space="preserve">Odsátí rozplavených sedimentů včetně jeho ekologické likvidace - v souladu se zákonem o odpadech č. 541/2020 Sb., v platném znění; včetně zajištění potřebné techniky a její dopravy </t>
  </si>
  <si>
    <t>-482762620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</si>
  <si>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vůz)_x000d_
</t>
  </si>
  <si>
    <t>R60</t>
  </si>
  <si>
    <t xml:space="preserve">Ekologická likvidace suti, vybouraných hmot a inertního materiálu v souladu se zákonem o odpadech č. 541/2020 Sb., v platném znění </t>
  </si>
  <si>
    <t>-440023931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</si>
  <si>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_x000d_
</t>
  </si>
  <si>
    <t>2,261+1,632</t>
  </si>
  <si>
    <t>Zemní práce</t>
  </si>
  <si>
    <t>9</t>
  </si>
  <si>
    <t>111103213</t>
  </si>
  <si>
    <t>Kosení travin a vodních rostlin ve vegetačním období divokého porostu hustého</t>
  </si>
  <si>
    <t>ha</t>
  </si>
  <si>
    <t>-497789472</t>
  </si>
  <si>
    <t>https://podminky.urs.cz/item/CS_URS_2023_01/111103213</t>
  </si>
  <si>
    <t>6*(45+20+13+22)/10000</t>
  </si>
  <si>
    <t>10</t>
  </si>
  <si>
    <t>115101201</t>
  </si>
  <si>
    <t>Čerpání vody na dopravní výšku do 10 m s uvažovaným průměrným přítokem do 500 l/min</t>
  </si>
  <si>
    <t>hod</t>
  </si>
  <si>
    <t>1654173233</t>
  </si>
  <si>
    <t>https://podminky.urs.cz/item/CS_URS_2023_01/115101201</t>
  </si>
  <si>
    <t>5*8</t>
  </si>
  <si>
    <t>11</t>
  </si>
  <si>
    <t>121151104</t>
  </si>
  <si>
    <t>Sejmutí ornice strojně při souvislé ploše do 100 m2, tl. vrstvy přes 200 do 250 mm</t>
  </si>
  <si>
    <t>m2</t>
  </si>
  <si>
    <t>-875764770</t>
  </si>
  <si>
    <t>https://podminky.urs.cz/item/CS_URS_2023_01/121151104</t>
  </si>
  <si>
    <t>5+22*1,3</t>
  </si>
  <si>
    <t>26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</si>
  <si>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</si>
  <si>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</si>
  <si>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</si>
  <si>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2104324929</t>
  </si>
  <si>
    <t>https://podminky.urs.cz/item/CS_URS_2023_01/132251101</t>
  </si>
  <si>
    <t>0,5*1,8*5*2</t>
  </si>
  <si>
    <t>12</t>
  </si>
  <si>
    <t>132254203</t>
  </si>
  <si>
    <t>Hloubení zapažených rýh šířky přes 800 do 2 000 mm strojně s urovnáním dna do předepsaného profilu a spádu v hornině třídy těžitelnosti I skupiny 3 přes 50 do 100 m3</t>
  </si>
  <si>
    <t>1355863639</t>
  </si>
  <si>
    <t>https://podminky.urs.cz/item/CS_URS_2023_01/132254203</t>
  </si>
  <si>
    <t>(1,75*0,9-3,14*0,186*0,186)*5+22</t>
  </si>
  <si>
    <t>13</t>
  </si>
  <si>
    <t>151101101</t>
  </si>
  <si>
    <t>Zřízení pažení a rozepření stěn rýh pro podzemní vedení příložné pro jakoukoliv mezerovitost, hloubky do 2 m</t>
  </si>
  <si>
    <t>980933917</t>
  </si>
  <si>
    <t>https://podminky.urs.cz/item/CS_URS_2023_01/151101101</t>
  </si>
  <si>
    <t>(5+22)*1,75</t>
  </si>
  <si>
    <t>14</t>
  </si>
  <si>
    <t>151101111</t>
  </si>
  <si>
    <t>Odstranění pažení a rozepření stěn rýh pro podzemní vedení s uložením materiálu na vzdálenost do 3 m od kraje výkopu příložné, hloubky do 2 m</t>
  </si>
  <si>
    <t>-2129928630</t>
  </si>
  <si>
    <t>https://podminky.urs.cz/item/CS_URS_2023_01/151101111</t>
  </si>
  <si>
    <t>174151101</t>
  </si>
  <si>
    <t>Zásyp sypaninou z jakékoliv horniny strojně s uložením výkopku ve vrstvách se zhutněním jam, šachet, rýh nebo kolem objektů v těchto vykopávkách</t>
  </si>
  <si>
    <t>1070526852</t>
  </si>
  <si>
    <t>https://podminky.urs.cz/item/CS_URS_2023_01/174151101</t>
  </si>
  <si>
    <t>(5+22)*0,9*0,97</t>
  </si>
  <si>
    <t>27</t>
  </si>
  <si>
    <t>174252101</t>
  </si>
  <si>
    <t>Zásyp sypaninou z jakékoliv horniny při překopech inženýrských sítí strojně objemu do 30 m3 s uložením výkopku ve vrstvách bez zhutnění jam, šachet, rýh nebo kolem objektů v těchto vykopávkách</t>
  </si>
  <si>
    <t>1513632834</t>
  </si>
  <si>
    <t>https://podminky.urs.cz/item/CS_URS_2023_01/174252101</t>
  </si>
  <si>
    <t>16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</si>
  <si>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</si>
  <si>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</si>
  <si>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524903282</t>
  </si>
  <si>
    <t>https://podminky.urs.cz/item/CS_URS_2023_01/175151101</t>
  </si>
  <si>
    <t>(5+22)*(0,9*0,68-3,14*0,186*0,186)</t>
  </si>
  <si>
    <t>17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</si>
  <si>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</si>
  <si>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</si>
  <si>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-1479884069</t>
  </si>
  <si>
    <t>https://podminky.urs.cz/item/CS_URS_2023_01/181111131</t>
  </si>
  <si>
    <t>(5+22)*6</t>
  </si>
  <si>
    <t>18</t>
  </si>
  <si>
    <t>181351004</t>
  </si>
  <si>
    <t>Rozprostření a urovnání ornice v rovině nebo ve svahu sklonu do 1:5 strojně při souvislé ploše do 100 m2, tl. vrstvy přes 200 do 250 mm</t>
  </si>
  <si>
    <t>-97566175</t>
  </si>
  <si>
    <t>https://podminky.urs.cz/item/CS_URS_2023_01/181351004</t>
  </si>
  <si>
    <t>19</t>
  </si>
  <si>
    <t>181411131</t>
  </si>
  <si>
    <t>Založení trávníku na půdě předem připravené plochy do 1000 m2 výsevem včetně utažení parkového v rovině nebo na svahu do 1:5</t>
  </si>
  <si>
    <t>1841318705</t>
  </si>
  <si>
    <t>https://podminky.urs.cz/item/CS_URS_2023_01/181411131</t>
  </si>
  <si>
    <t>20</t>
  </si>
  <si>
    <t>00572420</t>
  </si>
  <si>
    <t>osivo směs travní parková okrasná</t>
  </si>
  <si>
    <t>kg</t>
  </si>
  <si>
    <t>144032385</t>
  </si>
  <si>
    <t>451595111</t>
  </si>
  <si>
    <t>Lože pod potrubí, stoky a drobné objekty v otevřeném výkopu z prohozeného výkopku</t>
  </si>
  <si>
    <t>576520046</t>
  </si>
  <si>
    <t>https://podminky.urs.cz/item/CS_URS_2023_01/451595111</t>
  </si>
  <si>
    <t>(3+22)*0,1*0,9</t>
  </si>
  <si>
    <t>23</t>
  </si>
  <si>
    <t>810391111</t>
  </si>
  <si>
    <t>Přeseknutí betonové trouby v rovině kolmé nebo skloněné k ose trouby, se začištěním DN přes 250 do 400 mm</t>
  </si>
  <si>
    <t>kus</t>
  </si>
  <si>
    <t>-1573861998</t>
  </si>
  <si>
    <t>https://podminky.urs.cz/item/CS_URS_2023_01/810391111</t>
  </si>
  <si>
    <t>24</t>
  </si>
  <si>
    <t>810391811</t>
  </si>
  <si>
    <t>Bourání stávajícího potrubí z betonu v otevřeném výkopu DN přes 200 do 400</t>
  </si>
  <si>
    <t>147686566</t>
  </si>
  <si>
    <t>https://podminky.urs.cz/item/CS_URS_2023_01/810391811</t>
  </si>
  <si>
    <t>25</t>
  </si>
  <si>
    <t>899623141</t>
  </si>
  <si>
    <t>Obetonování potrubí nebo zdiva stok betonem prostým v otevřeném výkopu, betonem tř. C 12/15</t>
  </si>
  <si>
    <t>118759190</t>
  </si>
  <si>
    <t>https://podminky.urs.cz/item/CS_URS_2023_01/899623141</t>
  </si>
  <si>
    <t>3,14*(0,28*0,28-0,2*0,2)*0,5*4</t>
  </si>
  <si>
    <t>29</t>
  </si>
  <si>
    <t>R - 052</t>
  </si>
  <si>
    <t xml:space="preserve">Kamerový průzkum potrubí bez rozlišení průměru, včetně související dopravy a zpracování výsledků průzkumu </t>
  </si>
  <si>
    <t>ks</t>
  </si>
  <si>
    <t>1097341110</t>
  </si>
  <si>
    <t xml:space="preserve">Poznámka k položce:_x000d_
položka zahrnuje výsledky průzkumu ve formě technické zprávy a videozáznamu_x000d_
</t>
  </si>
  <si>
    <t>Práce a dodávky M</t>
  </si>
  <si>
    <t>46-M</t>
  </si>
  <si>
    <t>Zemní práce při extr.mont.pracích</t>
  </si>
  <si>
    <t>28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</si>
  <si>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</si>
  <si>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</si>
  <si>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64</t>
  </si>
  <si>
    <t>585665007</t>
  </si>
  <si>
    <t>https://podminky.urs.cz/item/CS_URS_2023_01/171153101</t>
  </si>
  <si>
    <t>0,9*0,3*0,3*2</t>
  </si>
  <si>
    <t>2023-2 - Údržba HOZ Jetětice - stavební objekt SO2</t>
  </si>
  <si>
    <t xml:space="preserve">    3 - Svislé a kompletní konstrukce</t>
  </si>
  <si>
    <t xml:space="preserve">    8 - Trubní vedení</t>
  </si>
  <si>
    <t xml:space="preserve">    9 - Ostatní konstrukce a práce, bourání</t>
  </si>
  <si>
    <t>348401130</t>
  </si>
  <si>
    <t>Montáž oplocení z pletiva strojového s napínacími dráty přes 1,6 do 2,0 m</t>
  </si>
  <si>
    <t>-1121231964</t>
  </si>
  <si>
    <t>https://podminky.urs.cz/item/CS_URS_2023_01/348401130</t>
  </si>
  <si>
    <t>9*2</t>
  </si>
  <si>
    <t>1272570295</t>
  </si>
  <si>
    <t>133234612</t>
  </si>
  <si>
    <t>32</t>
  </si>
  <si>
    <t>1992736852</t>
  </si>
  <si>
    <t>96908036</t>
  </si>
  <si>
    <t>45</t>
  </si>
  <si>
    <t>895211141</t>
  </si>
  <si>
    <t>Drenážní šachtice kontrolní z betonových dílců typ Šk 100/ 4 hl. do 2m</t>
  </si>
  <si>
    <t>-652979064</t>
  </si>
  <si>
    <t>https://podminky.urs.cz/item/CS_URS_2023_01/895211141</t>
  </si>
  <si>
    <t>51</t>
  </si>
  <si>
    <t>938907141</t>
  </si>
  <si>
    <t>Čištění usazenin odstranění nánosu z drenážních šachtic hl. do 2 m</t>
  </si>
  <si>
    <t>-236423491</t>
  </si>
  <si>
    <t>https://podminky.urs.cz/item/CS_URS_2023_01/938907141</t>
  </si>
  <si>
    <t>0,7*0,7*1</t>
  </si>
  <si>
    <t>966071822</t>
  </si>
  <si>
    <t>Rozebrání oplocení z pletiva drátěného se čtvercovými oky, výšky přes 1,6 do 2,0 m</t>
  </si>
  <si>
    <t>-859878351</t>
  </si>
  <si>
    <t>https://podminky.urs.cz/item/CS_URS_2023_01/966071822</t>
  </si>
  <si>
    <t>1299247719</t>
  </si>
  <si>
    <t>8,198+0,555</t>
  </si>
  <si>
    <t>35</t>
  </si>
  <si>
    <t>R-037</t>
  </si>
  <si>
    <t>Vytyčení inženýrské sítě, vč. dopravy</t>
  </si>
  <si>
    <t>1756008864</t>
  </si>
  <si>
    <t xml:space="preserve">Poznámka k položce:_x000d_
pro všechny druhy podzemních inženýrských sítí včetně dopravy a souvisejících nákladů (např. stabilizace, doklad o vytyčení,…)_x000d_
</t>
  </si>
  <si>
    <t>1729826998</t>
  </si>
  <si>
    <t>2,894+3,639</t>
  </si>
  <si>
    <t>1,995+0,370+0,286</t>
  </si>
  <si>
    <t>Součet</t>
  </si>
  <si>
    <t>813528436</t>
  </si>
  <si>
    <t>44</t>
  </si>
  <si>
    <t>121112004</t>
  </si>
  <si>
    <t>Sejmutí ornice ručně při souvislé ploše, tl. vrstvy přes 200 do 250 mm</t>
  </si>
  <si>
    <t>-124135681</t>
  </si>
  <si>
    <t>https://podminky.urs.cz/item/CS_URS_2023_01/121112004</t>
  </si>
  <si>
    <t>33*1,3</t>
  </si>
  <si>
    <t>36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</si>
  <si>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</si>
  <si>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</si>
  <si>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2097145972</t>
  </si>
  <si>
    <t>https://podminky.urs.cz/item/CS_URS_2023_01/132212231</t>
  </si>
  <si>
    <t>(1,75*0,9-3,14*0,186*0,186)*5</t>
  </si>
  <si>
    <t>29807580</t>
  </si>
  <si>
    <t>(1,75*0,9-3,14*0,186*0,186)*28</t>
  </si>
  <si>
    <t>163369425</t>
  </si>
  <si>
    <t>33*1,75</t>
  </si>
  <si>
    <t>-206865619</t>
  </si>
  <si>
    <t>174111101</t>
  </si>
  <si>
    <t>Zásyp sypaninou z jakékoliv horniny ručně s uložením výkopku ve vrstvách se zhutněním jam, šachet, rýh nebo kolem objektů v těchto vykopávkách</t>
  </si>
  <si>
    <t>1922256910</t>
  </si>
  <si>
    <t>https://podminky.urs.cz/item/CS_URS_2023_01/174111101</t>
  </si>
  <si>
    <t>5*0,9*0,97</t>
  </si>
  <si>
    <t>1051293172</t>
  </si>
  <si>
    <t>28*0,9*0,97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</si>
  <si>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</si>
  <si>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</si>
  <si>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-187275858</t>
  </si>
  <si>
    <t>https://podminky.urs.cz/item/CS_URS_2023_01/175111201</t>
  </si>
  <si>
    <t>5*(0,9*0,68-3,14*0,186*0,186)</t>
  </si>
  <si>
    <t>1406212935</t>
  </si>
  <si>
    <t>28*(0,9*0,68-3,14*0,186*0,186)</t>
  </si>
  <si>
    <t>1777608056</t>
  </si>
  <si>
    <t>33*6</t>
  </si>
  <si>
    <t>-1791243079</t>
  </si>
  <si>
    <t>304604563</t>
  </si>
  <si>
    <t>-21017207</t>
  </si>
  <si>
    <t>1282947756</t>
  </si>
  <si>
    <t>32*0,1*0,9</t>
  </si>
  <si>
    <t>47</t>
  </si>
  <si>
    <t>59225780</t>
  </si>
  <si>
    <t>deska betonová zákrytová na skruž půlená 118x7,5cm</t>
  </si>
  <si>
    <t>-751914239</t>
  </si>
  <si>
    <t>-1371875347</t>
  </si>
  <si>
    <t>-418010636</t>
  </si>
  <si>
    <t>16+16</t>
  </si>
  <si>
    <t>890131851</t>
  </si>
  <si>
    <t>Bourání šachet a jímek strojně velikosti obestavěného prostoru přes 1,5 do 3 m3 ze zdiva kamenného</t>
  </si>
  <si>
    <t>1924024164</t>
  </si>
  <si>
    <t>https://podminky.urs.cz/item/CS_URS_2023_01/890131851</t>
  </si>
  <si>
    <t>(1,2+0,7)*2*0,25*1+3,14*(0,59*0,59-0,5*0,5)*0,5+3,14*0,65*0,65*0,09</t>
  </si>
  <si>
    <t>30</t>
  </si>
  <si>
    <t>294351396</t>
  </si>
  <si>
    <t>Svislé a kompletní konstrukce</t>
  </si>
  <si>
    <t>31</t>
  </si>
  <si>
    <t>338171113</t>
  </si>
  <si>
    <t>Montáž sloupků a vzpěr plotových ocelových trubkových nebo profilovaných výšky do 2 m se zabetonováním do 0,08 m3 do připravených jamek</t>
  </si>
  <si>
    <t>1688345580</t>
  </si>
  <si>
    <t>https://podminky.urs.cz/item/CS_URS_2023_01/338171113</t>
  </si>
  <si>
    <t>2*2</t>
  </si>
  <si>
    <t>348121122</t>
  </si>
  <si>
    <t>Osazování desek plotových železobetonových prefabrikovaných do drážek předem osazených sloupků na cementovou maltu se zatřením ložných a styčných spár, při rozměru desek 300x50x3000 mm</t>
  </si>
  <si>
    <t>1622131778</t>
  </si>
  <si>
    <t>https://podminky.urs.cz/item/CS_URS_2023_01/348121122</t>
  </si>
  <si>
    <t>3*2</t>
  </si>
  <si>
    <t>Trubní vedení</t>
  </si>
  <si>
    <t>49</t>
  </si>
  <si>
    <t>894412411</t>
  </si>
  <si>
    <t>Osazení betonových nebo železobetonových dílců pro šachty skruží přechodových</t>
  </si>
  <si>
    <t>-633947953</t>
  </si>
  <si>
    <t>https://podminky.urs.cz/item/CS_URS_2023_01/894412411</t>
  </si>
  <si>
    <t>46</t>
  </si>
  <si>
    <t>895211149</t>
  </si>
  <si>
    <t>Drenážní šachtice kontrolní z betonových dílců typ Šk 100/ 4 Příplatek k ceně za každých dalších i započatých 0,5 m hl.</t>
  </si>
  <si>
    <t>673114336</t>
  </si>
  <si>
    <t>https://podminky.urs.cz/item/CS_URS_2023_01/895211149</t>
  </si>
  <si>
    <t>Ostatní konstrukce a práce, bourání</t>
  </si>
  <si>
    <t>50</t>
  </si>
  <si>
    <t>899304111</t>
  </si>
  <si>
    <t>Osazení poklopů železobetonových včetně rámů jakékoliv hmotnosti</t>
  </si>
  <si>
    <t>1364543560</t>
  </si>
  <si>
    <t>https://podminky.urs.cz/item/CS_URS_2023_01/899304111</t>
  </si>
  <si>
    <t>33</t>
  </si>
  <si>
    <t>966049831</t>
  </si>
  <si>
    <t>Rozebrání prefabrikovaných plotových desek betonových</t>
  </si>
  <si>
    <t>-1120823135</t>
  </si>
  <si>
    <t>https://podminky.urs.cz/item/CS_URS_2023_01/966049831</t>
  </si>
  <si>
    <t>34</t>
  </si>
  <si>
    <t>966071711</t>
  </si>
  <si>
    <t>Bourání plotových sloupků a vzpěr ocelových trubkových nebo profilovaných výšky do 2,50 m zabetonovaných</t>
  </si>
  <si>
    <t>1363634999</t>
  </si>
  <si>
    <t>https://podminky.urs.cz/item/CS_URS_2023_01/966071711</t>
  </si>
  <si>
    <t>48</t>
  </si>
  <si>
    <t>59224073</t>
  </si>
  <si>
    <t>skruž betonová DN 1000x500, 100x50x9cm</t>
  </si>
  <si>
    <t>-1627182170</t>
  </si>
  <si>
    <t>42</t>
  </si>
  <si>
    <t>115001101</t>
  </si>
  <si>
    <t>Převedení vody potrubím průměru DN do 100</t>
  </si>
  <si>
    <t>-697604907</t>
  </si>
  <si>
    <t>https://podminky.urs.cz/item/CS_URS_2023_01/115001101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</si>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</sst>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11377111" TargetMode="External" /><Relationship Id="rId2" Type="http://schemas.openxmlformats.org/officeDocument/2006/relationships/hyperlink" Target="https://podminky.urs.cz/item/CS_URS_2023_01/871218113" TargetMode="External" /><Relationship Id="rId3" Type="http://schemas.openxmlformats.org/officeDocument/2006/relationships/hyperlink" Target="https://podminky.urs.cz/item/CS_URS_2023_01/998318011" TargetMode="External" /><Relationship Id="rId4" Type="http://schemas.openxmlformats.org/officeDocument/2006/relationships/hyperlink" Target="https://podminky.urs.cz/item/CS_URS_2023_01/111103213" TargetMode="External" /><Relationship Id="rId5" Type="http://schemas.openxmlformats.org/officeDocument/2006/relationships/hyperlink" Target="https://podminky.urs.cz/item/CS_URS_2023_01/115101201" TargetMode="External" /><Relationship Id="rId6" Type="http://schemas.openxmlformats.org/officeDocument/2006/relationships/hyperlink" Target="https://podminky.urs.cz/item/CS_URS_2023_01/121151104" TargetMode="External" /><Relationship Id="rId7" Type="http://schemas.openxmlformats.org/officeDocument/2006/relationships/hyperlink" Target="https://podminky.urs.cz/item/CS_URS_2023_01/132251101" TargetMode="External" /><Relationship Id="rId8" Type="http://schemas.openxmlformats.org/officeDocument/2006/relationships/hyperlink" Target="https://podminky.urs.cz/item/CS_URS_2023_01/132254203" TargetMode="External" /><Relationship Id="rId9" Type="http://schemas.openxmlformats.org/officeDocument/2006/relationships/hyperlink" Target="https://podminky.urs.cz/item/CS_URS_2023_01/151101101" TargetMode="External" /><Relationship Id="rId10" Type="http://schemas.openxmlformats.org/officeDocument/2006/relationships/hyperlink" Target="https://podminky.urs.cz/item/CS_URS_2023_01/151101111" TargetMode="External" /><Relationship Id="rId11" Type="http://schemas.openxmlformats.org/officeDocument/2006/relationships/hyperlink" Target="https://podminky.urs.cz/item/CS_URS_2023_01/174151101" TargetMode="External" /><Relationship Id="rId12" Type="http://schemas.openxmlformats.org/officeDocument/2006/relationships/hyperlink" Target="https://podminky.urs.cz/item/CS_URS_2023_01/174252101" TargetMode="External" /><Relationship Id="rId13" Type="http://schemas.openxmlformats.org/officeDocument/2006/relationships/hyperlink" Target="https://podminky.urs.cz/item/CS_URS_2023_01/175151101" TargetMode="External" /><Relationship Id="rId14" Type="http://schemas.openxmlformats.org/officeDocument/2006/relationships/hyperlink" Target="https://podminky.urs.cz/item/CS_URS_2023_01/181111131" TargetMode="External" /><Relationship Id="rId15" Type="http://schemas.openxmlformats.org/officeDocument/2006/relationships/hyperlink" Target="https://podminky.urs.cz/item/CS_URS_2023_01/181351004" TargetMode="External" /><Relationship Id="rId16" Type="http://schemas.openxmlformats.org/officeDocument/2006/relationships/hyperlink" Target="https://podminky.urs.cz/item/CS_URS_2023_01/181411131" TargetMode="External" /><Relationship Id="rId17" Type="http://schemas.openxmlformats.org/officeDocument/2006/relationships/hyperlink" Target="https://podminky.urs.cz/item/CS_URS_2023_01/451595111" TargetMode="External" /><Relationship Id="rId18" Type="http://schemas.openxmlformats.org/officeDocument/2006/relationships/hyperlink" Target="https://podminky.urs.cz/item/CS_URS_2023_01/810391111" TargetMode="External" /><Relationship Id="rId19" Type="http://schemas.openxmlformats.org/officeDocument/2006/relationships/hyperlink" Target="https://podminky.urs.cz/item/CS_URS_2023_01/810391811" TargetMode="External" /><Relationship Id="rId20" Type="http://schemas.openxmlformats.org/officeDocument/2006/relationships/hyperlink" Target="https://podminky.urs.cz/item/CS_URS_2023_01/899623141" TargetMode="External" /><Relationship Id="rId21" Type="http://schemas.openxmlformats.org/officeDocument/2006/relationships/hyperlink" Target="https://podminky.urs.cz/item/CS_URS_2023_01/17115310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8401130" TargetMode="External" /><Relationship Id="rId2" Type="http://schemas.openxmlformats.org/officeDocument/2006/relationships/hyperlink" Target="https://podminky.urs.cz/item/CS_URS_2023_01/811377111" TargetMode="External" /><Relationship Id="rId3" Type="http://schemas.openxmlformats.org/officeDocument/2006/relationships/hyperlink" Target="https://podminky.urs.cz/item/CS_URS_2023_01/871218113" TargetMode="External" /><Relationship Id="rId4" Type="http://schemas.openxmlformats.org/officeDocument/2006/relationships/hyperlink" Target="https://podminky.urs.cz/item/CS_URS_2023_01/895211141" TargetMode="External" /><Relationship Id="rId5" Type="http://schemas.openxmlformats.org/officeDocument/2006/relationships/hyperlink" Target="https://podminky.urs.cz/item/CS_URS_2023_01/938907141" TargetMode="External" /><Relationship Id="rId6" Type="http://schemas.openxmlformats.org/officeDocument/2006/relationships/hyperlink" Target="https://podminky.urs.cz/item/CS_URS_2023_01/966071822" TargetMode="External" /><Relationship Id="rId7" Type="http://schemas.openxmlformats.org/officeDocument/2006/relationships/hyperlink" Target="https://podminky.urs.cz/item/CS_URS_2023_01/998318011" TargetMode="External" /><Relationship Id="rId8" Type="http://schemas.openxmlformats.org/officeDocument/2006/relationships/hyperlink" Target="https://podminky.urs.cz/item/CS_URS_2023_01/115101201" TargetMode="External" /><Relationship Id="rId9" Type="http://schemas.openxmlformats.org/officeDocument/2006/relationships/hyperlink" Target="https://podminky.urs.cz/item/CS_URS_2023_01/121112004" TargetMode="External" /><Relationship Id="rId10" Type="http://schemas.openxmlformats.org/officeDocument/2006/relationships/hyperlink" Target="https://podminky.urs.cz/item/CS_URS_2023_01/132212231" TargetMode="External" /><Relationship Id="rId11" Type="http://schemas.openxmlformats.org/officeDocument/2006/relationships/hyperlink" Target="https://podminky.urs.cz/item/CS_URS_2023_01/132254203" TargetMode="External" /><Relationship Id="rId12" Type="http://schemas.openxmlformats.org/officeDocument/2006/relationships/hyperlink" Target="https://podminky.urs.cz/item/CS_URS_2023_01/151101101" TargetMode="External" /><Relationship Id="rId13" Type="http://schemas.openxmlformats.org/officeDocument/2006/relationships/hyperlink" Target="https://podminky.urs.cz/item/CS_URS_2023_01/151101111" TargetMode="External" /><Relationship Id="rId14" Type="http://schemas.openxmlformats.org/officeDocument/2006/relationships/hyperlink" Target="https://podminky.urs.cz/item/CS_URS_2023_01/174111101" TargetMode="External" /><Relationship Id="rId15" Type="http://schemas.openxmlformats.org/officeDocument/2006/relationships/hyperlink" Target="https://podminky.urs.cz/item/CS_URS_2023_01/174151101" TargetMode="External" /><Relationship Id="rId16" Type="http://schemas.openxmlformats.org/officeDocument/2006/relationships/hyperlink" Target="https://podminky.urs.cz/item/CS_URS_2023_01/175111201" TargetMode="External" /><Relationship Id="rId17" Type="http://schemas.openxmlformats.org/officeDocument/2006/relationships/hyperlink" Target="https://podminky.urs.cz/item/CS_URS_2023_01/175151101" TargetMode="External" /><Relationship Id="rId18" Type="http://schemas.openxmlformats.org/officeDocument/2006/relationships/hyperlink" Target="https://podminky.urs.cz/item/CS_URS_2023_01/181111131" TargetMode="External" /><Relationship Id="rId19" Type="http://schemas.openxmlformats.org/officeDocument/2006/relationships/hyperlink" Target="https://podminky.urs.cz/item/CS_URS_2023_01/181351004" TargetMode="External" /><Relationship Id="rId20" Type="http://schemas.openxmlformats.org/officeDocument/2006/relationships/hyperlink" Target="https://podminky.urs.cz/item/CS_URS_2023_01/181411131" TargetMode="External" /><Relationship Id="rId21" Type="http://schemas.openxmlformats.org/officeDocument/2006/relationships/hyperlink" Target="https://podminky.urs.cz/item/CS_URS_2023_01/451595111" TargetMode="External" /><Relationship Id="rId22" Type="http://schemas.openxmlformats.org/officeDocument/2006/relationships/hyperlink" Target="https://podminky.urs.cz/item/CS_URS_2023_01/810391111" TargetMode="External" /><Relationship Id="rId23" Type="http://schemas.openxmlformats.org/officeDocument/2006/relationships/hyperlink" Target="https://podminky.urs.cz/item/CS_URS_2023_01/810391811" TargetMode="External" /><Relationship Id="rId24" Type="http://schemas.openxmlformats.org/officeDocument/2006/relationships/hyperlink" Target="https://podminky.urs.cz/item/CS_URS_2023_01/890131851" TargetMode="External" /><Relationship Id="rId25" Type="http://schemas.openxmlformats.org/officeDocument/2006/relationships/hyperlink" Target="https://podminky.urs.cz/item/CS_URS_2023_01/899623141" TargetMode="External" /><Relationship Id="rId26" Type="http://schemas.openxmlformats.org/officeDocument/2006/relationships/hyperlink" Target="https://podminky.urs.cz/item/CS_URS_2023_01/338171113" TargetMode="External" /><Relationship Id="rId27" Type="http://schemas.openxmlformats.org/officeDocument/2006/relationships/hyperlink" Target="https://podminky.urs.cz/item/CS_URS_2023_01/348121122" TargetMode="External" /><Relationship Id="rId28" Type="http://schemas.openxmlformats.org/officeDocument/2006/relationships/hyperlink" Target="https://podminky.urs.cz/item/CS_URS_2023_01/894412411" TargetMode="External" /><Relationship Id="rId29" Type="http://schemas.openxmlformats.org/officeDocument/2006/relationships/hyperlink" Target="https://podminky.urs.cz/item/CS_URS_2023_01/895211149" TargetMode="External" /><Relationship Id="rId30" Type="http://schemas.openxmlformats.org/officeDocument/2006/relationships/hyperlink" Target="https://podminky.urs.cz/item/CS_URS_2023_01/899304111" TargetMode="External" /><Relationship Id="rId31" Type="http://schemas.openxmlformats.org/officeDocument/2006/relationships/hyperlink" Target="https://podminky.urs.cz/item/CS_URS_2023_01/966049831" TargetMode="External" /><Relationship Id="rId32" Type="http://schemas.openxmlformats.org/officeDocument/2006/relationships/hyperlink" Target="https://podminky.urs.cz/item/CS_URS_2023_01/966071711" TargetMode="External" /><Relationship Id="rId33" Type="http://schemas.openxmlformats.org/officeDocument/2006/relationships/hyperlink" Target="https://podminky.urs.cz/item/CS_URS_2023_01/1150011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27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Jetětice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Jetětice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Státní pozemkový úřad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Ing. Jan Zeman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Státní pozemkový úřad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24.6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'2023-1 - Údržba HOZ Jetět...'!J30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'2023-1 - Údržba HOZ Jetět...'!P83</f>
        <v>0</v>
      </c>
      <c r="AV55" s="120">
        <f>'2023-1 - Údržba HOZ Jetět...'!J33</f>
        <v>0</v>
      </c>
      <c r="AW55" s="120">
        <f>'2023-1 - Údržba HOZ Jetět...'!J34</f>
        <v>0</v>
      </c>
      <c r="AX55" s="120">
        <f>'2023-1 - Údržba HOZ Jetět...'!J35</f>
        <v>0</v>
      </c>
      <c r="AY55" s="120">
        <f>'2023-1 - Údržba HOZ Jetět...'!J36</f>
        <v>0</v>
      </c>
      <c r="AZ55" s="120">
        <f>'2023-1 - Údržba HOZ Jetět...'!F33</f>
        <v>0</v>
      </c>
      <c r="BA55" s="120">
        <f>'2023-1 - Údržba HOZ Jetět...'!F34</f>
        <v>0</v>
      </c>
      <c r="BB55" s="120">
        <f>'2023-1 - Údržba HOZ Jetět...'!F35</f>
        <v>0</v>
      </c>
      <c r="BC55" s="120">
        <f>'2023-1 - Údržba HOZ Jetět...'!F36</f>
        <v>0</v>
      </c>
      <c r="BD55" s="122">
        <f>'2023-1 - Údržba HOZ Jetět...'!F37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24.6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'2023-2 - Údržba HOZ Jetět...'!J30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24">
        <v>0</v>
      </c>
      <c r="AT56" s="125">
        <f>ROUND(SUM(AV56:AW56),2)</f>
        <v>0</v>
      </c>
      <c r="AU56" s="126">
        <f>'2023-2 - Údržba HOZ Jetět...'!P86</f>
        <v>0</v>
      </c>
      <c r="AV56" s="125">
        <f>'2023-2 - Údržba HOZ Jetět...'!J33</f>
        <v>0</v>
      </c>
      <c r="AW56" s="125">
        <f>'2023-2 - Údržba HOZ Jetět...'!J34</f>
        <v>0</v>
      </c>
      <c r="AX56" s="125">
        <f>'2023-2 - Údržba HOZ Jetět...'!J35</f>
        <v>0</v>
      </c>
      <c r="AY56" s="125">
        <f>'2023-2 - Údržba HOZ Jetět...'!J36</f>
        <v>0</v>
      </c>
      <c r="AZ56" s="125">
        <f>'2023-2 - Údržba HOZ Jetět...'!F33</f>
        <v>0</v>
      </c>
      <c r="BA56" s="125">
        <f>'2023-2 - Údržba HOZ Jetět...'!F34</f>
        <v>0</v>
      </c>
      <c r="BB56" s="125">
        <f>'2023-2 - Údržba HOZ Jetět...'!F35</f>
        <v>0</v>
      </c>
      <c r="BC56" s="125">
        <f>'2023-2 - Údržba HOZ Jetět...'!F36</f>
        <v>0</v>
      </c>
      <c r="BD56" s="127">
        <f>'2023-2 - Údržba HOZ Jetět...'!F37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gLFK4TwlLAhZ0eXv9U2vYOv/BujZK+3S5M0KlkBOFR1od9bzIEbA2B/yahHbxeeDach8AT91Tam6puryvAfDJg==" hashValue="n19g2sIAIRE+8owGnMotVjxM6r9UU0dFocaHHY5bbacYkJGXkersag+JJ34WzBZIVjdEqORejXBLNr01HRZ/n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023-1 - Údržba HOZ Jetět...'!C2" display="/"/>
    <hyperlink ref="A56" location="'2023-2 - Údržba HOZ Jetě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Jetětice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89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27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ROUND((SUM(BE83:BE161)),  2)</f>
        <v>0</v>
      </c>
      <c r="G33" s="38"/>
      <c r="H33" s="38"/>
      <c r="I33" s="148">
        <v>0.20999999999999999</v>
      </c>
      <c r="J33" s="147">
        <f>ROUND(((SUM(BE83:BE161))*I33),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ROUND((SUM(BF83:BF161)),  2)</f>
        <v>0</v>
      </c>
      <c r="G34" s="38"/>
      <c r="H34" s="38"/>
      <c r="I34" s="148">
        <v>0.14999999999999999</v>
      </c>
      <c r="J34" s="147">
        <f>ROUND(((SUM(BF83:BF161))*I34),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ROUND((SUM(BG83:BG161)),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ROUND((SUM(BH83:BH161)),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ROUND((SUM(BI83:BI161)),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Jetětice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2023-1 - Údržba HOZ Jetětice - stavebí objekt SO1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Jetětice</v>
      </c>
      <c r="G52" s="40"/>
      <c r="H52" s="40"/>
      <c r="I52" s="32" t="s">
        <v>23</v>
      </c>
      <c r="J52" s="72" t="str">
        <f>IF(J12="","",J12)</f>
        <v>14. 2. 2023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Státní pozemkový úřad </v>
      </c>
      <c r="G54" s="40"/>
      <c r="H54" s="40"/>
      <c r="I54" s="32" t="s">
        <v>32</v>
      </c>
      <c r="J54" s="36" t="str">
        <f>E21</f>
        <v>Ing. Jan Zeman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6.4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Státní pozemkový úřad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J103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96</v>
      </c>
      <c r="E62" s="168"/>
      <c r="F62" s="168"/>
      <c r="G62" s="168"/>
      <c r="H62" s="168"/>
      <c r="I62" s="168"/>
      <c r="J62" s="169">
        <f>J157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J158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Jetětice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88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2023-1 - Údržba HOZ Jetětice - stavebí objekt SO1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k.ú. Jetětice</v>
      </c>
      <c r="G77" s="40"/>
      <c r="H77" s="40"/>
      <c r="I77" s="32" t="s">
        <v>23</v>
      </c>
      <c r="J77" s="72" t="str">
        <f>IF(J12="","",J12)</f>
        <v>14. 2. 2023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 xml:space="preserve">Státní pozemkový úřad </v>
      </c>
      <c r="G79" s="40"/>
      <c r="H79" s="40"/>
      <c r="I79" s="32" t="s">
        <v>32</v>
      </c>
      <c r="J79" s="36" t="str">
        <f>E21</f>
        <v>Ing. Jan Zeman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4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Státní pozemkový úřad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99</v>
      </c>
      <c r="D82" s="180" t="s">
        <v>58</v>
      </c>
      <c r="E82" s="180" t="s">
        <v>54</v>
      </c>
      <c r="F82" s="180" t="s">
        <v>55</v>
      </c>
      <c r="G82" s="180" t="s">
        <v>100</v>
      </c>
      <c r="H82" s="180" t="s">
        <v>101</v>
      </c>
      <c r="I82" s="180" t="s">
        <v>102</v>
      </c>
      <c r="J82" s="180" t="s">
        <v>92</v>
      </c>
      <c r="K82" s="181" t="s">
        <v>103</v>
      </c>
      <c r="L82" s="182"/>
      <c r="M82" s="92" t="s">
        <v>19</v>
      </c>
      <c r="N82" s="93" t="s">
        <v>43</v>
      </c>
      <c r="O82" s="93" t="s">
        <v>104</v>
      </c>
      <c r="P82" s="93" t="s">
        <v>105</v>
      </c>
      <c r="Q82" s="93" t="s">
        <v>106</v>
      </c>
      <c r="R82" s="93" t="s">
        <v>107</v>
      </c>
      <c r="S82" s="93" t="s">
        <v>108</v>
      </c>
      <c r="T82" s="94" t="s">
        <v>109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P84+P157</f>
        <v>0</v>
      </c>
      <c r="Q83" s="96"/>
      <c r="R83" s="185">
        <f>R84+R157</f>
        <v>2.5864870000000004</v>
      </c>
      <c r="S83" s="96"/>
      <c r="T83" s="186">
        <f>T84+T157</f>
        <v>8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93</v>
      </c>
      <c r="BK83" s="187">
        <f>BK84+BK157</f>
        <v>0</v>
      </c>
    </row>
    <row r="84" s="12" customFormat="1" ht="25.92" customHeight="1">
      <c r="A84" s="12"/>
      <c r="B84" s="188"/>
      <c r="C84" s="189"/>
      <c r="D84" s="190" t="s">
        <v>72</v>
      </c>
      <c r="E84" s="191" t="s">
        <v>111</v>
      </c>
      <c r="F84" s="191" t="s">
        <v>112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P85+SUM(P86:P103)</f>
        <v>0</v>
      </c>
      <c r="Q84" s="196"/>
      <c r="R84" s="197">
        <f>R85+SUM(R86:R103)</f>
        <v>2.5864870000000004</v>
      </c>
      <c r="S84" s="196"/>
      <c r="T84" s="198">
        <f>T85+SUM(T86:T103)</f>
        <v>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73</v>
      </c>
      <c r="AY84" s="199" t="s">
        <v>113</v>
      </c>
      <c r="BK84" s="201">
        <f>BK85+SUM(BK86:BK103)</f>
        <v>0</v>
      </c>
    </row>
    <row r="85" s="2" customFormat="1" ht="14.4" customHeight="1">
      <c r="A85" s="38"/>
      <c r="B85" s="39"/>
      <c r="C85" s="202" t="s">
        <v>81</v>
      </c>
      <c r="D85" s="202" t="s">
        <v>114</v>
      </c>
      <c r="E85" s="203" t="s">
        <v>115</v>
      </c>
      <c r="F85" s="204" t="s">
        <v>116</v>
      </c>
      <c r="G85" s="205" t="s">
        <v>117</v>
      </c>
      <c r="H85" s="206">
        <v>25</v>
      </c>
      <c r="I85" s="207"/>
      <c r="J85" s="208">
        <f>ROUND(I85*H85,2)</f>
        <v>0</v>
      </c>
      <c r="K85" s="204" t="s">
        <v>118</v>
      </c>
      <c r="L85" s="44"/>
      <c r="M85" s="209" t="s">
        <v>19</v>
      </c>
      <c r="N85" s="210" t="s">
        <v>44</v>
      </c>
      <c r="O85" s="84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3" t="s">
        <v>119</v>
      </c>
      <c r="AT85" s="213" t="s">
        <v>114</v>
      </c>
      <c r="AU85" s="213" t="s">
        <v>81</v>
      </c>
      <c r="AY85" s="17" t="s">
        <v>113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7" t="s">
        <v>81</v>
      </c>
      <c r="BK85" s="214">
        <f>ROUND(I85*H85,2)</f>
        <v>0</v>
      </c>
      <c r="BL85" s="17" t="s">
        <v>119</v>
      </c>
      <c r="BM85" s="213" t="s">
        <v>120</v>
      </c>
    </row>
    <row r="86" s="2" customFormat="1">
      <c r="A86" s="38"/>
      <c r="B86" s="39"/>
      <c r="C86" s="40"/>
      <c r="D86" s="215" t="s">
        <v>121</v>
      </c>
      <c r="E86" s="40"/>
      <c r="F86" s="216" t="s">
        <v>122</v>
      </c>
      <c r="G86" s="40"/>
      <c r="H86" s="40"/>
      <c r="I86" s="217"/>
      <c r="J86" s="40"/>
      <c r="K86" s="40"/>
      <c r="L86" s="44"/>
      <c r="M86" s="218"/>
      <c r="N86" s="219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121</v>
      </c>
      <c r="AU86" s="17" t="s">
        <v>81</v>
      </c>
    </row>
    <row r="87" s="13" customFormat="1">
      <c r="A87" s="13"/>
      <c r="B87" s="220"/>
      <c r="C87" s="221"/>
      <c r="D87" s="222" t="s">
        <v>123</v>
      </c>
      <c r="E87" s="223" t="s">
        <v>19</v>
      </c>
      <c r="F87" s="224" t="s">
        <v>124</v>
      </c>
      <c r="G87" s="221"/>
      <c r="H87" s="225">
        <v>25</v>
      </c>
      <c r="I87" s="226"/>
      <c r="J87" s="221"/>
      <c r="K87" s="221"/>
      <c r="L87" s="227"/>
      <c r="M87" s="228"/>
      <c r="N87" s="229"/>
      <c r="O87" s="229"/>
      <c r="P87" s="229"/>
      <c r="Q87" s="229"/>
      <c r="R87" s="229"/>
      <c r="S87" s="229"/>
      <c r="T87" s="23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1" t="s">
        <v>123</v>
      </c>
      <c r="AU87" s="231" t="s">
        <v>81</v>
      </c>
      <c r="AV87" s="13" t="s">
        <v>83</v>
      </c>
      <c r="AW87" s="13" t="s">
        <v>34</v>
      </c>
      <c r="AX87" s="13" t="s">
        <v>81</v>
      </c>
      <c r="AY87" s="231" t="s">
        <v>113</v>
      </c>
    </row>
    <row r="88" s="2" customFormat="1" ht="14.4" customHeight="1">
      <c r="A88" s="38"/>
      <c r="B88" s="39"/>
      <c r="C88" s="232" t="s">
        <v>83</v>
      </c>
      <c r="D88" s="232" t="s">
        <v>125</v>
      </c>
      <c r="E88" s="233" t="s">
        <v>126</v>
      </c>
      <c r="F88" s="234" t="s">
        <v>127</v>
      </c>
      <c r="G88" s="235" t="s">
        <v>117</v>
      </c>
      <c r="H88" s="236">
        <v>25</v>
      </c>
      <c r="I88" s="237"/>
      <c r="J88" s="238">
        <f>ROUND(I88*H88,2)</f>
        <v>0</v>
      </c>
      <c r="K88" s="234" t="s">
        <v>118</v>
      </c>
      <c r="L88" s="239"/>
      <c r="M88" s="240" t="s">
        <v>19</v>
      </c>
      <c r="N88" s="241" t="s">
        <v>44</v>
      </c>
      <c r="O88" s="84"/>
      <c r="P88" s="211">
        <f>O88*H88</f>
        <v>0</v>
      </c>
      <c r="Q88" s="211">
        <v>0.10150000000000001</v>
      </c>
      <c r="R88" s="211">
        <f>Q88*H88</f>
        <v>2.5375000000000001</v>
      </c>
      <c r="S88" s="211">
        <v>0</v>
      </c>
      <c r="T88" s="21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3" t="s">
        <v>128</v>
      </c>
      <c r="AT88" s="213" t="s">
        <v>125</v>
      </c>
      <c r="AU88" s="213" t="s">
        <v>81</v>
      </c>
      <c r="AY88" s="17" t="s">
        <v>113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7" t="s">
        <v>81</v>
      </c>
      <c r="BK88" s="214">
        <f>ROUND(I88*H88,2)</f>
        <v>0</v>
      </c>
      <c r="BL88" s="17" t="s">
        <v>119</v>
      </c>
      <c r="BM88" s="213" t="s">
        <v>129</v>
      </c>
    </row>
    <row r="89" s="2" customFormat="1" ht="19.8" customHeight="1">
      <c r="A89" s="38"/>
      <c r="B89" s="39"/>
      <c r="C89" s="202" t="s">
        <v>130</v>
      </c>
      <c r="D89" s="202" t="s">
        <v>114</v>
      </c>
      <c r="E89" s="203" t="s">
        <v>131</v>
      </c>
      <c r="F89" s="204" t="s">
        <v>132</v>
      </c>
      <c r="G89" s="205" t="s">
        <v>117</v>
      </c>
      <c r="H89" s="206">
        <v>22</v>
      </c>
      <c r="I89" s="207"/>
      <c r="J89" s="208">
        <f>ROUND(I89*H89,2)</f>
        <v>0</v>
      </c>
      <c r="K89" s="204" t="s">
        <v>118</v>
      </c>
      <c r="L89" s="44"/>
      <c r="M89" s="209" t="s">
        <v>19</v>
      </c>
      <c r="N89" s="210" t="s">
        <v>44</v>
      </c>
      <c r="O89" s="84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3" t="s">
        <v>119</v>
      </c>
      <c r="AT89" s="213" t="s">
        <v>114</v>
      </c>
      <c r="AU89" s="213" t="s">
        <v>81</v>
      </c>
      <c r="AY89" s="17" t="s">
        <v>113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7" t="s">
        <v>81</v>
      </c>
      <c r="BK89" s="214">
        <f>ROUND(I89*H89,2)</f>
        <v>0</v>
      </c>
      <c r="BL89" s="17" t="s">
        <v>119</v>
      </c>
      <c r="BM89" s="213" t="s">
        <v>133</v>
      </c>
    </row>
    <row r="90" s="2" customFormat="1">
      <c r="A90" s="38"/>
      <c r="B90" s="39"/>
      <c r="C90" s="40"/>
      <c r="D90" s="215" t="s">
        <v>121</v>
      </c>
      <c r="E90" s="40"/>
      <c r="F90" s="216" t="s">
        <v>134</v>
      </c>
      <c r="G90" s="40"/>
      <c r="H90" s="40"/>
      <c r="I90" s="217"/>
      <c r="J90" s="40"/>
      <c r="K90" s="40"/>
      <c r="L90" s="44"/>
      <c r="M90" s="218"/>
      <c r="N90" s="21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121</v>
      </c>
      <c r="AU90" s="17" t="s">
        <v>81</v>
      </c>
    </row>
    <row r="91" s="13" customFormat="1">
      <c r="A91" s="13"/>
      <c r="B91" s="220"/>
      <c r="C91" s="221"/>
      <c r="D91" s="222" t="s">
        <v>123</v>
      </c>
      <c r="E91" s="223" t="s">
        <v>19</v>
      </c>
      <c r="F91" s="224" t="s">
        <v>135</v>
      </c>
      <c r="G91" s="221"/>
      <c r="H91" s="225">
        <v>22</v>
      </c>
      <c r="I91" s="226"/>
      <c r="J91" s="221"/>
      <c r="K91" s="221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123</v>
      </c>
      <c r="AU91" s="231" t="s">
        <v>81</v>
      </c>
      <c r="AV91" s="13" t="s">
        <v>83</v>
      </c>
      <c r="AW91" s="13" t="s">
        <v>34</v>
      </c>
      <c r="AX91" s="13" t="s">
        <v>81</v>
      </c>
      <c r="AY91" s="231" t="s">
        <v>113</v>
      </c>
    </row>
    <row r="92" s="2" customFormat="1" ht="19.8" customHeight="1">
      <c r="A92" s="38"/>
      <c r="B92" s="39"/>
      <c r="C92" s="232" t="s">
        <v>119</v>
      </c>
      <c r="D92" s="232" t="s">
        <v>125</v>
      </c>
      <c r="E92" s="233" t="s">
        <v>136</v>
      </c>
      <c r="F92" s="234" t="s">
        <v>137</v>
      </c>
      <c r="G92" s="235" t="s">
        <v>117</v>
      </c>
      <c r="H92" s="236">
        <v>22</v>
      </c>
      <c r="I92" s="237"/>
      <c r="J92" s="238">
        <f>ROUND(I92*H92,2)</f>
        <v>0</v>
      </c>
      <c r="K92" s="234" t="s">
        <v>118</v>
      </c>
      <c r="L92" s="239"/>
      <c r="M92" s="240" t="s">
        <v>19</v>
      </c>
      <c r="N92" s="241" t="s">
        <v>44</v>
      </c>
      <c r="O92" s="84"/>
      <c r="P92" s="211">
        <f>O92*H92</f>
        <v>0</v>
      </c>
      <c r="Q92" s="211">
        <v>0.00022000000000000001</v>
      </c>
      <c r="R92" s="211">
        <f>Q92*H92</f>
        <v>0.0048400000000000006</v>
      </c>
      <c r="S92" s="211">
        <v>0</v>
      </c>
      <c r="T92" s="21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3" t="s">
        <v>128</v>
      </c>
      <c r="AT92" s="213" t="s">
        <v>125</v>
      </c>
      <c r="AU92" s="213" t="s">
        <v>81</v>
      </c>
      <c r="AY92" s="17" t="s">
        <v>113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7" t="s">
        <v>81</v>
      </c>
      <c r="BK92" s="214">
        <f>ROUND(I92*H92,2)</f>
        <v>0</v>
      </c>
      <c r="BL92" s="17" t="s">
        <v>119</v>
      </c>
      <c r="BM92" s="213" t="s">
        <v>138</v>
      </c>
    </row>
    <row r="93" s="2" customFormat="1" ht="14.4" customHeight="1">
      <c r="A93" s="38"/>
      <c r="B93" s="39"/>
      <c r="C93" s="202" t="s">
        <v>139</v>
      </c>
      <c r="D93" s="202" t="s">
        <v>114</v>
      </c>
      <c r="E93" s="203" t="s">
        <v>140</v>
      </c>
      <c r="F93" s="204" t="s">
        <v>141</v>
      </c>
      <c r="G93" s="205" t="s">
        <v>142</v>
      </c>
      <c r="H93" s="206">
        <v>3.141</v>
      </c>
      <c r="I93" s="207"/>
      <c r="J93" s="208">
        <f>ROUND(I93*H93,2)</f>
        <v>0</v>
      </c>
      <c r="K93" s="204" t="s">
        <v>118</v>
      </c>
      <c r="L93" s="44"/>
      <c r="M93" s="209" t="s">
        <v>19</v>
      </c>
      <c r="N93" s="210" t="s">
        <v>44</v>
      </c>
      <c r="O93" s="84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3" t="s">
        <v>119</v>
      </c>
      <c r="AT93" s="213" t="s">
        <v>114</v>
      </c>
      <c r="AU93" s="213" t="s">
        <v>81</v>
      </c>
      <c r="AY93" s="17" t="s">
        <v>113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7" t="s">
        <v>81</v>
      </c>
      <c r="BK93" s="214">
        <f>ROUND(I93*H93,2)</f>
        <v>0</v>
      </c>
      <c r="BL93" s="17" t="s">
        <v>119</v>
      </c>
      <c r="BM93" s="213" t="s">
        <v>143</v>
      </c>
    </row>
    <row r="94" s="2" customFormat="1">
      <c r="A94" s="38"/>
      <c r="B94" s="39"/>
      <c r="C94" s="40"/>
      <c r="D94" s="215" t="s">
        <v>121</v>
      </c>
      <c r="E94" s="40"/>
      <c r="F94" s="216" t="s">
        <v>144</v>
      </c>
      <c r="G94" s="40"/>
      <c r="H94" s="40"/>
      <c r="I94" s="217"/>
      <c r="J94" s="40"/>
      <c r="K94" s="40"/>
      <c r="L94" s="44"/>
      <c r="M94" s="218"/>
      <c r="N94" s="21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121</v>
      </c>
      <c r="AU94" s="17" t="s">
        <v>81</v>
      </c>
    </row>
    <row r="95" s="13" customFormat="1">
      <c r="A95" s="13"/>
      <c r="B95" s="220"/>
      <c r="C95" s="221"/>
      <c r="D95" s="222" t="s">
        <v>123</v>
      </c>
      <c r="E95" s="223" t="s">
        <v>19</v>
      </c>
      <c r="F95" s="224" t="s">
        <v>145</v>
      </c>
      <c r="G95" s="221"/>
      <c r="H95" s="225">
        <v>3.141</v>
      </c>
      <c r="I95" s="226"/>
      <c r="J95" s="221"/>
      <c r="K95" s="221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123</v>
      </c>
      <c r="AU95" s="231" t="s">
        <v>81</v>
      </c>
      <c r="AV95" s="13" t="s">
        <v>83</v>
      </c>
      <c r="AW95" s="13" t="s">
        <v>34</v>
      </c>
      <c r="AX95" s="13" t="s">
        <v>81</v>
      </c>
      <c r="AY95" s="231" t="s">
        <v>113</v>
      </c>
    </row>
    <row r="96" s="2" customFormat="1" ht="22.2" customHeight="1">
      <c r="A96" s="38"/>
      <c r="B96" s="39"/>
      <c r="C96" s="202" t="s">
        <v>146</v>
      </c>
      <c r="D96" s="202" t="s">
        <v>114</v>
      </c>
      <c r="E96" s="203" t="s">
        <v>147</v>
      </c>
      <c r="F96" s="204" t="s">
        <v>148</v>
      </c>
      <c r="G96" s="205" t="s">
        <v>117</v>
      </c>
      <c r="H96" s="206">
        <v>33</v>
      </c>
      <c r="I96" s="207"/>
      <c r="J96" s="208">
        <f>ROUND(I96*H96,2)</f>
        <v>0</v>
      </c>
      <c r="K96" s="204" t="s">
        <v>19</v>
      </c>
      <c r="L96" s="44"/>
      <c r="M96" s="209" t="s">
        <v>19</v>
      </c>
      <c r="N96" s="210" t="s">
        <v>44</v>
      </c>
      <c r="O96" s="84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3" t="s">
        <v>119</v>
      </c>
      <c r="AT96" s="213" t="s">
        <v>114</v>
      </c>
      <c r="AU96" s="213" t="s">
        <v>81</v>
      </c>
      <c r="AY96" s="17" t="s">
        <v>113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7" t="s">
        <v>81</v>
      </c>
      <c r="BK96" s="214">
        <f>ROUND(I96*H96,2)</f>
        <v>0</v>
      </c>
      <c r="BL96" s="17" t="s">
        <v>119</v>
      </c>
      <c r="BM96" s="213" t="s">
        <v>149</v>
      </c>
    </row>
    <row r="97" s="2" customFormat="1">
      <c r="A97" s="38"/>
      <c r="B97" s="39"/>
      <c r="C97" s="40"/>
      <c r="D97" s="222" t="s">
        <v>150</v>
      </c>
      <c r="E97" s="40"/>
      <c r="F97" s="242" t="s">
        <v>151</v>
      </c>
      <c r="G97" s="40"/>
      <c r="H97" s="40"/>
      <c r="I97" s="217"/>
      <c r="J97" s="40"/>
      <c r="K97" s="40"/>
      <c r="L97" s="44"/>
      <c r="M97" s="218"/>
      <c r="N97" s="21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150</v>
      </c>
      <c r="AU97" s="17" t="s">
        <v>81</v>
      </c>
    </row>
    <row r="98" s="2" customFormat="1" ht="22.2" customHeight="1">
      <c r="A98" s="38"/>
      <c r="B98" s="39"/>
      <c r="C98" s="202" t="s">
        <v>152</v>
      </c>
      <c r="D98" s="202" t="s">
        <v>114</v>
      </c>
      <c r="E98" s="203" t="s">
        <v>153</v>
      </c>
      <c r="F98" s="204" t="s">
        <v>154</v>
      </c>
      <c r="G98" s="205" t="s">
        <v>117</v>
      </c>
      <c r="H98" s="206">
        <v>33</v>
      </c>
      <c r="I98" s="207"/>
      <c r="J98" s="208">
        <f>ROUND(I98*H98,2)</f>
        <v>0</v>
      </c>
      <c r="K98" s="204" t="s">
        <v>19</v>
      </c>
      <c r="L98" s="44"/>
      <c r="M98" s="209" t="s">
        <v>19</v>
      </c>
      <c r="N98" s="210" t="s">
        <v>44</v>
      </c>
      <c r="O98" s="84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3" t="s">
        <v>119</v>
      </c>
      <c r="AT98" s="213" t="s">
        <v>114</v>
      </c>
      <c r="AU98" s="213" t="s">
        <v>81</v>
      </c>
      <c r="AY98" s="17" t="s">
        <v>113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7" t="s">
        <v>81</v>
      </c>
      <c r="BK98" s="214">
        <f>ROUND(I98*H98,2)</f>
        <v>0</v>
      </c>
      <c r="BL98" s="17" t="s">
        <v>119</v>
      </c>
      <c r="BM98" s="213" t="s">
        <v>155</v>
      </c>
    </row>
    <row r="99" s="2" customFormat="1">
      <c r="A99" s="38"/>
      <c r="B99" s="39"/>
      <c r="C99" s="40"/>
      <c r="D99" s="222" t="s">
        <v>150</v>
      </c>
      <c r="E99" s="40"/>
      <c r="F99" s="242" t="s">
        <v>156</v>
      </c>
      <c r="G99" s="40"/>
      <c r="H99" s="40"/>
      <c r="I99" s="217"/>
      <c r="J99" s="40"/>
      <c r="K99" s="40"/>
      <c r="L99" s="44"/>
      <c r="M99" s="218"/>
      <c r="N99" s="21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150</v>
      </c>
      <c r="AU99" s="17" t="s">
        <v>81</v>
      </c>
    </row>
    <row r="100" s="2" customFormat="1" ht="22.2" customHeight="1">
      <c r="A100" s="38"/>
      <c r="B100" s="39"/>
      <c r="C100" s="202" t="s">
        <v>128</v>
      </c>
      <c r="D100" s="202" t="s">
        <v>114</v>
      </c>
      <c r="E100" s="203" t="s">
        <v>157</v>
      </c>
      <c r="F100" s="204" t="s">
        <v>158</v>
      </c>
      <c r="G100" s="205" t="s">
        <v>142</v>
      </c>
      <c r="H100" s="206">
        <v>3.8929999999999998</v>
      </c>
      <c r="I100" s="207"/>
      <c r="J100" s="208">
        <f>ROUND(I100*H100,2)</f>
        <v>0</v>
      </c>
      <c r="K100" s="204" t="s">
        <v>19</v>
      </c>
      <c r="L100" s="44"/>
      <c r="M100" s="209" t="s">
        <v>19</v>
      </c>
      <c r="N100" s="210" t="s">
        <v>44</v>
      </c>
      <c r="O100" s="84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3" t="s">
        <v>119</v>
      </c>
      <c r="AT100" s="213" t="s">
        <v>114</v>
      </c>
      <c r="AU100" s="213" t="s">
        <v>81</v>
      </c>
      <c r="AY100" s="17" t="s">
        <v>113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7" t="s">
        <v>81</v>
      </c>
      <c r="BK100" s="214">
        <f>ROUND(I100*H100,2)</f>
        <v>0</v>
      </c>
      <c r="BL100" s="17" t="s">
        <v>119</v>
      </c>
      <c r="BM100" s="213" t="s">
        <v>159</v>
      </c>
    </row>
    <row r="101" s="2" customFormat="1">
      <c r="A101" s="38"/>
      <c r="B101" s="39"/>
      <c r="C101" s="40"/>
      <c r="D101" s="222" t="s">
        <v>150</v>
      </c>
      <c r="E101" s="40"/>
      <c r="F101" s="242" t="s">
        <v>160</v>
      </c>
      <c r="G101" s="40"/>
      <c r="H101" s="40"/>
      <c r="I101" s="217"/>
      <c r="J101" s="40"/>
      <c r="K101" s="40"/>
      <c r="L101" s="44"/>
      <c r="M101" s="218"/>
      <c r="N101" s="21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81</v>
      </c>
    </row>
    <row r="102" s="13" customFormat="1">
      <c r="A102" s="13"/>
      <c r="B102" s="220"/>
      <c r="C102" s="221"/>
      <c r="D102" s="222" t="s">
        <v>123</v>
      </c>
      <c r="E102" s="223" t="s">
        <v>19</v>
      </c>
      <c r="F102" s="224" t="s">
        <v>161</v>
      </c>
      <c r="G102" s="221"/>
      <c r="H102" s="225">
        <v>3.8929999999999998</v>
      </c>
      <c r="I102" s="226"/>
      <c r="J102" s="221"/>
      <c r="K102" s="221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123</v>
      </c>
      <c r="AU102" s="231" t="s">
        <v>81</v>
      </c>
      <c r="AV102" s="13" t="s">
        <v>83</v>
      </c>
      <c r="AW102" s="13" t="s">
        <v>34</v>
      </c>
      <c r="AX102" s="13" t="s">
        <v>81</v>
      </c>
      <c r="AY102" s="231" t="s">
        <v>113</v>
      </c>
    </row>
    <row r="103" s="12" customFormat="1" ht="22.8" customHeight="1">
      <c r="A103" s="12"/>
      <c r="B103" s="188"/>
      <c r="C103" s="189"/>
      <c r="D103" s="190" t="s">
        <v>72</v>
      </c>
      <c r="E103" s="243" t="s">
        <v>81</v>
      </c>
      <c r="F103" s="243" t="s">
        <v>162</v>
      </c>
      <c r="G103" s="189"/>
      <c r="H103" s="189"/>
      <c r="I103" s="192"/>
      <c r="J103" s="244">
        <f>BK103</f>
        <v>0</v>
      </c>
      <c r="K103" s="189"/>
      <c r="L103" s="194"/>
      <c r="M103" s="195"/>
      <c r="N103" s="196"/>
      <c r="O103" s="196"/>
      <c r="P103" s="197">
        <f>SUM(P104:P156)</f>
        <v>0</v>
      </c>
      <c r="Q103" s="196"/>
      <c r="R103" s="197">
        <f>SUM(R104:R156)</f>
        <v>0.044147000000000006</v>
      </c>
      <c r="S103" s="196"/>
      <c r="T103" s="198">
        <f>SUM(T104:T156)</f>
        <v>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81</v>
      </c>
      <c r="AT103" s="200" t="s">
        <v>72</v>
      </c>
      <c r="AU103" s="200" t="s">
        <v>81</v>
      </c>
      <c r="AY103" s="199" t="s">
        <v>113</v>
      </c>
      <c r="BK103" s="201">
        <f>SUM(BK104:BK156)</f>
        <v>0</v>
      </c>
    </row>
    <row r="104" s="2" customFormat="1" ht="14.4" customHeight="1">
      <c r="A104" s="38"/>
      <c r="B104" s="39"/>
      <c r="C104" s="202" t="s">
        <v>163</v>
      </c>
      <c r="D104" s="202" t="s">
        <v>114</v>
      </c>
      <c r="E104" s="203" t="s">
        <v>164</v>
      </c>
      <c r="F104" s="204" t="s">
        <v>165</v>
      </c>
      <c r="G104" s="205" t="s">
        <v>166</v>
      </c>
      <c r="H104" s="206">
        <v>0.059999999999999998</v>
      </c>
      <c r="I104" s="207"/>
      <c r="J104" s="208">
        <f>ROUND(I104*H104,2)</f>
        <v>0</v>
      </c>
      <c r="K104" s="204" t="s">
        <v>118</v>
      </c>
      <c r="L104" s="44"/>
      <c r="M104" s="209" t="s">
        <v>19</v>
      </c>
      <c r="N104" s="210" t="s">
        <v>44</v>
      </c>
      <c r="O104" s="84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3" t="s">
        <v>119</v>
      </c>
      <c r="AT104" s="213" t="s">
        <v>114</v>
      </c>
      <c r="AU104" s="213" t="s">
        <v>83</v>
      </c>
      <c r="AY104" s="17" t="s">
        <v>113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7" t="s">
        <v>81</v>
      </c>
      <c r="BK104" s="214">
        <f>ROUND(I104*H104,2)</f>
        <v>0</v>
      </c>
      <c r="BL104" s="17" t="s">
        <v>119</v>
      </c>
      <c r="BM104" s="213" t="s">
        <v>167</v>
      </c>
    </row>
    <row r="105" s="2" customFormat="1">
      <c r="A105" s="38"/>
      <c r="B105" s="39"/>
      <c r="C105" s="40"/>
      <c r="D105" s="215" t="s">
        <v>121</v>
      </c>
      <c r="E105" s="40"/>
      <c r="F105" s="216" t="s">
        <v>168</v>
      </c>
      <c r="G105" s="40"/>
      <c r="H105" s="40"/>
      <c r="I105" s="217"/>
      <c r="J105" s="40"/>
      <c r="K105" s="40"/>
      <c r="L105" s="44"/>
      <c r="M105" s="218"/>
      <c r="N105" s="21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121</v>
      </c>
      <c r="AU105" s="17" t="s">
        <v>83</v>
      </c>
    </row>
    <row r="106" s="13" customFormat="1">
      <c r="A106" s="13"/>
      <c r="B106" s="220"/>
      <c r="C106" s="221"/>
      <c r="D106" s="222" t="s">
        <v>123</v>
      </c>
      <c r="E106" s="223" t="s">
        <v>19</v>
      </c>
      <c r="F106" s="224" t="s">
        <v>169</v>
      </c>
      <c r="G106" s="221"/>
      <c r="H106" s="225">
        <v>0.059999999999999998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123</v>
      </c>
      <c r="AU106" s="231" t="s">
        <v>83</v>
      </c>
      <c r="AV106" s="13" t="s">
        <v>83</v>
      </c>
      <c r="AW106" s="13" t="s">
        <v>34</v>
      </c>
      <c r="AX106" s="13" t="s">
        <v>81</v>
      </c>
      <c r="AY106" s="231" t="s">
        <v>113</v>
      </c>
    </row>
    <row r="107" s="2" customFormat="1" ht="14.4" customHeight="1">
      <c r="A107" s="38"/>
      <c r="B107" s="39"/>
      <c r="C107" s="202" t="s">
        <v>170</v>
      </c>
      <c r="D107" s="202" t="s">
        <v>114</v>
      </c>
      <c r="E107" s="203" t="s">
        <v>171</v>
      </c>
      <c r="F107" s="204" t="s">
        <v>172</v>
      </c>
      <c r="G107" s="205" t="s">
        <v>173</v>
      </c>
      <c r="H107" s="206">
        <v>40</v>
      </c>
      <c r="I107" s="207"/>
      <c r="J107" s="208">
        <f>ROUND(I107*H107,2)</f>
        <v>0</v>
      </c>
      <c r="K107" s="204" t="s">
        <v>118</v>
      </c>
      <c r="L107" s="44"/>
      <c r="M107" s="209" t="s">
        <v>19</v>
      </c>
      <c r="N107" s="210" t="s">
        <v>44</v>
      </c>
      <c r="O107" s="84"/>
      <c r="P107" s="211">
        <f>O107*H107</f>
        <v>0</v>
      </c>
      <c r="Q107" s="211">
        <v>3.0000000000000001E-05</v>
      </c>
      <c r="R107" s="211">
        <f>Q107*H107</f>
        <v>0.0012000000000000001</v>
      </c>
      <c r="S107" s="211">
        <v>0</v>
      </c>
      <c r="T107" s="21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3" t="s">
        <v>119</v>
      </c>
      <c r="AT107" s="213" t="s">
        <v>114</v>
      </c>
      <c r="AU107" s="213" t="s">
        <v>83</v>
      </c>
      <c r="AY107" s="17" t="s">
        <v>113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7" t="s">
        <v>81</v>
      </c>
      <c r="BK107" s="214">
        <f>ROUND(I107*H107,2)</f>
        <v>0</v>
      </c>
      <c r="BL107" s="17" t="s">
        <v>119</v>
      </c>
      <c r="BM107" s="213" t="s">
        <v>174</v>
      </c>
    </row>
    <row r="108" s="2" customFormat="1">
      <c r="A108" s="38"/>
      <c r="B108" s="39"/>
      <c r="C108" s="40"/>
      <c r="D108" s="215" t="s">
        <v>121</v>
      </c>
      <c r="E108" s="40"/>
      <c r="F108" s="216" t="s">
        <v>175</v>
      </c>
      <c r="G108" s="40"/>
      <c r="H108" s="40"/>
      <c r="I108" s="217"/>
      <c r="J108" s="40"/>
      <c r="K108" s="40"/>
      <c r="L108" s="44"/>
      <c r="M108" s="218"/>
      <c r="N108" s="21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121</v>
      </c>
      <c r="AU108" s="17" t="s">
        <v>83</v>
      </c>
    </row>
    <row r="109" s="13" customFormat="1">
      <c r="A109" s="13"/>
      <c r="B109" s="220"/>
      <c r="C109" s="221"/>
      <c r="D109" s="222" t="s">
        <v>123</v>
      </c>
      <c r="E109" s="223" t="s">
        <v>19</v>
      </c>
      <c r="F109" s="224" t="s">
        <v>176</v>
      </c>
      <c r="G109" s="221"/>
      <c r="H109" s="225">
        <v>40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123</v>
      </c>
      <c r="AU109" s="231" t="s">
        <v>83</v>
      </c>
      <c r="AV109" s="13" t="s">
        <v>83</v>
      </c>
      <c r="AW109" s="13" t="s">
        <v>34</v>
      </c>
      <c r="AX109" s="13" t="s">
        <v>81</v>
      </c>
      <c r="AY109" s="231" t="s">
        <v>113</v>
      </c>
    </row>
    <row r="110" s="2" customFormat="1" ht="14.4" customHeight="1">
      <c r="A110" s="38"/>
      <c r="B110" s="39"/>
      <c r="C110" s="202" t="s">
        <v>177</v>
      </c>
      <c r="D110" s="202" t="s">
        <v>114</v>
      </c>
      <c r="E110" s="203" t="s">
        <v>178</v>
      </c>
      <c r="F110" s="204" t="s">
        <v>179</v>
      </c>
      <c r="G110" s="205" t="s">
        <v>180</v>
      </c>
      <c r="H110" s="206">
        <v>33.600000000000001</v>
      </c>
      <c r="I110" s="207"/>
      <c r="J110" s="208">
        <f>ROUND(I110*H110,2)</f>
        <v>0</v>
      </c>
      <c r="K110" s="204" t="s">
        <v>118</v>
      </c>
      <c r="L110" s="44"/>
      <c r="M110" s="209" t="s">
        <v>19</v>
      </c>
      <c r="N110" s="210" t="s">
        <v>44</v>
      </c>
      <c r="O110" s="84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3" t="s">
        <v>119</v>
      </c>
      <c r="AT110" s="213" t="s">
        <v>114</v>
      </c>
      <c r="AU110" s="213" t="s">
        <v>83</v>
      </c>
      <c r="AY110" s="17" t="s">
        <v>113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7" t="s">
        <v>81</v>
      </c>
      <c r="BK110" s="214">
        <f>ROUND(I110*H110,2)</f>
        <v>0</v>
      </c>
      <c r="BL110" s="17" t="s">
        <v>119</v>
      </c>
      <c r="BM110" s="213" t="s">
        <v>181</v>
      </c>
    </row>
    <row r="111" s="2" customFormat="1">
      <c r="A111" s="38"/>
      <c r="B111" s="39"/>
      <c r="C111" s="40"/>
      <c r="D111" s="215" t="s">
        <v>121</v>
      </c>
      <c r="E111" s="40"/>
      <c r="F111" s="216" t="s">
        <v>182</v>
      </c>
      <c r="G111" s="40"/>
      <c r="H111" s="40"/>
      <c r="I111" s="217"/>
      <c r="J111" s="40"/>
      <c r="K111" s="40"/>
      <c r="L111" s="44"/>
      <c r="M111" s="218"/>
      <c r="N111" s="21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121</v>
      </c>
      <c r="AU111" s="17" t="s">
        <v>83</v>
      </c>
    </row>
    <row r="112" s="13" customFormat="1">
      <c r="A112" s="13"/>
      <c r="B112" s="220"/>
      <c r="C112" s="221"/>
      <c r="D112" s="222" t="s">
        <v>123</v>
      </c>
      <c r="E112" s="223" t="s">
        <v>19</v>
      </c>
      <c r="F112" s="224" t="s">
        <v>183</v>
      </c>
      <c r="G112" s="221"/>
      <c r="H112" s="225">
        <v>33.600000000000001</v>
      </c>
      <c r="I112" s="226"/>
      <c r="J112" s="221"/>
      <c r="K112" s="221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123</v>
      </c>
      <c r="AU112" s="231" t="s">
        <v>83</v>
      </c>
      <c r="AV112" s="13" t="s">
        <v>83</v>
      </c>
      <c r="AW112" s="13" t="s">
        <v>34</v>
      </c>
      <c r="AX112" s="13" t="s">
        <v>81</v>
      </c>
      <c r="AY112" s="231" t="s">
        <v>113</v>
      </c>
    </row>
    <row r="113" s="2" customFormat="1" ht="22.2" customHeight="1">
      <c r="A113" s="38"/>
      <c r="B113" s="39"/>
      <c r="C113" s="202" t="s">
        <v>184</v>
      </c>
      <c r="D113" s="202" t="s">
        <v>114</v>
      </c>
      <c r="E113" s="203" t="s">
        <v>185</v>
      </c>
      <c r="F113" s="204" t="s">
        <v>186</v>
      </c>
      <c r="G113" s="205" t="s">
        <v>187</v>
      </c>
      <c r="H113" s="206">
        <v>9</v>
      </c>
      <c r="I113" s="207"/>
      <c r="J113" s="208">
        <f>ROUND(I113*H113,2)</f>
        <v>0</v>
      </c>
      <c r="K113" s="204" t="s">
        <v>118</v>
      </c>
      <c r="L113" s="44"/>
      <c r="M113" s="209" t="s">
        <v>19</v>
      </c>
      <c r="N113" s="210" t="s">
        <v>44</v>
      </c>
      <c r="O113" s="84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3" t="s">
        <v>119</v>
      </c>
      <c r="AT113" s="213" t="s">
        <v>114</v>
      </c>
      <c r="AU113" s="213" t="s">
        <v>83</v>
      </c>
      <c r="AY113" s="17" t="s">
        <v>113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7" t="s">
        <v>81</v>
      </c>
      <c r="BK113" s="214">
        <f>ROUND(I113*H113,2)</f>
        <v>0</v>
      </c>
      <c r="BL113" s="17" t="s">
        <v>119</v>
      </c>
      <c r="BM113" s="213" t="s">
        <v>188</v>
      </c>
    </row>
    <row r="114" s="2" customFormat="1">
      <c r="A114" s="38"/>
      <c r="B114" s="39"/>
      <c r="C114" s="40"/>
      <c r="D114" s="215" t="s">
        <v>121</v>
      </c>
      <c r="E114" s="40"/>
      <c r="F114" s="216" t="s">
        <v>189</v>
      </c>
      <c r="G114" s="40"/>
      <c r="H114" s="40"/>
      <c r="I114" s="217"/>
      <c r="J114" s="40"/>
      <c r="K114" s="40"/>
      <c r="L114" s="44"/>
      <c r="M114" s="218"/>
      <c r="N114" s="21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121</v>
      </c>
      <c r="AU114" s="17" t="s">
        <v>83</v>
      </c>
    </row>
    <row r="115" s="13" customFormat="1">
      <c r="A115" s="13"/>
      <c r="B115" s="220"/>
      <c r="C115" s="221"/>
      <c r="D115" s="222" t="s">
        <v>123</v>
      </c>
      <c r="E115" s="223" t="s">
        <v>19</v>
      </c>
      <c r="F115" s="224" t="s">
        <v>190</v>
      </c>
      <c r="G115" s="221"/>
      <c r="H115" s="225">
        <v>9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123</v>
      </c>
      <c r="AU115" s="231" t="s">
        <v>83</v>
      </c>
      <c r="AV115" s="13" t="s">
        <v>83</v>
      </c>
      <c r="AW115" s="13" t="s">
        <v>34</v>
      </c>
      <c r="AX115" s="13" t="s">
        <v>81</v>
      </c>
      <c r="AY115" s="231" t="s">
        <v>113</v>
      </c>
    </row>
    <row r="116" s="2" customFormat="1" ht="22.2" customHeight="1">
      <c r="A116" s="38"/>
      <c r="B116" s="39"/>
      <c r="C116" s="202" t="s">
        <v>191</v>
      </c>
      <c r="D116" s="202" t="s">
        <v>114</v>
      </c>
      <c r="E116" s="203" t="s">
        <v>192</v>
      </c>
      <c r="F116" s="204" t="s">
        <v>193</v>
      </c>
      <c r="G116" s="205" t="s">
        <v>187</v>
      </c>
      <c r="H116" s="206">
        <v>29.332000000000001</v>
      </c>
      <c r="I116" s="207"/>
      <c r="J116" s="208">
        <f>ROUND(I116*H116,2)</f>
        <v>0</v>
      </c>
      <c r="K116" s="204" t="s">
        <v>118</v>
      </c>
      <c r="L116" s="44"/>
      <c r="M116" s="209" t="s">
        <v>19</v>
      </c>
      <c r="N116" s="210" t="s">
        <v>44</v>
      </c>
      <c r="O116" s="84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3" t="s">
        <v>119</v>
      </c>
      <c r="AT116" s="213" t="s">
        <v>114</v>
      </c>
      <c r="AU116" s="213" t="s">
        <v>83</v>
      </c>
      <c r="AY116" s="17" t="s">
        <v>113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7" t="s">
        <v>81</v>
      </c>
      <c r="BK116" s="214">
        <f>ROUND(I116*H116,2)</f>
        <v>0</v>
      </c>
      <c r="BL116" s="17" t="s">
        <v>119</v>
      </c>
      <c r="BM116" s="213" t="s">
        <v>194</v>
      </c>
    </row>
    <row r="117" s="2" customFormat="1">
      <c r="A117" s="38"/>
      <c r="B117" s="39"/>
      <c r="C117" s="40"/>
      <c r="D117" s="215" t="s">
        <v>121</v>
      </c>
      <c r="E117" s="40"/>
      <c r="F117" s="216" t="s">
        <v>195</v>
      </c>
      <c r="G117" s="40"/>
      <c r="H117" s="40"/>
      <c r="I117" s="217"/>
      <c r="J117" s="40"/>
      <c r="K117" s="40"/>
      <c r="L117" s="44"/>
      <c r="M117" s="218"/>
      <c r="N117" s="21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121</v>
      </c>
      <c r="AU117" s="17" t="s">
        <v>83</v>
      </c>
    </row>
    <row r="118" s="13" customFormat="1">
      <c r="A118" s="13"/>
      <c r="B118" s="220"/>
      <c r="C118" s="221"/>
      <c r="D118" s="222" t="s">
        <v>123</v>
      </c>
      <c r="E118" s="223" t="s">
        <v>19</v>
      </c>
      <c r="F118" s="224" t="s">
        <v>196</v>
      </c>
      <c r="G118" s="221"/>
      <c r="H118" s="225">
        <v>29.332000000000001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123</v>
      </c>
      <c r="AU118" s="231" t="s">
        <v>83</v>
      </c>
      <c r="AV118" s="13" t="s">
        <v>83</v>
      </c>
      <c r="AW118" s="13" t="s">
        <v>34</v>
      </c>
      <c r="AX118" s="13" t="s">
        <v>81</v>
      </c>
      <c r="AY118" s="231" t="s">
        <v>113</v>
      </c>
    </row>
    <row r="119" s="2" customFormat="1" ht="19.8" customHeight="1">
      <c r="A119" s="38"/>
      <c r="B119" s="39"/>
      <c r="C119" s="202" t="s">
        <v>197</v>
      </c>
      <c r="D119" s="202" t="s">
        <v>114</v>
      </c>
      <c r="E119" s="203" t="s">
        <v>198</v>
      </c>
      <c r="F119" s="204" t="s">
        <v>199</v>
      </c>
      <c r="G119" s="205" t="s">
        <v>180</v>
      </c>
      <c r="H119" s="206">
        <v>47.25</v>
      </c>
      <c r="I119" s="207"/>
      <c r="J119" s="208">
        <f>ROUND(I119*H119,2)</f>
        <v>0</v>
      </c>
      <c r="K119" s="204" t="s">
        <v>118</v>
      </c>
      <c r="L119" s="44"/>
      <c r="M119" s="209" t="s">
        <v>19</v>
      </c>
      <c r="N119" s="210" t="s">
        <v>44</v>
      </c>
      <c r="O119" s="84"/>
      <c r="P119" s="211">
        <f>O119*H119</f>
        <v>0</v>
      </c>
      <c r="Q119" s="211">
        <v>0.00084000000000000003</v>
      </c>
      <c r="R119" s="211">
        <f>Q119*H119</f>
        <v>0.039690000000000003</v>
      </c>
      <c r="S119" s="211">
        <v>0</v>
      </c>
      <c r="T119" s="21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3" t="s">
        <v>119</v>
      </c>
      <c r="AT119" s="213" t="s">
        <v>114</v>
      </c>
      <c r="AU119" s="213" t="s">
        <v>83</v>
      </c>
      <c r="AY119" s="17" t="s">
        <v>113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7" t="s">
        <v>81</v>
      </c>
      <c r="BK119" s="214">
        <f>ROUND(I119*H119,2)</f>
        <v>0</v>
      </c>
      <c r="BL119" s="17" t="s">
        <v>119</v>
      </c>
      <c r="BM119" s="213" t="s">
        <v>200</v>
      </c>
    </row>
    <row r="120" s="2" customFormat="1">
      <c r="A120" s="38"/>
      <c r="B120" s="39"/>
      <c r="C120" s="40"/>
      <c r="D120" s="215" t="s">
        <v>121</v>
      </c>
      <c r="E120" s="40"/>
      <c r="F120" s="216" t="s">
        <v>201</v>
      </c>
      <c r="G120" s="40"/>
      <c r="H120" s="40"/>
      <c r="I120" s="217"/>
      <c r="J120" s="40"/>
      <c r="K120" s="40"/>
      <c r="L120" s="44"/>
      <c r="M120" s="218"/>
      <c r="N120" s="21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121</v>
      </c>
      <c r="AU120" s="17" t="s">
        <v>83</v>
      </c>
    </row>
    <row r="121" s="13" customFormat="1">
      <c r="A121" s="13"/>
      <c r="B121" s="220"/>
      <c r="C121" s="221"/>
      <c r="D121" s="222" t="s">
        <v>123</v>
      </c>
      <c r="E121" s="223" t="s">
        <v>19</v>
      </c>
      <c r="F121" s="224" t="s">
        <v>202</v>
      </c>
      <c r="G121" s="221"/>
      <c r="H121" s="225">
        <v>47.25</v>
      </c>
      <c r="I121" s="226"/>
      <c r="J121" s="221"/>
      <c r="K121" s="221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123</v>
      </c>
      <c r="AU121" s="231" t="s">
        <v>83</v>
      </c>
      <c r="AV121" s="13" t="s">
        <v>83</v>
      </c>
      <c r="AW121" s="13" t="s">
        <v>34</v>
      </c>
      <c r="AX121" s="13" t="s">
        <v>81</v>
      </c>
      <c r="AY121" s="231" t="s">
        <v>113</v>
      </c>
    </row>
    <row r="122" s="2" customFormat="1" ht="22.2" customHeight="1">
      <c r="A122" s="38"/>
      <c r="B122" s="39"/>
      <c r="C122" s="202" t="s">
        <v>203</v>
      </c>
      <c r="D122" s="202" t="s">
        <v>114</v>
      </c>
      <c r="E122" s="203" t="s">
        <v>204</v>
      </c>
      <c r="F122" s="204" t="s">
        <v>205</v>
      </c>
      <c r="G122" s="205" t="s">
        <v>180</v>
      </c>
      <c r="H122" s="206">
        <v>47.25</v>
      </c>
      <c r="I122" s="207"/>
      <c r="J122" s="208">
        <f>ROUND(I122*H122,2)</f>
        <v>0</v>
      </c>
      <c r="K122" s="204" t="s">
        <v>118</v>
      </c>
      <c r="L122" s="44"/>
      <c r="M122" s="209" t="s">
        <v>19</v>
      </c>
      <c r="N122" s="210" t="s">
        <v>44</v>
      </c>
      <c r="O122" s="84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3" t="s">
        <v>119</v>
      </c>
      <c r="AT122" s="213" t="s">
        <v>114</v>
      </c>
      <c r="AU122" s="213" t="s">
        <v>83</v>
      </c>
      <c r="AY122" s="17" t="s">
        <v>113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7" t="s">
        <v>81</v>
      </c>
      <c r="BK122" s="214">
        <f>ROUND(I122*H122,2)</f>
        <v>0</v>
      </c>
      <c r="BL122" s="17" t="s">
        <v>119</v>
      </c>
      <c r="BM122" s="213" t="s">
        <v>206</v>
      </c>
    </row>
    <row r="123" s="2" customFormat="1">
      <c r="A123" s="38"/>
      <c r="B123" s="39"/>
      <c r="C123" s="40"/>
      <c r="D123" s="215" t="s">
        <v>121</v>
      </c>
      <c r="E123" s="40"/>
      <c r="F123" s="216" t="s">
        <v>207</v>
      </c>
      <c r="G123" s="40"/>
      <c r="H123" s="40"/>
      <c r="I123" s="217"/>
      <c r="J123" s="40"/>
      <c r="K123" s="40"/>
      <c r="L123" s="44"/>
      <c r="M123" s="218"/>
      <c r="N123" s="21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121</v>
      </c>
      <c r="AU123" s="17" t="s">
        <v>83</v>
      </c>
    </row>
    <row r="124" s="13" customFormat="1">
      <c r="A124" s="13"/>
      <c r="B124" s="220"/>
      <c r="C124" s="221"/>
      <c r="D124" s="222" t="s">
        <v>123</v>
      </c>
      <c r="E124" s="223" t="s">
        <v>19</v>
      </c>
      <c r="F124" s="224" t="s">
        <v>202</v>
      </c>
      <c r="G124" s="221"/>
      <c r="H124" s="225">
        <v>47.25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123</v>
      </c>
      <c r="AU124" s="231" t="s">
        <v>83</v>
      </c>
      <c r="AV124" s="13" t="s">
        <v>83</v>
      </c>
      <c r="AW124" s="13" t="s">
        <v>34</v>
      </c>
      <c r="AX124" s="13" t="s">
        <v>81</v>
      </c>
      <c r="AY124" s="231" t="s">
        <v>113</v>
      </c>
    </row>
    <row r="125" s="2" customFormat="1" ht="22.2" customHeight="1">
      <c r="A125" s="38"/>
      <c r="B125" s="39"/>
      <c r="C125" s="202" t="s">
        <v>8</v>
      </c>
      <c r="D125" s="202" t="s">
        <v>114</v>
      </c>
      <c r="E125" s="203" t="s">
        <v>208</v>
      </c>
      <c r="F125" s="204" t="s">
        <v>209</v>
      </c>
      <c r="G125" s="205" t="s">
        <v>187</v>
      </c>
      <c r="H125" s="206">
        <v>23.571000000000002</v>
      </c>
      <c r="I125" s="207"/>
      <c r="J125" s="208">
        <f>ROUND(I125*H125,2)</f>
        <v>0</v>
      </c>
      <c r="K125" s="204" t="s">
        <v>118</v>
      </c>
      <c r="L125" s="44"/>
      <c r="M125" s="209" t="s">
        <v>19</v>
      </c>
      <c r="N125" s="210" t="s">
        <v>44</v>
      </c>
      <c r="O125" s="84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3" t="s">
        <v>119</v>
      </c>
      <c r="AT125" s="213" t="s">
        <v>114</v>
      </c>
      <c r="AU125" s="213" t="s">
        <v>83</v>
      </c>
      <c r="AY125" s="17" t="s">
        <v>113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7" t="s">
        <v>81</v>
      </c>
      <c r="BK125" s="214">
        <f>ROUND(I125*H125,2)</f>
        <v>0</v>
      </c>
      <c r="BL125" s="17" t="s">
        <v>119</v>
      </c>
      <c r="BM125" s="213" t="s">
        <v>210</v>
      </c>
    </row>
    <row r="126" s="2" customFormat="1">
      <c r="A126" s="38"/>
      <c r="B126" s="39"/>
      <c r="C126" s="40"/>
      <c r="D126" s="215" t="s">
        <v>121</v>
      </c>
      <c r="E126" s="40"/>
      <c r="F126" s="216" t="s">
        <v>211</v>
      </c>
      <c r="G126" s="40"/>
      <c r="H126" s="40"/>
      <c r="I126" s="217"/>
      <c r="J126" s="40"/>
      <c r="K126" s="40"/>
      <c r="L126" s="44"/>
      <c r="M126" s="218"/>
      <c r="N126" s="21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121</v>
      </c>
      <c r="AU126" s="17" t="s">
        <v>83</v>
      </c>
    </row>
    <row r="127" s="13" customFormat="1">
      <c r="A127" s="13"/>
      <c r="B127" s="220"/>
      <c r="C127" s="221"/>
      <c r="D127" s="222" t="s">
        <v>123</v>
      </c>
      <c r="E127" s="223" t="s">
        <v>19</v>
      </c>
      <c r="F127" s="224" t="s">
        <v>212</v>
      </c>
      <c r="G127" s="221"/>
      <c r="H127" s="225">
        <v>23.571000000000002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123</v>
      </c>
      <c r="AU127" s="231" t="s">
        <v>83</v>
      </c>
      <c r="AV127" s="13" t="s">
        <v>83</v>
      </c>
      <c r="AW127" s="13" t="s">
        <v>34</v>
      </c>
      <c r="AX127" s="13" t="s">
        <v>81</v>
      </c>
      <c r="AY127" s="231" t="s">
        <v>113</v>
      </c>
    </row>
    <row r="128" s="2" customFormat="1" ht="30" customHeight="1">
      <c r="A128" s="38"/>
      <c r="B128" s="39"/>
      <c r="C128" s="202" t="s">
        <v>213</v>
      </c>
      <c r="D128" s="202" t="s">
        <v>114</v>
      </c>
      <c r="E128" s="203" t="s">
        <v>214</v>
      </c>
      <c r="F128" s="204" t="s">
        <v>215</v>
      </c>
      <c r="G128" s="205" t="s">
        <v>187</v>
      </c>
      <c r="H128" s="206">
        <v>9</v>
      </c>
      <c r="I128" s="207"/>
      <c r="J128" s="208">
        <f>ROUND(I128*H128,2)</f>
        <v>0</v>
      </c>
      <c r="K128" s="204" t="s">
        <v>118</v>
      </c>
      <c r="L128" s="44"/>
      <c r="M128" s="209" t="s">
        <v>19</v>
      </c>
      <c r="N128" s="210" t="s">
        <v>44</v>
      </c>
      <c r="O128" s="84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3" t="s">
        <v>119</v>
      </c>
      <c r="AT128" s="213" t="s">
        <v>114</v>
      </c>
      <c r="AU128" s="213" t="s">
        <v>83</v>
      </c>
      <c r="AY128" s="17" t="s">
        <v>113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7" t="s">
        <v>81</v>
      </c>
      <c r="BK128" s="214">
        <f>ROUND(I128*H128,2)</f>
        <v>0</v>
      </c>
      <c r="BL128" s="17" t="s">
        <v>119</v>
      </c>
      <c r="BM128" s="213" t="s">
        <v>216</v>
      </c>
    </row>
    <row r="129" s="2" customFormat="1">
      <c r="A129" s="38"/>
      <c r="B129" s="39"/>
      <c r="C129" s="40"/>
      <c r="D129" s="215" t="s">
        <v>121</v>
      </c>
      <c r="E129" s="40"/>
      <c r="F129" s="216" t="s">
        <v>217</v>
      </c>
      <c r="G129" s="40"/>
      <c r="H129" s="40"/>
      <c r="I129" s="217"/>
      <c r="J129" s="40"/>
      <c r="K129" s="40"/>
      <c r="L129" s="44"/>
      <c r="M129" s="218"/>
      <c r="N129" s="21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121</v>
      </c>
      <c r="AU129" s="17" t="s">
        <v>83</v>
      </c>
    </row>
    <row r="130" s="13" customFormat="1">
      <c r="A130" s="13"/>
      <c r="B130" s="220"/>
      <c r="C130" s="221"/>
      <c r="D130" s="222" t="s">
        <v>123</v>
      </c>
      <c r="E130" s="223" t="s">
        <v>19</v>
      </c>
      <c r="F130" s="224" t="s">
        <v>190</v>
      </c>
      <c r="G130" s="221"/>
      <c r="H130" s="225">
        <v>9</v>
      </c>
      <c r="I130" s="226"/>
      <c r="J130" s="221"/>
      <c r="K130" s="221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123</v>
      </c>
      <c r="AU130" s="231" t="s">
        <v>83</v>
      </c>
      <c r="AV130" s="13" t="s">
        <v>83</v>
      </c>
      <c r="AW130" s="13" t="s">
        <v>34</v>
      </c>
      <c r="AX130" s="13" t="s">
        <v>81</v>
      </c>
      <c r="AY130" s="231" t="s">
        <v>113</v>
      </c>
    </row>
    <row r="131" s="2" customFormat="1" ht="34.8" customHeight="1">
      <c r="A131" s="38"/>
      <c r="B131" s="39"/>
      <c r="C131" s="202" t="s">
        <v>218</v>
      </c>
      <c r="D131" s="202" t="s">
        <v>114</v>
      </c>
      <c r="E131" s="203" t="s">
        <v>219</v>
      </c>
      <c r="F131" s="204" t="s">
        <v>220</v>
      </c>
      <c r="G131" s="205" t="s">
        <v>187</v>
      </c>
      <c r="H131" s="206">
        <v>13.590999999999999</v>
      </c>
      <c r="I131" s="207"/>
      <c r="J131" s="208">
        <f>ROUND(I131*H131,2)</f>
        <v>0</v>
      </c>
      <c r="K131" s="204" t="s">
        <v>118</v>
      </c>
      <c r="L131" s="44"/>
      <c r="M131" s="209" t="s">
        <v>19</v>
      </c>
      <c r="N131" s="210" t="s">
        <v>44</v>
      </c>
      <c r="O131" s="84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3" t="s">
        <v>119</v>
      </c>
      <c r="AT131" s="213" t="s">
        <v>114</v>
      </c>
      <c r="AU131" s="213" t="s">
        <v>83</v>
      </c>
      <c r="AY131" s="17" t="s">
        <v>113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7" t="s">
        <v>81</v>
      </c>
      <c r="BK131" s="214">
        <f>ROUND(I131*H131,2)</f>
        <v>0</v>
      </c>
      <c r="BL131" s="17" t="s">
        <v>119</v>
      </c>
      <c r="BM131" s="213" t="s">
        <v>221</v>
      </c>
    </row>
    <row r="132" s="2" customFormat="1">
      <c r="A132" s="38"/>
      <c r="B132" s="39"/>
      <c r="C132" s="40"/>
      <c r="D132" s="215" t="s">
        <v>121</v>
      </c>
      <c r="E132" s="40"/>
      <c r="F132" s="216" t="s">
        <v>222</v>
      </c>
      <c r="G132" s="40"/>
      <c r="H132" s="40"/>
      <c r="I132" s="217"/>
      <c r="J132" s="40"/>
      <c r="K132" s="40"/>
      <c r="L132" s="44"/>
      <c r="M132" s="218"/>
      <c r="N132" s="21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121</v>
      </c>
      <c r="AU132" s="17" t="s">
        <v>83</v>
      </c>
    </row>
    <row r="133" s="13" customFormat="1">
      <c r="A133" s="13"/>
      <c r="B133" s="220"/>
      <c r="C133" s="221"/>
      <c r="D133" s="222" t="s">
        <v>123</v>
      </c>
      <c r="E133" s="223" t="s">
        <v>19</v>
      </c>
      <c r="F133" s="224" t="s">
        <v>223</v>
      </c>
      <c r="G133" s="221"/>
      <c r="H133" s="225">
        <v>13.590999999999999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123</v>
      </c>
      <c r="AU133" s="231" t="s">
        <v>83</v>
      </c>
      <c r="AV133" s="13" t="s">
        <v>83</v>
      </c>
      <c r="AW133" s="13" t="s">
        <v>34</v>
      </c>
      <c r="AX133" s="13" t="s">
        <v>81</v>
      </c>
      <c r="AY133" s="231" t="s">
        <v>113</v>
      </c>
    </row>
    <row r="134" s="2" customFormat="1" ht="30" customHeight="1">
      <c r="A134" s="38"/>
      <c r="B134" s="39"/>
      <c r="C134" s="202" t="s">
        <v>224</v>
      </c>
      <c r="D134" s="202" t="s">
        <v>114</v>
      </c>
      <c r="E134" s="203" t="s">
        <v>225</v>
      </c>
      <c r="F134" s="204" t="s">
        <v>226</v>
      </c>
      <c r="G134" s="205" t="s">
        <v>180</v>
      </c>
      <c r="H134" s="206">
        <v>162</v>
      </c>
      <c r="I134" s="207"/>
      <c r="J134" s="208">
        <f>ROUND(I134*H134,2)</f>
        <v>0</v>
      </c>
      <c r="K134" s="204" t="s">
        <v>118</v>
      </c>
      <c r="L134" s="44"/>
      <c r="M134" s="209" t="s">
        <v>19</v>
      </c>
      <c r="N134" s="210" t="s">
        <v>44</v>
      </c>
      <c r="O134" s="84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3" t="s">
        <v>119</v>
      </c>
      <c r="AT134" s="213" t="s">
        <v>114</v>
      </c>
      <c r="AU134" s="213" t="s">
        <v>83</v>
      </c>
      <c r="AY134" s="17" t="s">
        <v>113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7" t="s">
        <v>81</v>
      </c>
      <c r="BK134" s="214">
        <f>ROUND(I134*H134,2)</f>
        <v>0</v>
      </c>
      <c r="BL134" s="17" t="s">
        <v>119</v>
      </c>
      <c r="BM134" s="213" t="s">
        <v>227</v>
      </c>
    </row>
    <row r="135" s="2" customFormat="1">
      <c r="A135" s="38"/>
      <c r="B135" s="39"/>
      <c r="C135" s="40"/>
      <c r="D135" s="215" t="s">
        <v>121</v>
      </c>
      <c r="E135" s="40"/>
      <c r="F135" s="216" t="s">
        <v>228</v>
      </c>
      <c r="G135" s="40"/>
      <c r="H135" s="40"/>
      <c r="I135" s="217"/>
      <c r="J135" s="40"/>
      <c r="K135" s="40"/>
      <c r="L135" s="44"/>
      <c r="M135" s="218"/>
      <c r="N135" s="21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121</v>
      </c>
      <c r="AU135" s="17" t="s">
        <v>83</v>
      </c>
    </row>
    <row r="136" s="13" customFormat="1">
      <c r="A136" s="13"/>
      <c r="B136" s="220"/>
      <c r="C136" s="221"/>
      <c r="D136" s="222" t="s">
        <v>123</v>
      </c>
      <c r="E136" s="223" t="s">
        <v>19</v>
      </c>
      <c r="F136" s="224" t="s">
        <v>229</v>
      </c>
      <c r="G136" s="221"/>
      <c r="H136" s="225">
        <v>162</v>
      </c>
      <c r="I136" s="226"/>
      <c r="J136" s="221"/>
      <c r="K136" s="221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123</v>
      </c>
      <c r="AU136" s="231" t="s">
        <v>83</v>
      </c>
      <c r="AV136" s="13" t="s">
        <v>83</v>
      </c>
      <c r="AW136" s="13" t="s">
        <v>34</v>
      </c>
      <c r="AX136" s="13" t="s">
        <v>81</v>
      </c>
      <c r="AY136" s="231" t="s">
        <v>113</v>
      </c>
    </row>
    <row r="137" s="2" customFormat="1" ht="22.2" customHeight="1">
      <c r="A137" s="38"/>
      <c r="B137" s="39"/>
      <c r="C137" s="202" t="s">
        <v>230</v>
      </c>
      <c r="D137" s="202" t="s">
        <v>114</v>
      </c>
      <c r="E137" s="203" t="s">
        <v>231</v>
      </c>
      <c r="F137" s="204" t="s">
        <v>232</v>
      </c>
      <c r="G137" s="205" t="s">
        <v>180</v>
      </c>
      <c r="H137" s="206">
        <v>33.600000000000001</v>
      </c>
      <c r="I137" s="207"/>
      <c r="J137" s="208">
        <f>ROUND(I137*H137,2)</f>
        <v>0</v>
      </c>
      <c r="K137" s="204" t="s">
        <v>118</v>
      </c>
      <c r="L137" s="44"/>
      <c r="M137" s="209" t="s">
        <v>19</v>
      </c>
      <c r="N137" s="210" t="s">
        <v>44</v>
      </c>
      <c r="O137" s="84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3" t="s">
        <v>119</v>
      </c>
      <c r="AT137" s="213" t="s">
        <v>114</v>
      </c>
      <c r="AU137" s="213" t="s">
        <v>83</v>
      </c>
      <c r="AY137" s="17" t="s">
        <v>113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7" t="s">
        <v>81</v>
      </c>
      <c r="BK137" s="214">
        <f>ROUND(I137*H137,2)</f>
        <v>0</v>
      </c>
      <c r="BL137" s="17" t="s">
        <v>119</v>
      </c>
      <c r="BM137" s="213" t="s">
        <v>233</v>
      </c>
    </row>
    <row r="138" s="2" customFormat="1">
      <c r="A138" s="38"/>
      <c r="B138" s="39"/>
      <c r="C138" s="40"/>
      <c r="D138" s="215" t="s">
        <v>121</v>
      </c>
      <c r="E138" s="40"/>
      <c r="F138" s="216" t="s">
        <v>234</v>
      </c>
      <c r="G138" s="40"/>
      <c r="H138" s="40"/>
      <c r="I138" s="217"/>
      <c r="J138" s="40"/>
      <c r="K138" s="40"/>
      <c r="L138" s="44"/>
      <c r="M138" s="218"/>
      <c r="N138" s="21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121</v>
      </c>
      <c r="AU138" s="17" t="s">
        <v>83</v>
      </c>
    </row>
    <row r="139" s="13" customFormat="1">
      <c r="A139" s="13"/>
      <c r="B139" s="220"/>
      <c r="C139" s="221"/>
      <c r="D139" s="222" t="s">
        <v>123</v>
      </c>
      <c r="E139" s="223" t="s">
        <v>19</v>
      </c>
      <c r="F139" s="224" t="s">
        <v>183</v>
      </c>
      <c r="G139" s="221"/>
      <c r="H139" s="225">
        <v>33.600000000000001</v>
      </c>
      <c r="I139" s="226"/>
      <c r="J139" s="221"/>
      <c r="K139" s="221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123</v>
      </c>
      <c r="AU139" s="231" t="s">
        <v>83</v>
      </c>
      <c r="AV139" s="13" t="s">
        <v>83</v>
      </c>
      <c r="AW139" s="13" t="s">
        <v>34</v>
      </c>
      <c r="AX139" s="13" t="s">
        <v>81</v>
      </c>
      <c r="AY139" s="231" t="s">
        <v>113</v>
      </c>
    </row>
    <row r="140" s="2" customFormat="1" ht="22.2" customHeight="1">
      <c r="A140" s="38"/>
      <c r="B140" s="39"/>
      <c r="C140" s="202" t="s">
        <v>235</v>
      </c>
      <c r="D140" s="202" t="s">
        <v>114</v>
      </c>
      <c r="E140" s="203" t="s">
        <v>236</v>
      </c>
      <c r="F140" s="204" t="s">
        <v>237</v>
      </c>
      <c r="G140" s="205" t="s">
        <v>180</v>
      </c>
      <c r="H140" s="206">
        <v>162</v>
      </c>
      <c r="I140" s="207"/>
      <c r="J140" s="208">
        <f>ROUND(I140*H140,2)</f>
        <v>0</v>
      </c>
      <c r="K140" s="204" t="s">
        <v>118</v>
      </c>
      <c r="L140" s="44"/>
      <c r="M140" s="209" t="s">
        <v>19</v>
      </c>
      <c r="N140" s="210" t="s">
        <v>44</v>
      </c>
      <c r="O140" s="84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3" t="s">
        <v>119</v>
      </c>
      <c r="AT140" s="213" t="s">
        <v>114</v>
      </c>
      <c r="AU140" s="213" t="s">
        <v>83</v>
      </c>
      <c r="AY140" s="17" t="s">
        <v>113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7" t="s">
        <v>81</v>
      </c>
      <c r="BK140" s="214">
        <f>ROUND(I140*H140,2)</f>
        <v>0</v>
      </c>
      <c r="BL140" s="17" t="s">
        <v>119</v>
      </c>
      <c r="BM140" s="213" t="s">
        <v>238</v>
      </c>
    </row>
    <row r="141" s="2" customFormat="1">
      <c r="A141" s="38"/>
      <c r="B141" s="39"/>
      <c r="C141" s="40"/>
      <c r="D141" s="215" t="s">
        <v>121</v>
      </c>
      <c r="E141" s="40"/>
      <c r="F141" s="216" t="s">
        <v>239</v>
      </c>
      <c r="G141" s="40"/>
      <c r="H141" s="40"/>
      <c r="I141" s="217"/>
      <c r="J141" s="40"/>
      <c r="K141" s="40"/>
      <c r="L141" s="44"/>
      <c r="M141" s="218"/>
      <c r="N141" s="21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121</v>
      </c>
      <c r="AU141" s="17" t="s">
        <v>83</v>
      </c>
    </row>
    <row r="142" s="13" customFormat="1">
      <c r="A142" s="13"/>
      <c r="B142" s="220"/>
      <c r="C142" s="221"/>
      <c r="D142" s="222" t="s">
        <v>123</v>
      </c>
      <c r="E142" s="223" t="s">
        <v>19</v>
      </c>
      <c r="F142" s="224" t="s">
        <v>229</v>
      </c>
      <c r="G142" s="221"/>
      <c r="H142" s="225">
        <v>162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123</v>
      </c>
      <c r="AU142" s="231" t="s">
        <v>83</v>
      </c>
      <c r="AV142" s="13" t="s">
        <v>83</v>
      </c>
      <c r="AW142" s="13" t="s">
        <v>34</v>
      </c>
      <c r="AX142" s="13" t="s">
        <v>81</v>
      </c>
      <c r="AY142" s="231" t="s">
        <v>113</v>
      </c>
    </row>
    <row r="143" s="2" customFormat="1" ht="14.4" customHeight="1">
      <c r="A143" s="38"/>
      <c r="B143" s="39"/>
      <c r="C143" s="232" t="s">
        <v>240</v>
      </c>
      <c r="D143" s="232" t="s">
        <v>125</v>
      </c>
      <c r="E143" s="233" t="s">
        <v>241</v>
      </c>
      <c r="F143" s="234" t="s">
        <v>242</v>
      </c>
      <c r="G143" s="235" t="s">
        <v>243</v>
      </c>
      <c r="H143" s="236">
        <v>3.2570000000000001</v>
      </c>
      <c r="I143" s="237"/>
      <c r="J143" s="238">
        <f>ROUND(I143*H143,2)</f>
        <v>0</v>
      </c>
      <c r="K143" s="234" t="s">
        <v>118</v>
      </c>
      <c r="L143" s="239"/>
      <c r="M143" s="240" t="s">
        <v>19</v>
      </c>
      <c r="N143" s="241" t="s">
        <v>44</v>
      </c>
      <c r="O143" s="84"/>
      <c r="P143" s="211">
        <f>O143*H143</f>
        <v>0</v>
      </c>
      <c r="Q143" s="211">
        <v>0.001</v>
      </c>
      <c r="R143" s="211">
        <f>Q143*H143</f>
        <v>0.0032570000000000003</v>
      </c>
      <c r="S143" s="211">
        <v>0</v>
      </c>
      <c r="T143" s="21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3" t="s">
        <v>128</v>
      </c>
      <c r="AT143" s="213" t="s">
        <v>125</v>
      </c>
      <c r="AU143" s="213" t="s">
        <v>83</v>
      </c>
      <c r="AY143" s="17" t="s">
        <v>113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7" t="s">
        <v>81</v>
      </c>
      <c r="BK143" s="214">
        <f>ROUND(I143*H143,2)</f>
        <v>0</v>
      </c>
      <c r="BL143" s="17" t="s">
        <v>119</v>
      </c>
      <c r="BM143" s="213" t="s">
        <v>244</v>
      </c>
    </row>
    <row r="144" s="2" customFormat="1" ht="14.4" customHeight="1">
      <c r="A144" s="38"/>
      <c r="B144" s="39"/>
      <c r="C144" s="202" t="s">
        <v>135</v>
      </c>
      <c r="D144" s="202" t="s">
        <v>114</v>
      </c>
      <c r="E144" s="203" t="s">
        <v>245</v>
      </c>
      <c r="F144" s="204" t="s">
        <v>246</v>
      </c>
      <c r="G144" s="205" t="s">
        <v>187</v>
      </c>
      <c r="H144" s="206">
        <v>2.25</v>
      </c>
      <c r="I144" s="207"/>
      <c r="J144" s="208">
        <f>ROUND(I144*H144,2)</f>
        <v>0</v>
      </c>
      <c r="K144" s="204" t="s">
        <v>118</v>
      </c>
      <c r="L144" s="44"/>
      <c r="M144" s="209" t="s">
        <v>19</v>
      </c>
      <c r="N144" s="210" t="s">
        <v>44</v>
      </c>
      <c r="O144" s="84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3" t="s">
        <v>119</v>
      </c>
      <c r="AT144" s="213" t="s">
        <v>114</v>
      </c>
      <c r="AU144" s="213" t="s">
        <v>83</v>
      </c>
      <c r="AY144" s="17" t="s">
        <v>113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7" t="s">
        <v>81</v>
      </c>
      <c r="BK144" s="214">
        <f>ROUND(I144*H144,2)</f>
        <v>0</v>
      </c>
      <c r="BL144" s="17" t="s">
        <v>119</v>
      </c>
      <c r="BM144" s="213" t="s">
        <v>247</v>
      </c>
    </row>
    <row r="145" s="2" customFormat="1">
      <c r="A145" s="38"/>
      <c r="B145" s="39"/>
      <c r="C145" s="40"/>
      <c r="D145" s="215" t="s">
        <v>121</v>
      </c>
      <c r="E145" s="40"/>
      <c r="F145" s="216" t="s">
        <v>248</v>
      </c>
      <c r="G145" s="40"/>
      <c r="H145" s="40"/>
      <c r="I145" s="217"/>
      <c r="J145" s="40"/>
      <c r="K145" s="40"/>
      <c r="L145" s="44"/>
      <c r="M145" s="218"/>
      <c r="N145" s="21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121</v>
      </c>
      <c r="AU145" s="17" t="s">
        <v>83</v>
      </c>
    </row>
    <row r="146" s="13" customFormat="1">
      <c r="A146" s="13"/>
      <c r="B146" s="220"/>
      <c r="C146" s="221"/>
      <c r="D146" s="222" t="s">
        <v>123</v>
      </c>
      <c r="E146" s="223" t="s">
        <v>19</v>
      </c>
      <c r="F146" s="224" t="s">
        <v>249</v>
      </c>
      <c r="G146" s="221"/>
      <c r="H146" s="225">
        <v>2.25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123</v>
      </c>
      <c r="AU146" s="231" t="s">
        <v>83</v>
      </c>
      <c r="AV146" s="13" t="s">
        <v>83</v>
      </c>
      <c r="AW146" s="13" t="s">
        <v>34</v>
      </c>
      <c r="AX146" s="13" t="s">
        <v>81</v>
      </c>
      <c r="AY146" s="231" t="s">
        <v>113</v>
      </c>
    </row>
    <row r="147" s="2" customFormat="1" ht="19.8" customHeight="1">
      <c r="A147" s="38"/>
      <c r="B147" s="39"/>
      <c r="C147" s="202" t="s">
        <v>250</v>
      </c>
      <c r="D147" s="202" t="s">
        <v>114</v>
      </c>
      <c r="E147" s="203" t="s">
        <v>251</v>
      </c>
      <c r="F147" s="204" t="s">
        <v>252</v>
      </c>
      <c r="G147" s="205" t="s">
        <v>253</v>
      </c>
      <c r="H147" s="206">
        <v>2</v>
      </c>
      <c r="I147" s="207"/>
      <c r="J147" s="208">
        <f>ROUND(I147*H147,2)</f>
        <v>0</v>
      </c>
      <c r="K147" s="204" t="s">
        <v>118</v>
      </c>
      <c r="L147" s="44"/>
      <c r="M147" s="209" t="s">
        <v>19</v>
      </c>
      <c r="N147" s="210" t="s">
        <v>44</v>
      </c>
      <c r="O147" s="84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3" t="s">
        <v>119</v>
      </c>
      <c r="AT147" s="213" t="s">
        <v>114</v>
      </c>
      <c r="AU147" s="213" t="s">
        <v>83</v>
      </c>
      <c r="AY147" s="17" t="s">
        <v>113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7" t="s">
        <v>81</v>
      </c>
      <c r="BK147" s="214">
        <f>ROUND(I147*H147,2)</f>
        <v>0</v>
      </c>
      <c r="BL147" s="17" t="s">
        <v>119</v>
      </c>
      <c r="BM147" s="213" t="s">
        <v>254</v>
      </c>
    </row>
    <row r="148" s="2" customFormat="1">
      <c r="A148" s="38"/>
      <c r="B148" s="39"/>
      <c r="C148" s="40"/>
      <c r="D148" s="215" t="s">
        <v>121</v>
      </c>
      <c r="E148" s="40"/>
      <c r="F148" s="216" t="s">
        <v>255</v>
      </c>
      <c r="G148" s="40"/>
      <c r="H148" s="40"/>
      <c r="I148" s="217"/>
      <c r="J148" s="40"/>
      <c r="K148" s="40"/>
      <c r="L148" s="44"/>
      <c r="M148" s="218"/>
      <c r="N148" s="21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121</v>
      </c>
      <c r="AU148" s="17" t="s">
        <v>83</v>
      </c>
    </row>
    <row r="149" s="2" customFormat="1" ht="14.4" customHeight="1">
      <c r="A149" s="38"/>
      <c r="B149" s="39"/>
      <c r="C149" s="202" t="s">
        <v>256</v>
      </c>
      <c r="D149" s="202" t="s">
        <v>114</v>
      </c>
      <c r="E149" s="203" t="s">
        <v>257</v>
      </c>
      <c r="F149" s="204" t="s">
        <v>258</v>
      </c>
      <c r="G149" s="205" t="s">
        <v>117</v>
      </c>
      <c r="H149" s="206">
        <v>25</v>
      </c>
      <c r="I149" s="207"/>
      <c r="J149" s="208">
        <f>ROUND(I149*H149,2)</f>
        <v>0</v>
      </c>
      <c r="K149" s="204" t="s">
        <v>118</v>
      </c>
      <c r="L149" s="44"/>
      <c r="M149" s="209" t="s">
        <v>19</v>
      </c>
      <c r="N149" s="210" t="s">
        <v>44</v>
      </c>
      <c r="O149" s="84"/>
      <c r="P149" s="211">
        <f>O149*H149</f>
        <v>0</v>
      </c>
      <c r="Q149" s="211">
        <v>0</v>
      </c>
      <c r="R149" s="211">
        <f>Q149*H149</f>
        <v>0</v>
      </c>
      <c r="S149" s="211">
        <v>0.32000000000000001</v>
      </c>
      <c r="T149" s="212">
        <f>S149*H149</f>
        <v>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3" t="s">
        <v>119</v>
      </c>
      <c r="AT149" s="213" t="s">
        <v>114</v>
      </c>
      <c r="AU149" s="213" t="s">
        <v>83</v>
      </c>
      <c r="AY149" s="17" t="s">
        <v>113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7" t="s">
        <v>81</v>
      </c>
      <c r="BK149" s="214">
        <f>ROUND(I149*H149,2)</f>
        <v>0</v>
      </c>
      <c r="BL149" s="17" t="s">
        <v>119</v>
      </c>
      <c r="BM149" s="213" t="s">
        <v>259</v>
      </c>
    </row>
    <row r="150" s="2" customFormat="1">
      <c r="A150" s="38"/>
      <c r="B150" s="39"/>
      <c r="C150" s="40"/>
      <c r="D150" s="215" t="s">
        <v>121</v>
      </c>
      <c r="E150" s="40"/>
      <c r="F150" s="216" t="s">
        <v>260</v>
      </c>
      <c r="G150" s="40"/>
      <c r="H150" s="40"/>
      <c r="I150" s="217"/>
      <c r="J150" s="40"/>
      <c r="K150" s="40"/>
      <c r="L150" s="44"/>
      <c r="M150" s="218"/>
      <c r="N150" s="21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121</v>
      </c>
      <c r="AU150" s="17" t="s">
        <v>83</v>
      </c>
    </row>
    <row r="151" s="13" customFormat="1">
      <c r="A151" s="13"/>
      <c r="B151" s="220"/>
      <c r="C151" s="221"/>
      <c r="D151" s="222" t="s">
        <v>123</v>
      </c>
      <c r="E151" s="223" t="s">
        <v>19</v>
      </c>
      <c r="F151" s="224" t="s">
        <v>124</v>
      </c>
      <c r="G151" s="221"/>
      <c r="H151" s="225">
        <v>25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123</v>
      </c>
      <c r="AU151" s="231" t="s">
        <v>83</v>
      </c>
      <c r="AV151" s="13" t="s">
        <v>83</v>
      </c>
      <c r="AW151" s="13" t="s">
        <v>34</v>
      </c>
      <c r="AX151" s="13" t="s">
        <v>81</v>
      </c>
      <c r="AY151" s="231" t="s">
        <v>113</v>
      </c>
    </row>
    <row r="152" s="2" customFormat="1" ht="14.4" customHeight="1">
      <c r="A152" s="38"/>
      <c r="B152" s="39"/>
      <c r="C152" s="202" t="s">
        <v>261</v>
      </c>
      <c r="D152" s="202" t="s">
        <v>114</v>
      </c>
      <c r="E152" s="203" t="s">
        <v>262</v>
      </c>
      <c r="F152" s="204" t="s">
        <v>263</v>
      </c>
      <c r="G152" s="205" t="s">
        <v>187</v>
      </c>
      <c r="H152" s="206">
        <v>0.24099999999999999</v>
      </c>
      <c r="I152" s="207"/>
      <c r="J152" s="208">
        <f>ROUND(I152*H152,2)</f>
        <v>0</v>
      </c>
      <c r="K152" s="204" t="s">
        <v>118</v>
      </c>
      <c r="L152" s="44"/>
      <c r="M152" s="209" t="s">
        <v>19</v>
      </c>
      <c r="N152" s="210" t="s">
        <v>44</v>
      </c>
      <c r="O152" s="84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3" t="s">
        <v>119</v>
      </c>
      <c r="AT152" s="213" t="s">
        <v>114</v>
      </c>
      <c r="AU152" s="213" t="s">
        <v>83</v>
      </c>
      <c r="AY152" s="17" t="s">
        <v>113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7" t="s">
        <v>81</v>
      </c>
      <c r="BK152" s="214">
        <f>ROUND(I152*H152,2)</f>
        <v>0</v>
      </c>
      <c r="BL152" s="17" t="s">
        <v>119</v>
      </c>
      <c r="BM152" s="213" t="s">
        <v>264</v>
      </c>
    </row>
    <row r="153" s="2" customFormat="1">
      <c r="A153" s="38"/>
      <c r="B153" s="39"/>
      <c r="C153" s="40"/>
      <c r="D153" s="215" t="s">
        <v>121</v>
      </c>
      <c r="E153" s="40"/>
      <c r="F153" s="216" t="s">
        <v>265</v>
      </c>
      <c r="G153" s="40"/>
      <c r="H153" s="40"/>
      <c r="I153" s="217"/>
      <c r="J153" s="40"/>
      <c r="K153" s="40"/>
      <c r="L153" s="44"/>
      <c r="M153" s="218"/>
      <c r="N153" s="21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121</v>
      </c>
      <c r="AU153" s="17" t="s">
        <v>83</v>
      </c>
    </row>
    <row r="154" s="13" customFormat="1">
      <c r="A154" s="13"/>
      <c r="B154" s="220"/>
      <c r="C154" s="221"/>
      <c r="D154" s="222" t="s">
        <v>123</v>
      </c>
      <c r="E154" s="223" t="s">
        <v>19</v>
      </c>
      <c r="F154" s="224" t="s">
        <v>266</v>
      </c>
      <c r="G154" s="221"/>
      <c r="H154" s="225">
        <v>0.24099999999999999</v>
      </c>
      <c r="I154" s="226"/>
      <c r="J154" s="221"/>
      <c r="K154" s="221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123</v>
      </c>
      <c r="AU154" s="231" t="s">
        <v>83</v>
      </c>
      <c r="AV154" s="13" t="s">
        <v>83</v>
      </c>
      <c r="AW154" s="13" t="s">
        <v>34</v>
      </c>
      <c r="AX154" s="13" t="s">
        <v>81</v>
      </c>
      <c r="AY154" s="231" t="s">
        <v>113</v>
      </c>
    </row>
    <row r="155" s="2" customFormat="1" ht="19.8" customHeight="1">
      <c r="A155" s="38"/>
      <c r="B155" s="39"/>
      <c r="C155" s="202" t="s">
        <v>267</v>
      </c>
      <c r="D155" s="202" t="s">
        <v>114</v>
      </c>
      <c r="E155" s="203" t="s">
        <v>268</v>
      </c>
      <c r="F155" s="204" t="s">
        <v>269</v>
      </c>
      <c r="G155" s="205" t="s">
        <v>270</v>
      </c>
      <c r="H155" s="206">
        <v>1</v>
      </c>
      <c r="I155" s="207"/>
      <c r="J155" s="208">
        <f>ROUND(I155*H155,2)</f>
        <v>0</v>
      </c>
      <c r="K155" s="204" t="s">
        <v>19</v>
      </c>
      <c r="L155" s="44"/>
      <c r="M155" s="209" t="s">
        <v>19</v>
      </c>
      <c r="N155" s="210" t="s">
        <v>44</v>
      </c>
      <c r="O155" s="84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3" t="s">
        <v>119</v>
      </c>
      <c r="AT155" s="213" t="s">
        <v>114</v>
      </c>
      <c r="AU155" s="213" t="s">
        <v>83</v>
      </c>
      <c r="AY155" s="17" t="s">
        <v>113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7" t="s">
        <v>81</v>
      </c>
      <c r="BK155" s="214">
        <f>ROUND(I155*H155,2)</f>
        <v>0</v>
      </c>
      <c r="BL155" s="17" t="s">
        <v>119</v>
      </c>
      <c r="BM155" s="213" t="s">
        <v>271</v>
      </c>
    </row>
    <row r="156" s="2" customFormat="1">
      <c r="A156" s="38"/>
      <c r="B156" s="39"/>
      <c r="C156" s="40"/>
      <c r="D156" s="222" t="s">
        <v>150</v>
      </c>
      <c r="E156" s="40"/>
      <c r="F156" s="242" t="s">
        <v>272</v>
      </c>
      <c r="G156" s="40"/>
      <c r="H156" s="40"/>
      <c r="I156" s="217"/>
      <c r="J156" s="40"/>
      <c r="K156" s="40"/>
      <c r="L156" s="44"/>
      <c r="M156" s="218"/>
      <c r="N156" s="21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83</v>
      </c>
    </row>
    <row r="157" s="12" customFormat="1" ht="25.92" customHeight="1">
      <c r="A157" s="12"/>
      <c r="B157" s="188"/>
      <c r="C157" s="189"/>
      <c r="D157" s="190" t="s">
        <v>72</v>
      </c>
      <c r="E157" s="191" t="s">
        <v>125</v>
      </c>
      <c r="F157" s="191" t="s">
        <v>273</v>
      </c>
      <c r="G157" s="189"/>
      <c r="H157" s="189"/>
      <c r="I157" s="192"/>
      <c r="J157" s="193">
        <f>BK157</f>
        <v>0</v>
      </c>
      <c r="K157" s="189"/>
      <c r="L157" s="194"/>
      <c r="M157" s="195"/>
      <c r="N157" s="196"/>
      <c r="O157" s="196"/>
      <c r="P157" s="197">
        <f>P158</f>
        <v>0</v>
      </c>
      <c r="Q157" s="196"/>
      <c r="R157" s="197">
        <f>R158</f>
        <v>0</v>
      </c>
      <c r="S157" s="196"/>
      <c r="T157" s="19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130</v>
      </c>
      <c r="AT157" s="200" t="s">
        <v>72</v>
      </c>
      <c r="AU157" s="200" t="s">
        <v>73</v>
      </c>
      <c r="AY157" s="199" t="s">
        <v>113</v>
      </c>
      <c r="BK157" s="201">
        <f>BK158</f>
        <v>0</v>
      </c>
    </row>
    <row r="158" s="12" customFormat="1" ht="22.8" customHeight="1">
      <c r="A158" s="12"/>
      <c r="B158" s="188"/>
      <c r="C158" s="189"/>
      <c r="D158" s="190" t="s">
        <v>72</v>
      </c>
      <c r="E158" s="243" t="s">
        <v>274</v>
      </c>
      <c r="F158" s="243" t="s">
        <v>275</v>
      </c>
      <c r="G158" s="189"/>
      <c r="H158" s="189"/>
      <c r="I158" s="192"/>
      <c r="J158" s="244">
        <f>BK158</f>
        <v>0</v>
      </c>
      <c r="K158" s="189"/>
      <c r="L158" s="194"/>
      <c r="M158" s="195"/>
      <c r="N158" s="196"/>
      <c r="O158" s="196"/>
      <c r="P158" s="197">
        <f>SUM(P159:P161)</f>
        <v>0</v>
      </c>
      <c r="Q158" s="196"/>
      <c r="R158" s="197">
        <f>SUM(R159:R161)</f>
        <v>0</v>
      </c>
      <c r="S158" s="196"/>
      <c r="T158" s="198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9" t="s">
        <v>130</v>
      </c>
      <c r="AT158" s="200" t="s">
        <v>72</v>
      </c>
      <c r="AU158" s="200" t="s">
        <v>81</v>
      </c>
      <c r="AY158" s="199" t="s">
        <v>113</v>
      </c>
      <c r="BK158" s="201">
        <f>SUM(BK159:BK161)</f>
        <v>0</v>
      </c>
    </row>
    <row r="159" s="2" customFormat="1" ht="30" customHeight="1">
      <c r="A159" s="38"/>
      <c r="B159" s="39"/>
      <c r="C159" s="202" t="s">
        <v>276</v>
      </c>
      <c r="D159" s="202" t="s">
        <v>114</v>
      </c>
      <c r="E159" s="203" t="s">
        <v>277</v>
      </c>
      <c r="F159" s="204" t="s">
        <v>278</v>
      </c>
      <c r="G159" s="205" t="s">
        <v>187</v>
      </c>
      <c r="H159" s="206">
        <v>0.16200000000000001</v>
      </c>
      <c r="I159" s="207"/>
      <c r="J159" s="208">
        <f>ROUND(I159*H159,2)</f>
        <v>0</v>
      </c>
      <c r="K159" s="204" t="s">
        <v>118</v>
      </c>
      <c r="L159" s="44"/>
      <c r="M159" s="209" t="s">
        <v>19</v>
      </c>
      <c r="N159" s="210" t="s">
        <v>44</v>
      </c>
      <c r="O159" s="84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3" t="s">
        <v>279</v>
      </c>
      <c r="AT159" s="213" t="s">
        <v>114</v>
      </c>
      <c r="AU159" s="213" t="s">
        <v>83</v>
      </c>
      <c r="AY159" s="17" t="s">
        <v>113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7" t="s">
        <v>81</v>
      </c>
      <c r="BK159" s="214">
        <f>ROUND(I159*H159,2)</f>
        <v>0</v>
      </c>
      <c r="BL159" s="17" t="s">
        <v>279</v>
      </c>
      <c r="BM159" s="213" t="s">
        <v>280</v>
      </c>
    </row>
    <row r="160" s="2" customFormat="1">
      <c r="A160" s="38"/>
      <c r="B160" s="39"/>
      <c r="C160" s="40"/>
      <c r="D160" s="215" t="s">
        <v>121</v>
      </c>
      <c r="E160" s="40"/>
      <c r="F160" s="216" t="s">
        <v>281</v>
      </c>
      <c r="G160" s="40"/>
      <c r="H160" s="40"/>
      <c r="I160" s="217"/>
      <c r="J160" s="40"/>
      <c r="K160" s="40"/>
      <c r="L160" s="44"/>
      <c r="M160" s="218"/>
      <c r="N160" s="21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121</v>
      </c>
      <c r="AU160" s="17" t="s">
        <v>83</v>
      </c>
    </row>
    <row r="161" s="13" customFormat="1">
      <c r="A161" s="13"/>
      <c r="B161" s="220"/>
      <c r="C161" s="221"/>
      <c r="D161" s="222" t="s">
        <v>123</v>
      </c>
      <c r="E161" s="223" t="s">
        <v>19</v>
      </c>
      <c r="F161" s="224" t="s">
        <v>282</v>
      </c>
      <c r="G161" s="221"/>
      <c r="H161" s="225">
        <v>0.16200000000000001</v>
      </c>
      <c r="I161" s="226"/>
      <c r="J161" s="221"/>
      <c r="K161" s="221"/>
      <c r="L161" s="227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123</v>
      </c>
      <c r="AU161" s="231" t="s">
        <v>83</v>
      </c>
      <c r="AV161" s="13" t="s">
        <v>83</v>
      </c>
      <c r="AW161" s="13" t="s">
        <v>34</v>
      </c>
      <c r="AX161" s="13" t="s">
        <v>81</v>
      </c>
      <c r="AY161" s="231" t="s">
        <v>113</v>
      </c>
    </row>
    <row r="162" s="2" customFormat="1" ht="6.96" customHeight="1">
      <c r="A162" s="38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+qkj7A70fzFQE1P004xmr0LXTnrOnhUIo1O8fI3tRlrHnNooF/N8/mntGRqGOh2NdVF6oE7rLuL6L/QuOhlz0g==" hashValue="FeNe25ThSm1QN80NYltoyhHJn0Nzl+QbE5gF+kArji8bqU56Hk5gVFCeg/8RjYzTV3hQZNY0qeKj4k4RkMMHGQ==" algorithmName="SHA-512" password="CC35"/>
  <autoFilter ref="C82:K16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6" r:id="rId1" display="https://podminky.urs.cz/item/CS_URS_2023_01/811377111"/>
    <hyperlink ref="F90" r:id="rId2" display="https://podminky.urs.cz/item/CS_URS_2023_01/871218113"/>
    <hyperlink ref="F94" r:id="rId3" display="https://podminky.urs.cz/item/CS_URS_2023_01/998318011"/>
    <hyperlink ref="F105" r:id="rId4" display="https://podminky.urs.cz/item/CS_URS_2023_01/111103213"/>
    <hyperlink ref="F108" r:id="rId5" display="https://podminky.urs.cz/item/CS_URS_2023_01/115101201"/>
    <hyperlink ref="F111" r:id="rId6" display="https://podminky.urs.cz/item/CS_URS_2023_01/121151104"/>
    <hyperlink ref="F114" r:id="rId7" display="https://podminky.urs.cz/item/CS_URS_2023_01/132251101"/>
    <hyperlink ref="F117" r:id="rId8" display="https://podminky.urs.cz/item/CS_URS_2023_01/132254203"/>
    <hyperlink ref="F120" r:id="rId9" display="https://podminky.urs.cz/item/CS_URS_2023_01/151101101"/>
    <hyperlink ref="F123" r:id="rId10" display="https://podminky.urs.cz/item/CS_URS_2023_01/151101111"/>
    <hyperlink ref="F126" r:id="rId11" display="https://podminky.urs.cz/item/CS_URS_2023_01/174151101"/>
    <hyperlink ref="F129" r:id="rId12" display="https://podminky.urs.cz/item/CS_URS_2023_01/174252101"/>
    <hyperlink ref="F132" r:id="rId13" display="https://podminky.urs.cz/item/CS_URS_2023_01/175151101"/>
    <hyperlink ref="F135" r:id="rId14" display="https://podminky.urs.cz/item/CS_URS_2023_01/181111131"/>
    <hyperlink ref="F138" r:id="rId15" display="https://podminky.urs.cz/item/CS_URS_2023_01/181351004"/>
    <hyperlink ref="F141" r:id="rId16" display="https://podminky.urs.cz/item/CS_URS_2023_01/181411131"/>
    <hyperlink ref="F145" r:id="rId17" display="https://podminky.urs.cz/item/CS_URS_2023_01/451595111"/>
    <hyperlink ref="F148" r:id="rId18" display="https://podminky.urs.cz/item/CS_URS_2023_01/810391111"/>
    <hyperlink ref="F150" r:id="rId19" display="https://podminky.urs.cz/item/CS_URS_2023_01/810391811"/>
    <hyperlink ref="F153" r:id="rId20" display="https://podminky.urs.cz/item/CS_URS_2023_01/899623141"/>
    <hyperlink ref="F160" r:id="rId21" display="https://podminky.urs.cz/item/CS_URS_2023_01/171153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Jetětice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27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ROUND((SUM(BE86:BE201)),  2)</f>
        <v>0</v>
      </c>
      <c r="G33" s="38"/>
      <c r="H33" s="38"/>
      <c r="I33" s="148">
        <v>0.20999999999999999</v>
      </c>
      <c r="J33" s="147">
        <f>ROUND(((SUM(BE86:BE201))*I33),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ROUND((SUM(BF86:BF201)),  2)</f>
        <v>0</v>
      </c>
      <c r="G34" s="38"/>
      <c r="H34" s="38"/>
      <c r="I34" s="148">
        <v>0.14999999999999999</v>
      </c>
      <c r="J34" s="147">
        <f>ROUND(((SUM(BF86:BF201))*I34),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ROUND((SUM(BG86:BG201)),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ROUND((SUM(BH86:BH201)),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ROUND((SUM(BI86:BI201)),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Jetětice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2023-2 - Údržba HOZ Jetětice - stavební objekt SO2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Jetětice</v>
      </c>
      <c r="G52" s="40"/>
      <c r="H52" s="40"/>
      <c r="I52" s="32" t="s">
        <v>23</v>
      </c>
      <c r="J52" s="72" t="str">
        <f>IF(J12="","",J12)</f>
        <v>14. 2. 2023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Státní pozemkový úřad </v>
      </c>
      <c r="G54" s="40"/>
      <c r="H54" s="40"/>
      <c r="I54" s="32" t="s">
        <v>32</v>
      </c>
      <c r="J54" s="36" t="str">
        <f>E21</f>
        <v>Ing. Jan Zeman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6.4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Státní pozemkový úřad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J117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284</v>
      </c>
      <c r="E62" s="174"/>
      <c r="F62" s="174"/>
      <c r="G62" s="174"/>
      <c r="H62" s="174"/>
      <c r="I62" s="174"/>
      <c r="J62" s="175">
        <f>J174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285</v>
      </c>
      <c r="E63" s="174"/>
      <c r="F63" s="174"/>
      <c r="G63" s="174"/>
      <c r="H63" s="174"/>
      <c r="I63" s="174"/>
      <c r="J63" s="175">
        <f>J181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286</v>
      </c>
      <c r="E64" s="174"/>
      <c r="F64" s="174"/>
      <c r="G64" s="174"/>
      <c r="H64" s="174"/>
      <c r="I64" s="174"/>
      <c r="J64" s="175">
        <f>J186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96</v>
      </c>
      <c r="E65" s="168"/>
      <c r="F65" s="168"/>
      <c r="G65" s="168"/>
      <c r="H65" s="168"/>
      <c r="I65" s="168"/>
      <c r="J65" s="169">
        <f>J198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97</v>
      </c>
      <c r="E66" s="174"/>
      <c r="F66" s="174"/>
      <c r="G66" s="174"/>
      <c r="H66" s="174"/>
      <c r="I66" s="174"/>
      <c r="J66" s="175">
        <f>J199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98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39"/>
      <c r="C76" s="40"/>
      <c r="D76" s="40"/>
      <c r="E76" s="160" t="str">
        <f>E7</f>
        <v>Údržba HOZ Jetětice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88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40"/>
      <c r="D78" s="40"/>
      <c r="E78" s="69" t="str">
        <f>E9</f>
        <v>2023-2 - Údržba HOZ Jetětice - stavební objekt SO2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k.ú. Jetětice</v>
      </c>
      <c r="G80" s="40"/>
      <c r="H80" s="40"/>
      <c r="I80" s="32" t="s">
        <v>23</v>
      </c>
      <c r="J80" s="72" t="str">
        <f>IF(J12="","",J12)</f>
        <v>14. 2. 2023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6" customHeight="1">
      <c r="A82" s="38"/>
      <c r="B82" s="39"/>
      <c r="C82" s="32" t="s">
        <v>25</v>
      </c>
      <c r="D82" s="40"/>
      <c r="E82" s="40"/>
      <c r="F82" s="27" t="str">
        <f>E15</f>
        <v xml:space="preserve">Státní pozemkový úřad </v>
      </c>
      <c r="G82" s="40"/>
      <c r="H82" s="40"/>
      <c r="I82" s="32" t="s">
        <v>32</v>
      </c>
      <c r="J82" s="36" t="str">
        <f>E21</f>
        <v>Ing. Jan Zeman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6.4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35</v>
      </c>
      <c r="J83" s="36" t="str">
        <f>E24</f>
        <v>Státní pozemkový úřad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99</v>
      </c>
      <c r="D85" s="180" t="s">
        <v>58</v>
      </c>
      <c r="E85" s="180" t="s">
        <v>54</v>
      </c>
      <c r="F85" s="180" t="s">
        <v>55</v>
      </c>
      <c r="G85" s="180" t="s">
        <v>100</v>
      </c>
      <c r="H85" s="180" t="s">
        <v>101</v>
      </c>
      <c r="I85" s="180" t="s">
        <v>102</v>
      </c>
      <c r="J85" s="180" t="s">
        <v>92</v>
      </c>
      <c r="K85" s="181" t="s">
        <v>103</v>
      </c>
      <c r="L85" s="182"/>
      <c r="M85" s="92" t="s">
        <v>19</v>
      </c>
      <c r="N85" s="93" t="s">
        <v>43</v>
      </c>
      <c r="O85" s="93" t="s">
        <v>104</v>
      </c>
      <c r="P85" s="93" t="s">
        <v>105</v>
      </c>
      <c r="Q85" s="93" t="s">
        <v>106</v>
      </c>
      <c r="R85" s="93" t="s">
        <v>107</v>
      </c>
      <c r="S85" s="93" t="s">
        <v>108</v>
      </c>
      <c r="T85" s="94" t="s">
        <v>109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110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P87+P198</f>
        <v>0</v>
      </c>
      <c r="Q86" s="96"/>
      <c r="R86" s="185">
        <f>R87+R198</f>
        <v>8.219201</v>
      </c>
      <c r="S86" s="96"/>
      <c r="T86" s="186">
        <f>T87+T198</f>
        <v>12.243130000000001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93</v>
      </c>
      <c r="BK86" s="187">
        <f>BK87+BK198</f>
        <v>0</v>
      </c>
    </row>
    <row r="87" s="12" customFormat="1" ht="25.92" customHeight="1">
      <c r="A87" s="12"/>
      <c r="B87" s="188"/>
      <c r="C87" s="189"/>
      <c r="D87" s="190" t="s">
        <v>72</v>
      </c>
      <c r="E87" s="191" t="s">
        <v>111</v>
      </c>
      <c r="F87" s="191" t="s">
        <v>112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P88+SUM(P89:P117)+P174+P181+P186</f>
        <v>0</v>
      </c>
      <c r="Q87" s="196"/>
      <c r="R87" s="197">
        <f>R88+SUM(R89:R117)+R174+R181+R186</f>
        <v>8.1976309999999994</v>
      </c>
      <c r="S87" s="196"/>
      <c r="T87" s="198">
        <f>T88+SUM(T89:T117)+T174+T181+T186</f>
        <v>12.243130000000001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81</v>
      </c>
      <c r="AT87" s="200" t="s">
        <v>72</v>
      </c>
      <c r="AU87" s="200" t="s">
        <v>73</v>
      </c>
      <c r="AY87" s="199" t="s">
        <v>113</v>
      </c>
      <c r="BK87" s="201">
        <f>BK88+SUM(BK89:BK117)+BK174+BK181+BK186</f>
        <v>0</v>
      </c>
    </row>
    <row r="88" s="2" customFormat="1" ht="14.4" customHeight="1">
      <c r="A88" s="38"/>
      <c r="B88" s="39"/>
      <c r="C88" s="202" t="s">
        <v>81</v>
      </c>
      <c r="D88" s="202" t="s">
        <v>114</v>
      </c>
      <c r="E88" s="203" t="s">
        <v>287</v>
      </c>
      <c r="F88" s="204" t="s">
        <v>288</v>
      </c>
      <c r="G88" s="205" t="s">
        <v>117</v>
      </c>
      <c r="H88" s="206">
        <v>18</v>
      </c>
      <c r="I88" s="207"/>
      <c r="J88" s="208">
        <f>ROUND(I88*H88,2)</f>
        <v>0</v>
      </c>
      <c r="K88" s="204" t="s">
        <v>118</v>
      </c>
      <c r="L88" s="44"/>
      <c r="M88" s="209" t="s">
        <v>19</v>
      </c>
      <c r="N88" s="210" t="s">
        <v>44</v>
      </c>
      <c r="O88" s="84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3" t="s">
        <v>119</v>
      </c>
      <c r="AT88" s="213" t="s">
        <v>114</v>
      </c>
      <c r="AU88" s="213" t="s">
        <v>81</v>
      </c>
      <c r="AY88" s="17" t="s">
        <v>113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7" t="s">
        <v>81</v>
      </c>
      <c r="BK88" s="214">
        <f>ROUND(I88*H88,2)</f>
        <v>0</v>
      </c>
      <c r="BL88" s="17" t="s">
        <v>119</v>
      </c>
      <c r="BM88" s="213" t="s">
        <v>289</v>
      </c>
    </row>
    <row r="89" s="2" customFormat="1">
      <c r="A89" s="38"/>
      <c r="B89" s="39"/>
      <c r="C89" s="40"/>
      <c r="D89" s="215" t="s">
        <v>121</v>
      </c>
      <c r="E89" s="40"/>
      <c r="F89" s="216" t="s">
        <v>290</v>
      </c>
      <c r="G89" s="40"/>
      <c r="H89" s="40"/>
      <c r="I89" s="217"/>
      <c r="J89" s="40"/>
      <c r="K89" s="40"/>
      <c r="L89" s="44"/>
      <c r="M89" s="218"/>
      <c r="N89" s="21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121</v>
      </c>
      <c r="AU89" s="17" t="s">
        <v>81</v>
      </c>
    </row>
    <row r="90" s="13" customFormat="1">
      <c r="A90" s="13"/>
      <c r="B90" s="220"/>
      <c r="C90" s="221"/>
      <c r="D90" s="222" t="s">
        <v>123</v>
      </c>
      <c r="E90" s="223" t="s">
        <v>19</v>
      </c>
      <c r="F90" s="224" t="s">
        <v>291</v>
      </c>
      <c r="G90" s="221"/>
      <c r="H90" s="225">
        <v>18</v>
      </c>
      <c r="I90" s="226"/>
      <c r="J90" s="221"/>
      <c r="K90" s="221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123</v>
      </c>
      <c r="AU90" s="231" t="s">
        <v>81</v>
      </c>
      <c r="AV90" s="13" t="s">
        <v>83</v>
      </c>
      <c r="AW90" s="13" t="s">
        <v>34</v>
      </c>
      <c r="AX90" s="13" t="s">
        <v>81</v>
      </c>
      <c r="AY90" s="231" t="s">
        <v>113</v>
      </c>
    </row>
    <row r="91" s="2" customFormat="1" ht="14.4" customHeight="1">
      <c r="A91" s="38"/>
      <c r="B91" s="39"/>
      <c r="C91" s="202" t="s">
        <v>83</v>
      </c>
      <c r="D91" s="202" t="s">
        <v>114</v>
      </c>
      <c r="E91" s="203" t="s">
        <v>115</v>
      </c>
      <c r="F91" s="204" t="s">
        <v>116</v>
      </c>
      <c r="G91" s="205" t="s">
        <v>117</v>
      </c>
      <c r="H91" s="206">
        <v>32</v>
      </c>
      <c r="I91" s="207"/>
      <c r="J91" s="208">
        <f>ROUND(I91*H91,2)</f>
        <v>0</v>
      </c>
      <c r="K91" s="204" t="s">
        <v>118</v>
      </c>
      <c r="L91" s="44"/>
      <c r="M91" s="209" t="s">
        <v>19</v>
      </c>
      <c r="N91" s="210" t="s">
        <v>44</v>
      </c>
      <c r="O91" s="84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3" t="s">
        <v>119</v>
      </c>
      <c r="AT91" s="213" t="s">
        <v>114</v>
      </c>
      <c r="AU91" s="213" t="s">
        <v>81</v>
      </c>
      <c r="AY91" s="17" t="s">
        <v>113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7" t="s">
        <v>81</v>
      </c>
      <c r="BK91" s="214">
        <f>ROUND(I91*H91,2)</f>
        <v>0</v>
      </c>
      <c r="BL91" s="17" t="s">
        <v>119</v>
      </c>
      <c r="BM91" s="213" t="s">
        <v>292</v>
      </c>
    </row>
    <row r="92" s="2" customFormat="1">
      <c r="A92" s="38"/>
      <c r="B92" s="39"/>
      <c r="C92" s="40"/>
      <c r="D92" s="215" t="s">
        <v>121</v>
      </c>
      <c r="E92" s="40"/>
      <c r="F92" s="216" t="s">
        <v>122</v>
      </c>
      <c r="G92" s="40"/>
      <c r="H92" s="40"/>
      <c r="I92" s="217"/>
      <c r="J92" s="40"/>
      <c r="K92" s="40"/>
      <c r="L92" s="44"/>
      <c r="M92" s="218"/>
      <c r="N92" s="21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121</v>
      </c>
      <c r="AU92" s="17" t="s">
        <v>81</v>
      </c>
    </row>
    <row r="93" s="2" customFormat="1" ht="14.4" customHeight="1">
      <c r="A93" s="38"/>
      <c r="B93" s="39"/>
      <c r="C93" s="232" t="s">
        <v>130</v>
      </c>
      <c r="D93" s="232" t="s">
        <v>125</v>
      </c>
      <c r="E93" s="233" t="s">
        <v>126</v>
      </c>
      <c r="F93" s="234" t="s">
        <v>127</v>
      </c>
      <c r="G93" s="235" t="s">
        <v>117</v>
      </c>
      <c r="H93" s="236">
        <v>32</v>
      </c>
      <c r="I93" s="237"/>
      <c r="J93" s="238">
        <f>ROUND(I93*H93,2)</f>
        <v>0</v>
      </c>
      <c r="K93" s="234" t="s">
        <v>118</v>
      </c>
      <c r="L93" s="239"/>
      <c r="M93" s="240" t="s">
        <v>19</v>
      </c>
      <c r="N93" s="241" t="s">
        <v>44</v>
      </c>
      <c r="O93" s="84"/>
      <c r="P93" s="211">
        <f>O93*H93</f>
        <v>0</v>
      </c>
      <c r="Q93" s="211">
        <v>0.10150000000000001</v>
      </c>
      <c r="R93" s="211">
        <f>Q93*H93</f>
        <v>3.2480000000000002</v>
      </c>
      <c r="S93" s="211">
        <v>0</v>
      </c>
      <c r="T93" s="21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3" t="s">
        <v>128</v>
      </c>
      <c r="AT93" s="213" t="s">
        <v>125</v>
      </c>
      <c r="AU93" s="213" t="s">
        <v>81</v>
      </c>
      <c r="AY93" s="17" t="s">
        <v>113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7" t="s">
        <v>81</v>
      </c>
      <c r="BK93" s="214">
        <f>ROUND(I93*H93,2)</f>
        <v>0</v>
      </c>
      <c r="BL93" s="17" t="s">
        <v>119</v>
      </c>
      <c r="BM93" s="213" t="s">
        <v>293</v>
      </c>
    </row>
    <row r="94" s="13" customFormat="1">
      <c r="A94" s="13"/>
      <c r="B94" s="220"/>
      <c r="C94" s="221"/>
      <c r="D94" s="222" t="s">
        <v>123</v>
      </c>
      <c r="E94" s="223" t="s">
        <v>19</v>
      </c>
      <c r="F94" s="224" t="s">
        <v>294</v>
      </c>
      <c r="G94" s="221"/>
      <c r="H94" s="225">
        <v>32</v>
      </c>
      <c r="I94" s="226"/>
      <c r="J94" s="221"/>
      <c r="K94" s="221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123</v>
      </c>
      <c r="AU94" s="231" t="s">
        <v>81</v>
      </c>
      <c r="AV94" s="13" t="s">
        <v>83</v>
      </c>
      <c r="AW94" s="13" t="s">
        <v>34</v>
      </c>
      <c r="AX94" s="13" t="s">
        <v>81</v>
      </c>
      <c r="AY94" s="231" t="s">
        <v>113</v>
      </c>
    </row>
    <row r="95" s="2" customFormat="1" ht="19.8" customHeight="1">
      <c r="A95" s="38"/>
      <c r="B95" s="39"/>
      <c r="C95" s="202" t="s">
        <v>119</v>
      </c>
      <c r="D95" s="202" t="s">
        <v>114</v>
      </c>
      <c r="E95" s="203" t="s">
        <v>131</v>
      </c>
      <c r="F95" s="204" t="s">
        <v>132</v>
      </c>
      <c r="G95" s="205" t="s">
        <v>117</v>
      </c>
      <c r="H95" s="206">
        <v>16</v>
      </c>
      <c r="I95" s="207"/>
      <c r="J95" s="208">
        <f>ROUND(I95*H95,2)</f>
        <v>0</v>
      </c>
      <c r="K95" s="204" t="s">
        <v>118</v>
      </c>
      <c r="L95" s="44"/>
      <c r="M95" s="209" t="s">
        <v>19</v>
      </c>
      <c r="N95" s="210" t="s">
        <v>44</v>
      </c>
      <c r="O95" s="84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3" t="s">
        <v>119</v>
      </c>
      <c r="AT95" s="213" t="s">
        <v>114</v>
      </c>
      <c r="AU95" s="213" t="s">
        <v>81</v>
      </c>
      <c r="AY95" s="17" t="s">
        <v>113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7" t="s">
        <v>81</v>
      </c>
      <c r="BK95" s="214">
        <f>ROUND(I95*H95,2)</f>
        <v>0</v>
      </c>
      <c r="BL95" s="17" t="s">
        <v>119</v>
      </c>
      <c r="BM95" s="213" t="s">
        <v>295</v>
      </c>
    </row>
    <row r="96" s="2" customFormat="1">
      <c r="A96" s="38"/>
      <c r="B96" s="39"/>
      <c r="C96" s="40"/>
      <c r="D96" s="215" t="s">
        <v>121</v>
      </c>
      <c r="E96" s="40"/>
      <c r="F96" s="216" t="s">
        <v>134</v>
      </c>
      <c r="G96" s="40"/>
      <c r="H96" s="40"/>
      <c r="I96" s="217"/>
      <c r="J96" s="40"/>
      <c r="K96" s="40"/>
      <c r="L96" s="44"/>
      <c r="M96" s="218"/>
      <c r="N96" s="21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121</v>
      </c>
      <c r="AU96" s="17" t="s">
        <v>81</v>
      </c>
    </row>
    <row r="97" s="13" customFormat="1">
      <c r="A97" s="13"/>
      <c r="B97" s="220"/>
      <c r="C97" s="221"/>
      <c r="D97" s="222" t="s">
        <v>123</v>
      </c>
      <c r="E97" s="223" t="s">
        <v>19</v>
      </c>
      <c r="F97" s="224" t="s">
        <v>218</v>
      </c>
      <c r="G97" s="221"/>
      <c r="H97" s="225">
        <v>16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123</v>
      </c>
      <c r="AU97" s="231" t="s">
        <v>81</v>
      </c>
      <c r="AV97" s="13" t="s">
        <v>83</v>
      </c>
      <c r="AW97" s="13" t="s">
        <v>34</v>
      </c>
      <c r="AX97" s="13" t="s">
        <v>81</v>
      </c>
      <c r="AY97" s="231" t="s">
        <v>113</v>
      </c>
    </row>
    <row r="98" s="2" customFormat="1" ht="19.8" customHeight="1">
      <c r="A98" s="38"/>
      <c r="B98" s="39"/>
      <c r="C98" s="232" t="s">
        <v>139</v>
      </c>
      <c r="D98" s="232" t="s">
        <v>125</v>
      </c>
      <c r="E98" s="233" t="s">
        <v>136</v>
      </c>
      <c r="F98" s="234" t="s">
        <v>137</v>
      </c>
      <c r="G98" s="235" t="s">
        <v>117</v>
      </c>
      <c r="H98" s="236">
        <v>16</v>
      </c>
      <c r="I98" s="237"/>
      <c r="J98" s="238">
        <f>ROUND(I98*H98,2)</f>
        <v>0</v>
      </c>
      <c r="K98" s="234" t="s">
        <v>118</v>
      </c>
      <c r="L98" s="239"/>
      <c r="M98" s="240" t="s">
        <v>19</v>
      </c>
      <c r="N98" s="241" t="s">
        <v>44</v>
      </c>
      <c r="O98" s="84"/>
      <c r="P98" s="211">
        <f>O98*H98</f>
        <v>0</v>
      </c>
      <c r="Q98" s="211">
        <v>0.00022000000000000001</v>
      </c>
      <c r="R98" s="211">
        <f>Q98*H98</f>
        <v>0.0035200000000000001</v>
      </c>
      <c r="S98" s="211">
        <v>0</v>
      </c>
      <c r="T98" s="21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3" t="s">
        <v>128</v>
      </c>
      <c r="AT98" s="213" t="s">
        <v>125</v>
      </c>
      <c r="AU98" s="213" t="s">
        <v>81</v>
      </c>
      <c r="AY98" s="17" t="s">
        <v>113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7" t="s">
        <v>81</v>
      </c>
      <c r="BK98" s="214">
        <f>ROUND(I98*H98,2)</f>
        <v>0</v>
      </c>
      <c r="BL98" s="17" t="s">
        <v>119</v>
      </c>
      <c r="BM98" s="213" t="s">
        <v>296</v>
      </c>
    </row>
    <row r="99" s="2" customFormat="1" ht="14.4" customHeight="1">
      <c r="A99" s="38"/>
      <c r="B99" s="39"/>
      <c r="C99" s="202" t="s">
        <v>297</v>
      </c>
      <c r="D99" s="202" t="s">
        <v>114</v>
      </c>
      <c r="E99" s="203" t="s">
        <v>298</v>
      </c>
      <c r="F99" s="204" t="s">
        <v>299</v>
      </c>
      <c r="G99" s="205" t="s">
        <v>253</v>
      </c>
      <c r="H99" s="206">
        <v>1</v>
      </c>
      <c r="I99" s="207"/>
      <c r="J99" s="208">
        <f>ROUND(I99*H99,2)</f>
        <v>0</v>
      </c>
      <c r="K99" s="204" t="s">
        <v>118</v>
      </c>
      <c r="L99" s="44"/>
      <c r="M99" s="209" t="s">
        <v>19</v>
      </c>
      <c r="N99" s="210" t="s">
        <v>44</v>
      </c>
      <c r="O99" s="84"/>
      <c r="P99" s="211">
        <f>O99*H99</f>
        <v>0</v>
      </c>
      <c r="Q99" s="211">
        <v>2.7654399999999999</v>
      </c>
      <c r="R99" s="211">
        <f>Q99*H99</f>
        <v>2.7654399999999999</v>
      </c>
      <c r="S99" s="211">
        <v>0</v>
      </c>
      <c r="T99" s="21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3" t="s">
        <v>119</v>
      </c>
      <c r="AT99" s="213" t="s">
        <v>114</v>
      </c>
      <c r="AU99" s="213" t="s">
        <v>81</v>
      </c>
      <c r="AY99" s="17" t="s">
        <v>113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7" t="s">
        <v>81</v>
      </c>
      <c r="BK99" s="214">
        <f>ROUND(I99*H99,2)</f>
        <v>0</v>
      </c>
      <c r="BL99" s="17" t="s">
        <v>119</v>
      </c>
      <c r="BM99" s="213" t="s">
        <v>300</v>
      </c>
    </row>
    <row r="100" s="2" customFormat="1">
      <c r="A100" s="38"/>
      <c r="B100" s="39"/>
      <c r="C100" s="40"/>
      <c r="D100" s="215" t="s">
        <v>121</v>
      </c>
      <c r="E100" s="40"/>
      <c r="F100" s="216" t="s">
        <v>301</v>
      </c>
      <c r="G100" s="40"/>
      <c r="H100" s="40"/>
      <c r="I100" s="217"/>
      <c r="J100" s="40"/>
      <c r="K100" s="40"/>
      <c r="L100" s="44"/>
      <c r="M100" s="218"/>
      <c r="N100" s="21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121</v>
      </c>
      <c r="AU100" s="17" t="s">
        <v>81</v>
      </c>
    </row>
    <row r="101" s="2" customFormat="1" ht="14.4" customHeight="1">
      <c r="A101" s="38"/>
      <c r="B101" s="39"/>
      <c r="C101" s="202" t="s">
        <v>302</v>
      </c>
      <c r="D101" s="202" t="s">
        <v>114</v>
      </c>
      <c r="E101" s="203" t="s">
        <v>303</v>
      </c>
      <c r="F101" s="204" t="s">
        <v>304</v>
      </c>
      <c r="G101" s="205" t="s">
        <v>187</v>
      </c>
      <c r="H101" s="206">
        <v>0.48999999999999999</v>
      </c>
      <c r="I101" s="207"/>
      <c r="J101" s="208">
        <f>ROUND(I101*H101,2)</f>
        <v>0</v>
      </c>
      <c r="K101" s="204" t="s">
        <v>118</v>
      </c>
      <c r="L101" s="44"/>
      <c r="M101" s="209" t="s">
        <v>19</v>
      </c>
      <c r="N101" s="210" t="s">
        <v>44</v>
      </c>
      <c r="O101" s="84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3" t="s">
        <v>119</v>
      </c>
      <c r="AT101" s="213" t="s">
        <v>114</v>
      </c>
      <c r="AU101" s="213" t="s">
        <v>81</v>
      </c>
      <c r="AY101" s="17" t="s">
        <v>113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7" t="s">
        <v>81</v>
      </c>
      <c r="BK101" s="214">
        <f>ROUND(I101*H101,2)</f>
        <v>0</v>
      </c>
      <c r="BL101" s="17" t="s">
        <v>119</v>
      </c>
      <c r="BM101" s="213" t="s">
        <v>305</v>
      </c>
    </row>
    <row r="102" s="2" customFormat="1">
      <c r="A102" s="38"/>
      <c r="B102" s="39"/>
      <c r="C102" s="40"/>
      <c r="D102" s="215" t="s">
        <v>121</v>
      </c>
      <c r="E102" s="40"/>
      <c r="F102" s="216" t="s">
        <v>306</v>
      </c>
      <c r="G102" s="40"/>
      <c r="H102" s="40"/>
      <c r="I102" s="217"/>
      <c r="J102" s="40"/>
      <c r="K102" s="40"/>
      <c r="L102" s="44"/>
      <c r="M102" s="218"/>
      <c r="N102" s="21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121</v>
      </c>
      <c r="AU102" s="17" t="s">
        <v>81</v>
      </c>
    </row>
    <row r="103" s="13" customFormat="1">
      <c r="A103" s="13"/>
      <c r="B103" s="220"/>
      <c r="C103" s="221"/>
      <c r="D103" s="222" t="s">
        <v>123</v>
      </c>
      <c r="E103" s="223" t="s">
        <v>19</v>
      </c>
      <c r="F103" s="224" t="s">
        <v>307</v>
      </c>
      <c r="G103" s="221"/>
      <c r="H103" s="225">
        <v>0.48999999999999999</v>
      </c>
      <c r="I103" s="226"/>
      <c r="J103" s="221"/>
      <c r="K103" s="221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123</v>
      </c>
      <c r="AU103" s="231" t="s">
        <v>81</v>
      </c>
      <c r="AV103" s="13" t="s">
        <v>83</v>
      </c>
      <c r="AW103" s="13" t="s">
        <v>34</v>
      </c>
      <c r="AX103" s="13" t="s">
        <v>81</v>
      </c>
      <c r="AY103" s="231" t="s">
        <v>113</v>
      </c>
    </row>
    <row r="104" s="2" customFormat="1" ht="14.4" customHeight="1">
      <c r="A104" s="38"/>
      <c r="B104" s="39"/>
      <c r="C104" s="202" t="s">
        <v>146</v>
      </c>
      <c r="D104" s="202" t="s">
        <v>114</v>
      </c>
      <c r="E104" s="203" t="s">
        <v>308</v>
      </c>
      <c r="F104" s="204" t="s">
        <v>309</v>
      </c>
      <c r="G104" s="205" t="s">
        <v>117</v>
      </c>
      <c r="H104" s="206">
        <v>18</v>
      </c>
      <c r="I104" s="207"/>
      <c r="J104" s="208">
        <f>ROUND(I104*H104,2)</f>
        <v>0</v>
      </c>
      <c r="K104" s="204" t="s">
        <v>118</v>
      </c>
      <c r="L104" s="44"/>
      <c r="M104" s="209" t="s">
        <v>19</v>
      </c>
      <c r="N104" s="210" t="s">
        <v>44</v>
      </c>
      <c r="O104" s="84"/>
      <c r="P104" s="211">
        <f>O104*H104</f>
        <v>0</v>
      </c>
      <c r="Q104" s="211">
        <v>0</v>
      </c>
      <c r="R104" s="211">
        <f>Q104*H104</f>
        <v>0</v>
      </c>
      <c r="S104" s="211">
        <v>0.00248</v>
      </c>
      <c r="T104" s="212">
        <f>S104*H104</f>
        <v>0.044639999999999999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3" t="s">
        <v>119</v>
      </c>
      <c r="AT104" s="213" t="s">
        <v>114</v>
      </c>
      <c r="AU104" s="213" t="s">
        <v>81</v>
      </c>
      <c r="AY104" s="17" t="s">
        <v>113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7" t="s">
        <v>81</v>
      </c>
      <c r="BK104" s="214">
        <f>ROUND(I104*H104,2)</f>
        <v>0</v>
      </c>
      <c r="BL104" s="17" t="s">
        <v>119</v>
      </c>
      <c r="BM104" s="213" t="s">
        <v>310</v>
      </c>
    </row>
    <row r="105" s="2" customFormat="1">
      <c r="A105" s="38"/>
      <c r="B105" s="39"/>
      <c r="C105" s="40"/>
      <c r="D105" s="215" t="s">
        <v>121</v>
      </c>
      <c r="E105" s="40"/>
      <c r="F105" s="216" t="s">
        <v>311</v>
      </c>
      <c r="G105" s="40"/>
      <c r="H105" s="40"/>
      <c r="I105" s="217"/>
      <c r="J105" s="40"/>
      <c r="K105" s="40"/>
      <c r="L105" s="44"/>
      <c r="M105" s="218"/>
      <c r="N105" s="21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121</v>
      </c>
      <c r="AU105" s="17" t="s">
        <v>81</v>
      </c>
    </row>
    <row r="106" s="13" customFormat="1">
      <c r="A106" s="13"/>
      <c r="B106" s="220"/>
      <c r="C106" s="221"/>
      <c r="D106" s="222" t="s">
        <v>123</v>
      </c>
      <c r="E106" s="223" t="s">
        <v>19</v>
      </c>
      <c r="F106" s="224" t="s">
        <v>291</v>
      </c>
      <c r="G106" s="221"/>
      <c r="H106" s="225">
        <v>18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123</v>
      </c>
      <c r="AU106" s="231" t="s">
        <v>81</v>
      </c>
      <c r="AV106" s="13" t="s">
        <v>83</v>
      </c>
      <c r="AW106" s="13" t="s">
        <v>34</v>
      </c>
      <c r="AX106" s="13" t="s">
        <v>81</v>
      </c>
      <c r="AY106" s="231" t="s">
        <v>113</v>
      </c>
    </row>
    <row r="107" s="2" customFormat="1" ht="14.4" customHeight="1">
      <c r="A107" s="38"/>
      <c r="B107" s="39"/>
      <c r="C107" s="202" t="s">
        <v>152</v>
      </c>
      <c r="D107" s="202" t="s">
        <v>114</v>
      </c>
      <c r="E107" s="203" t="s">
        <v>140</v>
      </c>
      <c r="F107" s="204" t="s">
        <v>141</v>
      </c>
      <c r="G107" s="205" t="s">
        <v>142</v>
      </c>
      <c r="H107" s="206">
        <v>8.7530000000000001</v>
      </c>
      <c r="I107" s="207"/>
      <c r="J107" s="208">
        <f>ROUND(I107*H107,2)</f>
        <v>0</v>
      </c>
      <c r="K107" s="204" t="s">
        <v>118</v>
      </c>
      <c r="L107" s="44"/>
      <c r="M107" s="209" t="s">
        <v>19</v>
      </c>
      <c r="N107" s="210" t="s">
        <v>44</v>
      </c>
      <c r="O107" s="84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3" t="s">
        <v>119</v>
      </c>
      <c r="AT107" s="213" t="s">
        <v>114</v>
      </c>
      <c r="AU107" s="213" t="s">
        <v>81</v>
      </c>
      <c r="AY107" s="17" t="s">
        <v>113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7" t="s">
        <v>81</v>
      </c>
      <c r="BK107" s="214">
        <f>ROUND(I107*H107,2)</f>
        <v>0</v>
      </c>
      <c r="BL107" s="17" t="s">
        <v>119</v>
      </c>
      <c r="BM107" s="213" t="s">
        <v>312</v>
      </c>
    </row>
    <row r="108" s="2" customFormat="1">
      <c r="A108" s="38"/>
      <c r="B108" s="39"/>
      <c r="C108" s="40"/>
      <c r="D108" s="215" t="s">
        <v>121</v>
      </c>
      <c r="E108" s="40"/>
      <c r="F108" s="216" t="s">
        <v>144</v>
      </c>
      <c r="G108" s="40"/>
      <c r="H108" s="40"/>
      <c r="I108" s="217"/>
      <c r="J108" s="40"/>
      <c r="K108" s="40"/>
      <c r="L108" s="44"/>
      <c r="M108" s="218"/>
      <c r="N108" s="21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121</v>
      </c>
      <c r="AU108" s="17" t="s">
        <v>81</v>
      </c>
    </row>
    <row r="109" s="13" customFormat="1">
      <c r="A109" s="13"/>
      <c r="B109" s="220"/>
      <c r="C109" s="221"/>
      <c r="D109" s="222" t="s">
        <v>123</v>
      </c>
      <c r="E109" s="223" t="s">
        <v>19</v>
      </c>
      <c r="F109" s="224" t="s">
        <v>313</v>
      </c>
      <c r="G109" s="221"/>
      <c r="H109" s="225">
        <v>8.7530000000000001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123</v>
      </c>
      <c r="AU109" s="231" t="s">
        <v>81</v>
      </c>
      <c r="AV109" s="13" t="s">
        <v>83</v>
      </c>
      <c r="AW109" s="13" t="s">
        <v>34</v>
      </c>
      <c r="AX109" s="13" t="s">
        <v>81</v>
      </c>
      <c r="AY109" s="231" t="s">
        <v>113</v>
      </c>
    </row>
    <row r="110" s="2" customFormat="1" ht="14.4" customHeight="1">
      <c r="A110" s="38"/>
      <c r="B110" s="39"/>
      <c r="C110" s="202" t="s">
        <v>314</v>
      </c>
      <c r="D110" s="202" t="s">
        <v>114</v>
      </c>
      <c r="E110" s="203" t="s">
        <v>315</v>
      </c>
      <c r="F110" s="204" t="s">
        <v>316</v>
      </c>
      <c r="G110" s="205" t="s">
        <v>270</v>
      </c>
      <c r="H110" s="206">
        <v>1</v>
      </c>
      <c r="I110" s="207"/>
      <c r="J110" s="208">
        <f>ROUND(I110*H110,2)</f>
        <v>0</v>
      </c>
      <c r="K110" s="204" t="s">
        <v>19</v>
      </c>
      <c r="L110" s="44"/>
      <c r="M110" s="209" t="s">
        <v>19</v>
      </c>
      <c r="N110" s="210" t="s">
        <v>44</v>
      </c>
      <c r="O110" s="84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3" t="s">
        <v>119</v>
      </c>
      <c r="AT110" s="213" t="s">
        <v>114</v>
      </c>
      <c r="AU110" s="213" t="s">
        <v>81</v>
      </c>
      <c r="AY110" s="17" t="s">
        <v>113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7" t="s">
        <v>81</v>
      </c>
      <c r="BK110" s="214">
        <f>ROUND(I110*H110,2)</f>
        <v>0</v>
      </c>
      <c r="BL110" s="17" t="s">
        <v>119</v>
      </c>
      <c r="BM110" s="213" t="s">
        <v>317</v>
      </c>
    </row>
    <row r="111" s="2" customFormat="1">
      <c r="A111" s="38"/>
      <c r="B111" s="39"/>
      <c r="C111" s="40"/>
      <c r="D111" s="222" t="s">
        <v>150</v>
      </c>
      <c r="E111" s="40"/>
      <c r="F111" s="242" t="s">
        <v>318</v>
      </c>
      <c r="G111" s="40"/>
      <c r="H111" s="40"/>
      <c r="I111" s="217"/>
      <c r="J111" s="40"/>
      <c r="K111" s="40"/>
      <c r="L111" s="44"/>
      <c r="M111" s="218"/>
      <c r="N111" s="21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150</v>
      </c>
      <c r="AU111" s="17" t="s">
        <v>81</v>
      </c>
    </row>
    <row r="112" s="2" customFormat="1" ht="22.2" customHeight="1">
      <c r="A112" s="38"/>
      <c r="B112" s="39"/>
      <c r="C112" s="202" t="s">
        <v>128</v>
      </c>
      <c r="D112" s="202" t="s">
        <v>114</v>
      </c>
      <c r="E112" s="203" t="s">
        <v>157</v>
      </c>
      <c r="F112" s="204" t="s">
        <v>158</v>
      </c>
      <c r="G112" s="205" t="s">
        <v>142</v>
      </c>
      <c r="H112" s="206">
        <v>9.1839999999999993</v>
      </c>
      <c r="I112" s="207"/>
      <c r="J112" s="208">
        <f>ROUND(I112*H112,2)</f>
        <v>0</v>
      </c>
      <c r="K112" s="204" t="s">
        <v>19</v>
      </c>
      <c r="L112" s="44"/>
      <c r="M112" s="209" t="s">
        <v>19</v>
      </c>
      <c r="N112" s="210" t="s">
        <v>44</v>
      </c>
      <c r="O112" s="84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3" t="s">
        <v>119</v>
      </c>
      <c r="AT112" s="213" t="s">
        <v>114</v>
      </c>
      <c r="AU112" s="213" t="s">
        <v>81</v>
      </c>
      <c r="AY112" s="17" t="s">
        <v>113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7" t="s">
        <v>81</v>
      </c>
      <c r="BK112" s="214">
        <f>ROUND(I112*H112,2)</f>
        <v>0</v>
      </c>
      <c r="BL112" s="17" t="s">
        <v>119</v>
      </c>
      <c r="BM112" s="213" t="s">
        <v>319</v>
      </c>
    </row>
    <row r="113" s="2" customFormat="1">
      <c r="A113" s="38"/>
      <c r="B113" s="39"/>
      <c r="C113" s="40"/>
      <c r="D113" s="222" t="s">
        <v>150</v>
      </c>
      <c r="E113" s="40"/>
      <c r="F113" s="242" t="s">
        <v>160</v>
      </c>
      <c r="G113" s="40"/>
      <c r="H113" s="40"/>
      <c r="I113" s="217"/>
      <c r="J113" s="40"/>
      <c r="K113" s="40"/>
      <c r="L113" s="44"/>
      <c r="M113" s="218"/>
      <c r="N113" s="21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150</v>
      </c>
      <c r="AU113" s="17" t="s">
        <v>81</v>
      </c>
    </row>
    <row r="114" s="13" customFormat="1">
      <c r="A114" s="13"/>
      <c r="B114" s="220"/>
      <c r="C114" s="221"/>
      <c r="D114" s="222" t="s">
        <v>123</v>
      </c>
      <c r="E114" s="223" t="s">
        <v>19</v>
      </c>
      <c r="F114" s="224" t="s">
        <v>320</v>
      </c>
      <c r="G114" s="221"/>
      <c r="H114" s="225">
        <v>6.5330000000000004</v>
      </c>
      <c r="I114" s="226"/>
      <c r="J114" s="221"/>
      <c r="K114" s="221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123</v>
      </c>
      <c r="AU114" s="231" t="s">
        <v>81</v>
      </c>
      <c r="AV114" s="13" t="s">
        <v>83</v>
      </c>
      <c r="AW114" s="13" t="s">
        <v>34</v>
      </c>
      <c r="AX114" s="13" t="s">
        <v>73</v>
      </c>
      <c r="AY114" s="231" t="s">
        <v>113</v>
      </c>
    </row>
    <row r="115" s="13" customFormat="1">
      <c r="A115" s="13"/>
      <c r="B115" s="220"/>
      <c r="C115" s="221"/>
      <c r="D115" s="222" t="s">
        <v>123</v>
      </c>
      <c r="E115" s="223" t="s">
        <v>19</v>
      </c>
      <c r="F115" s="224" t="s">
        <v>321</v>
      </c>
      <c r="G115" s="221"/>
      <c r="H115" s="225">
        <v>2.6509999999999998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123</v>
      </c>
      <c r="AU115" s="231" t="s">
        <v>81</v>
      </c>
      <c r="AV115" s="13" t="s">
        <v>83</v>
      </c>
      <c r="AW115" s="13" t="s">
        <v>34</v>
      </c>
      <c r="AX115" s="13" t="s">
        <v>73</v>
      </c>
      <c r="AY115" s="231" t="s">
        <v>113</v>
      </c>
    </row>
    <row r="116" s="14" customFormat="1">
      <c r="A116" s="14"/>
      <c r="B116" s="248"/>
      <c r="C116" s="249"/>
      <c r="D116" s="222" t="s">
        <v>123</v>
      </c>
      <c r="E116" s="250" t="s">
        <v>19</v>
      </c>
      <c r="F116" s="251" t="s">
        <v>322</v>
      </c>
      <c r="G116" s="249"/>
      <c r="H116" s="252">
        <v>9.1840000000000011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123</v>
      </c>
      <c r="AU116" s="258" t="s">
        <v>81</v>
      </c>
      <c r="AV116" s="14" t="s">
        <v>119</v>
      </c>
      <c r="AW116" s="14" t="s">
        <v>34</v>
      </c>
      <c r="AX116" s="14" t="s">
        <v>81</v>
      </c>
      <c r="AY116" s="258" t="s">
        <v>113</v>
      </c>
    </row>
    <row r="117" s="12" customFormat="1" ht="22.8" customHeight="1">
      <c r="A117" s="12"/>
      <c r="B117" s="188"/>
      <c r="C117" s="189"/>
      <c r="D117" s="190" t="s">
        <v>72</v>
      </c>
      <c r="E117" s="243" t="s">
        <v>81</v>
      </c>
      <c r="F117" s="243" t="s">
        <v>162</v>
      </c>
      <c r="G117" s="189"/>
      <c r="H117" s="189"/>
      <c r="I117" s="192"/>
      <c r="J117" s="244">
        <f>BK117</f>
        <v>0</v>
      </c>
      <c r="K117" s="189"/>
      <c r="L117" s="194"/>
      <c r="M117" s="195"/>
      <c r="N117" s="196"/>
      <c r="O117" s="196"/>
      <c r="P117" s="197">
        <f>SUM(P118:P173)</f>
        <v>0</v>
      </c>
      <c r="Q117" s="196"/>
      <c r="R117" s="197">
        <f>SUM(R118:R173)</f>
        <v>0.27169099999999996</v>
      </c>
      <c r="S117" s="196"/>
      <c r="T117" s="198">
        <f>SUM(T118:T173)</f>
        <v>11.010490000000001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81</v>
      </c>
      <c r="AT117" s="200" t="s">
        <v>72</v>
      </c>
      <c r="AU117" s="200" t="s">
        <v>81</v>
      </c>
      <c r="AY117" s="199" t="s">
        <v>113</v>
      </c>
      <c r="BK117" s="201">
        <f>SUM(BK118:BK173)</f>
        <v>0</v>
      </c>
    </row>
    <row r="118" s="2" customFormat="1" ht="14.4" customHeight="1">
      <c r="A118" s="38"/>
      <c r="B118" s="39"/>
      <c r="C118" s="202" t="s">
        <v>170</v>
      </c>
      <c r="D118" s="202" t="s">
        <v>114</v>
      </c>
      <c r="E118" s="203" t="s">
        <v>171</v>
      </c>
      <c r="F118" s="204" t="s">
        <v>172</v>
      </c>
      <c r="G118" s="205" t="s">
        <v>173</v>
      </c>
      <c r="H118" s="206">
        <v>40</v>
      </c>
      <c r="I118" s="207"/>
      <c r="J118" s="208">
        <f>ROUND(I118*H118,2)</f>
        <v>0</v>
      </c>
      <c r="K118" s="204" t="s">
        <v>118</v>
      </c>
      <c r="L118" s="44"/>
      <c r="M118" s="209" t="s">
        <v>19</v>
      </c>
      <c r="N118" s="210" t="s">
        <v>44</v>
      </c>
      <c r="O118" s="84"/>
      <c r="P118" s="211">
        <f>O118*H118</f>
        <v>0</v>
      </c>
      <c r="Q118" s="211">
        <v>3.0000000000000001E-05</v>
      </c>
      <c r="R118" s="211">
        <f>Q118*H118</f>
        <v>0.0012000000000000001</v>
      </c>
      <c r="S118" s="211">
        <v>0</v>
      </c>
      <c r="T118" s="21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3" t="s">
        <v>119</v>
      </c>
      <c r="AT118" s="213" t="s">
        <v>114</v>
      </c>
      <c r="AU118" s="213" t="s">
        <v>83</v>
      </c>
      <c r="AY118" s="17" t="s">
        <v>113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7" t="s">
        <v>81</v>
      </c>
      <c r="BK118" s="214">
        <f>ROUND(I118*H118,2)</f>
        <v>0</v>
      </c>
      <c r="BL118" s="17" t="s">
        <v>119</v>
      </c>
      <c r="BM118" s="213" t="s">
        <v>323</v>
      </c>
    </row>
    <row r="119" s="2" customFormat="1">
      <c r="A119" s="38"/>
      <c r="B119" s="39"/>
      <c r="C119" s="40"/>
      <c r="D119" s="215" t="s">
        <v>121</v>
      </c>
      <c r="E119" s="40"/>
      <c r="F119" s="216" t="s">
        <v>175</v>
      </c>
      <c r="G119" s="40"/>
      <c r="H119" s="40"/>
      <c r="I119" s="217"/>
      <c r="J119" s="40"/>
      <c r="K119" s="40"/>
      <c r="L119" s="44"/>
      <c r="M119" s="218"/>
      <c r="N119" s="21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121</v>
      </c>
      <c r="AU119" s="17" t="s">
        <v>83</v>
      </c>
    </row>
    <row r="120" s="13" customFormat="1">
      <c r="A120" s="13"/>
      <c r="B120" s="220"/>
      <c r="C120" s="221"/>
      <c r="D120" s="222" t="s">
        <v>123</v>
      </c>
      <c r="E120" s="223" t="s">
        <v>19</v>
      </c>
      <c r="F120" s="224" t="s">
        <v>176</v>
      </c>
      <c r="G120" s="221"/>
      <c r="H120" s="225">
        <v>40</v>
      </c>
      <c r="I120" s="226"/>
      <c r="J120" s="221"/>
      <c r="K120" s="221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123</v>
      </c>
      <c r="AU120" s="231" t="s">
        <v>83</v>
      </c>
      <c r="AV120" s="13" t="s">
        <v>83</v>
      </c>
      <c r="AW120" s="13" t="s">
        <v>34</v>
      </c>
      <c r="AX120" s="13" t="s">
        <v>81</v>
      </c>
      <c r="AY120" s="231" t="s">
        <v>113</v>
      </c>
    </row>
    <row r="121" s="2" customFormat="1" ht="14.4" customHeight="1">
      <c r="A121" s="38"/>
      <c r="B121" s="39"/>
      <c r="C121" s="202" t="s">
        <v>324</v>
      </c>
      <c r="D121" s="202" t="s">
        <v>114</v>
      </c>
      <c r="E121" s="203" t="s">
        <v>325</v>
      </c>
      <c r="F121" s="204" t="s">
        <v>326</v>
      </c>
      <c r="G121" s="205" t="s">
        <v>180</v>
      </c>
      <c r="H121" s="206">
        <v>42.899999999999999</v>
      </c>
      <c r="I121" s="207"/>
      <c r="J121" s="208">
        <f>ROUND(I121*H121,2)</f>
        <v>0</v>
      </c>
      <c r="K121" s="204" t="s">
        <v>118</v>
      </c>
      <c r="L121" s="44"/>
      <c r="M121" s="209" t="s">
        <v>19</v>
      </c>
      <c r="N121" s="210" t="s">
        <v>44</v>
      </c>
      <c r="O121" s="84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3" t="s">
        <v>119</v>
      </c>
      <c r="AT121" s="213" t="s">
        <v>114</v>
      </c>
      <c r="AU121" s="213" t="s">
        <v>83</v>
      </c>
      <c r="AY121" s="17" t="s">
        <v>113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7" t="s">
        <v>81</v>
      </c>
      <c r="BK121" s="214">
        <f>ROUND(I121*H121,2)</f>
        <v>0</v>
      </c>
      <c r="BL121" s="17" t="s">
        <v>119</v>
      </c>
      <c r="BM121" s="213" t="s">
        <v>327</v>
      </c>
    </row>
    <row r="122" s="2" customFormat="1">
      <c r="A122" s="38"/>
      <c r="B122" s="39"/>
      <c r="C122" s="40"/>
      <c r="D122" s="215" t="s">
        <v>121</v>
      </c>
      <c r="E122" s="40"/>
      <c r="F122" s="216" t="s">
        <v>328</v>
      </c>
      <c r="G122" s="40"/>
      <c r="H122" s="40"/>
      <c r="I122" s="217"/>
      <c r="J122" s="40"/>
      <c r="K122" s="40"/>
      <c r="L122" s="44"/>
      <c r="M122" s="218"/>
      <c r="N122" s="21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121</v>
      </c>
      <c r="AU122" s="17" t="s">
        <v>83</v>
      </c>
    </row>
    <row r="123" s="13" customFormat="1">
      <c r="A123" s="13"/>
      <c r="B123" s="220"/>
      <c r="C123" s="221"/>
      <c r="D123" s="222" t="s">
        <v>123</v>
      </c>
      <c r="E123" s="223" t="s">
        <v>19</v>
      </c>
      <c r="F123" s="224" t="s">
        <v>329</v>
      </c>
      <c r="G123" s="221"/>
      <c r="H123" s="225">
        <v>42.899999999999999</v>
      </c>
      <c r="I123" s="226"/>
      <c r="J123" s="221"/>
      <c r="K123" s="221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123</v>
      </c>
      <c r="AU123" s="231" t="s">
        <v>83</v>
      </c>
      <c r="AV123" s="13" t="s">
        <v>83</v>
      </c>
      <c r="AW123" s="13" t="s">
        <v>34</v>
      </c>
      <c r="AX123" s="13" t="s">
        <v>81</v>
      </c>
      <c r="AY123" s="231" t="s">
        <v>113</v>
      </c>
    </row>
    <row r="124" s="2" customFormat="1" ht="30" customHeight="1">
      <c r="A124" s="38"/>
      <c r="B124" s="39"/>
      <c r="C124" s="202" t="s">
        <v>330</v>
      </c>
      <c r="D124" s="202" t="s">
        <v>114</v>
      </c>
      <c r="E124" s="203" t="s">
        <v>331</v>
      </c>
      <c r="F124" s="204" t="s">
        <v>332</v>
      </c>
      <c r="G124" s="205" t="s">
        <v>187</v>
      </c>
      <c r="H124" s="206">
        <v>7.3319999999999999</v>
      </c>
      <c r="I124" s="207"/>
      <c r="J124" s="208">
        <f>ROUND(I124*H124,2)</f>
        <v>0</v>
      </c>
      <c r="K124" s="204" t="s">
        <v>118</v>
      </c>
      <c r="L124" s="44"/>
      <c r="M124" s="209" t="s">
        <v>19</v>
      </c>
      <c r="N124" s="210" t="s">
        <v>44</v>
      </c>
      <c r="O124" s="84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3" t="s">
        <v>119</v>
      </c>
      <c r="AT124" s="213" t="s">
        <v>114</v>
      </c>
      <c r="AU124" s="213" t="s">
        <v>83</v>
      </c>
      <c r="AY124" s="17" t="s">
        <v>113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7" t="s">
        <v>81</v>
      </c>
      <c r="BK124" s="214">
        <f>ROUND(I124*H124,2)</f>
        <v>0</v>
      </c>
      <c r="BL124" s="17" t="s">
        <v>119</v>
      </c>
      <c r="BM124" s="213" t="s">
        <v>333</v>
      </c>
    </row>
    <row r="125" s="2" customFormat="1">
      <c r="A125" s="38"/>
      <c r="B125" s="39"/>
      <c r="C125" s="40"/>
      <c r="D125" s="215" t="s">
        <v>121</v>
      </c>
      <c r="E125" s="40"/>
      <c r="F125" s="216" t="s">
        <v>334</v>
      </c>
      <c r="G125" s="40"/>
      <c r="H125" s="40"/>
      <c r="I125" s="217"/>
      <c r="J125" s="40"/>
      <c r="K125" s="40"/>
      <c r="L125" s="44"/>
      <c r="M125" s="218"/>
      <c r="N125" s="21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121</v>
      </c>
      <c r="AU125" s="17" t="s">
        <v>83</v>
      </c>
    </row>
    <row r="126" s="13" customFormat="1">
      <c r="A126" s="13"/>
      <c r="B126" s="220"/>
      <c r="C126" s="221"/>
      <c r="D126" s="222" t="s">
        <v>123</v>
      </c>
      <c r="E126" s="223" t="s">
        <v>19</v>
      </c>
      <c r="F126" s="224" t="s">
        <v>335</v>
      </c>
      <c r="G126" s="221"/>
      <c r="H126" s="225">
        <v>7.3319999999999999</v>
      </c>
      <c r="I126" s="226"/>
      <c r="J126" s="221"/>
      <c r="K126" s="221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123</v>
      </c>
      <c r="AU126" s="231" t="s">
        <v>83</v>
      </c>
      <c r="AV126" s="13" t="s">
        <v>83</v>
      </c>
      <c r="AW126" s="13" t="s">
        <v>34</v>
      </c>
      <c r="AX126" s="13" t="s">
        <v>81</v>
      </c>
      <c r="AY126" s="231" t="s">
        <v>113</v>
      </c>
    </row>
    <row r="127" s="2" customFormat="1" ht="22.2" customHeight="1">
      <c r="A127" s="38"/>
      <c r="B127" s="39"/>
      <c r="C127" s="202" t="s">
        <v>197</v>
      </c>
      <c r="D127" s="202" t="s">
        <v>114</v>
      </c>
      <c r="E127" s="203" t="s">
        <v>192</v>
      </c>
      <c r="F127" s="204" t="s">
        <v>193</v>
      </c>
      <c r="G127" s="205" t="s">
        <v>187</v>
      </c>
      <c r="H127" s="206">
        <v>41.058</v>
      </c>
      <c r="I127" s="207"/>
      <c r="J127" s="208">
        <f>ROUND(I127*H127,2)</f>
        <v>0</v>
      </c>
      <c r="K127" s="204" t="s">
        <v>118</v>
      </c>
      <c r="L127" s="44"/>
      <c r="M127" s="209" t="s">
        <v>19</v>
      </c>
      <c r="N127" s="210" t="s">
        <v>44</v>
      </c>
      <c r="O127" s="84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3" t="s">
        <v>119</v>
      </c>
      <c r="AT127" s="213" t="s">
        <v>114</v>
      </c>
      <c r="AU127" s="213" t="s">
        <v>83</v>
      </c>
      <c r="AY127" s="17" t="s">
        <v>113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7" t="s">
        <v>81</v>
      </c>
      <c r="BK127" s="214">
        <f>ROUND(I127*H127,2)</f>
        <v>0</v>
      </c>
      <c r="BL127" s="17" t="s">
        <v>119</v>
      </c>
      <c r="BM127" s="213" t="s">
        <v>336</v>
      </c>
    </row>
    <row r="128" s="2" customFormat="1">
      <c r="A128" s="38"/>
      <c r="B128" s="39"/>
      <c r="C128" s="40"/>
      <c r="D128" s="215" t="s">
        <v>121</v>
      </c>
      <c r="E128" s="40"/>
      <c r="F128" s="216" t="s">
        <v>195</v>
      </c>
      <c r="G128" s="40"/>
      <c r="H128" s="40"/>
      <c r="I128" s="217"/>
      <c r="J128" s="40"/>
      <c r="K128" s="40"/>
      <c r="L128" s="44"/>
      <c r="M128" s="218"/>
      <c r="N128" s="21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121</v>
      </c>
      <c r="AU128" s="17" t="s">
        <v>83</v>
      </c>
    </row>
    <row r="129" s="13" customFormat="1">
      <c r="A129" s="13"/>
      <c r="B129" s="220"/>
      <c r="C129" s="221"/>
      <c r="D129" s="222" t="s">
        <v>123</v>
      </c>
      <c r="E129" s="223" t="s">
        <v>19</v>
      </c>
      <c r="F129" s="224" t="s">
        <v>337</v>
      </c>
      <c r="G129" s="221"/>
      <c r="H129" s="225">
        <v>41.058</v>
      </c>
      <c r="I129" s="226"/>
      <c r="J129" s="221"/>
      <c r="K129" s="221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123</v>
      </c>
      <c r="AU129" s="231" t="s">
        <v>83</v>
      </c>
      <c r="AV129" s="13" t="s">
        <v>83</v>
      </c>
      <c r="AW129" s="13" t="s">
        <v>34</v>
      </c>
      <c r="AX129" s="13" t="s">
        <v>81</v>
      </c>
      <c r="AY129" s="231" t="s">
        <v>113</v>
      </c>
    </row>
    <row r="130" s="2" customFormat="1" ht="19.8" customHeight="1">
      <c r="A130" s="38"/>
      <c r="B130" s="39"/>
      <c r="C130" s="202" t="s">
        <v>203</v>
      </c>
      <c r="D130" s="202" t="s">
        <v>114</v>
      </c>
      <c r="E130" s="203" t="s">
        <v>198</v>
      </c>
      <c r="F130" s="204" t="s">
        <v>199</v>
      </c>
      <c r="G130" s="205" t="s">
        <v>180</v>
      </c>
      <c r="H130" s="206">
        <v>57.75</v>
      </c>
      <c r="I130" s="207"/>
      <c r="J130" s="208">
        <f>ROUND(I130*H130,2)</f>
        <v>0</v>
      </c>
      <c r="K130" s="204" t="s">
        <v>118</v>
      </c>
      <c r="L130" s="44"/>
      <c r="M130" s="209" t="s">
        <v>19</v>
      </c>
      <c r="N130" s="210" t="s">
        <v>44</v>
      </c>
      <c r="O130" s="84"/>
      <c r="P130" s="211">
        <f>O130*H130</f>
        <v>0</v>
      </c>
      <c r="Q130" s="211">
        <v>0.00084000000000000003</v>
      </c>
      <c r="R130" s="211">
        <f>Q130*H130</f>
        <v>0.048510000000000005</v>
      </c>
      <c r="S130" s="211">
        <v>0</v>
      </c>
      <c r="T130" s="21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3" t="s">
        <v>119</v>
      </c>
      <c r="AT130" s="213" t="s">
        <v>114</v>
      </c>
      <c r="AU130" s="213" t="s">
        <v>83</v>
      </c>
      <c r="AY130" s="17" t="s">
        <v>113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7" t="s">
        <v>81</v>
      </c>
      <c r="BK130" s="214">
        <f>ROUND(I130*H130,2)</f>
        <v>0</v>
      </c>
      <c r="BL130" s="17" t="s">
        <v>119</v>
      </c>
      <c r="BM130" s="213" t="s">
        <v>338</v>
      </c>
    </row>
    <row r="131" s="2" customFormat="1">
      <c r="A131" s="38"/>
      <c r="B131" s="39"/>
      <c r="C131" s="40"/>
      <c r="D131" s="215" t="s">
        <v>121</v>
      </c>
      <c r="E131" s="40"/>
      <c r="F131" s="216" t="s">
        <v>201</v>
      </c>
      <c r="G131" s="40"/>
      <c r="H131" s="40"/>
      <c r="I131" s="217"/>
      <c r="J131" s="40"/>
      <c r="K131" s="40"/>
      <c r="L131" s="44"/>
      <c r="M131" s="218"/>
      <c r="N131" s="21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121</v>
      </c>
      <c r="AU131" s="17" t="s">
        <v>83</v>
      </c>
    </row>
    <row r="132" s="13" customFormat="1">
      <c r="A132" s="13"/>
      <c r="B132" s="220"/>
      <c r="C132" s="221"/>
      <c r="D132" s="222" t="s">
        <v>123</v>
      </c>
      <c r="E132" s="223" t="s">
        <v>19</v>
      </c>
      <c r="F132" s="224" t="s">
        <v>339</v>
      </c>
      <c r="G132" s="221"/>
      <c r="H132" s="225">
        <v>57.75</v>
      </c>
      <c r="I132" s="226"/>
      <c r="J132" s="221"/>
      <c r="K132" s="221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123</v>
      </c>
      <c r="AU132" s="231" t="s">
        <v>83</v>
      </c>
      <c r="AV132" s="13" t="s">
        <v>83</v>
      </c>
      <c r="AW132" s="13" t="s">
        <v>34</v>
      </c>
      <c r="AX132" s="13" t="s">
        <v>81</v>
      </c>
      <c r="AY132" s="231" t="s">
        <v>113</v>
      </c>
    </row>
    <row r="133" s="2" customFormat="1" ht="22.2" customHeight="1">
      <c r="A133" s="38"/>
      <c r="B133" s="39"/>
      <c r="C133" s="202" t="s">
        <v>8</v>
      </c>
      <c r="D133" s="202" t="s">
        <v>114</v>
      </c>
      <c r="E133" s="203" t="s">
        <v>204</v>
      </c>
      <c r="F133" s="204" t="s">
        <v>205</v>
      </c>
      <c r="G133" s="205" t="s">
        <v>180</v>
      </c>
      <c r="H133" s="206">
        <v>57.75</v>
      </c>
      <c r="I133" s="207"/>
      <c r="J133" s="208">
        <f>ROUND(I133*H133,2)</f>
        <v>0</v>
      </c>
      <c r="K133" s="204" t="s">
        <v>118</v>
      </c>
      <c r="L133" s="44"/>
      <c r="M133" s="209" t="s">
        <v>19</v>
      </c>
      <c r="N133" s="210" t="s">
        <v>44</v>
      </c>
      <c r="O133" s="84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3" t="s">
        <v>119</v>
      </c>
      <c r="AT133" s="213" t="s">
        <v>114</v>
      </c>
      <c r="AU133" s="213" t="s">
        <v>83</v>
      </c>
      <c r="AY133" s="17" t="s">
        <v>113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7" t="s">
        <v>81</v>
      </c>
      <c r="BK133" s="214">
        <f>ROUND(I133*H133,2)</f>
        <v>0</v>
      </c>
      <c r="BL133" s="17" t="s">
        <v>119</v>
      </c>
      <c r="BM133" s="213" t="s">
        <v>340</v>
      </c>
    </row>
    <row r="134" s="2" customFormat="1">
      <c r="A134" s="38"/>
      <c r="B134" s="39"/>
      <c r="C134" s="40"/>
      <c r="D134" s="215" t="s">
        <v>121</v>
      </c>
      <c r="E134" s="40"/>
      <c r="F134" s="216" t="s">
        <v>207</v>
      </c>
      <c r="G134" s="40"/>
      <c r="H134" s="40"/>
      <c r="I134" s="217"/>
      <c r="J134" s="40"/>
      <c r="K134" s="40"/>
      <c r="L134" s="44"/>
      <c r="M134" s="218"/>
      <c r="N134" s="21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121</v>
      </c>
      <c r="AU134" s="17" t="s">
        <v>83</v>
      </c>
    </row>
    <row r="135" s="13" customFormat="1">
      <c r="A135" s="13"/>
      <c r="B135" s="220"/>
      <c r="C135" s="221"/>
      <c r="D135" s="222" t="s">
        <v>123</v>
      </c>
      <c r="E135" s="223" t="s">
        <v>19</v>
      </c>
      <c r="F135" s="224" t="s">
        <v>339</v>
      </c>
      <c r="G135" s="221"/>
      <c r="H135" s="225">
        <v>57.75</v>
      </c>
      <c r="I135" s="226"/>
      <c r="J135" s="221"/>
      <c r="K135" s="221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123</v>
      </c>
      <c r="AU135" s="231" t="s">
        <v>83</v>
      </c>
      <c r="AV135" s="13" t="s">
        <v>83</v>
      </c>
      <c r="AW135" s="13" t="s">
        <v>34</v>
      </c>
      <c r="AX135" s="13" t="s">
        <v>81</v>
      </c>
      <c r="AY135" s="231" t="s">
        <v>113</v>
      </c>
    </row>
    <row r="136" s="2" customFormat="1" ht="22.2" customHeight="1">
      <c r="A136" s="38"/>
      <c r="B136" s="39"/>
      <c r="C136" s="202" t="s">
        <v>218</v>
      </c>
      <c r="D136" s="202" t="s">
        <v>114</v>
      </c>
      <c r="E136" s="203" t="s">
        <v>341</v>
      </c>
      <c r="F136" s="204" t="s">
        <v>342</v>
      </c>
      <c r="G136" s="205" t="s">
        <v>187</v>
      </c>
      <c r="H136" s="206">
        <v>4.3650000000000002</v>
      </c>
      <c r="I136" s="207"/>
      <c r="J136" s="208">
        <f>ROUND(I136*H136,2)</f>
        <v>0</v>
      </c>
      <c r="K136" s="204" t="s">
        <v>118</v>
      </c>
      <c r="L136" s="44"/>
      <c r="M136" s="209" t="s">
        <v>19</v>
      </c>
      <c r="N136" s="210" t="s">
        <v>44</v>
      </c>
      <c r="O136" s="84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3" t="s">
        <v>119</v>
      </c>
      <c r="AT136" s="213" t="s">
        <v>114</v>
      </c>
      <c r="AU136" s="213" t="s">
        <v>83</v>
      </c>
      <c r="AY136" s="17" t="s">
        <v>113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7" t="s">
        <v>81</v>
      </c>
      <c r="BK136" s="214">
        <f>ROUND(I136*H136,2)</f>
        <v>0</v>
      </c>
      <c r="BL136" s="17" t="s">
        <v>119</v>
      </c>
      <c r="BM136" s="213" t="s">
        <v>343</v>
      </c>
    </row>
    <row r="137" s="2" customFormat="1">
      <c r="A137" s="38"/>
      <c r="B137" s="39"/>
      <c r="C137" s="40"/>
      <c r="D137" s="215" t="s">
        <v>121</v>
      </c>
      <c r="E137" s="40"/>
      <c r="F137" s="216" t="s">
        <v>344</v>
      </c>
      <c r="G137" s="40"/>
      <c r="H137" s="40"/>
      <c r="I137" s="217"/>
      <c r="J137" s="40"/>
      <c r="K137" s="40"/>
      <c r="L137" s="44"/>
      <c r="M137" s="218"/>
      <c r="N137" s="21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121</v>
      </c>
      <c r="AU137" s="17" t="s">
        <v>83</v>
      </c>
    </row>
    <row r="138" s="13" customFormat="1">
      <c r="A138" s="13"/>
      <c r="B138" s="220"/>
      <c r="C138" s="221"/>
      <c r="D138" s="222" t="s">
        <v>123</v>
      </c>
      <c r="E138" s="223" t="s">
        <v>19</v>
      </c>
      <c r="F138" s="224" t="s">
        <v>345</v>
      </c>
      <c r="G138" s="221"/>
      <c r="H138" s="225">
        <v>4.3650000000000002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123</v>
      </c>
      <c r="AU138" s="231" t="s">
        <v>83</v>
      </c>
      <c r="AV138" s="13" t="s">
        <v>83</v>
      </c>
      <c r="AW138" s="13" t="s">
        <v>34</v>
      </c>
      <c r="AX138" s="13" t="s">
        <v>81</v>
      </c>
      <c r="AY138" s="231" t="s">
        <v>113</v>
      </c>
    </row>
    <row r="139" s="2" customFormat="1" ht="22.2" customHeight="1">
      <c r="A139" s="38"/>
      <c r="B139" s="39"/>
      <c r="C139" s="202" t="s">
        <v>224</v>
      </c>
      <c r="D139" s="202" t="s">
        <v>114</v>
      </c>
      <c r="E139" s="203" t="s">
        <v>208</v>
      </c>
      <c r="F139" s="204" t="s">
        <v>209</v>
      </c>
      <c r="G139" s="205" t="s">
        <v>187</v>
      </c>
      <c r="H139" s="206">
        <v>24.443999999999999</v>
      </c>
      <c r="I139" s="207"/>
      <c r="J139" s="208">
        <f>ROUND(I139*H139,2)</f>
        <v>0</v>
      </c>
      <c r="K139" s="204" t="s">
        <v>118</v>
      </c>
      <c r="L139" s="44"/>
      <c r="M139" s="209" t="s">
        <v>19</v>
      </c>
      <c r="N139" s="210" t="s">
        <v>44</v>
      </c>
      <c r="O139" s="84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3" t="s">
        <v>119</v>
      </c>
      <c r="AT139" s="213" t="s">
        <v>114</v>
      </c>
      <c r="AU139" s="213" t="s">
        <v>83</v>
      </c>
      <c r="AY139" s="17" t="s">
        <v>113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7" t="s">
        <v>81</v>
      </c>
      <c r="BK139" s="214">
        <f>ROUND(I139*H139,2)</f>
        <v>0</v>
      </c>
      <c r="BL139" s="17" t="s">
        <v>119</v>
      </c>
      <c r="BM139" s="213" t="s">
        <v>346</v>
      </c>
    </row>
    <row r="140" s="2" customFormat="1">
      <c r="A140" s="38"/>
      <c r="B140" s="39"/>
      <c r="C140" s="40"/>
      <c r="D140" s="215" t="s">
        <v>121</v>
      </c>
      <c r="E140" s="40"/>
      <c r="F140" s="216" t="s">
        <v>211</v>
      </c>
      <c r="G140" s="40"/>
      <c r="H140" s="40"/>
      <c r="I140" s="217"/>
      <c r="J140" s="40"/>
      <c r="K140" s="40"/>
      <c r="L140" s="44"/>
      <c r="M140" s="218"/>
      <c r="N140" s="21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121</v>
      </c>
      <c r="AU140" s="17" t="s">
        <v>83</v>
      </c>
    </row>
    <row r="141" s="13" customFormat="1">
      <c r="A141" s="13"/>
      <c r="B141" s="220"/>
      <c r="C141" s="221"/>
      <c r="D141" s="222" t="s">
        <v>123</v>
      </c>
      <c r="E141" s="223" t="s">
        <v>19</v>
      </c>
      <c r="F141" s="224" t="s">
        <v>347</v>
      </c>
      <c r="G141" s="221"/>
      <c r="H141" s="225">
        <v>24.443999999999999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123</v>
      </c>
      <c r="AU141" s="231" t="s">
        <v>83</v>
      </c>
      <c r="AV141" s="13" t="s">
        <v>83</v>
      </c>
      <c r="AW141" s="13" t="s">
        <v>34</v>
      </c>
      <c r="AX141" s="13" t="s">
        <v>81</v>
      </c>
      <c r="AY141" s="231" t="s">
        <v>113</v>
      </c>
    </row>
    <row r="142" s="2" customFormat="1" ht="34.8" customHeight="1">
      <c r="A142" s="38"/>
      <c r="B142" s="39"/>
      <c r="C142" s="202" t="s">
        <v>230</v>
      </c>
      <c r="D142" s="202" t="s">
        <v>114</v>
      </c>
      <c r="E142" s="203" t="s">
        <v>348</v>
      </c>
      <c r="F142" s="204" t="s">
        <v>349</v>
      </c>
      <c r="G142" s="205" t="s">
        <v>187</v>
      </c>
      <c r="H142" s="206">
        <v>2.5169999999999999</v>
      </c>
      <c r="I142" s="207"/>
      <c r="J142" s="208">
        <f>ROUND(I142*H142,2)</f>
        <v>0</v>
      </c>
      <c r="K142" s="204" t="s">
        <v>118</v>
      </c>
      <c r="L142" s="44"/>
      <c r="M142" s="209" t="s">
        <v>19</v>
      </c>
      <c r="N142" s="210" t="s">
        <v>44</v>
      </c>
      <c r="O142" s="84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3" t="s">
        <v>119</v>
      </c>
      <c r="AT142" s="213" t="s">
        <v>114</v>
      </c>
      <c r="AU142" s="213" t="s">
        <v>83</v>
      </c>
      <c r="AY142" s="17" t="s">
        <v>113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7" t="s">
        <v>81</v>
      </c>
      <c r="BK142" s="214">
        <f>ROUND(I142*H142,2)</f>
        <v>0</v>
      </c>
      <c r="BL142" s="17" t="s">
        <v>119</v>
      </c>
      <c r="BM142" s="213" t="s">
        <v>350</v>
      </c>
    </row>
    <row r="143" s="2" customFormat="1">
      <c r="A143" s="38"/>
      <c r="B143" s="39"/>
      <c r="C143" s="40"/>
      <c r="D143" s="215" t="s">
        <v>121</v>
      </c>
      <c r="E143" s="40"/>
      <c r="F143" s="216" t="s">
        <v>351</v>
      </c>
      <c r="G143" s="40"/>
      <c r="H143" s="40"/>
      <c r="I143" s="217"/>
      <c r="J143" s="40"/>
      <c r="K143" s="40"/>
      <c r="L143" s="44"/>
      <c r="M143" s="218"/>
      <c r="N143" s="21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121</v>
      </c>
      <c r="AU143" s="17" t="s">
        <v>83</v>
      </c>
    </row>
    <row r="144" s="13" customFormat="1">
      <c r="A144" s="13"/>
      <c r="B144" s="220"/>
      <c r="C144" s="221"/>
      <c r="D144" s="222" t="s">
        <v>123</v>
      </c>
      <c r="E144" s="223" t="s">
        <v>19</v>
      </c>
      <c r="F144" s="224" t="s">
        <v>352</v>
      </c>
      <c r="G144" s="221"/>
      <c r="H144" s="225">
        <v>2.5169999999999999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123</v>
      </c>
      <c r="AU144" s="231" t="s">
        <v>83</v>
      </c>
      <c r="AV144" s="13" t="s">
        <v>83</v>
      </c>
      <c r="AW144" s="13" t="s">
        <v>34</v>
      </c>
      <c r="AX144" s="13" t="s">
        <v>81</v>
      </c>
      <c r="AY144" s="231" t="s">
        <v>113</v>
      </c>
    </row>
    <row r="145" s="2" customFormat="1" ht="34.8" customHeight="1">
      <c r="A145" s="38"/>
      <c r="B145" s="39"/>
      <c r="C145" s="202" t="s">
        <v>235</v>
      </c>
      <c r="D145" s="202" t="s">
        <v>114</v>
      </c>
      <c r="E145" s="203" t="s">
        <v>219</v>
      </c>
      <c r="F145" s="204" t="s">
        <v>220</v>
      </c>
      <c r="G145" s="205" t="s">
        <v>187</v>
      </c>
      <c r="H145" s="206">
        <v>14.093999999999999</v>
      </c>
      <c r="I145" s="207"/>
      <c r="J145" s="208">
        <f>ROUND(I145*H145,2)</f>
        <v>0</v>
      </c>
      <c r="K145" s="204" t="s">
        <v>118</v>
      </c>
      <c r="L145" s="44"/>
      <c r="M145" s="209" t="s">
        <v>19</v>
      </c>
      <c r="N145" s="210" t="s">
        <v>44</v>
      </c>
      <c r="O145" s="84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3" t="s">
        <v>119</v>
      </c>
      <c r="AT145" s="213" t="s">
        <v>114</v>
      </c>
      <c r="AU145" s="213" t="s">
        <v>83</v>
      </c>
      <c r="AY145" s="17" t="s">
        <v>113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7" t="s">
        <v>81</v>
      </c>
      <c r="BK145" s="214">
        <f>ROUND(I145*H145,2)</f>
        <v>0</v>
      </c>
      <c r="BL145" s="17" t="s">
        <v>119</v>
      </c>
      <c r="BM145" s="213" t="s">
        <v>353</v>
      </c>
    </row>
    <row r="146" s="2" customFormat="1">
      <c r="A146" s="38"/>
      <c r="B146" s="39"/>
      <c r="C146" s="40"/>
      <c r="D146" s="215" t="s">
        <v>121</v>
      </c>
      <c r="E146" s="40"/>
      <c r="F146" s="216" t="s">
        <v>222</v>
      </c>
      <c r="G146" s="40"/>
      <c r="H146" s="40"/>
      <c r="I146" s="217"/>
      <c r="J146" s="40"/>
      <c r="K146" s="40"/>
      <c r="L146" s="44"/>
      <c r="M146" s="218"/>
      <c r="N146" s="21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121</v>
      </c>
      <c r="AU146" s="17" t="s">
        <v>83</v>
      </c>
    </row>
    <row r="147" s="13" customFormat="1">
      <c r="A147" s="13"/>
      <c r="B147" s="220"/>
      <c r="C147" s="221"/>
      <c r="D147" s="222" t="s">
        <v>123</v>
      </c>
      <c r="E147" s="223" t="s">
        <v>19</v>
      </c>
      <c r="F147" s="224" t="s">
        <v>354</v>
      </c>
      <c r="G147" s="221"/>
      <c r="H147" s="225">
        <v>14.093999999999999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123</v>
      </c>
      <c r="AU147" s="231" t="s">
        <v>83</v>
      </c>
      <c r="AV147" s="13" t="s">
        <v>83</v>
      </c>
      <c r="AW147" s="13" t="s">
        <v>34</v>
      </c>
      <c r="AX147" s="13" t="s">
        <v>81</v>
      </c>
      <c r="AY147" s="231" t="s">
        <v>113</v>
      </c>
    </row>
    <row r="148" s="2" customFormat="1" ht="30" customHeight="1">
      <c r="A148" s="38"/>
      <c r="B148" s="39"/>
      <c r="C148" s="202" t="s">
        <v>240</v>
      </c>
      <c r="D148" s="202" t="s">
        <v>114</v>
      </c>
      <c r="E148" s="203" t="s">
        <v>225</v>
      </c>
      <c r="F148" s="204" t="s">
        <v>226</v>
      </c>
      <c r="G148" s="205" t="s">
        <v>180</v>
      </c>
      <c r="H148" s="206">
        <v>198</v>
      </c>
      <c r="I148" s="207"/>
      <c r="J148" s="208">
        <f>ROUND(I148*H148,2)</f>
        <v>0</v>
      </c>
      <c r="K148" s="204" t="s">
        <v>118</v>
      </c>
      <c r="L148" s="44"/>
      <c r="M148" s="209" t="s">
        <v>19</v>
      </c>
      <c r="N148" s="210" t="s">
        <v>44</v>
      </c>
      <c r="O148" s="84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3" t="s">
        <v>119</v>
      </c>
      <c r="AT148" s="213" t="s">
        <v>114</v>
      </c>
      <c r="AU148" s="213" t="s">
        <v>83</v>
      </c>
      <c r="AY148" s="17" t="s">
        <v>113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7" t="s">
        <v>81</v>
      </c>
      <c r="BK148" s="214">
        <f>ROUND(I148*H148,2)</f>
        <v>0</v>
      </c>
      <c r="BL148" s="17" t="s">
        <v>119</v>
      </c>
      <c r="BM148" s="213" t="s">
        <v>355</v>
      </c>
    </row>
    <row r="149" s="2" customFormat="1">
      <c r="A149" s="38"/>
      <c r="B149" s="39"/>
      <c r="C149" s="40"/>
      <c r="D149" s="215" t="s">
        <v>121</v>
      </c>
      <c r="E149" s="40"/>
      <c r="F149" s="216" t="s">
        <v>228</v>
      </c>
      <c r="G149" s="40"/>
      <c r="H149" s="40"/>
      <c r="I149" s="217"/>
      <c r="J149" s="40"/>
      <c r="K149" s="40"/>
      <c r="L149" s="44"/>
      <c r="M149" s="218"/>
      <c r="N149" s="21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121</v>
      </c>
      <c r="AU149" s="17" t="s">
        <v>83</v>
      </c>
    </row>
    <row r="150" s="13" customFormat="1">
      <c r="A150" s="13"/>
      <c r="B150" s="220"/>
      <c r="C150" s="221"/>
      <c r="D150" s="222" t="s">
        <v>123</v>
      </c>
      <c r="E150" s="223" t="s">
        <v>19</v>
      </c>
      <c r="F150" s="224" t="s">
        <v>356</v>
      </c>
      <c r="G150" s="221"/>
      <c r="H150" s="225">
        <v>198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123</v>
      </c>
      <c r="AU150" s="231" t="s">
        <v>83</v>
      </c>
      <c r="AV150" s="13" t="s">
        <v>83</v>
      </c>
      <c r="AW150" s="13" t="s">
        <v>34</v>
      </c>
      <c r="AX150" s="13" t="s">
        <v>81</v>
      </c>
      <c r="AY150" s="231" t="s">
        <v>113</v>
      </c>
    </row>
    <row r="151" s="2" customFormat="1" ht="22.2" customHeight="1">
      <c r="A151" s="38"/>
      <c r="B151" s="39"/>
      <c r="C151" s="202" t="s">
        <v>7</v>
      </c>
      <c r="D151" s="202" t="s">
        <v>114</v>
      </c>
      <c r="E151" s="203" t="s">
        <v>231</v>
      </c>
      <c r="F151" s="204" t="s">
        <v>232</v>
      </c>
      <c r="G151" s="205" t="s">
        <v>180</v>
      </c>
      <c r="H151" s="206">
        <v>42.899999999999999</v>
      </c>
      <c r="I151" s="207"/>
      <c r="J151" s="208">
        <f>ROUND(I151*H151,2)</f>
        <v>0</v>
      </c>
      <c r="K151" s="204" t="s">
        <v>118</v>
      </c>
      <c r="L151" s="44"/>
      <c r="M151" s="209" t="s">
        <v>19</v>
      </c>
      <c r="N151" s="210" t="s">
        <v>44</v>
      </c>
      <c r="O151" s="84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3" t="s">
        <v>119</v>
      </c>
      <c r="AT151" s="213" t="s">
        <v>114</v>
      </c>
      <c r="AU151" s="213" t="s">
        <v>83</v>
      </c>
      <c r="AY151" s="17" t="s">
        <v>113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7" t="s">
        <v>81</v>
      </c>
      <c r="BK151" s="214">
        <f>ROUND(I151*H151,2)</f>
        <v>0</v>
      </c>
      <c r="BL151" s="17" t="s">
        <v>119</v>
      </c>
      <c r="BM151" s="213" t="s">
        <v>357</v>
      </c>
    </row>
    <row r="152" s="2" customFormat="1">
      <c r="A152" s="38"/>
      <c r="B152" s="39"/>
      <c r="C152" s="40"/>
      <c r="D152" s="215" t="s">
        <v>121</v>
      </c>
      <c r="E152" s="40"/>
      <c r="F152" s="216" t="s">
        <v>234</v>
      </c>
      <c r="G152" s="40"/>
      <c r="H152" s="40"/>
      <c r="I152" s="217"/>
      <c r="J152" s="40"/>
      <c r="K152" s="40"/>
      <c r="L152" s="44"/>
      <c r="M152" s="218"/>
      <c r="N152" s="21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121</v>
      </c>
      <c r="AU152" s="17" t="s">
        <v>83</v>
      </c>
    </row>
    <row r="153" s="13" customFormat="1">
      <c r="A153" s="13"/>
      <c r="B153" s="220"/>
      <c r="C153" s="221"/>
      <c r="D153" s="222" t="s">
        <v>123</v>
      </c>
      <c r="E153" s="223" t="s">
        <v>19</v>
      </c>
      <c r="F153" s="224" t="s">
        <v>329</v>
      </c>
      <c r="G153" s="221"/>
      <c r="H153" s="225">
        <v>42.899999999999999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123</v>
      </c>
      <c r="AU153" s="231" t="s">
        <v>83</v>
      </c>
      <c r="AV153" s="13" t="s">
        <v>83</v>
      </c>
      <c r="AW153" s="13" t="s">
        <v>34</v>
      </c>
      <c r="AX153" s="13" t="s">
        <v>81</v>
      </c>
      <c r="AY153" s="231" t="s">
        <v>113</v>
      </c>
    </row>
    <row r="154" s="2" customFormat="1" ht="22.2" customHeight="1">
      <c r="A154" s="38"/>
      <c r="B154" s="39"/>
      <c r="C154" s="202" t="s">
        <v>135</v>
      </c>
      <c r="D154" s="202" t="s">
        <v>114</v>
      </c>
      <c r="E154" s="203" t="s">
        <v>236</v>
      </c>
      <c r="F154" s="204" t="s">
        <v>237</v>
      </c>
      <c r="G154" s="205" t="s">
        <v>180</v>
      </c>
      <c r="H154" s="206">
        <v>198</v>
      </c>
      <c r="I154" s="207"/>
      <c r="J154" s="208">
        <f>ROUND(I154*H154,2)</f>
        <v>0</v>
      </c>
      <c r="K154" s="204" t="s">
        <v>118</v>
      </c>
      <c r="L154" s="44"/>
      <c r="M154" s="209" t="s">
        <v>19</v>
      </c>
      <c r="N154" s="210" t="s">
        <v>44</v>
      </c>
      <c r="O154" s="84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3" t="s">
        <v>119</v>
      </c>
      <c r="AT154" s="213" t="s">
        <v>114</v>
      </c>
      <c r="AU154" s="213" t="s">
        <v>83</v>
      </c>
      <c r="AY154" s="17" t="s">
        <v>113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7" t="s">
        <v>81</v>
      </c>
      <c r="BK154" s="214">
        <f>ROUND(I154*H154,2)</f>
        <v>0</v>
      </c>
      <c r="BL154" s="17" t="s">
        <v>119</v>
      </c>
      <c r="BM154" s="213" t="s">
        <v>358</v>
      </c>
    </row>
    <row r="155" s="2" customFormat="1">
      <c r="A155" s="38"/>
      <c r="B155" s="39"/>
      <c r="C155" s="40"/>
      <c r="D155" s="215" t="s">
        <v>121</v>
      </c>
      <c r="E155" s="40"/>
      <c r="F155" s="216" t="s">
        <v>239</v>
      </c>
      <c r="G155" s="40"/>
      <c r="H155" s="40"/>
      <c r="I155" s="217"/>
      <c r="J155" s="40"/>
      <c r="K155" s="40"/>
      <c r="L155" s="44"/>
      <c r="M155" s="218"/>
      <c r="N155" s="21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121</v>
      </c>
      <c r="AU155" s="17" t="s">
        <v>83</v>
      </c>
    </row>
    <row r="156" s="13" customFormat="1">
      <c r="A156" s="13"/>
      <c r="B156" s="220"/>
      <c r="C156" s="221"/>
      <c r="D156" s="222" t="s">
        <v>123</v>
      </c>
      <c r="E156" s="223" t="s">
        <v>19</v>
      </c>
      <c r="F156" s="224" t="s">
        <v>356</v>
      </c>
      <c r="G156" s="221"/>
      <c r="H156" s="225">
        <v>198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123</v>
      </c>
      <c r="AU156" s="231" t="s">
        <v>83</v>
      </c>
      <c r="AV156" s="13" t="s">
        <v>83</v>
      </c>
      <c r="AW156" s="13" t="s">
        <v>34</v>
      </c>
      <c r="AX156" s="13" t="s">
        <v>81</v>
      </c>
      <c r="AY156" s="231" t="s">
        <v>113</v>
      </c>
    </row>
    <row r="157" s="2" customFormat="1" ht="14.4" customHeight="1">
      <c r="A157" s="38"/>
      <c r="B157" s="39"/>
      <c r="C157" s="232" t="s">
        <v>250</v>
      </c>
      <c r="D157" s="232" t="s">
        <v>125</v>
      </c>
      <c r="E157" s="233" t="s">
        <v>241</v>
      </c>
      <c r="F157" s="234" t="s">
        <v>242</v>
      </c>
      <c r="G157" s="235" t="s">
        <v>243</v>
      </c>
      <c r="H157" s="236">
        <v>3.9809999999999999</v>
      </c>
      <c r="I157" s="237"/>
      <c r="J157" s="238">
        <f>ROUND(I157*H157,2)</f>
        <v>0</v>
      </c>
      <c r="K157" s="234" t="s">
        <v>118</v>
      </c>
      <c r="L157" s="239"/>
      <c r="M157" s="240" t="s">
        <v>19</v>
      </c>
      <c r="N157" s="241" t="s">
        <v>44</v>
      </c>
      <c r="O157" s="84"/>
      <c r="P157" s="211">
        <f>O157*H157</f>
        <v>0</v>
      </c>
      <c r="Q157" s="211">
        <v>0.001</v>
      </c>
      <c r="R157" s="211">
        <f>Q157*H157</f>
        <v>0.0039810000000000002</v>
      </c>
      <c r="S157" s="211">
        <v>0</v>
      </c>
      <c r="T157" s="21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3" t="s">
        <v>128</v>
      </c>
      <c r="AT157" s="213" t="s">
        <v>125</v>
      </c>
      <c r="AU157" s="213" t="s">
        <v>83</v>
      </c>
      <c r="AY157" s="17" t="s">
        <v>113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7" t="s">
        <v>81</v>
      </c>
      <c r="BK157" s="214">
        <f>ROUND(I157*H157,2)</f>
        <v>0</v>
      </c>
      <c r="BL157" s="17" t="s">
        <v>119</v>
      </c>
      <c r="BM157" s="213" t="s">
        <v>359</v>
      </c>
    </row>
    <row r="158" s="2" customFormat="1" ht="14.4" customHeight="1">
      <c r="A158" s="38"/>
      <c r="B158" s="39"/>
      <c r="C158" s="202" t="s">
        <v>261</v>
      </c>
      <c r="D158" s="202" t="s">
        <v>114</v>
      </c>
      <c r="E158" s="203" t="s">
        <v>245</v>
      </c>
      <c r="F158" s="204" t="s">
        <v>246</v>
      </c>
      <c r="G158" s="205" t="s">
        <v>187</v>
      </c>
      <c r="H158" s="206">
        <v>2.8799999999999999</v>
      </c>
      <c r="I158" s="207"/>
      <c r="J158" s="208">
        <f>ROUND(I158*H158,2)</f>
        <v>0</v>
      </c>
      <c r="K158" s="204" t="s">
        <v>118</v>
      </c>
      <c r="L158" s="44"/>
      <c r="M158" s="209" t="s">
        <v>19</v>
      </c>
      <c r="N158" s="210" t="s">
        <v>44</v>
      </c>
      <c r="O158" s="84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3" t="s">
        <v>119</v>
      </c>
      <c r="AT158" s="213" t="s">
        <v>114</v>
      </c>
      <c r="AU158" s="213" t="s">
        <v>83</v>
      </c>
      <c r="AY158" s="17" t="s">
        <v>113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7" t="s">
        <v>81</v>
      </c>
      <c r="BK158" s="214">
        <f>ROUND(I158*H158,2)</f>
        <v>0</v>
      </c>
      <c r="BL158" s="17" t="s">
        <v>119</v>
      </c>
      <c r="BM158" s="213" t="s">
        <v>360</v>
      </c>
    </row>
    <row r="159" s="2" customFormat="1">
      <c r="A159" s="38"/>
      <c r="B159" s="39"/>
      <c r="C159" s="40"/>
      <c r="D159" s="215" t="s">
        <v>121</v>
      </c>
      <c r="E159" s="40"/>
      <c r="F159" s="216" t="s">
        <v>248</v>
      </c>
      <c r="G159" s="40"/>
      <c r="H159" s="40"/>
      <c r="I159" s="217"/>
      <c r="J159" s="40"/>
      <c r="K159" s="40"/>
      <c r="L159" s="44"/>
      <c r="M159" s="218"/>
      <c r="N159" s="21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121</v>
      </c>
      <c r="AU159" s="17" t="s">
        <v>83</v>
      </c>
    </row>
    <row r="160" s="13" customFormat="1">
      <c r="A160" s="13"/>
      <c r="B160" s="220"/>
      <c r="C160" s="221"/>
      <c r="D160" s="222" t="s">
        <v>123</v>
      </c>
      <c r="E160" s="223" t="s">
        <v>19</v>
      </c>
      <c r="F160" s="224" t="s">
        <v>361</v>
      </c>
      <c r="G160" s="221"/>
      <c r="H160" s="225">
        <v>2.8799999999999999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123</v>
      </c>
      <c r="AU160" s="231" t="s">
        <v>83</v>
      </c>
      <c r="AV160" s="13" t="s">
        <v>83</v>
      </c>
      <c r="AW160" s="13" t="s">
        <v>34</v>
      </c>
      <c r="AX160" s="13" t="s">
        <v>81</v>
      </c>
      <c r="AY160" s="231" t="s">
        <v>113</v>
      </c>
    </row>
    <row r="161" s="2" customFormat="1" ht="14.4" customHeight="1">
      <c r="A161" s="38"/>
      <c r="B161" s="39"/>
      <c r="C161" s="232" t="s">
        <v>362</v>
      </c>
      <c r="D161" s="232" t="s">
        <v>125</v>
      </c>
      <c r="E161" s="233" t="s">
        <v>363</v>
      </c>
      <c r="F161" s="234" t="s">
        <v>364</v>
      </c>
      <c r="G161" s="235" t="s">
        <v>253</v>
      </c>
      <c r="H161" s="236">
        <v>1</v>
      </c>
      <c r="I161" s="237"/>
      <c r="J161" s="238">
        <f>ROUND(I161*H161,2)</f>
        <v>0</v>
      </c>
      <c r="K161" s="234" t="s">
        <v>118</v>
      </c>
      <c r="L161" s="239"/>
      <c r="M161" s="240" t="s">
        <v>19</v>
      </c>
      <c r="N161" s="241" t="s">
        <v>44</v>
      </c>
      <c r="O161" s="84"/>
      <c r="P161" s="211">
        <f>O161*H161</f>
        <v>0</v>
      </c>
      <c r="Q161" s="211">
        <v>0.218</v>
      </c>
      <c r="R161" s="211">
        <f>Q161*H161</f>
        <v>0.218</v>
      </c>
      <c r="S161" s="211">
        <v>0</v>
      </c>
      <c r="T161" s="21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3" t="s">
        <v>128</v>
      </c>
      <c r="AT161" s="213" t="s">
        <v>125</v>
      </c>
      <c r="AU161" s="213" t="s">
        <v>83</v>
      </c>
      <c r="AY161" s="17" t="s">
        <v>113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7" t="s">
        <v>81</v>
      </c>
      <c r="BK161" s="214">
        <f>ROUND(I161*H161,2)</f>
        <v>0</v>
      </c>
      <c r="BL161" s="17" t="s">
        <v>119</v>
      </c>
      <c r="BM161" s="213" t="s">
        <v>365</v>
      </c>
    </row>
    <row r="162" s="13" customFormat="1">
      <c r="A162" s="13"/>
      <c r="B162" s="220"/>
      <c r="C162" s="221"/>
      <c r="D162" s="222" t="s">
        <v>123</v>
      </c>
      <c r="E162" s="223" t="s">
        <v>19</v>
      </c>
      <c r="F162" s="224" t="s">
        <v>81</v>
      </c>
      <c r="G162" s="221"/>
      <c r="H162" s="225">
        <v>1</v>
      </c>
      <c r="I162" s="226"/>
      <c r="J162" s="221"/>
      <c r="K162" s="221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123</v>
      </c>
      <c r="AU162" s="231" t="s">
        <v>83</v>
      </c>
      <c r="AV162" s="13" t="s">
        <v>83</v>
      </c>
      <c r="AW162" s="13" t="s">
        <v>34</v>
      </c>
      <c r="AX162" s="13" t="s">
        <v>81</v>
      </c>
      <c r="AY162" s="231" t="s">
        <v>113</v>
      </c>
    </row>
    <row r="163" s="2" customFormat="1" ht="19.8" customHeight="1">
      <c r="A163" s="38"/>
      <c r="B163" s="39"/>
      <c r="C163" s="202" t="s">
        <v>184</v>
      </c>
      <c r="D163" s="202" t="s">
        <v>114</v>
      </c>
      <c r="E163" s="203" t="s">
        <v>251</v>
      </c>
      <c r="F163" s="204" t="s">
        <v>252</v>
      </c>
      <c r="G163" s="205" t="s">
        <v>253</v>
      </c>
      <c r="H163" s="206">
        <v>2</v>
      </c>
      <c r="I163" s="207"/>
      <c r="J163" s="208">
        <f>ROUND(I163*H163,2)</f>
        <v>0</v>
      </c>
      <c r="K163" s="204" t="s">
        <v>118</v>
      </c>
      <c r="L163" s="44"/>
      <c r="M163" s="209" t="s">
        <v>19</v>
      </c>
      <c r="N163" s="210" t="s">
        <v>44</v>
      </c>
      <c r="O163" s="84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3" t="s">
        <v>119</v>
      </c>
      <c r="AT163" s="213" t="s">
        <v>114</v>
      </c>
      <c r="AU163" s="213" t="s">
        <v>83</v>
      </c>
      <c r="AY163" s="17" t="s">
        <v>113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7" t="s">
        <v>81</v>
      </c>
      <c r="BK163" s="214">
        <f>ROUND(I163*H163,2)</f>
        <v>0</v>
      </c>
      <c r="BL163" s="17" t="s">
        <v>119</v>
      </c>
      <c r="BM163" s="213" t="s">
        <v>366</v>
      </c>
    </row>
    <row r="164" s="2" customFormat="1">
      <c r="A164" s="38"/>
      <c r="B164" s="39"/>
      <c r="C164" s="40"/>
      <c r="D164" s="215" t="s">
        <v>121</v>
      </c>
      <c r="E164" s="40"/>
      <c r="F164" s="216" t="s">
        <v>255</v>
      </c>
      <c r="G164" s="40"/>
      <c r="H164" s="40"/>
      <c r="I164" s="217"/>
      <c r="J164" s="40"/>
      <c r="K164" s="40"/>
      <c r="L164" s="44"/>
      <c r="M164" s="218"/>
      <c r="N164" s="21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121</v>
      </c>
      <c r="AU164" s="17" t="s">
        <v>83</v>
      </c>
    </row>
    <row r="165" s="2" customFormat="1" ht="14.4" customHeight="1">
      <c r="A165" s="38"/>
      <c r="B165" s="39"/>
      <c r="C165" s="202" t="s">
        <v>213</v>
      </c>
      <c r="D165" s="202" t="s">
        <v>114</v>
      </c>
      <c r="E165" s="203" t="s">
        <v>257</v>
      </c>
      <c r="F165" s="204" t="s">
        <v>258</v>
      </c>
      <c r="G165" s="205" t="s">
        <v>117</v>
      </c>
      <c r="H165" s="206">
        <v>32</v>
      </c>
      <c r="I165" s="207"/>
      <c r="J165" s="208">
        <f>ROUND(I165*H165,2)</f>
        <v>0</v>
      </c>
      <c r="K165" s="204" t="s">
        <v>118</v>
      </c>
      <c r="L165" s="44"/>
      <c r="M165" s="209" t="s">
        <v>19</v>
      </c>
      <c r="N165" s="210" t="s">
        <v>44</v>
      </c>
      <c r="O165" s="84"/>
      <c r="P165" s="211">
        <f>O165*H165</f>
        <v>0</v>
      </c>
      <c r="Q165" s="211">
        <v>0</v>
      </c>
      <c r="R165" s="211">
        <f>Q165*H165</f>
        <v>0</v>
      </c>
      <c r="S165" s="211">
        <v>0.32000000000000001</v>
      </c>
      <c r="T165" s="212">
        <f>S165*H165</f>
        <v>10.24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3" t="s">
        <v>119</v>
      </c>
      <c r="AT165" s="213" t="s">
        <v>114</v>
      </c>
      <c r="AU165" s="213" t="s">
        <v>83</v>
      </c>
      <c r="AY165" s="17" t="s">
        <v>113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7" t="s">
        <v>81</v>
      </c>
      <c r="BK165" s="214">
        <f>ROUND(I165*H165,2)</f>
        <v>0</v>
      </c>
      <c r="BL165" s="17" t="s">
        <v>119</v>
      </c>
      <c r="BM165" s="213" t="s">
        <v>367</v>
      </c>
    </row>
    <row r="166" s="2" customFormat="1">
      <c r="A166" s="38"/>
      <c r="B166" s="39"/>
      <c r="C166" s="40"/>
      <c r="D166" s="215" t="s">
        <v>121</v>
      </c>
      <c r="E166" s="40"/>
      <c r="F166" s="216" t="s">
        <v>260</v>
      </c>
      <c r="G166" s="40"/>
      <c r="H166" s="40"/>
      <c r="I166" s="217"/>
      <c r="J166" s="40"/>
      <c r="K166" s="40"/>
      <c r="L166" s="44"/>
      <c r="M166" s="218"/>
      <c r="N166" s="21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121</v>
      </c>
      <c r="AU166" s="17" t="s">
        <v>83</v>
      </c>
    </row>
    <row r="167" s="13" customFormat="1">
      <c r="A167" s="13"/>
      <c r="B167" s="220"/>
      <c r="C167" s="221"/>
      <c r="D167" s="222" t="s">
        <v>123</v>
      </c>
      <c r="E167" s="223" t="s">
        <v>19</v>
      </c>
      <c r="F167" s="224" t="s">
        <v>368</v>
      </c>
      <c r="G167" s="221"/>
      <c r="H167" s="225">
        <v>32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123</v>
      </c>
      <c r="AU167" s="231" t="s">
        <v>83</v>
      </c>
      <c r="AV167" s="13" t="s">
        <v>83</v>
      </c>
      <c r="AW167" s="13" t="s">
        <v>34</v>
      </c>
      <c r="AX167" s="13" t="s">
        <v>81</v>
      </c>
      <c r="AY167" s="231" t="s">
        <v>113</v>
      </c>
    </row>
    <row r="168" s="2" customFormat="1" ht="19.8" customHeight="1">
      <c r="A168" s="38"/>
      <c r="B168" s="39"/>
      <c r="C168" s="202" t="s">
        <v>276</v>
      </c>
      <c r="D168" s="202" t="s">
        <v>114</v>
      </c>
      <c r="E168" s="203" t="s">
        <v>369</v>
      </c>
      <c r="F168" s="204" t="s">
        <v>370</v>
      </c>
      <c r="G168" s="205" t="s">
        <v>187</v>
      </c>
      <c r="H168" s="206">
        <v>1.2230000000000001</v>
      </c>
      <c r="I168" s="207"/>
      <c r="J168" s="208">
        <f>ROUND(I168*H168,2)</f>
        <v>0</v>
      </c>
      <c r="K168" s="204" t="s">
        <v>118</v>
      </c>
      <c r="L168" s="44"/>
      <c r="M168" s="209" t="s">
        <v>19</v>
      </c>
      <c r="N168" s="210" t="s">
        <v>44</v>
      </c>
      <c r="O168" s="84"/>
      <c r="P168" s="211">
        <f>O168*H168</f>
        <v>0</v>
      </c>
      <c r="Q168" s="211">
        <v>0</v>
      </c>
      <c r="R168" s="211">
        <f>Q168*H168</f>
        <v>0</v>
      </c>
      <c r="S168" s="211">
        <v>0.63</v>
      </c>
      <c r="T168" s="212">
        <f>S168*H168</f>
        <v>0.77049000000000001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3" t="s">
        <v>119</v>
      </c>
      <c r="AT168" s="213" t="s">
        <v>114</v>
      </c>
      <c r="AU168" s="213" t="s">
        <v>83</v>
      </c>
      <c r="AY168" s="17" t="s">
        <v>113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7" t="s">
        <v>81</v>
      </c>
      <c r="BK168" s="214">
        <f>ROUND(I168*H168,2)</f>
        <v>0</v>
      </c>
      <c r="BL168" s="17" t="s">
        <v>119</v>
      </c>
      <c r="BM168" s="213" t="s">
        <v>371</v>
      </c>
    </row>
    <row r="169" s="2" customFormat="1">
      <c r="A169" s="38"/>
      <c r="B169" s="39"/>
      <c r="C169" s="40"/>
      <c r="D169" s="215" t="s">
        <v>121</v>
      </c>
      <c r="E169" s="40"/>
      <c r="F169" s="216" t="s">
        <v>372</v>
      </c>
      <c r="G169" s="40"/>
      <c r="H169" s="40"/>
      <c r="I169" s="217"/>
      <c r="J169" s="40"/>
      <c r="K169" s="40"/>
      <c r="L169" s="44"/>
      <c r="M169" s="218"/>
      <c r="N169" s="21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121</v>
      </c>
      <c r="AU169" s="17" t="s">
        <v>83</v>
      </c>
    </row>
    <row r="170" s="13" customFormat="1">
      <c r="A170" s="13"/>
      <c r="B170" s="220"/>
      <c r="C170" s="221"/>
      <c r="D170" s="222" t="s">
        <v>123</v>
      </c>
      <c r="E170" s="223" t="s">
        <v>19</v>
      </c>
      <c r="F170" s="224" t="s">
        <v>373</v>
      </c>
      <c r="G170" s="221"/>
      <c r="H170" s="225">
        <v>1.2230000000000001</v>
      </c>
      <c r="I170" s="226"/>
      <c r="J170" s="221"/>
      <c r="K170" s="221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123</v>
      </c>
      <c r="AU170" s="231" t="s">
        <v>83</v>
      </c>
      <c r="AV170" s="13" t="s">
        <v>83</v>
      </c>
      <c r="AW170" s="13" t="s">
        <v>34</v>
      </c>
      <c r="AX170" s="13" t="s">
        <v>81</v>
      </c>
      <c r="AY170" s="231" t="s">
        <v>113</v>
      </c>
    </row>
    <row r="171" s="2" customFormat="1" ht="14.4" customHeight="1">
      <c r="A171" s="38"/>
      <c r="B171" s="39"/>
      <c r="C171" s="202" t="s">
        <v>374</v>
      </c>
      <c r="D171" s="202" t="s">
        <v>114</v>
      </c>
      <c r="E171" s="203" t="s">
        <v>262</v>
      </c>
      <c r="F171" s="204" t="s">
        <v>263</v>
      </c>
      <c r="G171" s="205" t="s">
        <v>187</v>
      </c>
      <c r="H171" s="206">
        <v>0.24099999999999999</v>
      </c>
      <c r="I171" s="207"/>
      <c r="J171" s="208">
        <f>ROUND(I171*H171,2)</f>
        <v>0</v>
      </c>
      <c r="K171" s="204" t="s">
        <v>118</v>
      </c>
      <c r="L171" s="44"/>
      <c r="M171" s="209" t="s">
        <v>19</v>
      </c>
      <c r="N171" s="210" t="s">
        <v>44</v>
      </c>
      <c r="O171" s="84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3" t="s">
        <v>119</v>
      </c>
      <c r="AT171" s="213" t="s">
        <v>114</v>
      </c>
      <c r="AU171" s="213" t="s">
        <v>83</v>
      </c>
      <c r="AY171" s="17" t="s">
        <v>113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7" t="s">
        <v>81</v>
      </c>
      <c r="BK171" s="214">
        <f>ROUND(I171*H171,2)</f>
        <v>0</v>
      </c>
      <c r="BL171" s="17" t="s">
        <v>119</v>
      </c>
      <c r="BM171" s="213" t="s">
        <v>375</v>
      </c>
    </row>
    <row r="172" s="2" customFormat="1">
      <c r="A172" s="38"/>
      <c r="B172" s="39"/>
      <c r="C172" s="40"/>
      <c r="D172" s="215" t="s">
        <v>121</v>
      </c>
      <c r="E172" s="40"/>
      <c r="F172" s="216" t="s">
        <v>265</v>
      </c>
      <c r="G172" s="40"/>
      <c r="H172" s="40"/>
      <c r="I172" s="217"/>
      <c r="J172" s="40"/>
      <c r="K172" s="40"/>
      <c r="L172" s="44"/>
      <c r="M172" s="218"/>
      <c r="N172" s="21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121</v>
      </c>
      <c r="AU172" s="17" t="s">
        <v>83</v>
      </c>
    </row>
    <row r="173" s="13" customFormat="1">
      <c r="A173" s="13"/>
      <c r="B173" s="220"/>
      <c r="C173" s="221"/>
      <c r="D173" s="222" t="s">
        <v>123</v>
      </c>
      <c r="E173" s="223" t="s">
        <v>19</v>
      </c>
      <c r="F173" s="224" t="s">
        <v>266</v>
      </c>
      <c r="G173" s="221"/>
      <c r="H173" s="225">
        <v>0.24099999999999999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123</v>
      </c>
      <c r="AU173" s="231" t="s">
        <v>83</v>
      </c>
      <c r="AV173" s="13" t="s">
        <v>83</v>
      </c>
      <c r="AW173" s="13" t="s">
        <v>34</v>
      </c>
      <c r="AX173" s="13" t="s">
        <v>81</v>
      </c>
      <c r="AY173" s="231" t="s">
        <v>113</v>
      </c>
    </row>
    <row r="174" s="12" customFormat="1" ht="22.8" customHeight="1">
      <c r="A174" s="12"/>
      <c r="B174" s="188"/>
      <c r="C174" s="189"/>
      <c r="D174" s="190" t="s">
        <v>72</v>
      </c>
      <c r="E174" s="243" t="s">
        <v>130</v>
      </c>
      <c r="F174" s="243" t="s">
        <v>376</v>
      </c>
      <c r="G174" s="189"/>
      <c r="H174" s="189"/>
      <c r="I174" s="192"/>
      <c r="J174" s="244">
        <f>BK174</f>
        <v>0</v>
      </c>
      <c r="K174" s="189"/>
      <c r="L174" s="194"/>
      <c r="M174" s="195"/>
      <c r="N174" s="196"/>
      <c r="O174" s="196"/>
      <c r="P174" s="197">
        <f>SUM(P175:P180)</f>
        <v>0</v>
      </c>
      <c r="Q174" s="196"/>
      <c r="R174" s="197">
        <f>SUM(R175:R180)</f>
        <v>0.74168000000000001</v>
      </c>
      <c r="S174" s="196"/>
      <c r="T174" s="198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9" t="s">
        <v>81</v>
      </c>
      <c r="AT174" s="200" t="s">
        <v>72</v>
      </c>
      <c r="AU174" s="200" t="s">
        <v>81</v>
      </c>
      <c r="AY174" s="199" t="s">
        <v>113</v>
      </c>
      <c r="BK174" s="201">
        <f>SUM(BK175:BK180)</f>
        <v>0</v>
      </c>
    </row>
    <row r="175" s="2" customFormat="1" ht="22.2" customHeight="1">
      <c r="A175" s="38"/>
      <c r="B175" s="39"/>
      <c r="C175" s="202" t="s">
        <v>377</v>
      </c>
      <c r="D175" s="202" t="s">
        <v>114</v>
      </c>
      <c r="E175" s="203" t="s">
        <v>378</v>
      </c>
      <c r="F175" s="204" t="s">
        <v>379</v>
      </c>
      <c r="G175" s="205" t="s">
        <v>253</v>
      </c>
      <c r="H175" s="206">
        <v>4</v>
      </c>
      <c r="I175" s="207"/>
      <c r="J175" s="208">
        <f>ROUND(I175*H175,2)</f>
        <v>0</v>
      </c>
      <c r="K175" s="204" t="s">
        <v>118</v>
      </c>
      <c r="L175" s="44"/>
      <c r="M175" s="209" t="s">
        <v>19</v>
      </c>
      <c r="N175" s="210" t="s">
        <v>44</v>
      </c>
      <c r="O175" s="84"/>
      <c r="P175" s="211">
        <f>O175*H175</f>
        <v>0</v>
      </c>
      <c r="Q175" s="211">
        <v>0.17488999999999999</v>
      </c>
      <c r="R175" s="211">
        <f>Q175*H175</f>
        <v>0.69955999999999996</v>
      </c>
      <c r="S175" s="211">
        <v>0</v>
      </c>
      <c r="T175" s="21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3" t="s">
        <v>119</v>
      </c>
      <c r="AT175" s="213" t="s">
        <v>114</v>
      </c>
      <c r="AU175" s="213" t="s">
        <v>83</v>
      </c>
      <c r="AY175" s="17" t="s">
        <v>113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7" t="s">
        <v>81</v>
      </c>
      <c r="BK175" s="214">
        <f>ROUND(I175*H175,2)</f>
        <v>0</v>
      </c>
      <c r="BL175" s="17" t="s">
        <v>119</v>
      </c>
      <c r="BM175" s="213" t="s">
        <v>380</v>
      </c>
    </row>
    <row r="176" s="2" customFormat="1">
      <c r="A176" s="38"/>
      <c r="B176" s="39"/>
      <c r="C176" s="40"/>
      <c r="D176" s="215" t="s">
        <v>121</v>
      </c>
      <c r="E176" s="40"/>
      <c r="F176" s="216" t="s">
        <v>381</v>
      </c>
      <c r="G176" s="40"/>
      <c r="H176" s="40"/>
      <c r="I176" s="217"/>
      <c r="J176" s="40"/>
      <c r="K176" s="40"/>
      <c r="L176" s="44"/>
      <c r="M176" s="218"/>
      <c r="N176" s="21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121</v>
      </c>
      <c r="AU176" s="17" t="s">
        <v>83</v>
      </c>
    </row>
    <row r="177" s="13" customFormat="1">
      <c r="A177" s="13"/>
      <c r="B177" s="220"/>
      <c r="C177" s="221"/>
      <c r="D177" s="222" t="s">
        <v>123</v>
      </c>
      <c r="E177" s="223" t="s">
        <v>19</v>
      </c>
      <c r="F177" s="224" t="s">
        <v>382</v>
      </c>
      <c r="G177" s="221"/>
      <c r="H177" s="225">
        <v>4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123</v>
      </c>
      <c r="AU177" s="231" t="s">
        <v>83</v>
      </c>
      <c r="AV177" s="13" t="s">
        <v>83</v>
      </c>
      <c r="AW177" s="13" t="s">
        <v>34</v>
      </c>
      <c r="AX177" s="13" t="s">
        <v>81</v>
      </c>
      <c r="AY177" s="231" t="s">
        <v>113</v>
      </c>
    </row>
    <row r="178" s="2" customFormat="1" ht="22.2" customHeight="1">
      <c r="A178" s="38"/>
      <c r="B178" s="39"/>
      <c r="C178" s="202" t="s">
        <v>294</v>
      </c>
      <c r="D178" s="202" t="s">
        <v>114</v>
      </c>
      <c r="E178" s="203" t="s">
        <v>383</v>
      </c>
      <c r="F178" s="204" t="s">
        <v>384</v>
      </c>
      <c r="G178" s="205" t="s">
        <v>253</v>
      </c>
      <c r="H178" s="206">
        <v>6</v>
      </c>
      <c r="I178" s="207"/>
      <c r="J178" s="208">
        <f>ROUND(I178*H178,2)</f>
        <v>0</v>
      </c>
      <c r="K178" s="204" t="s">
        <v>118</v>
      </c>
      <c r="L178" s="44"/>
      <c r="M178" s="209" t="s">
        <v>19</v>
      </c>
      <c r="N178" s="210" t="s">
        <v>44</v>
      </c>
      <c r="O178" s="84"/>
      <c r="P178" s="211">
        <f>O178*H178</f>
        <v>0</v>
      </c>
      <c r="Q178" s="211">
        <v>0.0070200000000000002</v>
      </c>
      <c r="R178" s="211">
        <f>Q178*H178</f>
        <v>0.042120000000000005</v>
      </c>
      <c r="S178" s="211">
        <v>0</v>
      </c>
      <c r="T178" s="21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3" t="s">
        <v>119</v>
      </c>
      <c r="AT178" s="213" t="s">
        <v>114</v>
      </c>
      <c r="AU178" s="213" t="s">
        <v>83</v>
      </c>
      <c r="AY178" s="17" t="s">
        <v>113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7" t="s">
        <v>81</v>
      </c>
      <c r="BK178" s="214">
        <f>ROUND(I178*H178,2)</f>
        <v>0</v>
      </c>
      <c r="BL178" s="17" t="s">
        <v>119</v>
      </c>
      <c r="BM178" s="213" t="s">
        <v>385</v>
      </c>
    </row>
    <row r="179" s="2" customFormat="1">
      <c r="A179" s="38"/>
      <c r="B179" s="39"/>
      <c r="C179" s="40"/>
      <c r="D179" s="215" t="s">
        <v>121</v>
      </c>
      <c r="E179" s="40"/>
      <c r="F179" s="216" t="s">
        <v>386</v>
      </c>
      <c r="G179" s="40"/>
      <c r="H179" s="40"/>
      <c r="I179" s="217"/>
      <c r="J179" s="40"/>
      <c r="K179" s="40"/>
      <c r="L179" s="44"/>
      <c r="M179" s="218"/>
      <c r="N179" s="21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121</v>
      </c>
      <c r="AU179" s="17" t="s">
        <v>83</v>
      </c>
    </row>
    <row r="180" s="13" customFormat="1">
      <c r="A180" s="13"/>
      <c r="B180" s="220"/>
      <c r="C180" s="221"/>
      <c r="D180" s="222" t="s">
        <v>123</v>
      </c>
      <c r="E180" s="223" t="s">
        <v>19</v>
      </c>
      <c r="F180" s="224" t="s">
        <v>387</v>
      </c>
      <c r="G180" s="221"/>
      <c r="H180" s="225">
        <v>6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123</v>
      </c>
      <c r="AU180" s="231" t="s">
        <v>83</v>
      </c>
      <c r="AV180" s="13" t="s">
        <v>83</v>
      </c>
      <c r="AW180" s="13" t="s">
        <v>34</v>
      </c>
      <c r="AX180" s="13" t="s">
        <v>81</v>
      </c>
      <c r="AY180" s="231" t="s">
        <v>113</v>
      </c>
    </row>
    <row r="181" s="12" customFormat="1" ht="22.8" customHeight="1">
      <c r="A181" s="12"/>
      <c r="B181" s="188"/>
      <c r="C181" s="189"/>
      <c r="D181" s="190" t="s">
        <v>72</v>
      </c>
      <c r="E181" s="243" t="s">
        <v>128</v>
      </c>
      <c r="F181" s="243" t="s">
        <v>388</v>
      </c>
      <c r="G181" s="189"/>
      <c r="H181" s="189"/>
      <c r="I181" s="192"/>
      <c r="J181" s="244">
        <f>BK181</f>
        <v>0</v>
      </c>
      <c r="K181" s="189"/>
      <c r="L181" s="194"/>
      <c r="M181" s="195"/>
      <c r="N181" s="196"/>
      <c r="O181" s="196"/>
      <c r="P181" s="197">
        <f>SUM(P182:P185)</f>
        <v>0</v>
      </c>
      <c r="Q181" s="196"/>
      <c r="R181" s="197">
        <f>SUM(R182:R185)</f>
        <v>0.43628</v>
      </c>
      <c r="S181" s="196"/>
      <c r="T181" s="198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9" t="s">
        <v>81</v>
      </c>
      <c r="AT181" s="200" t="s">
        <v>72</v>
      </c>
      <c r="AU181" s="200" t="s">
        <v>81</v>
      </c>
      <c r="AY181" s="199" t="s">
        <v>113</v>
      </c>
      <c r="BK181" s="201">
        <f>SUM(BK182:BK185)</f>
        <v>0</v>
      </c>
    </row>
    <row r="182" s="2" customFormat="1" ht="14.4" customHeight="1">
      <c r="A182" s="38"/>
      <c r="B182" s="39"/>
      <c r="C182" s="202" t="s">
        <v>389</v>
      </c>
      <c r="D182" s="202" t="s">
        <v>114</v>
      </c>
      <c r="E182" s="203" t="s">
        <v>390</v>
      </c>
      <c r="F182" s="204" t="s">
        <v>391</v>
      </c>
      <c r="G182" s="205" t="s">
        <v>253</v>
      </c>
      <c r="H182" s="206">
        <v>2</v>
      </c>
      <c r="I182" s="207"/>
      <c r="J182" s="208">
        <f>ROUND(I182*H182,2)</f>
        <v>0</v>
      </c>
      <c r="K182" s="204" t="s">
        <v>118</v>
      </c>
      <c r="L182" s="44"/>
      <c r="M182" s="209" t="s">
        <v>19</v>
      </c>
      <c r="N182" s="210" t="s">
        <v>44</v>
      </c>
      <c r="O182" s="84"/>
      <c r="P182" s="211">
        <f>O182*H182</f>
        <v>0</v>
      </c>
      <c r="Q182" s="211">
        <v>0.01248</v>
      </c>
      <c r="R182" s="211">
        <f>Q182*H182</f>
        <v>0.02496</v>
      </c>
      <c r="S182" s="211">
        <v>0</v>
      </c>
      <c r="T182" s="21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3" t="s">
        <v>119</v>
      </c>
      <c r="AT182" s="213" t="s">
        <v>114</v>
      </c>
      <c r="AU182" s="213" t="s">
        <v>83</v>
      </c>
      <c r="AY182" s="17" t="s">
        <v>113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7" t="s">
        <v>81</v>
      </c>
      <c r="BK182" s="214">
        <f>ROUND(I182*H182,2)</f>
        <v>0</v>
      </c>
      <c r="BL182" s="17" t="s">
        <v>119</v>
      </c>
      <c r="BM182" s="213" t="s">
        <v>392</v>
      </c>
    </row>
    <row r="183" s="2" customFormat="1">
      <c r="A183" s="38"/>
      <c r="B183" s="39"/>
      <c r="C183" s="40"/>
      <c r="D183" s="215" t="s">
        <v>121</v>
      </c>
      <c r="E183" s="40"/>
      <c r="F183" s="216" t="s">
        <v>393</v>
      </c>
      <c r="G183" s="40"/>
      <c r="H183" s="40"/>
      <c r="I183" s="217"/>
      <c r="J183" s="40"/>
      <c r="K183" s="40"/>
      <c r="L183" s="44"/>
      <c r="M183" s="218"/>
      <c r="N183" s="21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121</v>
      </c>
      <c r="AU183" s="17" t="s">
        <v>83</v>
      </c>
    </row>
    <row r="184" s="2" customFormat="1" ht="22.2" customHeight="1">
      <c r="A184" s="38"/>
      <c r="B184" s="39"/>
      <c r="C184" s="202" t="s">
        <v>394</v>
      </c>
      <c r="D184" s="202" t="s">
        <v>114</v>
      </c>
      <c r="E184" s="203" t="s">
        <v>395</v>
      </c>
      <c r="F184" s="204" t="s">
        <v>396</v>
      </c>
      <c r="G184" s="205" t="s">
        <v>253</v>
      </c>
      <c r="H184" s="206">
        <v>1</v>
      </c>
      <c r="I184" s="207"/>
      <c r="J184" s="208">
        <f>ROUND(I184*H184,2)</f>
        <v>0</v>
      </c>
      <c r="K184" s="204" t="s">
        <v>118</v>
      </c>
      <c r="L184" s="44"/>
      <c r="M184" s="209" t="s">
        <v>19</v>
      </c>
      <c r="N184" s="210" t="s">
        <v>44</v>
      </c>
      <c r="O184" s="84"/>
      <c r="P184" s="211">
        <f>O184*H184</f>
        <v>0</v>
      </c>
      <c r="Q184" s="211">
        <v>0.41132000000000002</v>
      </c>
      <c r="R184" s="211">
        <f>Q184*H184</f>
        <v>0.41132000000000002</v>
      </c>
      <c r="S184" s="211">
        <v>0</v>
      </c>
      <c r="T184" s="21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3" t="s">
        <v>119</v>
      </c>
      <c r="AT184" s="213" t="s">
        <v>114</v>
      </c>
      <c r="AU184" s="213" t="s">
        <v>83</v>
      </c>
      <c r="AY184" s="17" t="s">
        <v>113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7" t="s">
        <v>81</v>
      </c>
      <c r="BK184" s="214">
        <f>ROUND(I184*H184,2)</f>
        <v>0</v>
      </c>
      <c r="BL184" s="17" t="s">
        <v>119</v>
      </c>
      <c r="BM184" s="213" t="s">
        <v>397</v>
      </c>
    </row>
    <row r="185" s="2" customFormat="1">
      <c r="A185" s="38"/>
      <c r="B185" s="39"/>
      <c r="C185" s="40"/>
      <c r="D185" s="215" t="s">
        <v>121</v>
      </c>
      <c r="E185" s="40"/>
      <c r="F185" s="216" t="s">
        <v>398</v>
      </c>
      <c r="G185" s="40"/>
      <c r="H185" s="40"/>
      <c r="I185" s="217"/>
      <c r="J185" s="40"/>
      <c r="K185" s="40"/>
      <c r="L185" s="44"/>
      <c r="M185" s="218"/>
      <c r="N185" s="21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121</v>
      </c>
      <c r="AU185" s="17" t="s">
        <v>83</v>
      </c>
    </row>
    <row r="186" s="12" customFormat="1" ht="22.8" customHeight="1">
      <c r="A186" s="12"/>
      <c r="B186" s="188"/>
      <c r="C186" s="189"/>
      <c r="D186" s="190" t="s">
        <v>72</v>
      </c>
      <c r="E186" s="243" t="s">
        <v>163</v>
      </c>
      <c r="F186" s="243" t="s">
        <v>399</v>
      </c>
      <c r="G186" s="189"/>
      <c r="H186" s="189"/>
      <c r="I186" s="192"/>
      <c r="J186" s="244">
        <f>BK186</f>
        <v>0</v>
      </c>
      <c r="K186" s="189"/>
      <c r="L186" s="194"/>
      <c r="M186" s="195"/>
      <c r="N186" s="196"/>
      <c r="O186" s="196"/>
      <c r="P186" s="197">
        <f>SUM(P187:P197)</f>
        <v>0</v>
      </c>
      <c r="Q186" s="196"/>
      <c r="R186" s="197">
        <f>SUM(R187:R197)</f>
        <v>0.73102</v>
      </c>
      <c r="S186" s="196"/>
      <c r="T186" s="198">
        <f>SUM(T187:T197)</f>
        <v>1.1880000000000002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9" t="s">
        <v>81</v>
      </c>
      <c r="AT186" s="200" t="s">
        <v>72</v>
      </c>
      <c r="AU186" s="200" t="s">
        <v>81</v>
      </c>
      <c r="AY186" s="199" t="s">
        <v>113</v>
      </c>
      <c r="BK186" s="201">
        <f>SUM(BK187:BK197)</f>
        <v>0</v>
      </c>
    </row>
    <row r="187" s="2" customFormat="1" ht="14.4" customHeight="1">
      <c r="A187" s="38"/>
      <c r="B187" s="39"/>
      <c r="C187" s="202" t="s">
        <v>400</v>
      </c>
      <c r="D187" s="202" t="s">
        <v>114</v>
      </c>
      <c r="E187" s="203" t="s">
        <v>401</v>
      </c>
      <c r="F187" s="204" t="s">
        <v>402</v>
      </c>
      <c r="G187" s="205" t="s">
        <v>253</v>
      </c>
      <c r="H187" s="206">
        <v>1</v>
      </c>
      <c r="I187" s="207"/>
      <c r="J187" s="208">
        <f>ROUND(I187*H187,2)</f>
        <v>0</v>
      </c>
      <c r="K187" s="204" t="s">
        <v>118</v>
      </c>
      <c r="L187" s="44"/>
      <c r="M187" s="209" t="s">
        <v>19</v>
      </c>
      <c r="N187" s="210" t="s">
        <v>44</v>
      </c>
      <c r="O187" s="84"/>
      <c r="P187" s="211">
        <f>O187*H187</f>
        <v>0</v>
      </c>
      <c r="Q187" s="211">
        <v>0.0070200000000000002</v>
      </c>
      <c r="R187" s="211">
        <f>Q187*H187</f>
        <v>0.0070200000000000002</v>
      </c>
      <c r="S187" s="211">
        <v>0</v>
      </c>
      <c r="T187" s="21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3" t="s">
        <v>119</v>
      </c>
      <c r="AT187" s="213" t="s">
        <v>114</v>
      </c>
      <c r="AU187" s="213" t="s">
        <v>83</v>
      </c>
      <c r="AY187" s="17" t="s">
        <v>113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7" t="s">
        <v>81</v>
      </c>
      <c r="BK187" s="214">
        <f>ROUND(I187*H187,2)</f>
        <v>0</v>
      </c>
      <c r="BL187" s="17" t="s">
        <v>119</v>
      </c>
      <c r="BM187" s="213" t="s">
        <v>403</v>
      </c>
    </row>
    <row r="188" s="2" customFormat="1">
      <c r="A188" s="38"/>
      <c r="B188" s="39"/>
      <c r="C188" s="40"/>
      <c r="D188" s="215" t="s">
        <v>121</v>
      </c>
      <c r="E188" s="40"/>
      <c r="F188" s="216" t="s">
        <v>404</v>
      </c>
      <c r="G188" s="40"/>
      <c r="H188" s="40"/>
      <c r="I188" s="217"/>
      <c r="J188" s="40"/>
      <c r="K188" s="40"/>
      <c r="L188" s="44"/>
      <c r="M188" s="218"/>
      <c r="N188" s="21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121</v>
      </c>
      <c r="AU188" s="17" t="s">
        <v>83</v>
      </c>
    </row>
    <row r="189" s="13" customFormat="1">
      <c r="A189" s="13"/>
      <c r="B189" s="220"/>
      <c r="C189" s="221"/>
      <c r="D189" s="222" t="s">
        <v>123</v>
      </c>
      <c r="E189" s="223" t="s">
        <v>19</v>
      </c>
      <c r="F189" s="224" t="s">
        <v>81</v>
      </c>
      <c r="G189" s="221"/>
      <c r="H189" s="225">
        <v>1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123</v>
      </c>
      <c r="AU189" s="231" t="s">
        <v>83</v>
      </c>
      <c r="AV189" s="13" t="s">
        <v>83</v>
      </c>
      <c r="AW189" s="13" t="s">
        <v>34</v>
      </c>
      <c r="AX189" s="13" t="s">
        <v>81</v>
      </c>
      <c r="AY189" s="231" t="s">
        <v>113</v>
      </c>
    </row>
    <row r="190" s="2" customFormat="1" ht="14.4" customHeight="1">
      <c r="A190" s="38"/>
      <c r="B190" s="39"/>
      <c r="C190" s="202" t="s">
        <v>405</v>
      </c>
      <c r="D190" s="202" t="s">
        <v>114</v>
      </c>
      <c r="E190" s="203" t="s">
        <v>406</v>
      </c>
      <c r="F190" s="204" t="s">
        <v>407</v>
      </c>
      <c r="G190" s="205" t="s">
        <v>253</v>
      </c>
      <c r="H190" s="206">
        <v>6</v>
      </c>
      <c r="I190" s="207"/>
      <c r="J190" s="208">
        <f>ROUND(I190*H190,2)</f>
        <v>0</v>
      </c>
      <c r="K190" s="204" t="s">
        <v>118</v>
      </c>
      <c r="L190" s="44"/>
      <c r="M190" s="209" t="s">
        <v>19</v>
      </c>
      <c r="N190" s="210" t="s">
        <v>44</v>
      </c>
      <c r="O190" s="84"/>
      <c r="P190" s="211">
        <f>O190*H190</f>
        <v>0</v>
      </c>
      <c r="Q190" s="211">
        <v>0</v>
      </c>
      <c r="R190" s="211">
        <f>Q190*H190</f>
        <v>0</v>
      </c>
      <c r="S190" s="211">
        <v>0.087999999999999995</v>
      </c>
      <c r="T190" s="212">
        <f>S190*H190</f>
        <v>0.52800000000000002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3" t="s">
        <v>119</v>
      </c>
      <c r="AT190" s="213" t="s">
        <v>114</v>
      </c>
      <c r="AU190" s="213" t="s">
        <v>83</v>
      </c>
      <c r="AY190" s="17" t="s">
        <v>113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7" t="s">
        <v>81</v>
      </c>
      <c r="BK190" s="214">
        <f>ROUND(I190*H190,2)</f>
        <v>0</v>
      </c>
      <c r="BL190" s="17" t="s">
        <v>119</v>
      </c>
      <c r="BM190" s="213" t="s">
        <v>408</v>
      </c>
    </row>
    <row r="191" s="2" customFormat="1">
      <c r="A191" s="38"/>
      <c r="B191" s="39"/>
      <c r="C191" s="40"/>
      <c r="D191" s="215" t="s">
        <v>121</v>
      </c>
      <c r="E191" s="40"/>
      <c r="F191" s="216" t="s">
        <v>409</v>
      </c>
      <c r="G191" s="40"/>
      <c r="H191" s="40"/>
      <c r="I191" s="217"/>
      <c r="J191" s="40"/>
      <c r="K191" s="40"/>
      <c r="L191" s="44"/>
      <c r="M191" s="218"/>
      <c r="N191" s="21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121</v>
      </c>
      <c r="AU191" s="17" t="s">
        <v>83</v>
      </c>
    </row>
    <row r="192" s="13" customFormat="1">
      <c r="A192" s="13"/>
      <c r="B192" s="220"/>
      <c r="C192" s="221"/>
      <c r="D192" s="222" t="s">
        <v>123</v>
      </c>
      <c r="E192" s="223" t="s">
        <v>19</v>
      </c>
      <c r="F192" s="224" t="s">
        <v>387</v>
      </c>
      <c r="G192" s="221"/>
      <c r="H192" s="225">
        <v>6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123</v>
      </c>
      <c r="AU192" s="231" t="s">
        <v>83</v>
      </c>
      <c r="AV192" s="13" t="s">
        <v>83</v>
      </c>
      <c r="AW192" s="13" t="s">
        <v>34</v>
      </c>
      <c r="AX192" s="13" t="s">
        <v>81</v>
      </c>
      <c r="AY192" s="231" t="s">
        <v>113</v>
      </c>
    </row>
    <row r="193" s="2" customFormat="1" ht="19.8" customHeight="1">
      <c r="A193" s="38"/>
      <c r="B193" s="39"/>
      <c r="C193" s="202" t="s">
        <v>410</v>
      </c>
      <c r="D193" s="202" t="s">
        <v>114</v>
      </c>
      <c r="E193" s="203" t="s">
        <v>411</v>
      </c>
      <c r="F193" s="204" t="s">
        <v>412</v>
      </c>
      <c r="G193" s="205" t="s">
        <v>253</v>
      </c>
      <c r="H193" s="206">
        <v>4</v>
      </c>
      <c r="I193" s="207"/>
      <c r="J193" s="208">
        <f>ROUND(I193*H193,2)</f>
        <v>0</v>
      </c>
      <c r="K193" s="204" t="s">
        <v>118</v>
      </c>
      <c r="L193" s="44"/>
      <c r="M193" s="209" t="s">
        <v>19</v>
      </c>
      <c r="N193" s="210" t="s">
        <v>44</v>
      </c>
      <c r="O193" s="84"/>
      <c r="P193" s="211">
        <f>O193*H193</f>
        <v>0</v>
      </c>
      <c r="Q193" s="211">
        <v>0</v>
      </c>
      <c r="R193" s="211">
        <f>Q193*H193</f>
        <v>0</v>
      </c>
      <c r="S193" s="211">
        <v>0.16500000000000001</v>
      </c>
      <c r="T193" s="212">
        <f>S193*H193</f>
        <v>0.66000000000000003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3" t="s">
        <v>119</v>
      </c>
      <c r="AT193" s="213" t="s">
        <v>114</v>
      </c>
      <c r="AU193" s="213" t="s">
        <v>83</v>
      </c>
      <c r="AY193" s="17" t="s">
        <v>113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7" t="s">
        <v>81</v>
      </c>
      <c r="BK193" s="214">
        <f>ROUND(I193*H193,2)</f>
        <v>0</v>
      </c>
      <c r="BL193" s="17" t="s">
        <v>119</v>
      </c>
      <c r="BM193" s="213" t="s">
        <v>413</v>
      </c>
    </row>
    <row r="194" s="2" customFormat="1">
      <c r="A194" s="38"/>
      <c r="B194" s="39"/>
      <c r="C194" s="40"/>
      <c r="D194" s="215" t="s">
        <v>121</v>
      </c>
      <c r="E194" s="40"/>
      <c r="F194" s="216" t="s">
        <v>414</v>
      </c>
      <c r="G194" s="40"/>
      <c r="H194" s="40"/>
      <c r="I194" s="217"/>
      <c r="J194" s="40"/>
      <c r="K194" s="40"/>
      <c r="L194" s="44"/>
      <c r="M194" s="218"/>
      <c r="N194" s="21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121</v>
      </c>
      <c r="AU194" s="17" t="s">
        <v>83</v>
      </c>
    </row>
    <row r="195" s="13" customFormat="1">
      <c r="A195" s="13"/>
      <c r="B195" s="220"/>
      <c r="C195" s="221"/>
      <c r="D195" s="222" t="s">
        <v>123</v>
      </c>
      <c r="E195" s="223" t="s">
        <v>19</v>
      </c>
      <c r="F195" s="224" t="s">
        <v>382</v>
      </c>
      <c r="G195" s="221"/>
      <c r="H195" s="225">
        <v>4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123</v>
      </c>
      <c r="AU195" s="231" t="s">
        <v>83</v>
      </c>
      <c r="AV195" s="13" t="s">
        <v>83</v>
      </c>
      <c r="AW195" s="13" t="s">
        <v>34</v>
      </c>
      <c r="AX195" s="13" t="s">
        <v>81</v>
      </c>
      <c r="AY195" s="231" t="s">
        <v>113</v>
      </c>
    </row>
    <row r="196" s="2" customFormat="1" ht="14.4" customHeight="1">
      <c r="A196" s="38"/>
      <c r="B196" s="39"/>
      <c r="C196" s="232" t="s">
        <v>415</v>
      </c>
      <c r="D196" s="232" t="s">
        <v>125</v>
      </c>
      <c r="E196" s="233" t="s">
        <v>416</v>
      </c>
      <c r="F196" s="234" t="s">
        <v>417</v>
      </c>
      <c r="G196" s="235" t="s">
        <v>253</v>
      </c>
      <c r="H196" s="236">
        <v>2</v>
      </c>
      <c r="I196" s="237"/>
      <c r="J196" s="238">
        <f>ROUND(I196*H196,2)</f>
        <v>0</v>
      </c>
      <c r="K196" s="234" t="s">
        <v>118</v>
      </c>
      <c r="L196" s="239"/>
      <c r="M196" s="240" t="s">
        <v>19</v>
      </c>
      <c r="N196" s="241" t="s">
        <v>44</v>
      </c>
      <c r="O196" s="84"/>
      <c r="P196" s="211">
        <f>O196*H196</f>
        <v>0</v>
      </c>
      <c r="Q196" s="211">
        <v>0.36199999999999999</v>
      </c>
      <c r="R196" s="211">
        <f>Q196*H196</f>
        <v>0.72399999999999998</v>
      </c>
      <c r="S196" s="211">
        <v>0</v>
      </c>
      <c r="T196" s="21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3" t="s">
        <v>128</v>
      </c>
      <c r="AT196" s="213" t="s">
        <v>125</v>
      </c>
      <c r="AU196" s="213" t="s">
        <v>83</v>
      </c>
      <c r="AY196" s="17" t="s">
        <v>113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7" t="s">
        <v>81</v>
      </c>
      <c r="BK196" s="214">
        <f>ROUND(I196*H196,2)</f>
        <v>0</v>
      </c>
      <c r="BL196" s="17" t="s">
        <v>119</v>
      </c>
      <c r="BM196" s="213" t="s">
        <v>418</v>
      </c>
    </row>
    <row r="197" s="13" customFormat="1">
      <c r="A197" s="13"/>
      <c r="B197" s="220"/>
      <c r="C197" s="221"/>
      <c r="D197" s="222" t="s">
        <v>123</v>
      </c>
      <c r="E197" s="223" t="s">
        <v>19</v>
      </c>
      <c r="F197" s="224" t="s">
        <v>83</v>
      </c>
      <c r="G197" s="221"/>
      <c r="H197" s="225">
        <v>2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123</v>
      </c>
      <c r="AU197" s="231" t="s">
        <v>83</v>
      </c>
      <c r="AV197" s="13" t="s">
        <v>83</v>
      </c>
      <c r="AW197" s="13" t="s">
        <v>34</v>
      </c>
      <c r="AX197" s="13" t="s">
        <v>81</v>
      </c>
      <c r="AY197" s="231" t="s">
        <v>113</v>
      </c>
    </row>
    <row r="198" s="12" customFormat="1" ht="25.92" customHeight="1">
      <c r="A198" s="12"/>
      <c r="B198" s="188"/>
      <c r="C198" s="189"/>
      <c r="D198" s="190" t="s">
        <v>72</v>
      </c>
      <c r="E198" s="191" t="s">
        <v>125</v>
      </c>
      <c r="F198" s="191" t="s">
        <v>273</v>
      </c>
      <c r="G198" s="189"/>
      <c r="H198" s="189"/>
      <c r="I198" s="192"/>
      <c r="J198" s="193">
        <f>BK198</f>
        <v>0</v>
      </c>
      <c r="K198" s="189"/>
      <c r="L198" s="194"/>
      <c r="M198" s="195"/>
      <c r="N198" s="196"/>
      <c r="O198" s="196"/>
      <c r="P198" s="197">
        <f>P199</f>
        <v>0</v>
      </c>
      <c r="Q198" s="196"/>
      <c r="R198" s="197">
        <f>R199</f>
        <v>0.021569999999999999</v>
      </c>
      <c r="S198" s="196"/>
      <c r="T198" s="198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9" t="s">
        <v>130</v>
      </c>
      <c r="AT198" s="200" t="s">
        <v>72</v>
      </c>
      <c r="AU198" s="200" t="s">
        <v>73</v>
      </c>
      <c r="AY198" s="199" t="s">
        <v>113</v>
      </c>
      <c r="BK198" s="201">
        <f>BK199</f>
        <v>0</v>
      </c>
    </row>
    <row r="199" s="12" customFormat="1" ht="22.8" customHeight="1">
      <c r="A199" s="12"/>
      <c r="B199" s="188"/>
      <c r="C199" s="189"/>
      <c r="D199" s="190" t="s">
        <v>72</v>
      </c>
      <c r="E199" s="243" t="s">
        <v>274</v>
      </c>
      <c r="F199" s="243" t="s">
        <v>275</v>
      </c>
      <c r="G199" s="189"/>
      <c r="H199" s="189"/>
      <c r="I199" s="192"/>
      <c r="J199" s="244">
        <f>BK199</f>
        <v>0</v>
      </c>
      <c r="K199" s="189"/>
      <c r="L199" s="194"/>
      <c r="M199" s="195"/>
      <c r="N199" s="196"/>
      <c r="O199" s="196"/>
      <c r="P199" s="197">
        <f>SUM(P200:P201)</f>
        <v>0</v>
      </c>
      <c r="Q199" s="196"/>
      <c r="R199" s="197">
        <f>SUM(R200:R201)</f>
        <v>0.021569999999999999</v>
      </c>
      <c r="S199" s="196"/>
      <c r="T199" s="198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9" t="s">
        <v>130</v>
      </c>
      <c r="AT199" s="200" t="s">
        <v>72</v>
      </c>
      <c r="AU199" s="200" t="s">
        <v>81</v>
      </c>
      <c r="AY199" s="199" t="s">
        <v>113</v>
      </c>
      <c r="BK199" s="201">
        <f>SUM(BK200:BK201)</f>
        <v>0</v>
      </c>
    </row>
    <row r="200" s="2" customFormat="1" ht="14.4" customHeight="1">
      <c r="A200" s="38"/>
      <c r="B200" s="39"/>
      <c r="C200" s="202" t="s">
        <v>419</v>
      </c>
      <c r="D200" s="202" t="s">
        <v>114</v>
      </c>
      <c r="E200" s="203" t="s">
        <v>420</v>
      </c>
      <c r="F200" s="204" t="s">
        <v>421</v>
      </c>
      <c r="G200" s="205" t="s">
        <v>117</v>
      </c>
      <c r="H200" s="206">
        <v>3</v>
      </c>
      <c r="I200" s="207"/>
      <c r="J200" s="208">
        <f>ROUND(I200*H200,2)</f>
        <v>0</v>
      </c>
      <c r="K200" s="204" t="s">
        <v>118</v>
      </c>
      <c r="L200" s="44"/>
      <c r="M200" s="209" t="s">
        <v>19</v>
      </c>
      <c r="N200" s="210" t="s">
        <v>44</v>
      </c>
      <c r="O200" s="84"/>
      <c r="P200" s="211">
        <f>O200*H200</f>
        <v>0</v>
      </c>
      <c r="Q200" s="211">
        <v>0.0071900000000000002</v>
      </c>
      <c r="R200" s="211">
        <f>Q200*H200</f>
        <v>0.021569999999999999</v>
      </c>
      <c r="S200" s="211">
        <v>0</v>
      </c>
      <c r="T200" s="21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3" t="s">
        <v>279</v>
      </c>
      <c r="AT200" s="213" t="s">
        <v>114</v>
      </c>
      <c r="AU200" s="213" t="s">
        <v>83</v>
      </c>
      <c r="AY200" s="17" t="s">
        <v>113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7" t="s">
        <v>81</v>
      </c>
      <c r="BK200" s="214">
        <f>ROUND(I200*H200,2)</f>
        <v>0</v>
      </c>
      <c r="BL200" s="17" t="s">
        <v>279</v>
      </c>
      <c r="BM200" s="213" t="s">
        <v>422</v>
      </c>
    </row>
    <row r="201" s="2" customFormat="1">
      <c r="A201" s="38"/>
      <c r="B201" s="39"/>
      <c r="C201" s="40"/>
      <c r="D201" s="215" t="s">
        <v>121</v>
      </c>
      <c r="E201" s="40"/>
      <c r="F201" s="216" t="s">
        <v>423</v>
      </c>
      <c r="G201" s="40"/>
      <c r="H201" s="40"/>
      <c r="I201" s="217"/>
      <c r="J201" s="40"/>
      <c r="K201" s="40"/>
      <c r="L201" s="44"/>
      <c r="M201" s="259"/>
      <c r="N201" s="260"/>
      <c r="O201" s="261"/>
      <c r="P201" s="261"/>
      <c r="Q201" s="261"/>
      <c r="R201" s="261"/>
      <c r="S201" s="261"/>
      <c r="T201" s="26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121</v>
      </c>
      <c r="AU201" s="17" t="s">
        <v>83</v>
      </c>
    </row>
    <row r="202" s="2" customFormat="1" ht="6.96" customHeight="1">
      <c r="A202" s="38"/>
      <c r="B202" s="59"/>
      <c r="C202" s="60"/>
      <c r="D202" s="60"/>
      <c r="E202" s="60"/>
      <c r="F202" s="60"/>
      <c r="G202" s="60"/>
      <c r="H202" s="60"/>
      <c r="I202" s="60"/>
      <c r="J202" s="60"/>
      <c r="K202" s="60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I4BjKYGHxyY0voZGnmRNtddwhoJpC4TXYF+Rg45GWmq/6GP2czopkGpSP7NdbEW688BRhoa7O+OUW7FZyK5Usw==" hashValue="s96UKEouojdIatHcqwbGqLOdyqyRP0TFp3XLvU7TCTOTzBjcdXPKGrD2Y7Bvz12ofkJiybWGG5U65Z0yoqr7+w==" algorithmName="SHA-512" password="CC35"/>
  <autoFilter ref="C85:K20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89" r:id="rId1" display="https://podminky.urs.cz/item/CS_URS_2023_01/348401130"/>
    <hyperlink ref="F92" r:id="rId2" display="https://podminky.urs.cz/item/CS_URS_2023_01/811377111"/>
    <hyperlink ref="F96" r:id="rId3" display="https://podminky.urs.cz/item/CS_URS_2023_01/871218113"/>
    <hyperlink ref="F100" r:id="rId4" display="https://podminky.urs.cz/item/CS_URS_2023_01/895211141"/>
    <hyperlink ref="F102" r:id="rId5" display="https://podminky.urs.cz/item/CS_URS_2023_01/938907141"/>
    <hyperlink ref="F105" r:id="rId6" display="https://podminky.urs.cz/item/CS_URS_2023_01/966071822"/>
    <hyperlink ref="F108" r:id="rId7" display="https://podminky.urs.cz/item/CS_URS_2023_01/998318011"/>
    <hyperlink ref="F119" r:id="rId8" display="https://podminky.urs.cz/item/CS_URS_2023_01/115101201"/>
    <hyperlink ref="F122" r:id="rId9" display="https://podminky.urs.cz/item/CS_URS_2023_01/121112004"/>
    <hyperlink ref="F125" r:id="rId10" display="https://podminky.urs.cz/item/CS_URS_2023_01/132212231"/>
    <hyperlink ref="F128" r:id="rId11" display="https://podminky.urs.cz/item/CS_URS_2023_01/132254203"/>
    <hyperlink ref="F131" r:id="rId12" display="https://podminky.urs.cz/item/CS_URS_2023_01/151101101"/>
    <hyperlink ref="F134" r:id="rId13" display="https://podminky.urs.cz/item/CS_URS_2023_01/151101111"/>
    <hyperlink ref="F137" r:id="rId14" display="https://podminky.urs.cz/item/CS_URS_2023_01/174111101"/>
    <hyperlink ref="F140" r:id="rId15" display="https://podminky.urs.cz/item/CS_URS_2023_01/174151101"/>
    <hyperlink ref="F143" r:id="rId16" display="https://podminky.urs.cz/item/CS_URS_2023_01/175111201"/>
    <hyperlink ref="F146" r:id="rId17" display="https://podminky.urs.cz/item/CS_URS_2023_01/175151101"/>
    <hyperlink ref="F149" r:id="rId18" display="https://podminky.urs.cz/item/CS_URS_2023_01/181111131"/>
    <hyperlink ref="F152" r:id="rId19" display="https://podminky.urs.cz/item/CS_URS_2023_01/181351004"/>
    <hyperlink ref="F155" r:id="rId20" display="https://podminky.urs.cz/item/CS_URS_2023_01/181411131"/>
    <hyperlink ref="F159" r:id="rId21" display="https://podminky.urs.cz/item/CS_URS_2023_01/451595111"/>
    <hyperlink ref="F164" r:id="rId22" display="https://podminky.urs.cz/item/CS_URS_2023_01/810391111"/>
    <hyperlink ref="F166" r:id="rId23" display="https://podminky.urs.cz/item/CS_URS_2023_01/810391811"/>
    <hyperlink ref="F169" r:id="rId24" display="https://podminky.urs.cz/item/CS_URS_2023_01/890131851"/>
    <hyperlink ref="F172" r:id="rId25" display="https://podminky.urs.cz/item/CS_URS_2023_01/899623141"/>
    <hyperlink ref="F176" r:id="rId26" display="https://podminky.urs.cz/item/CS_URS_2023_01/338171113"/>
    <hyperlink ref="F179" r:id="rId27" display="https://podminky.urs.cz/item/CS_URS_2023_01/348121122"/>
    <hyperlink ref="F183" r:id="rId28" display="https://podminky.urs.cz/item/CS_URS_2023_01/894412411"/>
    <hyperlink ref="F185" r:id="rId29" display="https://podminky.urs.cz/item/CS_URS_2023_01/895211149"/>
    <hyperlink ref="F188" r:id="rId30" display="https://podminky.urs.cz/item/CS_URS_2023_01/899304111"/>
    <hyperlink ref="F191" r:id="rId31" display="https://podminky.urs.cz/item/CS_URS_2023_01/966049831"/>
    <hyperlink ref="F194" r:id="rId32" display="https://podminky.urs.cz/item/CS_URS_2023_01/966071711"/>
    <hyperlink ref="F201" r:id="rId33" display="https://podminky.urs.cz/item/CS_URS_2023_01/11500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63" customWidth="1"/>
    <col min="2" max="2" width="1.710938" style="263" customWidth="1"/>
    <col min="3" max="4" width="5.003906" style="263" customWidth="1"/>
    <col min="5" max="5" width="11.71094" style="263" customWidth="1"/>
    <col min="6" max="6" width="9.140625" style="263" customWidth="1"/>
    <col min="7" max="7" width="5.003906" style="263" customWidth="1"/>
    <col min="8" max="8" width="77.85156" style="263" customWidth="1"/>
    <col min="9" max="10" width="20.00391" style="263" customWidth="1"/>
    <col min="11" max="11" width="1.710938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424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425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426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427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428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429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430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431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432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433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434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80</v>
      </c>
      <c r="F18" s="274" t="s">
        <v>435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436</v>
      </c>
      <c r="F19" s="274" t="s">
        <v>437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438</v>
      </c>
      <c r="F20" s="274" t="s">
        <v>439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440</v>
      </c>
      <c r="F21" s="274" t="s">
        <v>441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442</v>
      </c>
      <c r="F22" s="274" t="s">
        <v>443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444</v>
      </c>
      <c r="F23" s="274" t="s">
        <v>445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446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447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448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449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450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451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452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453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454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99</v>
      </c>
      <c r="F36" s="274"/>
      <c r="G36" s="274" t="s">
        <v>455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456</v>
      </c>
      <c r="F37" s="274"/>
      <c r="G37" s="274" t="s">
        <v>457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54</v>
      </c>
      <c r="F38" s="274"/>
      <c r="G38" s="274" t="s">
        <v>458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55</v>
      </c>
      <c r="F39" s="274"/>
      <c r="G39" s="274" t="s">
        <v>459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100</v>
      </c>
      <c r="F40" s="274"/>
      <c r="G40" s="274" t="s">
        <v>460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101</v>
      </c>
      <c r="F41" s="274"/>
      <c r="G41" s="274" t="s">
        <v>461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462</v>
      </c>
      <c r="F42" s="274"/>
      <c r="G42" s="274" t="s">
        <v>463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464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465</v>
      </c>
      <c r="F44" s="274"/>
      <c r="G44" s="274" t="s">
        <v>466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103</v>
      </c>
      <c r="F45" s="274"/>
      <c r="G45" s="274" t="s">
        <v>467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468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469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470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471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472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473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474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475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476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477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478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479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480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481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482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483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484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485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486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487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488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489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490</v>
      </c>
      <c r="D76" s="292"/>
      <c r="E76" s="292"/>
      <c r="F76" s="292" t="s">
        <v>491</v>
      </c>
      <c r="G76" s="293"/>
      <c r="H76" s="292" t="s">
        <v>55</v>
      </c>
      <c r="I76" s="292" t="s">
        <v>58</v>
      </c>
      <c r="J76" s="292" t="s">
        <v>492</v>
      </c>
      <c r="K76" s="291"/>
    </row>
    <row r="77" s="1" customFormat="1" ht="17.25" customHeight="1">
      <c r="B77" s="289"/>
      <c r="C77" s="294" t="s">
        <v>493</v>
      </c>
      <c r="D77" s="294"/>
      <c r="E77" s="294"/>
      <c r="F77" s="295" t="s">
        <v>494</v>
      </c>
      <c r="G77" s="296"/>
      <c r="H77" s="294"/>
      <c r="I77" s="294"/>
      <c r="J77" s="294" t="s">
        <v>495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54</v>
      </c>
      <c r="D79" s="299"/>
      <c r="E79" s="299"/>
      <c r="F79" s="300" t="s">
        <v>496</v>
      </c>
      <c r="G79" s="301"/>
      <c r="H79" s="277" t="s">
        <v>497</v>
      </c>
      <c r="I79" s="277" t="s">
        <v>498</v>
      </c>
      <c r="J79" s="277">
        <v>20</v>
      </c>
      <c r="K79" s="291"/>
    </row>
    <row r="80" s="1" customFormat="1" ht="15" customHeight="1">
      <c r="B80" s="289"/>
      <c r="C80" s="277" t="s">
        <v>499</v>
      </c>
      <c r="D80" s="277"/>
      <c r="E80" s="277"/>
      <c r="F80" s="300" t="s">
        <v>496</v>
      </c>
      <c r="G80" s="301"/>
      <c r="H80" s="277" t="s">
        <v>500</v>
      </c>
      <c r="I80" s="277" t="s">
        <v>498</v>
      </c>
      <c r="J80" s="277">
        <v>120</v>
      </c>
      <c r="K80" s="291"/>
    </row>
    <row r="81" s="1" customFormat="1" ht="15" customHeight="1">
      <c r="B81" s="302"/>
      <c r="C81" s="277" t="s">
        <v>501</v>
      </c>
      <c r="D81" s="277"/>
      <c r="E81" s="277"/>
      <c r="F81" s="300" t="s">
        <v>502</v>
      </c>
      <c r="G81" s="301"/>
      <c r="H81" s="277" t="s">
        <v>503</v>
      </c>
      <c r="I81" s="277" t="s">
        <v>498</v>
      </c>
      <c r="J81" s="277">
        <v>50</v>
      </c>
      <c r="K81" s="291"/>
    </row>
    <row r="82" s="1" customFormat="1" ht="15" customHeight="1">
      <c r="B82" s="302"/>
      <c r="C82" s="277" t="s">
        <v>504</v>
      </c>
      <c r="D82" s="277"/>
      <c r="E82" s="277"/>
      <c r="F82" s="300" t="s">
        <v>496</v>
      </c>
      <c r="G82" s="301"/>
      <c r="H82" s="277" t="s">
        <v>505</v>
      </c>
      <c r="I82" s="277" t="s">
        <v>506</v>
      </c>
      <c r="J82" s="277"/>
      <c r="K82" s="291"/>
    </row>
    <row r="83" s="1" customFormat="1" ht="15" customHeight="1">
      <c r="B83" s="302"/>
      <c r="C83" s="303" t="s">
        <v>507</v>
      </c>
      <c r="D83" s="303"/>
      <c r="E83" s="303"/>
      <c r="F83" s="304" t="s">
        <v>502</v>
      </c>
      <c r="G83" s="303"/>
      <c r="H83" s="303" t="s">
        <v>508</v>
      </c>
      <c r="I83" s="303" t="s">
        <v>498</v>
      </c>
      <c r="J83" s="303">
        <v>15</v>
      </c>
      <c r="K83" s="291"/>
    </row>
    <row r="84" s="1" customFormat="1" ht="15" customHeight="1">
      <c r="B84" s="302"/>
      <c r="C84" s="303" t="s">
        <v>509</v>
      </c>
      <c r="D84" s="303"/>
      <c r="E84" s="303"/>
      <c r="F84" s="304" t="s">
        <v>502</v>
      </c>
      <c r="G84" s="303"/>
      <c r="H84" s="303" t="s">
        <v>510</v>
      </c>
      <c r="I84" s="303" t="s">
        <v>498</v>
      </c>
      <c r="J84" s="303">
        <v>15</v>
      </c>
      <c r="K84" s="291"/>
    </row>
    <row r="85" s="1" customFormat="1" ht="15" customHeight="1">
      <c r="B85" s="302"/>
      <c r="C85" s="303" t="s">
        <v>511</v>
      </c>
      <c r="D85" s="303"/>
      <c r="E85" s="303"/>
      <c r="F85" s="304" t="s">
        <v>502</v>
      </c>
      <c r="G85" s="303"/>
      <c r="H85" s="303" t="s">
        <v>512</v>
      </c>
      <c r="I85" s="303" t="s">
        <v>498</v>
      </c>
      <c r="J85" s="303">
        <v>20</v>
      </c>
      <c r="K85" s="291"/>
    </row>
    <row r="86" s="1" customFormat="1" ht="15" customHeight="1">
      <c r="B86" s="302"/>
      <c r="C86" s="303" t="s">
        <v>513</v>
      </c>
      <c r="D86" s="303"/>
      <c r="E86" s="303"/>
      <c r="F86" s="304" t="s">
        <v>502</v>
      </c>
      <c r="G86" s="303"/>
      <c r="H86" s="303" t="s">
        <v>514</v>
      </c>
      <c r="I86" s="303" t="s">
        <v>498</v>
      </c>
      <c r="J86" s="303">
        <v>20</v>
      </c>
      <c r="K86" s="291"/>
    </row>
    <row r="87" s="1" customFormat="1" ht="15" customHeight="1">
      <c r="B87" s="302"/>
      <c r="C87" s="277" t="s">
        <v>515</v>
      </c>
      <c r="D87" s="277"/>
      <c r="E87" s="277"/>
      <c r="F87" s="300" t="s">
        <v>502</v>
      </c>
      <c r="G87" s="301"/>
      <c r="H87" s="277" t="s">
        <v>516</v>
      </c>
      <c r="I87" s="277" t="s">
        <v>498</v>
      </c>
      <c r="J87" s="277">
        <v>50</v>
      </c>
      <c r="K87" s="291"/>
    </row>
    <row r="88" s="1" customFormat="1" ht="15" customHeight="1">
      <c r="B88" s="302"/>
      <c r="C88" s="277" t="s">
        <v>517</v>
      </c>
      <c r="D88" s="277"/>
      <c r="E88" s="277"/>
      <c r="F88" s="300" t="s">
        <v>502</v>
      </c>
      <c r="G88" s="301"/>
      <c r="H88" s="277" t="s">
        <v>518</v>
      </c>
      <c r="I88" s="277" t="s">
        <v>498</v>
      </c>
      <c r="J88" s="277">
        <v>20</v>
      </c>
      <c r="K88" s="291"/>
    </row>
    <row r="89" s="1" customFormat="1" ht="15" customHeight="1">
      <c r="B89" s="302"/>
      <c r="C89" s="277" t="s">
        <v>519</v>
      </c>
      <c r="D89" s="277"/>
      <c r="E89" s="277"/>
      <c r="F89" s="300" t="s">
        <v>502</v>
      </c>
      <c r="G89" s="301"/>
      <c r="H89" s="277" t="s">
        <v>520</v>
      </c>
      <c r="I89" s="277" t="s">
        <v>498</v>
      </c>
      <c r="J89" s="277">
        <v>20</v>
      </c>
      <c r="K89" s="291"/>
    </row>
    <row r="90" s="1" customFormat="1" ht="15" customHeight="1">
      <c r="B90" s="302"/>
      <c r="C90" s="277" t="s">
        <v>521</v>
      </c>
      <c r="D90" s="277"/>
      <c r="E90" s="277"/>
      <c r="F90" s="300" t="s">
        <v>502</v>
      </c>
      <c r="G90" s="301"/>
      <c r="H90" s="277" t="s">
        <v>522</v>
      </c>
      <c r="I90" s="277" t="s">
        <v>498</v>
      </c>
      <c r="J90" s="277">
        <v>50</v>
      </c>
      <c r="K90" s="291"/>
    </row>
    <row r="91" s="1" customFormat="1" ht="15" customHeight="1">
      <c r="B91" s="302"/>
      <c r="C91" s="277" t="s">
        <v>523</v>
      </c>
      <c r="D91" s="277"/>
      <c r="E91" s="277"/>
      <c r="F91" s="300" t="s">
        <v>502</v>
      </c>
      <c r="G91" s="301"/>
      <c r="H91" s="277" t="s">
        <v>523</v>
      </c>
      <c r="I91" s="277" t="s">
        <v>498</v>
      </c>
      <c r="J91" s="277">
        <v>50</v>
      </c>
      <c r="K91" s="291"/>
    </row>
    <row r="92" s="1" customFormat="1" ht="15" customHeight="1">
      <c r="B92" s="302"/>
      <c r="C92" s="277" t="s">
        <v>524</v>
      </c>
      <c r="D92" s="277"/>
      <c r="E92" s="277"/>
      <c r="F92" s="300" t="s">
        <v>502</v>
      </c>
      <c r="G92" s="301"/>
      <c r="H92" s="277" t="s">
        <v>525</v>
      </c>
      <c r="I92" s="277" t="s">
        <v>498</v>
      </c>
      <c r="J92" s="277">
        <v>255</v>
      </c>
      <c r="K92" s="291"/>
    </row>
    <row r="93" s="1" customFormat="1" ht="15" customHeight="1">
      <c r="B93" s="302"/>
      <c r="C93" s="277" t="s">
        <v>526</v>
      </c>
      <c r="D93" s="277"/>
      <c r="E93" s="277"/>
      <c r="F93" s="300" t="s">
        <v>496</v>
      </c>
      <c r="G93" s="301"/>
      <c r="H93" s="277" t="s">
        <v>527</v>
      </c>
      <c r="I93" s="277" t="s">
        <v>528</v>
      </c>
      <c r="J93" s="277"/>
      <c r="K93" s="291"/>
    </row>
    <row r="94" s="1" customFormat="1" ht="15" customHeight="1">
      <c r="B94" s="302"/>
      <c r="C94" s="277" t="s">
        <v>529</v>
      </c>
      <c r="D94" s="277"/>
      <c r="E94" s="277"/>
      <c r="F94" s="300" t="s">
        <v>496</v>
      </c>
      <c r="G94" s="301"/>
      <c r="H94" s="277" t="s">
        <v>530</v>
      </c>
      <c r="I94" s="277" t="s">
        <v>531</v>
      </c>
      <c r="J94" s="277"/>
      <c r="K94" s="291"/>
    </row>
    <row r="95" s="1" customFormat="1" ht="15" customHeight="1">
      <c r="B95" s="302"/>
      <c r="C95" s="277" t="s">
        <v>532</v>
      </c>
      <c r="D95" s="277"/>
      <c r="E95" s="277"/>
      <c r="F95" s="300" t="s">
        <v>496</v>
      </c>
      <c r="G95" s="301"/>
      <c r="H95" s="277" t="s">
        <v>532</v>
      </c>
      <c r="I95" s="277" t="s">
        <v>531</v>
      </c>
      <c r="J95" s="277"/>
      <c r="K95" s="291"/>
    </row>
    <row r="96" s="1" customFormat="1" ht="15" customHeight="1">
      <c r="B96" s="302"/>
      <c r="C96" s="277" t="s">
        <v>39</v>
      </c>
      <c r="D96" s="277"/>
      <c r="E96" s="277"/>
      <c r="F96" s="300" t="s">
        <v>496</v>
      </c>
      <c r="G96" s="301"/>
      <c r="H96" s="277" t="s">
        <v>533</v>
      </c>
      <c r="I96" s="277" t="s">
        <v>531</v>
      </c>
      <c r="J96" s="277"/>
      <c r="K96" s="291"/>
    </row>
    <row r="97" s="1" customFormat="1" ht="15" customHeight="1">
      <c r="B97" s="302"/>
      <c r="C97" s="277" t="s">
        <v>49</v>
      </c>
      <c r="D97" s="277"/>
      <c r="E97" s="277"/>
      <c r="F97" s="300" t="s">
        <v>496</v>
      </c>
      <c r="G97" s="301"/>
      <c r="H97" s="277" t="s">
        <v>534</v>
      </c>
      <c r="I97" s="277" t="s">
        <v>531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535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490</v>
      </c>
      <c r="D103" s="292"/>
      <c r="E103" s="292"/>
      <c r="F103" s="292" t="s">
        <v>491</v>
      </c>
      <c r="G103" s="293"/>
      <c r="H103" s="292" t="s">
        <v>55</v>
      </c>
      <c r="I103" s="292" t="s">
        <v>58</v>
      </c>
      <c r="J103" s="292" t="s">
        <v>492</v>
      </c>
      <c r="K103" s="291"/>
    </row>
    <row r="104" s="1" customFormat="1" ht="17.25" customHeight="1">
      <c r="B104" s="289"/>
      <c r="C104" s="294" t="s">
        <v>493</v>
      </c>
      <c r="D104" s="294"/>
      <c r="E104" s="294"/>
      <c r="F104" s="295" t="s">
        <v>494</v>
      </c>
      <c r="G104" s="296"/>
      <c r="H104" s="294"/>
      <c r="I104" s="294"/>
      <c r="J104" s="294" t="s">
        <v>495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54</v>
      </c>
      <c r="D106" s="299"/>
      <c r="E106" s="299"/>
      <c r="F106" s="300" t="s">
        <v>496</v>
      </c>
      <c r="G106" s="277"/>
      <c r="H106" s="277" t="s">
        <v>536</v>
      </c>
      <c r="I106" s="277" t="s">
        <v>498</v>
      </c>
      <c r="J106" s="277">
        <v>20</v>
      </c>
      <c r="K106" s="291"/>
    </row>
    <row r="107" s="1" customFormat="1" ht="15" customHeight="1">
      <c r="B107" s="289"/>
      <c r="C107" s="277" t="s">
        <v>499</v>
      </c>
      <c r="D107" s="277"/>
      <c r="E107" s="277"/>
      <c r="F107" s="300" t="s">
        <v>496</v>
      </c>
      <c r="G107" s="277"/>
      <c r="H107" s="277" t="s">
        <v>536</v>
      </c>
      <c r="I107" s="277" t="s">
        <v>498</v>
      </c>
      <c r="J107" s="277">
        <v>120</v>
      </c>
      <c r="K107" s="291"/>
    </row>
    <row r="108" s="1" customFormat="1" ht="15" customHeight="1">
      <c r="B108" s="302"/>
      <c r="C108" s="277" t="s">
        <v>501</v>
      </c>
      <c r="D108" s="277"/>
      <c r="E108" s="277"/>
      <c r="F108" s="300" t="s">
        <v>502</v>
      </c>
      <c r="G108" s="277"/>
      <c r="H108" s="277" t="s">
        <v>536</v>
      </c>
      <c r="I108" s="277" t="s">
        <v>498</v>
      </c>
      <c r="J108" s="277">
        <v>50</v>
      </c>
      <c r="K108" s="291"/>
    </row>
    <row r="109" s="1" customFormat="1" ht="15" customHeight="1">
      <c r="B109" s="302"/>
      <c r="C109" s="277" t="s">
        <v>504</v>
      </c>
      <c r="D109" s="277"/>
      <c r="E109" s="277"/>
      <c r="F109" s="300" t="s">
        <v>496</v>
      </c>
      <c r="G109" s="277"/>
      <c r="H109" s="277" t="s">
        <v>536</v>
      </c>
      <c r="I109" s="277" t="s">
        <v>506</v>
      </c>
      <c r="J109" s="277"/>
      <c r="K109" s="291"/>
    </row>
    <row r="110" s="1" customFormat="1" ht="15" customHeight="1">
      <c r="B110" s="302"/>
      <c r="C110" s="277" t="s">
        <v>515</v>
      </c>
      <c r="D110" s="277"/>
      <c r="E110" s="277"/>
      <c r="F110" s="300" t="s">
        <v>502</v>
      </c>
      <c r="G110" s="277"/>
      <c r="H110" s="277" t="s">
        <v>536</v>
      </c>
      <c r="I110" s="277" t="s">
        <v>498</v>
      </c>
      <c r="J110" s="277">
        <v>50</v>
      </c>
      <c r="K110" s="291"/>
    </row>
    <row r="111" s="1" customFormat="1" ht="15" customHeight="1">
      <c r="B111" s="302"/>
      <c r="C111" s="277" t="s">
        <v>523</v>
      </c>
      <c r="D111" s="277"/>
      <c r="E111" s="277"/>
      <c r="F111" s="300" t="s">
        <v>502</v>
      </c>
      <c r="G111" s="277"/>
      <c r="H111" s="277" t="s">
        <v>536</v>
      </c>
      <c r="I111" s="277" t="s">
        <v>498</v>
      </c>
      <c r="J111" s="277">
        <v>50</v>
      </c>
      <c r="K111" s="291"/>
    </row>
    <row r="112" s="1" customFormat="1" ht="15" customHeight="1">
      <c r="B112" s="302"/>
      <c r="C112" s="277" t="s">
        <v>521</v>
      </c>
      <c r="D112" s="277"/>
      <c r="E112" s="277"/>
      <c r="F112" s="300" t="s">
        <v>502</v>
      </c>
      <c r="G112" s="277"/>
      <c r="H112" s="277" t="s">
        <v>536</v>
      </c>
      <c r="I112" s="277" t="s">
        <v>498</v>
      </c>
      <c r="J112" s="277">
        <v>50</v>
      </c>
      <c r="K112" s="291"/>
    </row>
    <row r="113" s="1" customFormat="1" ht="15" customHeight="1">
      <c r="B113" s="302"/>
      <c r="C113" s="277" t="s">
        <v>54</v>
      </c>
      <c r="D113" s="277"/>
      <c r="E113" s="277"/>
      <c r="F113" s="300" t="s">
        <v>496</v>
      </c>
      <c r="G113" s="277"/>
      <c r="H113" s="277" t="s">
        <v>537</v>
      </c>
      <c r="I113" s="277" t="s">
        <v>498</v>
      </c>
      <c r="J113" s="277">
        <v>20</v>
      </c>
      <c r="K113" s="291"/>
    </row>
    <row r="114" s="1" customFormat="1" ht="15" customHeight="1">
      <c r="B114" s="302"/>
      <c r="C114" s="277" t="s">
        <v>538</v>
      </c>
      <c r="D114" s="277"/>
      <c r="E114" s="277"/>
      <c r="F114" s="300" t="s">
        <v>496</v>
      </c>
      <c r="G114" s="277"/>
      <c r="H114" s="277" t="s">
        <v>539</v>
      </c>
      <c r="I114" s="277" t="s">
        <v>498</v>
      </c>
      <c r="J114" s="277">
        <v>120</v>
      </c>
      <c r="K114" s="291"/>
    </row>
    <row r="115" s="1" customFormat="1" ht="15" customHeight="1">
      <c r="B115" s="302"/>
      <c r="C115" s="277" t="s">
        <v>39</v>
      </c>
      <c r="D115" s="277"/>
      <c r="E115" s="277"/>
      <c r="F115" s="300" t="s">
        <v>496</v>
      </c>
      <c r="G115" s="277"/>
      <c r="H115" s="277" t="s">
        <v>540</v>
      </c>
      <c r="I115" s="277" t="s">
        <v>531</v>
      </c>
      <c r="J115" s="277"/>
      <c r="K115" s="291"/>
    </row>
    <row r="116" s="1" customFormat="1" ht="15" customHeight="1">
      <c r="B116" s="302"/>
      <c r="C116" s="277" t="s">
        <v>49</v>
      </c>
      <c r="D116" s="277"/>
      <c r="E116" s="277"/>
      <c r="F116" s="300" t="s">
        <v>496</v>
      </c>
      <c r="G116" s="277"/>
      <c r="H116" s="277" t="s">
        <v>541</v>
      </c>
      <c r="I116" s="277" t="s">
        <v>531</v>
      </c>
      <c r="J116" s="277"/>
      <c r="K116" s="291"/>
    </row>
    <row r="117" s="1" customFormat="1" ht="15" customHeight="1">
      <c r="B117" s="302"/>
      <c r="C117" s="277" t="s">
        <v>58</v>
      </c>
      <c r="D117" s="277"/>
      <c r="E117" s="277"/>
      <c r="F117" s="300" t="s">
        <v>496</v>
      </c>
      <c r="G117" s="277"/>
      <c r="H117" s="277" t="s">
        <v>542</v>
      </c>
      <c r="I117" s="277" t="s">
        <v>543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544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490</v>
      </c>
      <c r="D123" s="292"/>
      <c r="E123" s="292"/>
      <c r="F123" s="292" t="s">
        <v>491</v>
      </c>
      <c r="G123" s="293"/>
      <c r="H123" s="292" t="s">
        <v>55</v>
      </c>
      <c r="I123" s="292" t="s">
        <v>58</v>
      </c>
      <c r="J123" s="292" t="s">
        <v>492</v>
      </c>
      <c r="K123" s="321"/>
    </row>
    <row r="124" s="1" customFormat="1" ht="17.25" customHeight="1">
      <c r="B124" s="320"/>
      <c r="C124" s="294" t="s">
        <v>493</v>
      </c>
      <c r="D124" s="294"/>
      <c r="E124" s="294"/>
      <c r="F124" s="295" t="s">
        <v>494</v>
      </c>
      <c r="G124" s="296"/>
      <c r="H124" s="294"/>
      <c r="I124" s="294"/>
      <c r="J124" s="294" t="s">
        <v>495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499</v>
      </c>
      <c r="D126" s="299"/>
      <c r="E126" s="299"/>
      <c r="F126" s="300" t="s">
        <v>496</v>
      </c>
      <c r="G126" s="277"/>
      <c r="H126" s="277" t="s">
        <v>536</v>
      </c>
      <c r="I126" s="277" t="s">
        <v>498</v>
      </c>
      <c r="J126" s="277">
        <v>120</v>
      </c>
      <c r="K126" s="325"/>
    </row>
    <row r="127" s="1" customFormat="1" ht="15" customHeight="1">
      <c r="B127" s="322"/>
      <c r="C127" s="277" t="s">
        <v>545</v>
      </c>
      <c r="D127" s="277"/>
      <c r="E127" s="277"/>
      <c r="F127" s="300" t="s">
        <v>496</v>
      </c>
      <c r="G127" s="277"/>
      <c r="H127" s="277" t="s">
        <v>546</v>
      </c>
      <c r="I127" s="277" t="s">
        <v>498</v>
      </c>
      <c r="J127" s="277" t="s">
        <v>547</v>
      </c>
      <c r="K127" s="325"/>
    </row>
    <row r="128" s="1" customFormat="1" ht="15" customHeight="1">
      <c r="B128" s="322"/>
      <c r="C128" s="277" t="s">
        <v>444</v>
      </c>
      <c r="D128" s="277"/>
      <c r="E128" s="277"/>
      <c r="F128" s="300" t="s">
        <v>496</v>
      </c>
      <c r="G128" s="277"/>
      <c r="H128" s="277" t="s">
        <v>548</v>
      </c>
      <c r="I128" s="277" t="s">
        <v>498</v>
      </c>
      <c r="J128" s="277" t="s">
        <v>547</v>
      </c>
      <c r="K128" s="325"/>
    </row>
    <row r="129" s="1" customFormat="1" ht="15" customHeight="1">
      <c r="B129" s="322"/>
      <c r="C129" s="277" t="s">
        <v>507</v>
      </c>
      <c r="D129" s="277"/>
      <c r="E129" s="277"/>
      <c r="F129" s="300" t="s">
        <v>502</v>
      </c>
      <c r="G129" s="277"/>
      <c r="H129" s="277" t="s">
        <v>508</v>
      </c>
      <c r="I129" s="277" t="s">
        <v>498</v>
      </c>
      <c r="J129" s="277">
        <v>15</v>
      </c>
      <c r="K129" s="325"/>
    </row>
    <row r="130" s="1" customFormat="1" ht="15" customHeight="1">
      <c r="B130" s="322"/>
      <c r="C130" s="303" t="s">
        <v>509</v>
      </c>
      <c r="D130" s="303"/>
      <c r="E130" s="303"/>
      <c r="F130" s="304" t="s">
        <v>502</v>
      </c>
      <c r="G130" s="303"/>
      <c r="H130" s="303" t="s">
        <v>510</v>
      </c>
      <c r="I130" s="303" t="s">
        <v>498</v>
      </c>
      <c r="J130" s="303">
        <v>15</v>
      </c>
      <c r="K130" s="325"/>
    </row>
    <row r="131" s="1" customFormat="1" ht="15" customHeight="1">
      <c r="B131" s="322"/>
      <c r="C131" s="303" t="s">
        <v>511</v>
      </c>
      <c r="D131" s="303"/>
      <c r="E131" s="303"/>
      <c r="F131" s="304" t="s">
        <v>502</v>
      </c>
      <c r="G131" s="303"/>
      <c r="H131" s="303" t="s">
        <v>512</v>
      </c>
      <c r="I131" s="303" t="s">
        <v>498</v>
      </c>
      <c r="J131" s="303">
        <v>20</v>
      </c>
      <c r="K131" s="325"/>
    </row>
    <row r="132" s="1" customFormat="1" ht="15" customHeight="1">
      <c r="B132" s="322"/>
      <c r="C132" s="303" t="s">
        <v>513</v>
      </c>
      <c r="D132" s="303"/>
      <c r="E132" s="303"/>
      <c r="F132" s="304" t="s">
        <v>502</v>
      </c>
      <c r="G132" s="303"/>
      <c r="H132" s="303" t="s">
        <v>514</v>
      </c>
      <c r="I132" s="303" t="s">
        <v>498</v>
      </c>
      <c r="J132" s="303">
        <v>20</v>
      </c>
      <c r="K132" s="325"/>
    </row>
    <row r="133" s="1" customFormat="1" ht="15" customHeight="1">
      <c r="B133" s="322"/>
      <c r="C133" s="277" t="s">
        <v>501</v>
      </c>
      <c r="D133" s="277"/>
      <c r="E133" s="277"/>
      <c r="F133" s="300" t="s">
        <v>502</v>
      </c>
      <c r="G133" s="277"/>
      <c r="H133" s="277" t="s">
        <v>536</v>
      </c>
      <c r="I133" s="277" t="s">
        <v>498</v>
      </c>
      <c r="J133" s="277">
        <v>50</v>
      </c>
      <c r="K133" s="325"/>
    </row>
    <row r="134" s="1" customFormat="1" ht="15" customHeight="1">
      <c r="B134" s="322"/>
      <c r="C134" s="277" t="s">
        <v>515</v>
      </c>
      <c r="D134" s="277"/>
      <c r="E134" s="277"/>
      <c r="F134" s="300" t="s">
        <v>502</v>
      </c>
      <c r="G134" s="277"/>
      <c r="H134" s="277" t="s">
        <v>536</v>
      </c>
      <c r="I134" s="277" t="s">
        <v>498</v>
      </c>
      <c r="J134" s="277">
        <v>50</v>
      </c>
      <c r="K134" s="325"/>
    </row>
    <row r="135" s="1" customFormat="1" ht="15" customHeight="1">
      <c r="B135" s="322"/>
      <c r="C135" s="277" t="s">
        <v>521</v>
      </c>
      <c r="D135" s="277"/>
      <c r="E135" s="277"/>
      <c r="F135" s="300" t="s">
        <v>502</v>
      </c>
      <c r="G135" s="277"/>
      <c r="H135" s="277" t="s">
        <v>536</v>
      </c>
      <c r="I135" s="277" t="s">
        <v>498</v>
      </c>
      <c r="J135" s="277">
        <v>50</v>
      </c>
      <c r="K135" s="325"/>
    </row>
    <row r="136" s="1" customFormat="1" ht="15" customHeight="1">
      <c r="B136" s="322"/>
      <c r="C136" s="277" t="s">
        <v>523</v>
      </c>
      <c r="D136" s="277"/>
      <c r="E136" s="277"/>
      <c r="F136" s="300" t="s">
        <v>502</v>
      </c>
      <c r="G136" s="277"/>
      <c r="H136" s="277" t="s">
        <v>536</v>
      </c>
      <c r="I136" s="277" t="s">
        <v>498</v>
      </c>
      <c r="J136" s="277">
        <v>50</v>
      </c>
      <c r="K136" s="325"/>
    </row>
    <row r="137" s="1" customFormat="1" ht="15" customHeight="1">
      <c r="B137" s="322"/>
      <c r="C137" s="277" t="s">
        <v>524</v>
      </c>
      <c r="D137" s="277"/>
      <c r="E137" s="277"/>
      <c r="F137" s="300" t="s">
        <v>502</v>
      </c>
      <c r="G137" s="277"/>
      <c r="H137" s="277" t="s">
        <v>549</v>
      </c>
      <c r="I137" s="277" t="s">
        <v>498</v>
      </c>
      <c r="J137" s="277">
        <v>255</v>
      </c>
      <c r="K137" s="325"/>
    </row>
    <row r="138" s="1" customFormat="1" ht="15" customHeight="1">
      <c r="B138" s="322"/>
      <c r="C138" s="277" t="s">
        <v>526</v>
      </c>
      <c r="D138" s="277"/>
      <c r="E138" s="277"/>
      <c r="F138" s="300" t="s">
        <v>496</v>
      </c>
      <c r="G138" s="277"/>
      <c r="H138" s="277" t="s">
        <v>550</v>
      </c>
      <c r="I138" s="277" t="s">
        <v>528</v>
      </c>
      <c r="J138" s="277"/>
      <c r="K138" s="325"/>
    </row>
    <row r="139" s="1" customFormat="1" ht="15" customHeight="1">
      <c r="B139" s="322"/>
      <c r="C139" s="277" t="s">
        <v>529</v>
      </c>
      <c r="D139" s="277"/>
      <c r="E139" s="277"/>
      <c r="F139" s="300" t="s">
        <v>496</v>
      </c>
      <c r="G139" s="277"/>
      <c r="H139" s="277" t="s">
        <v>551</v>
      </c>
      <c r="I139" s="277" t="s">
        <v>531</v>
      </c>
      <c r="J139" s="277"/>
      <c r="K139" s="325"/>
    </row>
    <row r="140" s="1" customFormat="1" ht="15" customHeight="1">
      <c r="B140" s="322"/>
      <c r="C140" s="277" t="s">
        <v>532</v>
      </c>
      <c r="D140" s="277"/>
      <c r="E140" s="277"/>
      <c r="F140" s="300" t="s">
        <v>496</v>
      </c>
      <c r="G140" s="277"/>
      <c r="H140" s="277" t="s">
        <v>532</v>
      </c>
      <c r="I140" s="277" t="s">
        <v>531</v>
      </c>
      <c r="J140" s="277"/>
      <c r="K140" s="325"/>
    </row>
    <row r="141" s="1" customFormat="1" ht="15" customHeight="1">
      <c r="B141" s="322"/>
      <c r="C141" s="277" t="s">
        <v>39</v>
      </c>
      <c r="D141" s="277"/>
      <c r="E141" s="277"/>
      <c r="F141" s="300" t="s">
        <v>496</v>
      </c>
      <c r="G141" s="277"/>
      <c r="H141" s="277" t="s">
        <v>552</v>
      </c>
      <c r="I141" s="277" t="s">
        <v>531</v>
      </c>
      <c r="J141" s="277"/>
      <c r="K141" s="325"/>
    </row>
    <row r="142" s="1" customFormat="1" ht="15" customHeight="1">
      <c r="B142" s="322"/>
      <c r="C142" s="277" t="s">
        <v>553</v>
      </c>
      <c r="D142" s="277"/>
      <c r="E142" s="277"/>
      <c r="F142" s="300" t="s">
        <v>496</v>
      </c>
      <c r="G142" s="277"/>
      <c r="H142" s="277" t="s">
        <v>554</v>
      </c>
      <c r="I142" s="277" t="s">
        <v>531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555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490</v>
      </c>
      <c r="D148" s="292"/>
      <c r="E148" s="292"/>
      <c r="F148" s="292" t="s">
        <v>491</v>
      </c>
      <c r="G148" s="293"/>
      <c r="H148" s="292" t="s">
        <v>55</v>
      </c>
      <c r="I148" s="292" t="s">
        <v>58</v>
      </c>
      <c r="J148" s="292" t="s">
        <v>492</v>
      </c>
      <c r="K148" s="291"/>
    </row>
    <row r="149" s="1" customFormat="1" ht="17.25" customHeight="1">
      <c r="B149" s="289"/>
      <c r="C149" s="294" t="s">
        <v>493</v>
      </c>
      <c r="D149" s="294"/>
      <c r="E149" s="294"/>
      <c r="F149" s="295" t="s">
        <v>494</v>
      </c>
      <c r="G149" s="296"/>
      <c r="H149" s="294"/>
      <c r="I149" s="294"/>
      <c r="J149" s="294" t="s">
        <v>495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499</v>
      </c>
      <c r="D151" s="277"/>
      <c r="E151" s="277"/>
      <c r="F151" s="330" t="s">
        <v>496</v>
      </c>
      <c r="G151" s="277"/>
      <c r="H151" s="329" t="s">
        <v>536</v>
      </c>
      <c r="I151" s="329" t="s">
        <v>498</v>
      </c>
      <c r="J151" s="329">
        <v>120</v>
      </c>
      <c r="K151" s="325"/>
    </row>
    <row r="152" s="1" customFormat="1" ht="15" customHeight="1">
      <c r="B152" s="302"/>
      <c r="C152" s="329" t="s">
        <v>545</v>
      </c>
      <c r="D152" s="277"/>
      <c r="E152" s="277"/>
      <c r="F152" s="330" t="s">
        <v>496</v>
      </c>
      <c r="G152" s="277"/>
      <c r="H152" s="329" t="s">
        <v>556</v>
      </c>
      <c r="I152" s="329" t="s">
        <v>498</v>
      </c>
      <c r="J152" s="329" t="s">
        <v>547</v>
      </c>
      <c r="K152" s="325"/>
    </row>
    <row r="153" s="1" customFormat="1" ht="15" customHeight="1">
      <c r="B153" s="302"/>
      <c r="C153" s="329" t="s">
        <v>444</v>
      </c>
      <c r="D153" s="277"/>
      <c r="E153" s="277"/>
      <c r="F153" s="330" t="s">
        <v>496</v>
      </c>
      <c r="G153" s="277"/>
      <c r="H153" s="329" t="s">
        <v>557</v>
      </c>
      <c r="I153" s="329" t="s">
        <v>498</v>
      </c>
      <c r="J153" s="329" t="s">
        <v>547</v>
      </c>
      <c r="K153" s="325"/>
    </row>
    <row r="154" s="1" customFormat="1" ht="15" customHeight="1">
      <c r="B154" s="302"/>
      <c r="C154" s="329" t="s">
        <v>501</v>
      </c>
      <c r="D154" s="277"/>
      <c r="E154" s="277"/>
      <c r="F154" s="330" t="s">
        <v>502</v>
      </c>
      <c r="G154" s="277"/>
      <c r="H154" s="329" t="s">
        <v>536</v>
      </c>
      <c r="I154" s="329" t="s">
        <v>498</v>
      </c>
      <c r="J154" s="329">
        <v>50</v>
      </c>
      <c r="K154" s="325"/>
    </row>
    <row r="155" s="1" customFormat="1" ht="15" customHeight="1">
      <c r="B155" s="302"/>
      <c r="C155" s="329" t="s">
        <v>504</v>
      </c>
      <c r="D155" s="277"/>
      <c r="E155" s="277"/>
      <c r="F155" s="330" t="s">
        <v>496</v>
      </c>
      <c r="G155" s="277"/>
      <c r="H155" s="329" t="s">
        <v>536</v>
      </c>
      <c r="I155" s="329" t="s">
        <v>506</v>
      </c>
      <c r="J155" s="329"/>
      <c r="K155" s="325"/>
    </row>
    <row r="156" s="1" customFormat="1" ht="15" customHeight="1">
      <c r="B156" s="302"/>
      <c r="C156" s="329" t="s">
        <v>515</v>
      </c>
      <c r="D156" s="277"/>
      <c r="E156" s="277"/>
      <c r="F156" s="330" t="s">
        <v>502</v>
      </c>
      <c r="G156" s="277"/>
      <c r="H156" s="329" t="s">
        <v>536</v>
      </c>
      <c r="I156" s="329" t="s">
        <v>498</v>
      </c>
      <c r="J156" s="329">
        <v>50</v>
      </c>
      <c r="K156" s="325"/>
    </row>
    <row r="157" s="1" customFormat="1" ht="15" customHeight="1">
      <c r="B157" s="302"/>
      <c r="C157" s="329" t="s">
        <v>523</v>
      </c>
      <c r="D157" s="277"/>
      <c r="E157" s="277"/>
      <c r="F157" s="330" t="s">
        <v>502</v>
      </c>
      <c r="G157" s="277"/>
      <c r="H157" s="329" t="s">
        <v>536</v>
      </c>
      <c r="I157" s="329" t="s">
        <v>498</v>
      </c>
      <c r="J157" s="329">
        <v>50</v>
      </c>
      <c r="K157" s="325"/>
    </row>
    <row r="158" s="1" customFormat="1" ht="15" customHeight="1">
      <c r="B158" s="302"/>
      <c r="C158" s="329" t="s">
        <v>521</v>
      </c>
      <c r="D158" s="277"/>
      <c r="E158" s="277"/>
      <c r="F158" s="330" t="s">
        <v>502</v>
      </c>
      <c r="G158" s="277"/>
      <c r="H158" s="329" t="s">
        <v>536</v>
      </c>
      <c r="I158" s="329" t="s">
        <v>498</v>
      </c>
      <c r="J158" s="329">
        <v>50</v>
      </c>
      <c r="K158" s="325"/>
    </row>
    <row r="159" s="1" customFormat="1" ht="15" customHeight="1">
      <c r="B159" s="302"/>
      <c r="C159" s="329" t="s">
        <v>91</v>
      </c>
      <c r="D159" s="277"/>
      <c r="E159" s="277"/>
      <c r="F159" s="330" t="s">
        <v>496</v>
      </c>
      <c r="G159" s="277"/>
      <c r="H159" s="329" t="s">
        <v>558</v>
      </c>
      <c r="I159" s="329" t="s">
        <v>498</v>
      </c>
      <c r="J159" s="329" t="s">
        <v>559</v>
      </c>
      <c r="K159" s="325"/>
    </row>
    <row r="160" s="1" customFormat="1" ht="15" customHeight="1">
      <c r="B160" s="302"/>
      <c r="C160" s="329" t="s">
        <v>560</v>
      </c>
      <c r="D160" s="277"/>
      <c r="E160" s="277"/>
      <c r="F160" s="330" t="s">
        <v>496</v>
      </c>
      <c r="G160" s="277"/>
      <c r="H160" s="329" t="s">
        <v>561</v>
      </c>
      <c r="I160" s="329" t="s">
        <v>531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562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490</v>
      </c>
      <c r="D166" s="292"/>
      <c r="E166" s="292"/>
      <c r="F166" s="292" t="s">
        <v>491</v>
      </c>
      <c r="G166" s="334"/>
      <c r="H166" s="335" t="s">
        <v>55</v>
      </c>
      <c r="I166" s="335" t="s">
        <v>58</v>
      </c>
      <c r="J166" s="292" t="s">
        <v>492</v>
      </c>
      <c r="K166" s="269"/>
    </row>
    <row r="167" s="1" customFormat="1" ht="17.25" customHeight="1">
      <c r="B167" s="270"/>
      <c r="C167" s="294" t="s">
        <v>493</v>
      </c>
      <c r="D167" s="294"/>
      <c r="E167" s="294"/>
      <c r="F167" s="295" t="s">
        <v>494</v>
      </c>
      <c r="G167" s="336"/>
      <c r="H167" s="337"/>
      <c r="I167" s="337"/>
      <c r="J167" s="294" t="s">
        <v>495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499</v>
      </c>
      <c r="D169" s="277"/>
      <c r="E169" s="277"/>
      <c r="F169" s="300" t="s">
        <v>496</v>
      </c>
      <c r="G169" s="277"/>
      <c r="H169" s="277" t="s">
        <v>536</v>
      </c>
      <c r="I169" s="277" t="s">
        <v>498</v>
      </c>
      <c r="J169" s="277">
        <v>120</v>
      </c>
      <c r="K169" s="325"/>
    </row>
    <row r="170" s="1" customFormat="1" ht="15" customHeight="1">
      <c r="B170" s="302"/>
      <c r="C170" s="277" t="s">
        <v>545</v>
      </c>
      <c r="D170" s="277"/>
      <c r="E170" s="277"/>
      <c r="F170" s="300" t="s">
        <v>496</v>
      </c>
      <c r="G170" s="277"/>
      <c r="H170" s="277" t="s">
        <v>546</v>
      </c>
      <c r="I170" s="277" t="s">
        <v>498</v>
      </c>
      <c r="J170" s="277" t="s">
        <v>547</v>
      </c>
      <c r="K170" s="325"/>
    </row>
    <row r="171" s="1" customFormat="1" ht="15" customHeight="1">
      <c r="B171" s="302"/>
      <c r="C171" s="277" t="s">
        <v>444</v>
      </c>
      <c r="D171" s="277"/>
      <c r="E171" s="277"/>
      <c r="F171" s="300" t="s">
        <v>496</v>
      </c>
      <c r="G171" s="277"/>
      <c r="H171" s="277" t="s">
        <v>563</v>
      </c>
      <c r="I171" s="277" t="s">
        <v>498</v>
      </c>
      <c r="J171" s="277" t="s">
        <v>547</v>
      </c>
      <c r="K171" s="325"/>
    </row>
    <row r="172" s="1" customFormat="1" ht="15" customHeight="1">
      <c r="B172" s="302"/>
      <c r="C172" s="277" t="s">
        <v>501</v>
      </c>
      <c r="D172" s="277"/>
      <c r="E172" s="277"/>
      <c r="F172" s="300" t="s">
        <v>502</v>
      </c>
      <c r="G172" s="277"/>
      <c r="H172" s="277" t="s">
        <v>563</v>
      </c>
      <c r="I172" s="277" t="s">
        <v>498</v>
      </c>
      <c r="J172" s="277">
        <v>50</v>
      </c>
      <c r="K172" s="325"/>
    </row>
    <row r="173" s="1" customFormat="1" ht="15" customHeight="1">
      <c r="B173" s="302"/>
      <c r="C173" s="277" t="s">
        <v>504</v>
      </c>
      <c r="D173" s="277"/>
      <c r="E173" s="277"/>
      <c r="F173" s="300" t="s">
        <v>496</v>
      </c>
      <c r="G173" s="277"/>
      <c r="H173" s="277" t="s">
        <v>563</v>
      </c>
      <c r="I173" s="277" t="s">
        <v>506</v>
      </c>
      <c r="J173" s="277"/>
      <c r="K173" s="325"/>
    </row>
    <row r="174" s="1" customFormat="1" ht="15" customHeight="1">
      <c r="B174" s="302"/>
      <c r="C174" s="277" t="s">
        <v>515</v>
      </c>
      <c r="D174" s="277"/>
      <c r="E174" s="277"/>
      <c r="F174" s="300" t="s">
        <v>502</v>
      </c>
      <c r="G174" s="277"/>
      <c r="H174" s="277" t="s">
        <v>563</v>
      </c>
      <c r="I174" s="277" t="s">
        <v>498</v>
      </c>
      <c r="J174" s="277">
        <v>50</v>
      </c>
      <c r="K174" s="325"/>
    </row>
    <row r="175" s="1" customFormat="1" ht="15" customHeight="1">
      <c r="B175" s="302"/>
      <c r="C175" s="277" t="s">
        <v>523</v>
      </c>
      <c r="D175" s="277"/>
      <c r="E175" s="277"/>
      <c r="F175" s="300" t="s">
        <v>502</v>
      </c>
      <c r="G175" s="277"/>
      <c r="H175" s="277" t="s">
        <v>563</v>
      </c>
      <c r="I175" s="277" t="s">
        <v>498</v>
      </c>
      <c r="J175" s="277">
        <v>50</v>
      </c>
      <c r="K175" s="325"/>
    </row>
    <row r="176" s="1" customFormat="1" ht="15" customHeight="1">
      <c r="B176" s="302"/>
      <c r="C176" s="277" t="s">
        <v>521</v>
      </c>
      <c r="D176" s="277"/>
      <c r="E176" s="277"/>
      <c r="F176" s="300" t="s">
        <v>502</v>
      </c>
      <c r="G176" s="277"/>
      <c r="H176" s="277" t="s">
        <v>563</v>
      </c>
      <c r="I176" s="277" t="s">
        <v>498</v>
      </c>
      <c r="J176" s="277">
        <v>50</v>
      </c>
      <c r="K176" s="325"/>
    </row>
    <row r="177" s="1" customFormat="1" ht="15" customHeight="1">
      <c r="B177" s="302"/>
      <c r="C177" s="277" t="s">
        <v>99</v>
      </c>
      <c r="D177" s="277"/>
      <c r="E177" s="277"/>
      <c r="F177" s="300" t="s">
        <v>496</v>
      </c>
      <c r="G177" s="277"/>
      <c r="H177" s="277" t="s">
        <v>564</v>
      </c>
      <c r="I177" s="277" t="s">
        <v>565</v>
      </c>
      <c r="J177" s="277"/>
      <c r="K177" s="325"/>
    </row>
    <row r="178" s="1" customFormat="1" ht="15" customHeight="1">
      <c r="B178" s="302"/>
      <c r="C178" s="277" t="s">
        <v>58</v>
      </c>
      <c r="D178" s="277"/>
      <c r="E178" s="277"/>
      <c r="F178" s="300" t="s">
        <v>496</v>
      </c>
      <c r="G178" s="277"/>
      <c r="H178" s="277" t="s">
        <v>566</v>
      </c>
      <c r="I178" s="277" t="s">
        <v>567</v>
      </c>
      <c r="J178" s="277">
        <v>1</v>
      </c>
      <c r="K178" s="325"/>
    </row>
    <row r="179" s="1" customFormat="1" ht="15" customHeight="1">
      <c r="B179" s="302"/>
      <c r="C179" s="277" t="s">
        <v>54</v>
      </c>
      <c r="D179" s="277"/>
      <c r="E179" s="277"/>
      <c r="F179" s="300" t="s">
        <v>496</v>
      </c>
      <c r="G179" s="277"/>
      <c r="H179" s="277" t="s">
        <v>568</v>
      </c>
      <c r="I179" s="277" t="s">
        <v>498</v>
      </c>
      <c r="J179" s="277">
        <v>20</v>
      </c>
      <c r="K179" s="325"/>
    </row>
    <row r="180" s="1" customFormat="1" ht="15" customHeight="1">
      <c r="B180" s="302"/>
      <c r="C180" s="277" t="s">
        <v>55</v>
      </c>
      <c r="D180" s="277"/>
      <c r="E180" s="277"/>
      <c r="F180" s="300" t="s">
        <v>496</v>
      </c>
      <c r="G180" s="277"/>
      <c r="H180" s="277" t="s">
        <v>569</v>
      </c>
      <c r="I180" s="277" t="s">
        <v>498</v>
      </c>
      <c r="J180" s="277">
        <v>255</v>
      </c>
      <c r="K180" s="325"/>
    </row>
    <row r="181" s="1" customFormat="1" ht="15" customHeight="1">
      <c r="B181" s="302"/>
      <c r="C181" s="277" t="s">
        <v>100</v>
      </c>
      <c r="D181" s="277"/>
      <c r="E181" s="277"/>
      <c r="F181" s="300" t="s">
        <v>496</v>
      </c>
      <c r="G181" s="277"/>
      <c r="H181" s="277" t="s">
        <v>460</v>
      </c>
      <c r="I181" s="277" t="s">
        <v>498</v>
      </c>
      <c r="J181" s="277">
        <v>10</v>
      </c>
      <c r="K181" s="325"/>
    </row>
    <row r="182" s="1" customFormat="1" ht="15" customHeight="1">
      <c r="B182" s="302"/>
      <c r="C182" s="277" t="s">
        <v>101</v>
      </c>
      <c r="D182" s="277"/>
      <c r="E182" s="277"/>
      <c r="F182" s="300" t="s">
        <v>496</v>
      </c>
      <c r="G182" s="277"/>
      <c r="H182" s="277" t="s">
        <v>570</v>
      </c>
      <c r="I182" s="277" t="s">
        <v>531</v>
      </c>
      <c r="J182" s="277"/>
      <c r="K182" s="325"/>
    </row>
    <row r="183" s="1" customFormat="1" ht="15" customHeight="1">
      <c r="B183" s="302"/>
      <c r="C183" s="277" t="s">
        <v>571</v>
      </c>
      <c r="D183" s="277"/>
      <c r="E183" s="277"/>
      <c r="F183" s="300" t="s">
        <v>496</v>
      </c>
      <c r="G183" s="277"/>
      <c r="H183" s="277" t="s">
        <v>572</v>
      </c>
      <c r="I183" s="277" t="s">
        <v>531</v>
      </c>
      <c r="J183" s="277"/>
      <c r="K183" s="325"/>
    </row>
    <row r="184" s="1" customFormat="1" ht="15" customHeight="1">
      <c r="B184" s="302"/>
      <c r="C184" s="277" t="s">
        <v>560</v>
      </c>
      <c r="D184" s="277"/>
      <c r="E184" s="277"/>
      <c r="F184" s="300" t="s">
        <v>496</v>
      </c>
      <c r="G184" s="277"/>
      <c r="H184" s="277" t="s">
        <v>573</v>
      </c>
      <c r="I184" s="277" t="s">
        <v>531</v>
      </c>
      <c r="J184" s="277"/>
      <c r="K184" s="325"/>
    </row>
    <row r="185" s="1" customFormat="1" ht="15" customHeight="1">
      <c r="B185" s="302"/>
      <c r="C185" s="277" t="s">
        <v>103</v>
      </c>
      <c r="D185" s="277"/>
      <c r="E185" s="277"/>
      <c r="F185" s="300" t="s">
        <v>502</v>
      </c>
      <c r="G185" s="277"/>
      <c r="H185" s="277" t="s">
        <v>574</v>
      </c>
      <c r="I185" s="277" t="s">
        <v>498</v>
      </c>
      <c r="J185" s="277">
        <v>50</v>
      </c>
      <c r="K185" s="325"/>
    </row>
    <row r="186" s="1" customFormat="1" ht="15" customHeight="1">
      <c r="B186" s="302"/>
      <c r="C186" s="277" t="s">
        <v>575</v>
      </c>
      <c r="D186" s="277"/>
      <c r="E186" s="277"/>
      <c r="F186" s="300" t="s">
        <v>502</v>
      </c>
      <c r="G186" s="277"/>
      <c r="H186" s="277" t="s">
        <v>576</v>
      </c>
      <c r="I186" s="277" t="s">
        <v>577</v>
      </c>
      <c r="J186" s="277"/>
      <c r="K186" s="325"/>
    </row>
    <row r="187" s="1" customFormat="1" ht="15" customHeight="1">
      <c r="B187" s="302"/>
      <c r="C187" s="277" t="s">
        <v>578</v>
      </c>
      <c r="D187" s="277"/>
      <c r="E187" s="277"/>
      <c r="F187" s="300" t="s">
        <v>502</v>
      </c>
      <c r="G187" s="277"/>
      <c r="H187" s="277" t="s">
        <v>579</v>
      </c>
      <c r="I187" s="277" t="s">
        <v>577</v>
      </c>
      <c r="J187" s="277"/>
      <c r="K187" s="325"/>
    </row>
    <row r="188" s="1" customFormat="1" ht="15" customHeight="1">
      <c r="B188" s="302"/>
      <c r="C188" s="277" t="s">
        <v>580</v>
      </c>
      <c r="D188" s="277"/>
      <c r="E188" s="277"/>
      <c r="F188" s="300" t="s">
        <v>502</v>
      </c>
      <c r="G188" s="277"/>
      <c r="H188" s="277" t="s">
        <v>581</v>
      </c>
      <c r="I188" s="277" t="s">
        <v>577</v>
      </c>
      <c r="J188" s="277"/>
      <c r="K188" s="325"/>
    </row>
    <row r="189" s="1" customFormat="1" ht="15" customHeight="1">
      <c r="B189" s="302"/>
      <c r="C189" s="338" t="s">
        <v>582</v>
      </c>
      <c r="D189" s="277"/>
      <c r="E189" s="277"/>
      <c r="F189" s="300" t="s">
        <v>502</v>
      </c>
      <c r="G189" s="277"/>
      <c r="H189" s="277" t="s">
        <v>583</v>
      </c>
      <c r="I189" s="277" t="s">
        <v>584</v>
      </c>
      <c r="J189" s="339" t="s">
        <v>585</v>
      </c>
      <c r="K189" s="325"/>
    </row>
    <row r="190" s="1" customFormat="1" ht="15" customHeight="1">
      <c r="B190" s="302"/>
      <c r="C190" s="338" t="s">
        <v>43</v>
      </c>
      <c r="D190" s="277"/>
      <c r="E190" s="277"/>
      <c r="F190" s="300" t="s">
        <v>496</v>
      </c>
      <c r="G190" s="277"/>
      <c r="H190" s="274" t="s">
        <v>586</v>
      </c>
      <c r="I190" s="277" t="s">
        <v>587</v>
      </c>
      <c r="J190" s="277"/>
      <c r="K190" s="325"/>
    </row>
    <row r="191" s="1" customFormat="1" ht="15" customHeight="1">
      <c r="B191" s="302"/>
      <c r="C191" s="338" t="s">
        <v>588</v>
      </c>
      <c r="D191" s="277"/>
      <c r="E191" s="277"/>
      <c r="F191" s="300" t="s">
        <v>496</v>
      </c>
      <c r="G191" s="277"/>
      <c r="H191" s="277" t="s">
        <v>589</v>
      </c>
      <c r="I191" s="277" t="s">
        <v>531</v>
      </c>
      <c r="J191" s="277"/>
      <c r="K191" s="325"/>
    </row>
    <row r="192" s="1" customFormat="1" ht="15" customHeight="1">
      <c r="B192" s="302"/>
      <c r="C192" s="338" t="s">
        <v>590</v>
      </c>
      <c r="D192" s="277"/>
      <c r="E192" s="277"/>
      <c r="F192" s="300" t="s">
        <v>496</v>
      </c>
      <c r="G192" s="277"/>
      <c r="H192" s="277" t="s">
        <v>591</v>
      </c>
      <c r="I192" s="277" t="s">
        <v>531</v>
      </c>
      <c r="J192" s="277"/>
      <c r="K192" s="325"/>
    </row>
    <row r="193" s="1" customFormat="1" ht="15" customHeight="1">
      <c r="B193" s="302"/>
      <c r="C193" s="338" t="s">
        <v>592</v>
      </c>
      <c r="D193" s="277"/>
      <c r="E193" s="277"/>
      <c r="F193" s="300" t="s">
        <v>502</v>
      </c>
      <c r="G193" s="277"/>
      <c r="H193" s="277" t="s">
        <v>593</v>
      </c>
      <c r="I193" s="277" t="s">
        <v>531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594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595</v>
      </c>
      <c r="D200" s="341"/>
      <c r="E200" s="341"/>
      <c r="F200" s="341" t="s">
        <v>596</v>
      </c>
      <c r="G200" s="342"/>
      <c r="H200" s="341" t="s">
        <v>597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587</v>
      </c>
      <c r="D202" s="277"/>
      <c r="E202" s="277"/>
      <c r="F202" s="300" t="s">
        <v>44</v>
      </c>
      <c r="G202" s="277"/>
      <c r="H202" s="277" t="s">
        <v>598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45</v>
      </c>
      <c r="G203" s="277"/>
      <c r="H203" s="277" t="s">
        <v>599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48</v>
      </c>
      <c r="G204" s="277"/>
      <c r="H204" s="277" t="s">
        <v>600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46</v>
      </c>
      <c r="G205" s="277"/>
      <c r="H205" s="277" t="s">
        <v>601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47</v>
      </c>
      <c r="G206" s="277"/>
      <c r="H206" s="277" t="s">
        <v>602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543</v>
      </c>
      <c r="D208" s="277"/>
      <c r="E208" s="277"/>
      <c r="F208" s="300" t="s">
        <v>80</v>
      </c>
      <c r="G208" s="277"/>
      <c r="H208" s="277" t="s">
        <v>603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438</v>
      </c>
      <c r="G209" s="277"/>
      <c r="H209" s="277" t="s">
        <v>439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436</v>
      </c>
      <c r="G210" s="277"/>
      <c r="H210" s="277" t="s">
        <v>604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440</v>
      </c>
      <c r="G211" s="338"/>
      <c r="H211" s="329" t="s">
        <v>441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442</v>
      </c>
      <c r="G212" s="338"/>
      <c r="H212" s="329" t="s">
        <v>605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567</v>
      </c>
      <c r="D214" s="277"/>
      <c r="E214" s="277"/>
      <c r="F214" s="300">
        <v>1</v>
      </c>
      <c r="G214" s="338"/>
      <c r="H214" s="329" t="s">
        <v>606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607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608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609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Jan Ing.</dc:creator>
  <cp:lastModifiedBy>Zeman Jan Ing.</cp:lastModifiedBy>
  <dcterms:created xsi:type="dcterms:W3CDTF">2023-04-03T13:19:09Z</dcterms:created>
  <dcterms:modified xsi:type="dcterms:W3CDTF">2023-04-03T13:19:14Z</dcterms:modified>
</cp:coreProperties>
</file>