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101 - Polní cesta VC4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101 - Polní cesta VC4'!$C$85:$K$401</definedName>
    <definedName name="_xlnm.Print_Area" localSheetId="1">'SO 101 - Polní cesta VC4'!$C$4:$J$39,'SO 101 - Polní cesta VC4'!$C$45:$J$67,'SO 101 - Polní cesta VC4'!$C$73:$K$401</definedName>
    <definedName name="_xlnm.Print_Titles" localSheetId="1">'SO 101 - Polní cesta VC4'!$85:$85</definedName>
    <definedName name="_xlnm._FilterDatabase" localSheetId="2" hidden="1">'VON - Vedlejší a ostatní ...'!$C$83:$K$136</definedName>
    <definedName name="_xlnm.Print_Area" localSheetId="2">'VON - Vedlejší a ostatní ...'!$C$4:$J$39,'VON - Vedlejší a ostatní ...'!$C$45:$J$65,'VON - Vedlejší a ostatní ...'!$C$71:$K$136</definedName>
    <definedName name="_xlnm.Print_Titles" localSheetId="2">'VON - Vedlejší a ostatní ...'!$83:$83</definedName>
    <definedName name="_xlnm.Print_Area" localSheetId="3">'Seznam figur'!$C$4:$G$65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34"/>
  <c r="BH134"/>
  <c r="BG134"/>
  <c r="BF134"/>
  <c r="T134"/>
  <c r="T133"/>
  <c r="R134"/>
  <c r="R133"/>
  <c r="P134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2" r="J37"/>
  <c r="J36"/>
  <c i="1" r="AY55"/>
  <c i="2" r="J35"/>
  <c i="1" r="AX55"/>
  <c i="2" r="BI398"/>
  <c r="BH398"/>
  <c r="BG398"/>
  <c r="BF398"/>
  <c r="T398"/>
  <c r="R398"/>
  <c r="P398"/>
  <c r="BI394"/>
  <c r="BH394"/>
  <c r="BG394"/>
  <c r="BF394"/>
  <c r="T394"/>
  <c r="R394"/>
  <c r="P394"/>
  <c r="BI387"/>
  <c r="BH387"/>
  <c r="BG387"/>
  <c r="BF387"/>
  <c r="T387"/>
  <c r="R387"/>
  <c r="P387"/>
  <c r="BI381"/>
  <c r="BH381"/>
  <c r="BG381"/>
  <c r="BF381"/>
  <c r="T381"/>
  <c r="R381"/>
  <c r="P381"/>
  <c r="BI375"/>
  <c r="BH375"/>
  <c r="BG375"/>
  <c r="BF375"/>
  <c r="T375"/>
  <c r="R375"/>
  <c r="P375"/>
  <c r="BI368"/>
  <c r="BH368"/>
  <c r="BG368"/>
  <c r="BF368"/>
  <c r="T368"/>
  <c r="R368"/>
  <c r="P368"/>
  <c r="BI364"/>
  <c r="BH364"/>
  <c r="BG364"/>
  <c r="BF364"/>
  <c r="T364"/>
  <c r="R364"/>
  <c r="P364"/>
  <c r="BI358"/>
  <c r="BH358"/>
  <c r="BG358"/>
  <c r="BF358"/>
  <c r="T358"/>
  <c r="R358"/>
  <c r="P358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R340"/>
  <c r="P340"/>
  <c r="BI336"/>
  <c r="BH336"/>
  <c r="BG336"/>
  <c r="BF336"/>
  <c r="T336"/>
  <c r="R336"/>
  <c r="P336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0"/>
  <c r="BH310"/>
  <c r="BG310"/>
  <c r="BF310"/>
  <c r="T310"/>
  <c r="R310"/>
  <c r="P310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88"/>
  <c r="BH288"/>
  <c r="BG288"/>
  <c r="BF288"/>
  <c r="T288"/>
  <c r="R288"/>
  <c r="P288"/>
  <c r="BI281"/>
  <c r="BH281"/>
  <c r="BG281"/>
  <c r="BF281"/>
  <c r="T281"/>
  <c r="R281"/>
  <c r="P281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2"/>
  <c r="BH172"/>
  <c r="BG172"/>
  <c r="BF172"/>
  <c r="T172"/>
  <c r="R172"/>
  <c r="P172"/>
  <c r="BI166"/>
  <c r="BH166"/>
  <c r="BG166"/>
  <c r="BF166"/>
  <c r="T166"/>
  <c r="R166"/>
  <c r="P166"/>
  <c r="BI159"/>
  <c r="BH159"/>
  <c r="BG159"/>
  <c r="BF159"/>
  <c r="T159"/>
  <c r="R159"/>
  <c r="P159"/>
  <c r="BI150"/>
  <c r="BH150"/>
  <c r="BG150"/>
  <c r="BF150"/>
  <c r="T150"/>
  <c r="R150"/>
  <c r="P150"/>
  <c r="BI144"/>
  <c r="BH144"/>
  <c r="BG144"/>
  <c r="BF144"/>
  <c r="T144"/>
  <c r="R144"/>
  <c r="P144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2" r="BK336"/>
  <c r="J216"/>
  <c r="J364"/>
  <c r="BK260"/>
  <c r="BK316"/>
  <c r="BK166"/>
  <c r="BK191"/>
  <c i="3" r="J125"/>
  <c r="BK100"/>
  <c i="2" r="BK329"/>
  <c r="J210"/>
  <c r="BK350"/>
  <c r="J325"/>
  <c r="BK172"/>
  <c r="BK281"/>
  <c i="3" r="BK105"/>
  <c i="2" r="BK381"/>
  <c r="BK235"/>
  <c r="BK375"/>
  <c r="J241"/>
  <c r="J198"/>
  <c r="J368"/>
  <c i="1" r="AS54"/>
  <c i="2" r="BK204"/>
  <c r="J358"/>
  <c r="BK270"/>
  <c r="BK320"/>
  <c r="J159"/>
  <c r="J166"/>
  <c i="3" r="BK120"/>
  <c r="J115"/>
  <c i="2" r="BK241"/>
  <c r="J172"/>
  <c r="J320"/>
  <c r="J350"/>
  <c r="J191"/>
  <c r="J270"/>
  <c i="3" r="J105"/>
  <c r="BK115"/>
  <c i="2" r="BK340"/>
  <c r="BK398"/>
  <c r="J281"/>
  <c r="BK355"/>
  <c r="J204"/>
  <c r="BK358"/>
  <c r="J150"/>
  <c i="3" r="BK125"/>
  <c i="2" r="BK292"/>
  <c r="J107"/>
  <c r="BK302"/>
  <c r="BK387"/>
  <c r="BK276"/>
  <c r="BK107"/>
  <c r="BK159"/>
  <c i="3" r="J96"/>
  <c i="2" r="J310"/>
  <c r="J230"/>
  <c r="J89"/>
  <c r="J225"/>
  <c r="J266"/>
  <c r="J185"/>
  <c r="J254"/>
  <c i="3" r="BK129"/>
  <c r="J91"/>
  <c i="2" r="J346"/>
  <c r="BK95"/>
  <c r="BK346"/>
  <c r="J375"/>
  <c r="BK216"/>
  <c r="J355"/>
  <c i="3" r="BK91"/>
  <c r="BK96"/>
  <c i="2" r="BK266"/>
  <c r="J387"/>
  <c r="J235"/>
  <c r="BK310"/>
  <c r="BK101"/>
  <c i="3" r="BK134"/>
  <c i="2" r="J316"/>
  <c r="BK185"/>
  <c r="J336"/>
  <c r="BK210"/>
  <c r="BK248"/>
  <c r="J288"/>
  <c i="3" r="BK87"/>
  <c i="2" r="J276"/>
  <c r="J394"/>
  <c r="J292"/>
  <c r="BK368"/>
  <c r="J381"/>
  <c r="J101"/>
  <c i="3" r="J111"/>
  <c i="2" r="J302"/>
  <c r="BK394"/>
  <c r="BK198"/>
  <c r="J260"/>
  <c r="J95"/>
  <c r="J144"/>
  <c i="3" r="J134"/>
  <c r="J120"/>
  <c i="2" r="BK298"/>
  <c r="BK150"/>
  <c r="BK325"/>
  <c r="BK89"/>
  <c r="BK225"/>
  <c r="J220"/>
  <c i="3" r="BK111"/>
  <c i="2" r="BK254"/>
  <c r="J398"/>
  <c r="BK288"/>
  <c r="J340"/>
  <c r="J179"/>
  <c r="BK230"/>
  <c i="3" r="J87"/>
  <c i="2" r="BK364"/>
  <c r="J248"/>
  <c r="BK144"/>
  <c r="J329"/>
  <c r="BK179"/>
  <c r="BK220"/>
  <c r="J298"/>
  <c i="3" r="J100"/>
  <c r="J129"/>
  <c i="2" l="1" r="T88"/>
  <c r="R247"/>
  <c r="BK287"/>
  <c r="J287"/>
  <c r="J63"/>
  <c r="T335"/>
  <c r="R374"/>
  <c r="R393"/>
  <c i="3" r="R86"/>
  <c r="T110"/>
  <c i="2" r="BK88"/>
  <c r="J88"/>
  <c r="J61"/>
  <c r="BK247"/>
  <c r="J247"/>
  <c r="J62"/>
  <c r="R287"/>
  <c r="R335"/>
  <c r="P374"/>
  <c r="P393"/>
  <c i="3" r="T86"/>
  <c r="R110"/>
  <c i="2" r="R88"/>
  <c r="R87"/>
  <c r="R86"/>
  <c r="P247"/>
  <c r="P287"/>
  <c r="BK335"/>
  <c r="J335"/>
  <c r="J64"/>
  <c r="T374"/>
  <c r="T393"/>
  <c i="3" r="P86"/>
  <c r="P110"/>
  <c r="P124"/>
  <c r="T124"/>
  <c i="2" r="P88"/>
  <c r="P87"/>
  <c r="P86"/>
  <c i="1" r="AU55"/>
  <c i="2" r="T247"/>
  <c r="T287"/>
  <c r="P335"/>
  <c r="BK374"/>
  <c r="J374"/>
  <c r="J65"/>
  <c r="BK393"/>
  <c r="J393"/>
  <c r="J66"/>
  <c i="3" r="BK86"/>
  <c r="J86"/>
  <c r="J61"/>
  <c r="BK110"/>
  <c r="J110"/>
  <c r="J62"/>
  <c r="BK124"/>
  <c r="J124"/>
  <c r="J63"/>
  <c r="R124"/>
  <c r="BK133"/>
  <c r="J133"/>
  <c r="J64"/>
  <c r="F55"/>
  <c r="J78"/>
  <c r="BE87"/>
  <c r="BE100"/>
  <c r="BE105"/>
  <c r="BE129"/>
  <c r="BE91"/>
  <c r="BE115"/>
  <c r="BE120"/>
  <c r="BE125"/>
  <c r="BE134"/>
  <c r="E48"/>
  <c r="BE96"/>
  <c r="BE111"/>
  <c i="2" r="F55"/>
  <c r="J80"/>
  <c r="BE89"/>
  <c r="BE101"/>
  <c r="BE172"/>
  <c r="BE179"/>
  <c r="BE198"/>
  <c r="BE204"/>
  <c r="BE210"/>
  <c r="BE241"/>
  <c r="BE254"/>
  <c r="BE260"/>
  <c r="BE298"/>
  <c r="BE302"/>
  <c r="BE310"/>
  <c r="BE340"/>
  <c r="BE375"/>
  <c r="BE387"/>
  <c r="E48"/>
  <c r="BE144"/>
  <c r="BE230"/>
  <c r="BE235"/>
  <c r="BE266"/>
  <c r="BE281"/>
  <c r="BE288"/>
  <c r="BE292"/>
  <c r="BE325"/>
  <c r="BE346"/>
  <c r="BE358"/>
  <c r="BE95"/>
  <c r="BE107"/>
  <c r="BE150"/>
  <c r="BE166"/>
  <c r="BE185"/>
  <c r="BE220"/>
  <c r="BE248"/>
  <c r="BE316"/>
  <c r="BE329"/>
  <c r="BE336"/>
  <c r="BE350"/>
  <c r="BE364"/>
  <c r="BE381"/>
  <c r="BE394"/>
  <c r="BE398"/>
  <c r="BE159"/>
  <c r="BE191"/>
  <c r="BE216"/>
  <c r="BE225"/>
  <c r="BE270"/>
  <c r="BE276"/>
  <c r="BE320"/>
  <c r="BE355"/>
  <c r="BE368"/>
  <c r="F37"/>
  <c i="1" r="BD55"/>
  <c i="3" r="F37"/>
  <c i="1" r="BD56"/>
  <c i="2" r="F34"/>
  <c i="1" r="BA55"/>
  <c i="2" r="J34"/>
  <c i="1" r="AW55"/>
  <c i="2" r="F36"/>
  <c i="1" r="BC55"/>
  <c i="3" r="F35"/>
  <c i="1" r="BB56"/>
  <c i="3" r="J34"/>
  <c i="1" r="AW56"/>
  <c i="3" r="F36"/>
  <c i="1" r="BC56"/>
  <c i="2" r="F35"/>
  <c i="1" r="BB55"/>
  <c i="3" r="F34"/>
  <c i="1" r="BA56"/>
  <c i="3" l="1" r="R85"/>
  <c r="R84"/>
  <c r="P85"/>
  <c r="P84"/>
  <c i="1" r="AU56"/>
  <c i="3" r="T85"/>
  <c r="T84"/>
  <c i="2" r="T87"/>
  <c r="T86"/>
  <c i="3" r="BK85"/>
  <c r="J85"/>
  <c r="J60"/>
  <c i="2" r="BK87"/>
  <c r="BK86"/>
  <c r="J86"/>
  <c r="J59"/>
  <c r="J33"/>
  <c i="1" r="AV55"/>
  <c r="AT55"/>
  <c i="2" r="F33"/>
  <c i="1" r="AZ55"/>
  <c r="AU54"/>
  <c r="BB54"/>
  <c r="W31"/>
  <c r="BA54"/>
  <c r="AW54"/>
  <c r="AK30"/>
  <c r="BD54"/>
  <c r="W33"/>
  <c r="BC54"/>
  <c r="W32"/>
  <c i="3" r="J33"/>
  <c i="1" r="AV56"/>
  <c r="AT56"/>
  <c i="3" r="F33"/>
  <c i="1" r="AZ56"/>
  <c i="2" l="1" r="J87"/>
  <c r="J60"/>
  <c i="3" r="BK84"/>
  <c r="J84"/>
  <c r="J59"/>
  <c i="2" r="J30"/>
  <c i="1" r="AG55"/>
  <c r="AZ54"/>
  <c r="AV54"/>
  <c r="AK29"/>
  <c r="AY54"/>
  <c r="W30"/>
  <c r="AX54"/>
  <c i="2" l="1" r="J39"/>
  <c i="1" r="AN55"/>
  <c i="3" r="J30"/>
  <c i="1" r="AG56"/>
  <c r="AG54"/>
  <c r="AK26"/>
  <c r="AT54"/>
  <c r="AN54"/>
  <c r="W29"/>
  <c i="3" l="1" r="J39"/>
  <c i="1"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<sst xmlns="http://schemas.openxmlformats.org/spreadsheetml/2006/main">
  <si>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</si>
  <si>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</si>
  <si>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</si>
  <si>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</si>
  <si>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</si>
  <si>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{e9111e6e-fe84-47b9-b7a7-a6d9e8c6bb37}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</si>
  <si>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</si>
  <si>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</si>
  <si>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</si>
  <si>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</si>
  <si>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</si>
  <si>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</si>
  <si>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</si>
  <si>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</si>
  <si>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</si>
  <si>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</si>
  <si>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</si>
  <si>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VC4 v k.ú. Kouty u Poděbrad</t>
  </si>
  <si>
    <t>KSO:</t>
  </si>
  <si>
    <t/>
  </si>
  <si>
    <t>CC-CZ:</t>
  </si>
  <si>
    <t>Místo:</t>
  </si>
  <si>
    <t>k.ú. Kouty u Poděbrad</t>
  </si>
  <si>
    <t>Datum:</t>
  </si>
  <si>
    <t>11. 7. 2021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</si>
  <si>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</si>
  <si>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</si>
  <si>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</si>
  <si>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</si>
  <si>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</si>
  <si>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</si>
  <si>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</si>
  <si>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</si>
  <si>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</si>
  <si>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</si>
  <si>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</si>
  <si>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</si>
  <si>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</si>
  <si>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</si>
  <si>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</si>
  <si>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</si>
  <si>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</si>
  <si>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</si>
  <si>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</si>
  <si>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</si>
  <si>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</si>
  <si>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</si>
  <si>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</si>
  <si>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</si>
  <si>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</si>
  <si>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</si>
  <si>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</si>
  <si>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</si>
  <si>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</si>
  <si>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</si>
  <si>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</si>
  <si>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</si>
  <si>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</si>
  <si>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</si>
  <si>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</si>
  <si>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</si>
  <si>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</si>
  <si>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</si>
  <si>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</si>
  <si>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</si>
  <si>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</si>
  <si>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</si>
  <si>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</si>
  <si>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</si>
  <si>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</si>
  <si>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</si>
  <si>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</si>
  <si>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</si>
  <si>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</si>
  <si>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</si>
  <si>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</si>
  <si>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</si>
  <si>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</si>
  <si>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VC4</t>
  </si>
  <si>
    <t>STA</t>
  </si>
  <si>
    <t>1</t>
  </si>
  <si>
    <t>{da74896e-bbaf-4ccc-89a1-1ebb4e4cf567}</t>
  </si>
  <si>
    <t>822 29 7</t>
  </si>
  <si>
    <t>2</t>
  </si>
  <si>
    <t>VON</t>
  </si>
  <si>
    <t>Vedlejší a ostatní náklady</t>
  </si>
  <si>
    <t>{6f9473ad-1991-47a9-b496-cff5f1a7c697}</t>
  </si>
  <si>
    <t>ornice</t>
  </si>
  <si>
    <t>251,692</t>
  </si>
  <si>
    <t>polcesta</t>
  </si>
  <si>
    <t>2643</t>
  </si>
  <si>
    <t>KRYCÍ LIST SOUPISU PRACÍ</t>
  </si>
  <si>
    <t>Objekt:</t>
  </si>
  <si>
    <t>SO 101 - Polní cesta VC4</t>
  </si>
  <si>
    <t>k.ú. Kouty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</si>
  <si>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</si>
  <si>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</si>
  <si>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</si>
  <si>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</si>
  <si>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</si>
  <si>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</si>
  <si>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</si>
  <si>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</si>
  <si>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</si>
  <si>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</si>
  <si>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</si>
  <si>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</si>
  <si>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</si>
  <si>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</si>
  <si>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</si>
  <si>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</si>
  <si>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</si>
  <si>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</si>
  <si>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</si>
  <si>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</si>
  <si>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</si>
  <si>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</si>
  <si>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</si>
  <si>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</si>
  <si>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</si>
  <si>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</si>
  <si>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</si>
  <si>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</si>
  <si>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</si>
  <si>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</si>
  <si>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</si>
  <si>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</si>
  <si>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2021 01</t>
  </si>
  <si>
    <t>4</t>
  </si>
  <si>
    <t>-439524944</t>
  </si>
  <si>
    <t>PP</t>
  </si>
  <si>
    <t>Sejmutí drnu tl. do 100 mm, v jakékoliv ploše</t>
  </si>
  <si>
    <t>Online PSC</t>
  </si>
  <si>
    <t>https://podminky.urs.cz/item/CS_URS_2021_01/111301111</t>
  </si>
  <si>
    <t>PSC</t>
  </si>
  <si>
    <t xml:space="preserve">Poznámka k souboru cen:_x000d_
1. V cenách jsou započteny i náklady na nařezání, vyrýpnutí, vyzvednutí, přemístění a složení sejmutého drnu na vzdálenost do 50 m nebo s naložením na dopravní prostředek._x000d_
2. V ceně nejsou započteny náklady na zálivku před sejmutím drnu. Pro tyto práce lze použít ceny části C02 souboru cen 185 80-43 Zalití rostlin vodou._x000d_
3. Ceny jsou určeny jen pro sejmutí drnu pro drnování._x000d_
4. Sejmutím drnu se rozumí sejmutí pláství nebo pásů drnu v takové jakosti, aby se jich mohlo použít pro další drnování._x000d_
5. Ceny nejsou určeny k pokládce travního drnu (koberce). Tyto práce se oceňují cenami souboru cen 181 4.-11 Založení trávníku_x000d_
6. Ceny lze použít při zakládání záhonů pro výsadbu rostlin z důvodu snížení profilu terénu._x000d_
</t>
  </si>
  <si>
    <t>VV</t>
  </si>
  <si>
    <t>"travnaté úseky cesty + případná výsadba na poli v tl.10cm 70% plochy"3682*0,7</t>
  </si>
  <si>
    <t>Součet</t>
  </si>
  <si>
    <t>113107343</t>
  </si>
  <si>
    <t>Odstranění podkladu živičného tl 150 mm strojně pl do 50 m2</t>
  </si>
  <si>
    <t>-1923335727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</si>
  <si>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</si>
  <si>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https://podminky.urs.cz/item/CS_URS_2021_01/113107343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</si>
  <si>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</si>
  <si>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"napojení na sl.II/329"15*1,0+15*0,5</t>
  </si>
  <si>
    <t>3</t>
  </si>
  <si>
    <t>121151113</t>
  </si>
  <si>
    <t>Sejmutí ornice plochy do 500 m2 tl vrstvy do 200 mm strojně</t>
  </si>
  <si>
    <t>-345660740</t>
  </si>
  <si>
    <t>Sejmutí ornice strojně při souvislé ploše přes 100 do 500 m2, tl. vrstvy do 200 mm</t>
  </si>
  <si>
    <t>https://podminky.urs.cz/item/CS_URS_2021_01/121151113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</si>
  <si>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</si>
  <si>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"plocha na poli (plocha pozemku-plocha stávající cesty)"3682-1100</t>
  </si>
  <si>
    <t>122251106</t>
  </si>
  <si>
    <t>Odkopávky a prokopávky nezapažené v hornině třídy těžitelnosti I, skupiny 3 objem do 5000 m3 strojně</t>
  </si>
  <si>
    <t>m3</t>
  </si>
  <si>
    <t>-1149772640</t>
  </si>
  <si>
    <t>Odkopávky a prokopávky nezapažené strojně v hornině třídy těžitelnosti I skupiny 3 přes 1 000 do 5 000 m3</t>
  </si>
  <si>
    <t>https://podminky.urs.cz/item/CS_URS_2021_01/122251106</t>
  </si>
  <si>
    <t xml:space="preserve">Poznámka k souboru cen:_x000d_
1. V cenách jsou započteny i náklady na přehození výkopku na vzdálenost do 3 m nebo naložení na dopravní prostředek._x000d_
</t>
  </si>
  <si>
    <t>Plocha řezu odkopávky z příčných a podélných profilů ve staničení:</t>
  </si>
  <si>
    <t>"staničení 0,000-0,020" (0+2,3)/2*20</t>
  </si>
  <si>
    <t>"staničení 0,020-0,040" (2,3+3,1)/2*20</t>
  </si>
  <si>
    <t>"staničení 0,040-0,060" (3,1+2,05)/2*20</t>
  </si>
  <si>
    <t>"staničení 0,060-0,080" (2,05+2,1)/2*20</t>
  </si>
  <si>
    <t>"staničení 0,080-0,100" (2,1+2,5)/2*20</t>
  </si>
  <si>
    <t>"staničení 0,100-0,120" (2,5+2,9)/2*20</t>
  </si>
  <si>
    <t>"staničení 0,120-0,140" (2,9+3,15)/2*20</t>
  </si>
  <si>
    <t>"staničení 0,140-0,160" (3,15+2,35)/2*20</t>
  </si>
  <si>
    <t>"staničení 0,160-0,180" (2,35+1,5)/2*20</t>
  </si>
  <si>
    <t>"staničení 0,180-0,200" (1,5+1,95)/2*20</t>
  </si>
  <si>
    <t>"staničení 0,200-0,220" (1,95+2,6)/2*20</t>
  </si>
  <si>
    <t>"staničení 0,220-0,240" (2,6+2,7)/2*20</t>
  </si>
  <si>
    <t>"staničení 0,240-0,260" (2,7+2,55)/2*20</t>
  </si>
  <si>
    <t>"staničení 0,260-0,280" (2,55+2,3)/2*20</t>
  </si>
  <si>
    <t>"staničení 0,280-0,300" (2,3+2,25)/2*20</t>
  </si>
  <si>
    <t>"staničení 0,300-0,320" (2,25+1,95)/2*20</t>
  </si>
  <si>
    <t>"staničení 0,320-0,340" (1,95+2,1)/2*20</t>
  </si>
  <si>
    <t>"staničení 0,340-0,360" (2,1+2,05)/2*20</t>
  </si>
  <si>
    <t>"staničení 0,360-0,380" (2,05+2,2)/2*20</t>
  </si>
  <si>
    <t>"staničení 0,380-0,400" (2,2+2,4)/2*20</t>
  </si>
  <si>
    <t>"staničení 0,400-0,420" (2,4+2,05)/2*20</t>
  </si>
  <si>
    <t>"staničení 0,420-0,440" (2,05+2,55)/2*20</t>
  </si>
  <si>
    <t>"staničení 0,440-0,460" (2,55+2,9)/2*20</t>
  </si>
  <si>
    <t>"staničení 0,460-0,480" (2,9+2,55)/2*20</t>
  </si>
  <si>
    <t>"staničení 0,480-0,500" (2,55+3,2)/2*20</t>
  </si>
  <si>
    <t>"staničení 0,500-0,520" (3,2+2,25)/2*20</t>
  </si>
  <si>
    <t>"staničení 0,520-0,540" (2,25+2,45)/2*20</t>
  </si>
  <si>
    <t>"staničení 0,540-0,560" (2,45+2,45)/2*20</t>
  </si>
  <si>
    <t>"staničení 0,560-0,580" (2,45+2,5)/2*20</t>
  </si>
  <si>
    <t>"staničení 0,580-0,59173" 2,5*11,73</t>
  </si>
  <si>
    <t>"odpočet drnu a ornice v šířce nové PC"-2577,4*0,1-2582*0,2</t>
  </si>
  <si>
    <t>odkop</t>
  </si>
  <si>
    <t>5</t>
  </si>
  <si>
    <t>133212012</t>
  </si>
  <si>
    <t>Hloubení šachet v hornině třídy těžitelnosti I, skupiny 3, plocha výkopu do 20 m2 ručně</t>
  </si>
  <si>
    <t>2103467785</t>
  </si>
  <si>
    <t>Hloubení šachet ručně zapažených i nezapažených v horninách třídy těžitelnosti I skupiny 3, půdorysná plocha výkopu přes 4 do 20 m2</t>
  </si>
  <si>
    <t>https://podminky.urs.cz/item/CS_URS_2021_01/133212012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</si>
  <si>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</si>
  <si>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"dle PD D.1.4"2*3*1,55</t>
  </si>
  <si>
    <t>6</t>
  </si>
  <si>
    <t>162351104</t>
  </si>
  <si>
    <t>Vodorovné přemístění do 1000 m výkopku/sypaniny z horniny třídy těžitelnosti I, skupiny 1 až 3</t>
  </si>
  <si>
    <t>-1597516163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</si>
  <si>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</si>
  <si>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https://podminky.urs.cz/item/CS_URS_2021_01/162351104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</si>
  <si>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</si>
  <si>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zeminy na meziskládku"</t>
  </si>
  <si>
    <t>"zemina a ornice pro KZI, tam"480</t>
  </si>
  <si>
    <t>"zemina pro jímku, tam a zpět"6*0,1*2</t>
  </si>
  <si>
    <t>"ornice pro stavbu, tam a zpět"(6*0,3+441,5*0,1)*2</t>
  </si>
  <si>
    <t>7</t>
  </si>
  <si>
    <t>162751117</t>
  </si>
  <si>
    <t>Vodorovné přemístění do 10000 m výkopku/sypaniny z horniny třídy těžitelnosti I, skupiny 1 až 3</t>
  </si>
  <si>
    <t>1913794902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</si>
  <si>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</si>
  <si>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</si>
  <si>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>"odkopávky"628,185-10</t>
  </si>
  <si>
    <t>"drn"2577,4*0,1</t>
  </si>
  <si>
    <t>8</t>
  </si>
  <si>
    <t>162751119</t>
  </si>
  <si>
    <t>Příplatek k vodorovnému přemístění výkopku/sypaniny z horniny třídy těžitelnosti I, skupiny 1 až 3 ZKD 1000 m přes 10000 m</t>
  </si>
  <si>
    <t>-676432640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</si>
  <si>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</si>
  <si>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</si>
  <si>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"do 30km"875,925*20</t>
  </si>
  <si>
    <t>9</t>
  </si>
  <si>
    <t>167151101</t>
  </si>
  <si>
    <t>Nakládání výkopku z hornin třídy těžitelnosti I, skupiny 1 až 3 do 100 m3</t>
  </si>
  <si>
    <t>-268014699</t>
  </si>
  <si>
    <t>Nakládání, skládání a překládání neulehlého výkopku nebo sypaniny strojně nakládání, množství do 100 m3, z horniny třídy těžitelnosti I, skupiny 1 až 3</t>
  </si>
  <si>
    <t>https://podminky.urs.cz/item/CS_URS_2021_01/167151101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</si>
  <si>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</si>
  <si>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"zemina pro jímku, tam a zpět"6*0,1</t>
  </si>
  <si>
    <t>"ornice pro stavbu, tam a zpět"6*0,3+441,5*0,1</t>
  </si>
  <si>
    <t>10</t>
  </si>
  <si>
    <t>171201231</t>
  </si>
  <si>
    <t>Poplatek za uložení zeminy a kamení na recyklační skládce (skládkovné) kód odpadu 17 05 04</t>
  </si>
  <si>
    <t>t</t>
  </si>
  <si>
    <t>-476924621</t>
  </si>
  <si>
    <t>Poplatek za uložení stavebního odpadu na recyklační skládce (skládkovné) zeminy a kamení zatříděného do Katalogu odpadů pod kódem 17 05 04</t>
  </si>
  <si>
    <t>https://podminky.urs.cz/item/CS_URS_2021_01/171201231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</si>
  <si>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</si>
  <si>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875,925*1,85</t>
  </si>
  <si>
    <t>11</t>
  </si>
  <si>
    <t>171211101</t>
  </si>
  <si>
    <t>Uložení sypaniny do násypů nezhutněných ručně</t>
  </si>
  <si>
    <t>-12422171</t>
  </si>
  <si>
    <t>Uložení sypanin do násypů ručně s rozprostřením sypaniny ve vrstvách a s hrubým urovnáním nezhutněných jakékoliv třídy těžitelnosti</t>
  </si>
  <si>
    <t>https://podminky.urs.cz/item/CS_URS_2021_01/171211101</t>
  </si>
  <si>
    <t xml:space="preserve">Poznámka k souboru cen:_x000d_
1. Ceny lze použít i pro uložení sypaniny s předepsaným zhutněním na trvalé skládky, do koryt vodotečí a do prohlubní terénu._x000d_
2. Cenu 21-1101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u paty konstrukce je menší než 3 m. Toto uložení se oceňuje cenami souboru cen 175 Obsyp objektů._x000d_
</t>
  </si>
  <si>
    <t>"vsakovací jáma - hlinito písčitá zemina ze stavby"2*3*0,1</t>
  </si>
  <si>
    <t>12</t>
  </si>
  <si>
    <t>171251201</t>
  </si>
  <si>
    <t>Uložení sypaniny na skládky nebo meziskládky</t>
  </si>
  <si>
    <t>-278076859</t>
  </si>
  <si>
    <t>Uložení sypaniny na skládky nebo meziskládky bez hutnění s upravením uložené sypaniny do předepsaného tvaru</t>
  </si>
  <si>
    <t>https://podminky.urs.cz/item/CS_URS_2021_01/171251201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</si>
  <si>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</si>
  <si>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"přebytek zeminy na trvalou skládku"875,925</t>
  </si>
  <si>
    <t>"zemina + ornice na mezideponii"526,55</t>
  </si>
  <si>
    <t>13</t>
  </si>
  <si>
    <t>181351005</t>
  </si>
  <si>
    <t>Rozprostření ornice tl vrstvy do 300 mm pl do 100 m2 v rovině nebo ve svahu do 1:5 strojně</t>
  </si>
  <si>
    <t>-689209744</t>
  </si>
  <si>
    <t>Rozprostření a urovnání ornice v rovině nebo ve svahu sklonu do 1:5 strojně při souvislé ploše do 100 m2, tl. vrstvy přes 250 do 300 mm</t>
  </si>
  <si>
    <t>https://podminky.urs.cz/item/CS_URS_2021_01/181351005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</si>
  <si>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</si>
  <si>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 xml:space="preserve">"vsakovací jáma"2*3 </t>
  </si>
  <si>
    <t>14</t>
  </si>
  <si>
    <t>181351103</t>
  </si>
  <si>
    <t>Rozprostření ornice tl vrstvy do 200 mm pl do 500 m2 v rovině nebo ve svahu do 1:5 strojně</t>
  </si>
  <si>
    <t>-1201979265</t>
  </si>
  <si>
    <t>Rozprostření a urovnání ornice v rovině nebo ve svahu sklonu do 1:5 strojně při souvislé ploše přes 100 do 500 m2, tl. vrstvy do 200 mm</t>
  </si>
  <si>
    <t>https://podminky.urs.cz/item/CS_URS_2021_01/181351103</t>
  </si>
  <si>
    <t>"zatravnění pozemku tl.0,1m"3682-597,5-2643</t>
  </si>
  <si>
    <t>181411131</t>
  </si>
  <si>
    <t>Založení parkového trávníku výsevem plochy do 1000 m2 v rovině a ve svahu do 1:5</t>
  </si>
  <si>
    <t>345356321</t>
  </si>
  <si>
    <t>Založení trávníku na půdě předem připravené plochy do 1000 m2 výsevem včetně utažení parkového v rovině nebo na svahu do 1:5</t>
  </si>
  <si>
    <t>https://podminky.urs.cz/item/CS_URS_2021_01/181411131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</si>
  <si>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</si>
  <si>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"dle pol.č.181351103"441,5</t>
  </si>
  <si>
    <t>16</t>
  </si>
  <si>
    <t>M</t>
  </si>
  <si>
    <t>005724800.R</t>
  </si>
  <si>
    <t>osivo (travní směs se zastoupením cca 50 % lučních bylin a 50 % travin- viz popis v TZ), výsevek 20kg/ha</t>
  </si>
  <si>
    <t>kg</t>
  </si>
  <si>
    <t>-1229535202</t>
  </si>
  <si>
    <t>441,5*0,0020</t>
  </si>
  <si>
    <t>17</t>
  </si>
  <si>
    <t>181951112</t>
  </si>
  <si>
    <t>Úprava pláně v hornině třídy těžitelnosti I, skupiny 1 až 3 se zhutněním strojně</t>
  </si>
  <si>
    <t>317519811</t>
  </si>
  <si>
    <t>Úprava pláně vyrovnáním výškových rozdílů strojně v hornině třídy těžitelnosti I, skupiny 1 až 3 se zhutněním</t>
  </si>
  <si>
    <t>https://podminky.urs.cz/item/CS_URS_2021_01/181951112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</si>
  <si>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</si>
  <si>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polcesta*1,25</t>
  </si>
  <si>
    <t>18</t>
  </si>
  <si>
    <t>184818249</t>
  </si>
  <si>
    <t>Ochrana kmene průměru přes 1100 mm průměru kmene při výšce bednění přes 2 do 3 m</t>
  </si>
  <si>
    <t>kus</t>
  </si>
  <si>
    <t>697100780</t>
  </si>
  <si>
    <t>Ochrana kmene bedněním před poškozením stavebním provozem zřízení včetně odstranění výšky bednění přes 2 do 3 m průměru kmene přes 1100 mm</t>
  </si>
  <si>
    <t>https://podminky.urs.cz/item/CS_URS_2021_01/184818249</t>
  </si>
  <si>
    <t>"dle potřeby"6</t>
  </si>
  <si>
    <t>19</t>
  </si>
  <si>
    <t>185804312</t>
  </si>
  <si>
    <t>Zalití rostlin vodou plocha přes 20 m2</t>
  </si>
  <si>
    <t>1625329857</t>
  </si>
  <si>
    <t>Zalití rostlin vodou plochy záhonů jednotlivě přes 20 m2</t>
  </si>
  <si>
    <t>https://podminky.urs.cz/item/CS_URS_2021_01/185804312</t>
  </si>
  <si>
    <t>"travnatá plocha"441,5*0,02*2</t>
  </si>
  <si>
    <t>20</t>
  </si>
  <si>
    <t>185851121</t>
  </si>
  <si>
    <t>Dovoz vody pro zálivku rostlin za vzdálenost do 1000 m</t>
  </si>
  <si>
    <t>-1873526000</t>
  </si>
  <si>
    <t>Dovoz vody pro zálivku rostlin na vzdálenost do 1000 m</t>
  </si>
  <si>
    <t>https://podminky.urs.cz/item/CS_URS_2021_01/185851121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</si>
  <si>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</si>
  <si>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pol.185804312"17,66</t>
  </si>
  <si>
    <t>185851129</t>
  </si>
  <si>
    <t>Příplatek k dovozu vody pro zálivku rostlin do 1000 m ZKD 1000 m</t>
  </si>
  <si>
    <t>1498277254</t>
  </si>
  <si>
    <t>Dovoz vody pro zálivku rostlin Příplatek k ceně za každých dalších i započatých 1000 m</t>
  </si>
  <si>
    <t>https://podminky.urs.cz/item/CS_URS_2021_01/185851129</t>
  </si>
  <si>
    <t>" do 10km"9*17,66</t>
  </si>
  <si>
    <t>Zakládání</t>
  </si>
  <si>
    <t>22</t>
  </si>
  <si>
    <t>211531111</t>
  </si>
  <si>
    <t>Výplň odvodňovacích žeber nebo trativodů kamenivem hrubým drceným frakce 16 až 63 mm</t>
  </si>
  <si>
    <t>1498130205</t>
  </si>
  <si>
    <t>Výplň kamenivem do rýh odvodňovacích žeber nebo trativodů bez zhutnění, s úpravou povrchu výplně kamenivem hrubým drceným frakce 16 až 63 mm</t>
  </si>
  <si>
    <t>https://podminky.urs.cz/item/CS_URS_2021_01/211531111</t>
  </si>
  <si>
    <t xml:space="preserve">Poznámka k souboru cen:_x000d_
1. V ceně 51-1111 jsou započteny i náklady na průduchy vytvořené z lomového kamene._x000d_
2. V cenách 52-1111 až 58-1111 nejsou započteny náklady na zřízení průduchů; tyto práce se oceňují cenami:_x000d_
a) souboru cen 212 71-11 Trativody z trub z prostého betonu bez lože,_x000d_
b) souboru cen 212 75-5 . Trativody bez lože z drenážních trubek._x000d_
3. Množství měrných jednotek se určuje v m3 vyplňovaného prostoru. Objem potrubí a lože se do vyplňovaného prostoru nezapočítává._x000d_
</t>
  </si>
  <si>
    <t>"vsakovací jáma fr.16/32"2*3*1,0</t>
  </si>
  <si>
    <t>23</t>
  </si>
  <si>
    <t>211571112</t>
  </si>
  <si>
    <t>Výplň odvodňovacích žeber nebo trativodů štěrkopískem netříděným</t>
  </si>
  <si>
    <t>1608472464</t>
  </si>
  <si>
    <t>Výplň kamenivem do rýh odvodňovacích žeber nebo trativodů bez zhutnění, s úpravou povrchu výplně štěrkopískem netříděným</t>
  </si>
  <si>
    <t>https://podminky.urs.cz/item/CS_URS_2021_01/211571112</t>
  </si>
  <si>
    <t>"vsakovací jáma fr.0/4"2*3*0,15</t>
  </si>
  <si>
    <t>24</t>
  </si>
  <si>
    <t>211971110</t>
  </si>
  <si>
    <t>Zřízení opláštění žeber nebo trativodů geotextilií v rýze nebo zářezu sklonu do 1:2</t>
  </si>
  <si>
    <t>766465197</t>
  </si>
  <si>
    <t>Zřízení opláštění výplně z geotextilie odvodňovacích žeber nebo trativodů v rýze nebo zářezu se stěnami šikmými o sklonu do 1:2</t>
  </si>
  <si>
    <t>https://podminky.urs.cz/item/CS_URS_2021_01/211971110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</si>
  <si>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</si>
  <si>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 xml:space="preserve">592*1,5 </t>
  </si>
  <si>
    <t>25</t>
  </si>
  <si>
    <t>69311059</t>
  </si>
  <si>
    <t>geotextilie netkaná separační, ochranná, filtrační, drenážní PP 150g/m2</t>
  </si>
  <si>
    <t>872297998</t>
  </si>
  <si>
    <t>888*1,02</t>
  </si>
  <si>
    <t>26</t>
  </si>
  <si>
    <t>211971122</t>
  </si>
  <si>
    <t>Zřízení opláštění žeber nebo trativodů geotextilií v rýze nebo zářezu přes 1:2 š přes 2,5 m</t>
  </si>
  <si>
    <t>-1668967845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</si>
  <si>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</si>
  <si>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https://podminky.urs.cz/item/CS_URS_2021_01/211971122</t>
  </si>
  <si>
    <t>"vsakovací jáma"10*1,6+2*3*3</t>
  </si>
  <si>
    <t>27</t>
  </si>
  <si>
    <t>69311060</t>
  </si>
  <si>
    <t>geotextilie netkaná separační, ochranná, filtrační, drenážní PP 200g/m2</t>
  </si>
  <si>
    <t>-862500594</t>
  </si>
  <si>
    <t>34*1,1</t>
  </si>
  <si>
    <t>37,4*1,1845 'Přepočtené koeficientem množství</t>
  </si>
  <si>
    <t>28</t>
  </si>
  <si>
    <t>212751106</t>
  </si>
  <si>
    <t>Trativod z drenážních trubek flexibilních PVC-U SN 4 perforace 360° včetně lože otevřený výkop DN 160 pro meliorace</t>
  </si>
  <si>
    <t>m</t>
  </si>
  <si>
    <t>605098371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</si>
  <si>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</si>
  <si>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https://podminky.urs.cz/item/CS_URS_2021_01/212751106</t>
  </si>
  <si>
    <t xml:space="preserve">Poznámka k souboru cen:_x000d_
1. V cenách souboru cen jsou započteny náklady na:_x000d_
a) podsyp ze štěrkopísku tl. 100 mm,_x000d_
b) obsyp DN +150 mm nad potrubí a do stran._x000d_
2. V cenách souboru cen nejsou započteny náklady na:_x000d_
a) montáž a dodávku tvarovek, které se oceňují cenami souboru 877 ..-52.1 Montáž tvarovek na kanalizačním potrubí z trub z plastu, části A03,_x000d_
b) opláštění potrubí geotextílií, které se oceňuje cenami souboru 211 97-11.. Zřízení opláštění výplně z geotextilie odvodňovacích žeber nebo trativodů v rýze nebo zářezu se stěnami katalogu 800-2 Zvláštní zakládání objektů, části A 01._x000d_
</t>
  </si>
  <si>
    <t>"dle PD D.1.4 a C.3"594</t>
  </si>
  <si>
    <t>Komunikace</t>
  </si>
  <si>
    <t>52</t>
  </si>
  <si>
    <t>561081001.R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</si>
  <si>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</t>
  </si>
  <si>
    <t>707340530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</si>
  <si>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 vč. směsného pojiva cca 3%</t>
  </si>
  <si>
    <t>30</t>
  </si>
  <si>
    <t>564851111</t>
  </si>
  <si>
    <t>Podklad ze štěrkodrtě ŠD fr.0/63 tl 150 mm</t>
  </si>
  <si>
    <t>-397984005</t>
  </si>
  <si>
    <t>Podklad ze štěrkodrti ŠD s rozprostřením a zhutněním, po zhutnění tl. 150 mm</t>
  </si>
  <si>
    <t>https://podminky.urs.cz/item/CS_URS_2021_01/564851111</t>
  </si>
  <si>
    <t>polcesta*1,15 "vynásobeno koeficientem z důvodu větší plochy spodní vrstvy"</t>
  </si>
  <si>
    <t>polcesta*1,25 "vynásobeno koeficientem z důvodu větší plochy spodní vrstvy"</t>
  </si>
  <si>
    <t>31</t>
  </si>
  <si>
    <t>565155121</t>
  </si>
  <si>
    <t>Asfaltový beton vrstva podkladní ACP 16 + (obalované kamenivo OKS) tl 70 mm š přes 3 m</t>
  </si>
  <si>
    <t>CS ÚRS 2020 02</t>
  </si>
  <si>
    <t>1697332602</t>
  </si>
  <si>
    <t>Asfaltový beton vrstva podkladní ACP 16 + (obalované kamenivo střednězrnné - OKS) s rozprostřením a zhutněním v pruhu šířky přes 3 m, po zhutnění tl. 70 mm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</si>
  <si>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</si>
  <si>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polcesta*1,055 "vynásobeno koeficientem z důvodu větší plochy spodní vrstvy"</t>
  </si>
  <si>
    <t>32</t>
  </si>
  <si>
    <t>569831111</t>
  </si>
  <si>
    <t>Zpevnění krajnic štěrkodrtí tl 100 mm</t>
  </si>
  <si>
    <t>1322941055</t>
  </si>
  <si>
    <t>Zpevnění krajnic nebo komunikací pro pěší s rozprostřením a zhutněním, po zhutnění štěrkodrtí tl. 100 mm</t>
  </si>
  <si>
    <t>https://podminky.urs.cz/item/CS_URS_2021_01/569831111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</si>
  <si>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</si>
  <si>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 polní cesty" 592*2*0,5</t>
  </si>
  <si>
    <t>"odpočet vjezdů na pozemky" -(12+12+10)*0,5</t>
  </si>
  <si>
    <t>"přípočet krajnic na křižovatkách" 15*3*0,5</t>
  </si>
  <si>
    <t>krajnice</t>
  </si>
  <si>
    <t>33</t>
  </si>
  <si>
    <t>569903311</t>
  </si>
  <si>
    <t>Zřízení zemních krajnic se zhutněním</t>
  </si>
  <si>
    <t>-328887544</t>
  </si>
  <si>
    <t>Zřízení zemních krajnic z hornin jakékoliv třídy se zhutněním</t>
  </si>
  <si>
    <t>https://podminky.urs.cz/item/CS_URS_2021_01/569903311</t>
  </si>
  <si>
    <t xml:space="preserve">Poznámka k souboru cen:_x000d_
1. Ceny jsou určeny pro jakoukoliv tloušťku krajnice._x000d_
2. V cenách nejsou započteny náklady na opatření zeminy a její přemístění k místu zabudování, které se oceňují podle ustanovení čl. 3111 Všeobecných podmínek části A 01 tohoto katalogu._x000d_
</t>
  </si>
  <si>
    <t>"dle PD D.1.4 - z vhodného nenamrzavého materiálu nákup - písčitá hlína "2*0,1*592</t>
  </si>
  <si>
    <t>34</t>
  </si>
  <si>
    <t>10364100.R</t>
  </si>
  <si>
    <t>zemina do zemních krajnic nenamrzavá dle ČSN 73 6133 vč.získání ze zemníku, nákupu, nakládání a dopravy</t>
  </si>
  <si>
    <t>774281791</t>
  </si>
  <si>
    <t>118,4*2</t>
  </si>
  <si>
    <t>35</t>
  </si>
  <si>
    <t>573191111</t>
  </si>
  <si>
    <t>Postřik infiltrační kationaktivní emulzí v množství 1 kg/m2</t>
  </si>
  <si>
    <t>617095079</t>
  </si>
  <si>
    <t>Postřik infiltrační kationaktivní emulzí v množství 1,00 kg/m2</t>
  </si>
  <si>
    <t>https://podminky.urs.cz/item/CS_URS_2021_01/573191111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</si>
  <si>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</si>
  <si>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36</t>
  </si>
  <si>
    <t>573231108</t>
  </si>
  <si>
    <t>Postřik živičný spojovací ze silniční emulze v množství 0,50 kg/m2</t>
  </si>
  <si>
    <t>-1155792920</t>
  </si>
  <si>
    <t>Postřik spojovací PS bez posypu kamenivem ze silniční emulze, v množství 0,50 kg/m2</t>
  </si>
  <si>
    <t>https://podminky.urs.cz/item/CS_URS_2021_01/573231108</t>
  </si>
  <si>
    <t>polcesta*1,045 "vynásobeno koeficientem z důvodu větší plochy spodní vrstvy"</t>
  </si>
  <si>
    <t>37</t>
  </si>
  <si>
    <t>577134121</t>
  </si>
  <si>
    <t>Asfaltový beton vrstva obrusná ACO 11 (ABS) tř. I tl 40 mm š přes 3 m z nemodifikovaného asfaltu</t>
  </si>
  <si>
    <t>-776071261</t>
  </si>
  <si>
    <t>Asfaltový beton vrstva obrusná ACO 11 (ABS) s rozprostřením a se zhutněním z nemodifikovaného asfaltu v pruhu šířky přes 3 m tř. I, po zhutnění tl. 40 mm</t>
  </si>
  <si>
    <t>https://podminky.urs.cz/item/CS_URS_2021_01/577134121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</si>
  <si>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</si>
  <si>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"polní cesta - dle Acad" 2643</t>
  </si>
  <si>
    <t>Ostatní konstrukce a práce, bourání</t>
  </si>
  <si>
    <t>38</t>
  </si>
  <si>
    <t>9100001.R</t>
  </si>
  <si>
    <t>Demontáž sdělovacího kabelu - vč. výkopových prací, odříznutí a zasypání výkopu</t>
  </si>
  <si>
    <t>756056123</t>
  </si>
  <si>
    <t>"dle potřeby v případě kolize kce polní cesty - bude řešeno se správcem inž.sítě"25</t>
  </si>
  <si>
    <t>39</t>
  </si>
  <si>
    <t>912211111</t>
  </si>
  <si>
    <t>Montáž směrového sloupku silničního plastového prosté uložení bez betonového základu</t>
  </si>
  <si>
    <t>1089753049</t>
  </si>
  <si>
    <t>Montáž směrového sloupku plastového s odrazkou prostým uložením bez betonového základu silničního</t>
  </si>
  <si>
    <t>https://podminky.urs.cz/item/CS_URS_2021_01/912211111</t>
  </si>
  <si>
    <t xml:space="preserve">Poznámka k souboru cen:_x000d_
1. V cenách jsou započteny i náklady:_x000d_
a) u cen 912 21-1111 a -1112 na vykopání jamek pro sloupky s odhozením výkopku na hromadu nebo naložením na dopravní prostředek,_x000d_
b) u ceny 912 21-1121 na spojovací materiál,_x000d_
c) u ceny 912 21-1131 na vyvrtání otvoru a lepidlo._x000d_
2. V cenách nejsou započteny náklady:_x000d_
a) na dodání sloupku, tyto se oceňují ve specifikaci,_x000d_
b) u ceny 912 21-1131 i na spojovací materiál, který je součástí dodávky sloupku,_x000d_
c) odklizení výkopku, tyto se oceňují cenami části A 01 katalogu 800-1 Zemní práce._x000d_
</t>
  </si>
  <si>
    <t>"dle PD"2</t>
  </si>
  <si>
    <t>40</t>
  </si>
  <si>
    <t>4044515.R</t>
  </si>
  <si>
    <t>sloupek směrový silniční červený plastový 1,2m - Z 11g</t>
  </si>
  <si>
    <t>-1305625177</t>
  </si>
  <si>
    <t>sloupek směrový silniční plastový 1,2m</t>
  </si>
  <si>
    <t>41</t>
  </si>
  <si>
    <t>916131213</t>
  </si>
  <si>
    <t>Osazení silničního obrubníku betonového stojatého s boční opěrou do lože z betonu prostého C20/25nXF3</t>
  </si>
  <si>
    <t>825557730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</si>
  <si>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</si>
  <si>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https://podminky.urs.cz/item/CS_URS_2021_01/916131213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</si>
  <si>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</si>
  <si>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"vjezdy na pozemky" 12+12+12</t>
  </si>
  <si>
    <t>42</t>
  </si>
  <si>
    <t>59217031</t>
  </si>
  <si>
    <t>obrubník betonový silniční 1000x150x250mm</t>
  </si>
  <si>
    <t>2137890877</t>
  </si>
  <si>
    <t>36*1,05</t>
  </si>
  <si>
    <t>43</t>
  </si>
  <si>
    <t>919112233</t>
  </si>
  <si>
    <t>Řezání spár pro vytvoření komůrky š 20 mm hl 40 mm pro těsnící zálivku v živičném krytu</t>
  </si>
  <si>
    <t>736784370</t>
  </si>
  <si>
    <t>Řezání dilatačních spár v živičném krytu vytvoření komůrky pro těsnící zálivku šířky 20 mm, hloubky 40 mm</t>
  </si>
  <si>
    <t>https://podminky.urs.cz/item/CS_URS_2021_01/919112233</t>
  </si>
  <si>
    <t xml:space="preserve">Poznámka k souboru cen:_x000d_
1. V cenách jsou započteny i náklady na vyčištění spár po řezání._x000d_
</t>
  </si>
  <si>
    <t>"napojení na silnici II/329"31</t>
  </si>
  <si>
    <t>44</t>
  </si>
  <si>
    <t>919122132</t>
  </si>
  <si>
    <t xml:space="preserve">Těsnění spár modifik asf. zálivkou za tepla pro komůrky š 20 mm hl 40 mm s těsnicím profilem  </t>
  </si>
  <si>
    <t>-713529513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</si>
  <si>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</si>
  <si>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https://podminky.urs.cz/item/CS_URS_2021_01/919122132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</si>
  <si>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</si>
  <si>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45</t>
  </si>
  <si>
    <t>919735114</t>
  </si>
  <si>
    <t>Řezání stávajícího živičného krytu hl do 200 mm</t>
  </si>
  <si>
    <t>-1729077793</t>
  </si>
  <si>
    <t>Řezání stávajícího živičného krytu nebo podkladu hloubky přes 150 do 200 mm</t>
  </si>
  <si>
    <t>https://podminky.urs.cz/item/CS_URS_2021_01/919735114</t>
  </si>
  <si>
    <t xml:space="preserve">Poznámka k souboru cen:_x000d_
1. V cenách jsou započteny i náklady na spotřebu vody._x000d_
</t>
  </si>
  <si>
    <t>"zaříznutí vozovky silnice II/329"30</t>
  </si>
  <si>
    <t>997</t>
  </si>
  <si>
    <t>Přesun sutě</t>
  </si>
  <si>
    <t>46</t>
  </si>
  <si>
    <t>997221571</t>
  </si>
  <si>
    <t>Vodorovná doprava vybouraných hmot do 1 km</t>
  </si>
  <si>
    <t>391245382</t>
  </si>
  <si>
    <t>Vodorovná doprava vybouraných hmot bez naložení, ale se složením a s hrubým urovnáním na vzdálenost do 1 km</t>
  </si>
  <si>
    <t>https://podminky.urs.cz/item/CS_URS_2021_01/997221571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</si>
  <si>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</si>
  <si>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"asf.kryt"7,11</t>
  </si>
  <si>
    <t>47</t>
  </si>
  <si>
    <t>997221579</t>
  </si>
  <si>
    <t>Příplatek ZKD 1 km u vodorovné dopravy vybouraných hmot</t>
  </si>
  <si>
    <t>563817910</t>
  </si>
  <si>
    <t>Vodorovná doprava vybouraných hmot bez naložení, ale se složením a s hrubým urovnáním na vzdálenost Příplatek k ceně za každý další i započatý 1 km přes 1 km</t>
  </si>
  <si>
    <t>https://podminky.urs.cz/item/CS_URS_2021_01/997221579</t>
  </si>
  <si>
    <t>"do 30km"7,11*29</t>
  </si>
  <si>
    <t>48</t>
  </si>
  <si>
    <t>997221645</t>
  </si>
  <si>
    <t>Poplatek za uložení na skládce (skládkovné) odpadu asfaltového bez dehtu kód odpadu 17 03 02</t>
  </si>
  <si>
    <t>2139276938</t>
  </si>
  <si>
    <t>Poplatek za uložení stavebního odpadu na skládce (skládkovné) asfaltového bez obsahu dehtu zatříděného do Katalogu odpadů pod kódem 17 03 02</t>
  </si>
  <si>
    <t>https://podminky.urs.cz/item/CS_URS_2021_01/997221645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</si>
  <si>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</si>
  <si>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"asf.směs"7,11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</si>
  <si>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</si>
  <si>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</si>
  <si>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</si>
  <si>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</si>
  <si>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</si>
  <si>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-1504274526</t>
  </si>
  <si>
    <t>Přesun hmot pro komunikace s krytem z kameniva, monolitickým betonovým nebo živičným dopravní vzdálenost do 200 m jakékoliv délky objektu</t>
  </si>
  <si>
    <t>https://podminky.urs.cz/item/CS_URS_2021_01/998225111</t>
  </si>
  <si>
    <t xml:space="preserve">Poznámka k souboru cen:_x000d_
1. Ceny lze použít i pro plochy letišť s krytem monolitickým betonovým nebo živičným._x000d_
</t>
  </si>
  <si>
    <t>50</t>
  </si>
  <si>
    <t>998225191</t>
  </si>
  <si>
    <t>Příplatek k přesunu hmot pro pozemní komunikace s krytem z kamene, živičným, betonovým do 1000 m</t>
  </si>
  <si>
    <t>1933787425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</si>
  <si>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</si>
  <si>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https://podminky.urs.cz/item/CS_URS_2021_01/998225191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</si>
  <si>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</si>
  <si>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</si>
  <si>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</si>
  <si>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</si>
  <si>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</si>
  <si>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</si>
  <si>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</si>
  <si>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</si>
  <si>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</si>
  <si>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</si>
  <si>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</si>
  <si>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</si>
  <si>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Kč</t>
  </si>
  <si>
    <t>1024</t>
  </si>
  <si>
    <t>453967555</t>
  </si>
  <si>
    <t>https://podminky.urs.cz/item/CS_URS_2021_01/011324000</t>
  </si>
  <si>
    <t xml:space="preserve">Poznámka k souboru cen:_x000d_
1. Více informací o volbě, obsahu a způsobu ocenění jednotlivých titulů viz Příloha 01 Průzkumné, geodetické a projektové práce._x000d_
</t>
  </si>
  <si>
    <t>012103000</t>
  </si>
  <si>
    <t>Geodetické práce před výstavbou - vytýčení sítí</t>
  </si>
  <si>
    <t>-332167743</t>
  </si>
  <si>
    <t>https://podminky.urs.cz/item/CS_URS_2021_01/012103000</t>
  </si>
  <si>
    <t>"vytíčení stávajících inženýrských sítí a vytýčení stavby před začátkem realizace" 1</t>
  </si>
  <si>
    <t>012203000</t>
  </si>
  <si>
    <t>Geodetické práce při provádění stavby - výškové a polohové vytýčení stavby</t>
  </si>
  <si>
    <t>-1448762715</t>
  </si>
  <si>
    <t>https://podminky.urs.cz/item/CS_URS_2021_01/012203000</t>
  </si>
  <si>
    <t>012303000</t>
  </si>
  <si>
    <t>Geodetické práce po výstavbě - zaměření skutečného provedení díla ke kolaudaci stavby</t>
  </si>
  <si>
    <t>1276006484</t>
  </si>
  <si>
    <t>https://podminky.urs.cz/item/CS_URS_2021_01/012303000</t>
  </si>
  <si>
    <t>"Geodetické vytýčení stavby v průběhu výstavby a zaměření skutečného stavu" 1</t>
  </si>
  <si>
    <t>013254000</t>
  </si>
  <si>
    <t>Dokumentace skutečného provedení stavby - 4x tištěná, 1x na CD</t>
  </si>
  <si>
    <t>374756698</t>
  </si>
  <si>
    <t>https://podminky.urs.cz/item/CS_URS_2021_01/013254000</t>
  </si>
  <si>
    <t>"Dokumentace skutečného provedení stavby - 4x tištěná, 1x na CD" 1</t>
  </si>
  <si>
    <t>VRN3</t>
  </si>
  <si>
    <t>Zařízení staveniště</t>
  </si>
  <si>
    <t>030001000</t>
  </si>
  <si>
    <t>Zařízení staveniště - zřízení, provoz, zrušení</t>
  </si>
  <si>
    <t>1243574560</t>
  </si>
  <si>
    <t>https://podminky.urs.cz/item/CS_URS_2021_01/030001000</t>
  </si>
  <si>
    <t xml:space="preserve">Poznámka k souboru cen:_x000d_
1. Více informací o volbě, obsahu a způsobu ocenění jednotlivých titulů viz příslušné Přílohy 01 až 09._x000d_
</t>
  </si>
  <si>
    <t>034103000</t>
  </si>
  <si>
    <t>Pomocné práce zajištění nebo řízení regulaci a ochranu dopravy - úhrnná částka musí obsahovat veškeré nákl. na dočasné úpravy a regulaci dopr.(i pěší) na staveništi</t>
  </si>
  <si>
    <t>1516316991</t>
  </si>
  <si>
    <t>https://podminky.urs.cz/item/CS_URS_2021_01/034103000</t>
  </si>
  <si>
    <t xml:space="preserve">Poznámka k souboru cen:_x000d_
1. Více informací o volbě, obsahu a způsobu ocenění jednotlivých titulů viz Příloha 03 Zařízení staveniště._x000d_
</t>
  </si>
  <si>
    <t>"pro zajištění dopravy a přístupu k nemovitostem (např.lávky, nájezdy) a zajištění staveniště dle BOZP (ochranná oplocení, zajištění výkopů a pod..)"1</t>
  </si>
  <si>
    <t>034303000</t>
  </si>
  <si>
    <t xml:space="preserve">Dopravní značení na staveništi - DIO v průběhu výstavby dle TP66 - osazení dočasného dopr.značení vč.opatření pro zajištění dopravy a přístupů - zřízení a odstranění, manipulace, pronájmu vč.projektu, projednání a zajištění dopr. inženýrského rozhodnutí </t>
  </si>
  <si>
    <t>409604249</t>
  </si>
  <si>
    <t>https://podminky.urs.cz/item/CS_URS_2021_01/034303000</t>
  </si>
  <si>
    <t>VRN4</t>
  </si>
  <si>
    <t>Inženýrská činnost</t>
  </si>
  <si>
    <t>041903000</t>
  </si>
  <si>
    <t xml:space="preserve">Dozor jiné osoby - geotechnické posouzení  (2 x návštěva stavby)</t>
  </si>
  <si>
    <t>-727809304</t>
  </si>
  <si>
    <t>Dozor jiné osoby - geotechnické posouzení (2 x návštěva stavby)</t>
  </si>
  <si>
    <t>https://podminky.urs.cz/item/CS_URS_2021_01/041903000</t>
  </si>
  <si>
    <t xml:space="preserve">Poznámka k souboru cen:_x000d_
1. Více informací o volbě, obsahu a způsobu ocenění jednotlivých titulů viz Příloha 04 Inženýrská činnost._x000d_
</t>
  </si>
  <si>
    <t>043134000</t>
  </si>
  <si>
    <t xml:space="preserve">Zkoušky zatěžovací - provedení 12 ks statické zatěžovací zkoušky   </t>
  </si>
  <si>
    <t>-1383880139</t>
  </si>
  <si>
    <t xml:space="preserve">Zkoušky zatěžovací - provedení 12 ks statické zatěžovací zkoušky </t>
  </si>
  <si>
    <t>https://podminky.urs.cz/item/CS_URS_2021_01/043134000</t>
  </si>
  <si>
    <t>VRN7</t>
  </si>
  <si>
    <t>Provozní vlivy</t>
  </si>
  <si>
    <t>075603000.R</t>
  </si>
  <si>
    <t>Jiná ochranná pásma - kopané sondy stávajících inženýrských sítí vč.zpětného zásypu (4ks)</t>
  </si>
  <si>
    <t>-1162531608</t>
  </si>
  <si>
    <t>P</t>
  </si>
  <si>
    <t xml:space="preserve">Poznámka k položce:_x000d_
 </t>
  </si>
  <si>
    <t>SEZNAM FIGUR</t>
  </si>
  <si>
    <t>Výměra</t>
  </si>
  <si>
    <t xml:space="preserve"> SO 101</t>
  </si>
  <si>
    <t>obnova</t>
  </si>
  <si>
    <t>"obnova stávající asfaltové vozovky" 80*5,08</t>
  </si>
  <si>
    <t>odvoz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</si>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</sst>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301111" TargetMode="External" /><Relationship Id="rId2" Type="http://schemas.openxmlformats.org/officeDocument/2006/relationships/hyperlink" Target="https://podminky.urs.cz/item/CS_URS_2021_01/113107343" TargetMode="External" /><Relationship Id="rId3" Type="http://schemas.openxmlformats.org/officeDocument/2006/relationships/hyperlink" Target="https://podminky.urs.cz/item/CS_URS_2021_01/121151113" TargetMode="External" /><Relationship Id="rId4" Type="http://schemas.openxmlformats.org/officeDocument/2006/relationships/hyperlink" Target="https://podminky.urs.cz/item/CS_URS_2021_01/122251106" TargetMode="External" /><Relationship Id="rId5" Type="http://schemas.openxmlformats.org/officeDocument/2006/relationships/hyperlink" Target="https://podminky.urs.cz/item/CS_URS_2021_01/133212012" TargetMode="External" /><Relationship Id="rId6" Type="http://schemas.openxmlformats.org/officeDocument/2006/relationships/hyperlink" Target="https://podminky.urs.cz/item/CS_URS_2021_01/162351104" TargetMode="External" /><Relationship Id="rId7" Type="http://schemas.openxmlformats.org/officeDocument/2006/relationships/hyperlink" Target="https://podminky.urs.cz/item/CS_URS_2021_01/162751117" TargetMode="External" /><Relationship Id="rId8" Type="http://schemas.openxmlformats.org/officeDocument/2006/relationships/hyperlink" Target="https://podminky.urs.cz/item/CS_URS_2021_01/162751119" TargetMode="External" /><Relationship Id="rId9" Type="http://schemas.openxmlformats.org/officeDocument/2006/relationships/hyperlink" Target="https://podminky.urs.cz/item/CS_URS_2021_01/167151101" TargetMode="External" /><Relationship Id="rId10" Type="http://schemas.openxmlformats.org/officeDocument/2006/relationships/hyperlink" Target="https://podminky.urs.cz/item/CS_URS_2021_01/171201231" TargetMode="External" /><Relationship Id="rId11" Type="http://schemas.openxmlformats.org/officeDocument/2006/relationships/hyperlink" Target="https://podminky.urs.cz/item/CS_URS_2021_01/171211101" TargetMode="External" /><Relationship Id="rId12" Type="http://schemas.openxmlformats.org/officeDocument/2006/relationships/hyperlink" Target="https://podminky.urs.cz/item/CS_URS_2021_01/171251201" TargetMode="External" /><Relationship Id="rId13" Type="http://schemas.openxmlformats.org/officeDocument/2006/relationships/hyperlink" Target="https://podminky.urs.cz/item/CS_URS_2021_01/181351005" TargetMode="External" /><Relationship Id="rId14" Type="http://schemas.openxmlformats.org/officeDocument/2006/relationships/hyperlink" Target="https://podminky.urs.cz/item/CS_URS_2021_01/181351103" TargetMode="External" /><Relationship Id="rId15" Type="http://schemas.openxmlformats.org/officeDocument/2006/relationships/hyperlink" Target="https://podminky.urs.cz/item/CS_URS_2021_01/181411131" TargetMode="External" /><Relationship Id="rId16" Type="http://schemas.openxmlformats.org/officeDocument/2006/relationships/hyperlink" Target="https://podminky.urs.cz/item/CS_URS_2021_01/181951112" TargetMode="External" /><Relationship Id="rId17" Type="http://schemas.openxmlformats.org/officeDocument/2006/relationships/hyperlink" Target="https://podminky.urs.cz/item/CS_URS_2021_01/184818249" TargetMode="External" /><Relationship Id="rId18" Type="http://schemas.openxmlformats.org/officeDocument/2006/relationships/hyperlink" Target="https://podminky.urs.cz/item/CS_URS_2021_01/185804312" TargetMode="External" /><Relationship Id="rId19" Type="http://schemas.openxmlformats.org/officeDocument/2006/relationships/hyperlink" Target="https://podminky.urs.cz/item/CS_URS_2021_01/185851121" TargetMode="External" /><Relationship Id="rId20" Type="http://schemas.openxmlformats.org/officeDocument/2006/relationships/hyperlink" Target="https://podminky.urs.cz/item/CS_URS_2021_01/185851129" TargetMode="External" /><Relationship Id="rId21" Type="http://schemas.openxmlformats.org/officeDocument/2006/relationships/hyperlink" Target="https://podminky.urs.cz/item/CS_URS_2021_01/211531111" TargetMode="External" /><Relationship Id="rId22" Type="http://schemas.openxmlformats.org/officeDocument/2006/relationships/hyperlink" Target="https://podminky.urs.cz/item/CS_URS_2021_01/211571112" TargetMode="External" /><Relationship Id="rId23" Type="http://schemas.openxmlformats.org/officeDocument/2006/relationships/hyperlink" Target="https://podminky.urs.cz/item/CS_URS_2021_01/211971110" TargetMode="External" /><Relationship Id="rId24" Type="http://schemas.openxmlformats.org/officeDocument/2006/relationships/hyperlink" Target="https://podminky.urs.cz/item/CS_URS_2021_01/211971122" TargetMode="External" /><Relationship Id="rId25" Type="http://schemas.openxmlformats.org/officeDocument/2006/relationships/hyperlink" Target="https://podminky.urs.cz/item/CS_URS_2021_01/212751106" TargetMode="External" /><Relationship Id="rId26" Type="http://schemas.openxmlformats.org/officeDocument/2006/relationships/hyperlink" Target="https://podminky.urs.cz/item/CS_URS_2021_01/564851111" TargetMode="External" /><Relationship Id="rId27" Type="http://schemas.openxmlformats.org/officeDocument/2006/relationships/hyperlink" Target="https://podminky.urs.cz/item/CS_URS_2021_01/569831111" TargetMode="External" /><Relationship Id="rId28" Type="http://schemas.openxmlformats.org/officeDocument/2006/relationships/hyperlink" Target="https://podminky.urs.cz/item/CS_URS_2021_01/569903311" TargetMode="External" /><Relationship Id="rId29" Type="http://schemas.openxmlformats.org/officeDocument/2006/relationships/hyperlink" Target="https://podminky.urs.cz/item/CS_URS_2021_01/573191111" TargetMode="External" /><Relationship Id="rId30" Type="http://schemas.openxmlformats.org/officeDocument/2006/relationships/hyperlink" Target="https://podminky.urs.cz/item/CS_URS_2021_01/573231108" TargetMode="External" /><Relationship Id="rId31" Type="http://schemas.openxmlformats.org/officeDocument/2006/relationships/hyperlink" Target="https://podminky.urs.cz/item/CS_URS_2021_01/577134121" TargetMode="External" /><Relationship Id="rId32" Type="http://schemas.openxmlformats.org/officeDocument/2006/relationships/hyperlink" Target="https://podminky.urs.cz/item/CS_URS_2021_01/912211111" TargetMode="External" /><Relationship Id="rId33" Type="http://schemas.openxmlformats.org/officeDocument/2006/relationships/hyperlink" Target="https://podminky.urs.cz/item/CS_URS_2021_01/916131213" TargetMode="External" /><Relationship Id="rId34" Type="http://schemas.openxmlformats.org/officeDocument/2006/relationships/hyperlink" Target="https://podminky.urs.cz/item/CS_URS_2021_01/919112233" TargetMode="External" /><Relationship Id="rId35" Type="http://schemas.openxmlformats.org/officeDocument/2006/relationships/hyperlink" Target="https://podminky.urs.cz/item/CS_URS_2021_01/919122132" TargetMode="External" /><Relationship Id="rId36" Type="http://schemas.openxmlformats.org/officeDocument/2006/relationships/hyperlink" Target="https://podminky.urs.cz/item/CS_URS_2021_01/919735114" TargetMode="External" /><Relationship Id="rId37" Type="http://schemas.openxmlformats.org/officeDocument/2006/relationships/hyperlink" Target="https://podminky.urs.cz/item/CS_URS_2021_01/997221571" TargetMode="External" /><Relationship Id="rId38" Type="http://schemas.openxmlformats.org/officeDocument/2006/relationships/hyperlink" Target="https://podminky.urs.cz/item/CS_URS_2021_01/997221579" TargetMode="External" /><Relationship Id="rId39" Type="http://schemas.openxmlformats.org/officeDocument/2006/relationships/hyperlink" Target="https://podminky.urs.cz/item/CS_URS_2021_01/997221645" TargetMode="External" /><Relationship Id="rId40" Type="http://schemas.openxmlformats.org/officeDocument/2006/relationships/hyperlink" Target="https://podminky.urs.cz/item/CS_URS_2021_01/998225111" TargetMode="External" /><Relationship Id="rId41" Type="http://schemas.openxmlformats.org/officeDocument/2006/relationships/hyperlink" Target="https://podminky.urs.cz/item/CS_URS_2021_01/99822519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1324000" TargetMode="External" /><Relationship Id="rId2" Type="http://schemas.openxmlformats.org/officeDocument/2006/relationships/hyperlink" Target="https://podminky.urs.cz/item/CS_URS_2021_01/012103000" TargetMode="External" /><Relationship Id="rId3" Type="http://schemas.openxmlformats.org/officeDocument/2006/relationships/hyperlink" Target="https://podminky.urs.cz/item/CS_URS_2021_01/012203000" TargetMode="External" /><Relationship Id="rId4" Type="http://schemas.openxmlformats.org/officeDocument/2006/relationships/hyperlink" Target="https://podminky.urs.cz/item/CS_URS_2021_01/012303000" TargetMode="External" /><Relationship Id="rId5" Type="http://schemas.openxmlformats.org/officeDocument/2006/relationships/hyperlink" Target="https://podminky.urs.cz/item/CS_URS_2021_01/013254000" TargetMode="External" /><Relationship Id="rId6" Type="http://schemas.openxmlformats.org/officeDocument/2006/relationships/hyperlink" Target="https://podminky.urs.cz/item/CS_URS_2021_01/030001000" TargetMode="External" /><Relationship Id="rId7" Type="http://schemas.openxmlformats.org/officeDocument/2006/relationships/hyperlink" Target="https://podminky.urs.cz/item/CS_URS_2021_01/034103000" TargetMode="External" /><Relationship Id="rId8" Type="http://schemas.openxmlformats.org/officeDocument/2006/relationships/hyperlink" Target="https://podminky.urs.cz/item/CS_URS_2021_01/034303000" TargetMode="External" /><Relationship Id="rId9" Type="http://schemas.openxmlformats.org/officeDocument/2006/relationships/hyperlink" Target="https://podminky.urs.cz/item/CS_URS_2021_01/041903000" TargetMode="External" /><Relationship Id="rId10" Type="http://schemas.openxmlformats.org/officeDocument/2006/relationships/hyperlink" Target="https://podminky.urs.cz/item/CS_URS_2021_01/043134000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VC4 v k.ú. 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Kouty u Poděbrad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Jan Duben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Polní cesta VC4'!J30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101 - Polní cesta VC4'!P86</f>
        <v>0</v>
      </c>
      <c r="AV55" s="121">
        <f>'SO 101 - Polní cesta VC4'!J33</f>
        <v>0</v>
      </c>
      <c r="AW55" s="121">
        <f>'SO 101 - Polní cesta VC4'!J34</f>
        <v>0</v>
      </c>
      <c r="AX55" s="121">
        <f>'SO 101 - Polní cesta VC4'!J35</f>
        <v>0</v>
      </c>
      <c r="AY55" s="121">
        <f>'SO 101 - Polní cesta VC4'!J36</f>
        <v>0</v>
      </c>
      <c r="AZ55" s="121">
        <f>'SO 101 - Polní cesta VC4'!F33</f>
        <v>0</v>
      </c>
      <c r="BA55" s="121">
        <f>'SO 101 - Polní cesta VC4'!F34</f>
        <v>0</v>
      </c>
      <c r="BB55" s="121">
        <f>'SO 101 - Polní cesta VC4'!F35</f>
        <v>0</v>
      </c>
      <c r="BC55" s="121">
        <f>'SO 101 - Polní cesta VC4'!F36</f>
        <v>0</v>
      </c>
      <c r="BD55" s="123">
        <f>'SO 101 - Polní cesta VC4'!F37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7" customFormat="1" ht="16.5" customHeight="1">
      <c r="A56" s="112" t="s">
        <v>76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eP/XuGhh6YcDxcBZvZPPpDimRtZoBEnYolhOTS/UoM+13aR6piyL3OAMw8QrQbSHog0tcJ3DbRO2i82kTak84g==" hashValue="uMxZeELhcVTKag+lX/CTsMduZinDqGb9Kd5GEmYHdguHJEtWoqEZMKklbhS9Qy1SnjDwKH52bTZcFvIuyf2GN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1 - Polní cesta VC4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9" t="s">
        <v>87</v>
      </c>
      <c r="BA2" s="129" t="s">
        <v>19</v>
      </c>
      <c r="BB2" s="129" t="s">
        <v>19</v>
      </c>
      <c r="BC2" s="129" t="s">
        <v>88</v>
      </c>
      <c r="BD2" s="12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  <c r="AZ3" s="129" t="s">
        <v>89</v>
      </c>
      <c r="BA3" s="129" t="s">
        <v>19</v>
      </c>
      <c r="BB3" s="129" t="s">
        <v>19</v>
      </c>
      <c r="BC3" s="129" t="s">
        <v>90</v>
      </c>
      <c r="BD3" s="129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82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ROUND(J86,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ROUND((SUM(BE86:BE401)),  2)</f>
        <v>0</v>
      </c>
      <c r="G33" s="39"/>
      <c r="H33" s="39"/>
      <c r="I33" s="150">
        <v>0.20999999999999999</v>
      </c>
      <c r="J33" s="149">
        <f>ROUND(((SUM(BE86:BE401))*I33),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ROUND((SUM(BF86:BF401)),  2)</f>
        <v>0</v>
      </c>
      <c r="G34" s="39"/>
      <c r="H34" s="39"/>
      <c r="I34" s="150">
        <v>0.14999999999999999</v>
      </c>
      <c r="J34" s="149">
        <f>ROUND(((SUM(BF86:BF401))*I34),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ROUND((SUM(BG86:BG401)),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ROUND((SUM(BH86:BH401)),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ROUND((SUM(BI86:BI401)),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Polní cesta VC4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J247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J287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103</v>
      </c>
      <c r="E64" s="176"/>
      <c r="F64" s="176"/>
      <c r="G64" s="176"/>
      <c r="H64" s="176"/>
      <c r="I64" s="176"/>
      <c r="J64" s="177">
        <f>J335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J374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J393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2" t="str">
        <f>E7</f>
        <v>Polní cesta VC4 v k.ú. Kouty u Poděbrad</v>
      </c>
      <c r="F76" s="33"/>
      <c r="G76" s="33"/>
      <c r="H76" s="33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92</v>
      </c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101 - Polní cesta VC4</v>
      </c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k.ú. Kouty</v>
      </c>
      <c r="G80" s="41"/>
      <c r="H80" s="41"/>
      <c r="I80" s="33" t="s">
        <v>23</v>
      </c>
      <c r="J80" s="73" t="str">
        <f>IF(J12="","",J12)</f>
        <v>11. 7. 2021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ČR-SPÚ,Krajský pozemkový úřad pro Středočeský kraj</v>
      </c>
      <c r="G82" s="41"/>
      <c r="H82" s="41"/>
      <c r="I82" s="33" t="s">
        <v>31</v>
      </c>
      <c r="J82" s="37" t="str">
        <f>E21</f>
        <v>VDI PROJEKT s.r.o.</v>
      </c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Jan Duben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9"/>
      <c r="B85" s="180"/>
      <c r="C85" s="181" t="s">
        <v>107</v>
      </c>
      <c r="D85" s="182" t="s">
        <v>57</v>
      </c>
      <c r="E85" s="182" t="s">
        <v>53</v>
      </c>
      <c r="F85" s="182" t="s">
        <v>54</v>
      </c>
      <c r="G85" s="182" t="s">
        <v>108</v>
      </c>
      <c r="H85" s="182" t="s">
        <v>109</v>
      </c>
      <c r="I85" s="182" t="s">
        <v>110</v>
      </c>
      <c r="J85" s="182" t="s">
        <v>97</v>
      </c>
      <c r="K85" s="183" t="s">
        <v>111</v>
      </c>
      <c r="L85" s="184"/>
      <c r="M85" s="93" t="s">
        <v>19</v>
      </c>
      <c r="N85" s="94" t="s">
        <v>42</v>
      </c>
      <c r="O85" s="94" t="s">
        <v>112</v>
      </c>
      <c r="P85" s="94" t="s">
        <v>113</v>
      </c>
      <c r="Q85" s="94" t="s">
        <v>114</v>
      </c>
      <c r="R85" s="94" t="s">
        <v>115</v>
      </c>
      <c r="S85" s="94" t="s">
        <v>116</v>
      </c>
      <c r="T85" s="95" t="s">
        <v>117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9"/>
      <c r="B86" s="40"/>
      <c r="C86" s="100" t="s">
        <v>118</v>
      </c>
      <c r="D86" s="41"/>
      <c r="E86" s="41"/>
      <c r="F86" s="41"/>
      <c r="G86" s="41"/>
      <c r="H86" s="41"/>
      <c r="I86" s="41"/>
      <c r="J86" s="185">
        <f>BK86</f>
        <v>0</v>
      </c>
      <c r="K86" s="41"/>
      <c r="L86" s="45"/>
      <c r="M86" s="96"/>
      <c r="N86" s="186"/>
      <c r="O86" s="97"/>
      <c r="P86" s="187">
        <f>P87</f>
        <v>0</v>
      </c>
      <c r="Q86" s="97"/>
      <c r="R86" s="187">
        <f>R87</f>
        <v>554.39138244000003</v>
      </c>
      <c r="S86" s="97"/>
      <c r="T86" s="188">
        <f>T87</f>
        <v>7.1100000000000003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98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119</v>
      </c>
      <c r="F87" s="193" t="s">
        <v>120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P88+P247+P287+P335+P374+P393</f>
        <v>0</v>
      </c>
      <c r="Q87" s="198"/>
      <c r="R87" s="199">
        <f>R88+R247+R287+R335+R374+R393</f>
        <v>554.39138244000003</v>
      </c>
      <c r="S87" s="198"/>
      <c r="T87" s="200">
        <f>T88+T247+T287+T335+T374+T393</f>
        <v>7.1100000000000003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72</v>
      </c>
      <c r="AY87" s="201" t="s">
        <v>121</v>
      </c>
      <c r="BK87" s="203">
        <f>BK88+BK247+BK287+BK335+BK374+BK393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80</v>
      </c>
      <c r="F88" s="204" t="s">
        <v>122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SUM(P89:P246)</f>
        <v>0</v>
      </c>
      <c r="Q88" s="198"/>
      <c r="R88" s="199">
        <f>SUM(R89:R246)</f>
        <v>0.53896299999999997</v>
      </c>
      <c r="S88" s="198"/>
      <c r="T88" s="200">
        <f>SUM(T89:T246)</f>
        <v>7.1100000000000003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80</v>
      </c>
      <c r="AY88" s="201" t="s">
        <v>121</v>
      </c>
      <c r="BK88" s="203">
        <f>SUM(BK89:BK246)</f>
        <v>0</v>
      </c>
    </row>
    <row r="89" s="2" customFormat="1" ht="16.5" customHeight="1">
      <c r="A89" s="39"/>
      <c r="B89" s="40"/>
      <c r="C89" s="206" t="s">
        <v>80</v>
      </c>
      <c r="D89" s="206" t="s">
        <v>123</v>
      </c>
      <c r="E89" s="207" t="s">
        <v>124</v>
      </c>
      <c r="F89" s="208" t="s">
        <v>125</v>
      </c>
      <c r="G89" s="209" t="s">
        <v>126</v>
      </c>
      <c r="H89" s="210">
        <v>2577.4000000000001</v>
      </c>
      <c r="I89" s="211"/>
      <c r="J89" s="212">
        <f>ROUND(I89*H89,2)</f>
        <v>0</v>
      </c>
      <c r="K89" s="208" t="s">
        <v>127</v>
      </c>
      <c r="L89" s="45"/>
      <c r="M89" s="213" t="s">
        <v>19</v>
      </c>
      <c r="N89" s="214" t="s">
        <v>43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128</v>
      </c>
      <c r="AT89" s="217" t="s">
        <v>123</v>
      </c>
      <c r="AU89" s="217" t="s">
        <v>83</v>
      </c>
      <c r="AY89" s="18" t="s">
        <v>121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128</v>
      </c>
      <c r="BM89" s="217" t="s">
        <v>129</v>
      </c>
    </row>
    <row r="90" s="2" customFormat="1">
      <c r="A90" s="39"/>
      <c r="B90" s="40"/>
      <c r="C90" s="41"/>
      <c r="D90" s="219" t="s">
        <v>130</v>
      </c>
      <c r="E90" s="41"/>
      <c r="F90" s="220" t="s">
        <v>131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130</v>
      </c>
      <c r="AU90" s="18" t="s">
        <v>83</v>
      </c>
    </row>
    <row r="91" s="2" customFormat="1">
      <c r="A91" s="39"/>
      <c r="B91" s="40"/>
      <c r="C91" s="41"/>
      <c r="D91" s="224" t="s">
        <v>132</v>
      </c>
      <c r="E91" s="41"/>
      <c r="F91" s="225" t="s">
        <v>133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132</v>
      </c>
      <c r="AU91" s="18" t="s">
        <v>83</v>
      </c>
    </row>
    <row r="92" s="2" customFormat="1">
      <c r="A92" s="39"/>
      <c r="B92" s="40"/>
      <c r="C92" s="41"/>
      <c r="D92" s="219" t="s">
        <v>134</v>
      </c>
      <c r="E92" s="41"/>
      <c r="F92" s="226" t="s">
        <v>135</v>
      </c>
      <c r="G92" s="41"/>
      <c r="H92" s="41"/>
      <c r="I92" s="221"/>
      <c r="J92" s="41"/>
      <c r="K92" s="41"/>
      <c r="L92" s="45"/>
      <c r="M92" s="222"/>
      <c r="N92" s="22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83</v>
      </c>
    </row>
    <row r="93" s="13" customFormat="1">
      <c r="A93" s="13"/>
      <c r="B93" s="227"/>
      <c r="C93" s="228"/>
      <c r="D93" s="219" t="s">
        <v>136</v>
      </c>
      <c r="E93" s="229" t="s">
        <v>19</v>
      </c>
      <c r="F93" s="230" t="s">
        <v>137</v>
      </c>
      <c r="G93" s="228"/>
      <c r="H93" s="231">
        <v>2577.4000000000001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136</v>
      </c>
      <c r="AU93" s="237" t="s">
        <v>83</v>
      </c>
      <c r="AV93" s="13" t="s">
        <v>83</v>
      </c>
      <c r="AW93" s="13" t="s">
        <v>33</v>
      </c>
      <c r="AX93" s="13" t="s">
        <v>72</v>
      </c>
      <c r="AY93" s="237" t="s">
        <v>121</v>
      </c>
    </row>
    <row r="94" s="14" customFormat="1">
      <c r="A94" s="14"/>
      <c r="B94" s="238"/>
      <c r="C94" s="239"/>
      <c r="D94" s="219" t="s">
        <v>136</v>
      </c>
      <c r="E94" s="240" t="s">
        <v>19</v>
      </c>
      <c r="F94" s="241" t="s">
        <v>138</v>
      </c>
      <c r="G94" s="239"/>
      <c r="H94" s="242">
        <v>2577.4000000000001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136</v>
      </c>
      <c r="AU94" s="248" t="s">
        <v>83</v>
      </c>
      <c r="AV94" s="14" t="s">
        <v>128</v>
      </c>
      <c r="AW94" s="14" t="s">
        <v>33</v>
      </c>
      <c r="AX94" s="14" t="s">
        <v>80</v>
      </c>
      <c r="AY94" s="248" t="s">
        <v>121</v>
      </c>
    </row>
    <row r="95" s="2" customFormat="1" ht="16.5" customHeight="1">
      <c r="A95" s="39"/>
      <c r="B95" s="40"/>
      <c r="C95" s="206" t="s">
        <v>83</v>
      </c>
      <c r="D95" s="206" t="s">
        <v>123</v>
      </c>
      <c r="E95" s="207" t="s">
        <v>139</v>
      </c>
      <c r="F95" s="208" t="s">
        <v>140</v>
      </c>
      <c r="G95" s="209" t="s">
        <v>126</v>
      </c>
      <c r="H95" s="210">
        <v>22.5</v>
      </c>
      <c r="I95" s="211"/>
      <c r="J95" s="212">
        <f>ROUND(I95*H95,2)</f>
        <v>0</v>
      </c>
      <c r="K95" s="208" t="s">
        <v>127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0.316</v>
      </c>
      <c r="T95" s="216">
        <f>S95*H95</f>
        <v>7.1100000000000003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128</v>
      </c>
      <c r="AT95" s="217" t="s">
        <v>123</v>
      </c>
      <c r="AU95" s="217" t="s">
        <v>83</v>
      </c>
      <c r="AY95" s="18" t="s">
        <v>121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80</v>
      </c>
      <c r="BK95" s="218">
        <f>ROUND(I95*H95,2)</f>
        <v>0</v>
      </c>
      <c r="BL95" s="18" t="s">
        <v>128</v>
      </c>
      <c r="BM95" s="217" t="s">
        <v>141</v>
      </c>
    </row>
    <row r="96" s="2" customFormat="1">
      <c r="A96" s="39"/>
      <c r="B96" s="40"/>
      <c r="C96" s="41"/>
      <c r="D96" s="219" t="s">
        <v>130</v>
      </c>
      <c r="E96" s="41"/>
      <c r="F96" s="220" t="s">
        <v>142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130</v>
      </c>
      <c r="AU96" s="18" t="s">
        <v>83</v>
      </c>
    </row>
    <row r="97" s="2" customFormat="1">
      <c r="A97" s="39"/>
      <c r="B97" s="40"/>
      <c r="C97" s="41"/>
      <c r="D97" s="224" t="s">
        <v>132</v>
      </c>
      <c r="E97" s="41"/>
      <c r="F97" s="225" t="s">
        <v>143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132</v>
      </c>
      <c r="AU97" s="18" t="s">
        <v>83</v>
      </c>
    </row>
    <row r="98" s="2" customFormat="1">
      <c r="A98" s="39"/>
      <c r="B98" s="40"/>
      <c r="C98" s="41"/>
      <c r="D98" s="219" t="s">
        <v>134</v>
      </c>
      <c r="E98" s="41"/>
      <c r="F98" s="226" t="s">
        <v>144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134</v>
      </c>
      <c r="AU98" s="18" t="s">
        <v>83</v>
      </c>
    </row>
    <row r="99" s="13" customFormat="1">
      <c r="A99" s="13"/>
      <c r="B99" s="227"/>
      <c r="C99" s="228"/>
      <c r="D99" s="219" t="s">
        <v>136</v>
      </c>
      <c r="E99" s="229" t="s">
        <v>19</v>
      </c>
      <c r="F99" s="230" t="s">
        <v>145</v>
      </c>
      <c r="G99" s="228"/>
      <c r="H99" s="231">
        <v>22.5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136</v>
      </c>
      <c r="AU99" s="237" t="s">
        <v>83</v>
      </c>
      <c r="AV99" s="13" t="s">
        <v>83</v>
      </c>
      <c r="AW99" s="13" t="s">
        <v>33</v>
      </c>
      <c r="AX99" s="13" t="s">
        <v>72</v>
      </c>
      <c r="AY99" s="237" t="s">
        <v>121</v>
      </c>
    </row>
    <row r="100" s="14" customFormat="1">
      <c r="A100" s="14"/>
      <c r="B100" s="238"/>
      <c r="C100" s="239"/>
      <c r="D100" s="219" t="s">
        <v>136</v>
      </c>
      <c r="E100" s="240" t="s">
        <v>19</v>
      </c>
      <c r="F100" s="241" t="s">
        <v>138</v>
      </c>
      <c r="G100" s="239"/>
      <c r="H100" s="242">
        <v>22.5</v>
      </c>
      <c r="I100" s="243"/>
      <c r="J100" s="239"/>
      <c r="K100" s="239"/>
      <c r="L100" s="244"/>
      <c r="M100" s="245"/>
      <c r="N100" s="246"/>
      <c r="O100" s="246"/>
      <c r="P100" s="246"/>
      <c r="Q100" s="246"/>
      <c r="R100" s="246"/>
      <c r="S100" s="246"/>
      <c r="T100" s="24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8" t="s">
        <v>136</v>
      </c>
      <c r="AU100" s="248" t="s">
        <v>83</v>
      </c>
      <c r="AV100" s="14" t="s">
        <v>128</v>
      </c>
      <c r="AW100" s="14" t="s">
        <v>33</v>
      </c>
      <c r="AX100" s="14" t="s">
        <v>80</v>
      </c>
      <c r="AY100" s="248" t="s">
        <v>121</v>
      </c>
    </row>
    <row r="101" s="2" customFormat="1" ht="16.5" customHeight="1">
      <c r="A101" s="39"/>
      <c r="B101" s="40"/>
      <c r="C101" s="206" t="s">
        <v>146</v>
      </c>
      <c r="D101" s="206" t="s">
        <v>123</v>
      </c>
      <c r="E101" s="207" t="s">
        <v>147</v>
      </c>
      <c r="F101" s="208" t="s">
        <v>148</v>
      </c>
      <c r="G101" s="209" t="s">
        <v>126</v>
      </c>
      <c r="H101" s="210">
        <v>2582</v>
      </c>
      <c r="I101" s="211"/>
      <c r="J101" s="212">
        <f>ROUND(I101*H101,2)</f>
        <v>0</v>
      </c>
      <c r="K101" s="208" t="s">
        <v>127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128</v>
      </c>
      <c r="AT101" s="217" t="s">
        <v>123</v>
      </c>
      <c r="AU101" s="217" t="s">
        <v>83</v>
      </c>
      <c r="AY101" s="18" t="s">
        <v>121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128</v>
      </c>
      <c r="BM101" s="217" t="s">
        <v>149</v>
      </c>
    </row>
    <row r="102" s="2" customFormat="1">
      <c r="A102" s="39"/>
      <c r="B102" s="40"/>
      <c r="C102" s="41"/>
      <c r="D102" s="219" t="s">
        <v>130</v>
      </c>
      <c r="E102" s="41"/>
      <c r="F102" s="220" t="s">
        <v>150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130</v>
      </c>
      <c r="AU102" s="18" t="s">
        <v>83</v>
      </c>
    </row>
    <row r="103" s="2" customFormat="1">
      <c r="A103" s="39"/>
      <c r="B103" s="40"/>
      <c r="C103" s="41"/>
      <c r="D103" s="224" t="s">
        <v>132</v>
      </c>
      <c r="E103" s="41"/>
      <c r="F103" s="225" t="s">
        <v>151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83</v>
      </c>
    </row>
    <row r="104" s="2" customFormat="1">
      <c r="A104" s="39"/>
      <c r="B104" s="40"/>
      <c r="C104" s="41"/>
      <c r="D104" s="219" t="s">
        <v>134</v>
      </c>
      <c r="E104" s="41"/>
      <c r="F104" s="226" t="s">
        <v>152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83</v>
      </c>
    </row>
    <row r="105" s="13" customFormat="1">
      <c r="A105" s="13"/>
      <c r="B105" s="227"/>
      <c r="C105" s="228"/>
      <c r="D105" s="219" t="s">
        <v>136</v>
      </c>
      <c r="E105" s="229" t="s">
        <v>19</v>
      </c>
      <c r="F105" s="230" t="s">
        <v>153</v>
      </c>
      <c r="G105" s="228"/>
      <c r="H105" s="231">
        <v>2582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136</v>
      </c>
      <c r="AU105" s="237" t="s">
        <v>83</v>
      </c>
      <c r="AV105" s="13" t="s">
        <v>83</v>
      </c>
      <c r="AW105" s="13" t="s">
        <v>33</v>
      </c>
      <c r="AX105" s="13" t="s">
        <v>72</v>
      </c>
      <c r="AY105" s="237" t="s">
        <v>121</v>
      </c>
    </row>
    <row r="106" s="14" customFormat="1">
      <c r="A106" s="14"/>
      <c r="B106" s="238"/>
      <c r="C106" s="239"/>
      <c r="D106" s="219" t="s">
        <v>136</v>
      </c>
      <c r="E106" s="240" t="s">
        <v>19</v>
      </c>
      <c r="F106" s="241" t="s">
        <v>138</v>
      </c>
      <c r="G106" s="239"/>
      <c r="H106" s="242">
        <v>2582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8" t="s">
        <v>136</v>
      </c>
      <c r="AU106" s="248" t="s">
        <v>83</v>
      </c>
      <c r="AV106" s="14" t="s">
        <v>128</v>
      </c>
      <c r="AW106" s="14" t="s">
        <v>33</v>
      </c>
      <c r="AX106" s="14" t="s">
        <v>80</v>
      </c>
      <c r="AY106" s="248" t="s">
        <v>121</v>
      </c>
    </row>
    <row r="107" s="2" customFormat="1" ht="21.75" customHeight="1">
      <c r="A107" s="39"/>
      <c r="B107" s="40"/>
      <c r="C107" s="206" t="s">
        <v>128</v>
      </c>
      <c r="D107" s="206" t="s">
        <v>123</v>
      </c>
      <c r="E107" s="207" t="s">
        <v>154</v>
      </c>
      <c r="F107" s="208" t="s">
        <v>155</v>
      </c>
      <c r="G107" s="209" t="s">
        <v>156</v>
      </c>
      <c r="H107" s="210">
        <v>628.18499999999995</v>
      </c>
      <c r="I107" s="211"/>
      <c r="J107" s="212">
        <f>ROUND(I107*H107,2)</f>
        <v>0</v>
      </c>
      <c r="K107" s="208" t="s">
        <v>127</v>
      </c>
      <c r="L107" s="45"/>
      <c r="M107" s="213" t="s">
        <v>19</v>
      </c>
      <c r="N107" s="214" t="s">
        <v>43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128</v>
      </c>
      <c r="AT107" s="217" t="s">
        <v>123</v>
      </c>
      <c r="AU107" s="217" t="s">
        <v>83</v>
      </c>
      <c r="AY107" s="18" t="s">
        <v>121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80</v>
      </c>
      <c r="BK107" s="218">
        <f>ROUND(I107*H107,2)</f>
        <v>0</v>
      </c>
      <c r="BL107" s="18" t="s">
        <v>128</v>
      </c>
      <c r="BM107" s="217" t="s">
        <v>157</v>
      </c>
    </row>
    <row r="108" s="2" customFormat="1">
      <c r="A108" s="39"/>
      <c r="B108" s="40"/>
      <c r="C108" s="41"/>
      <c r="D108" s="219" t="s">
        <v>130</v>
      </c>
      <c r="E108" s="41"/>
      <c r="F108" s="220" t="s">
        <v>158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130</v>
      </c>
      <c r="AU108" s="18" t="s">
        <v>83</v>
      </c>
    </row>
    <row r="109" s="2" customFormat="1">
      <c r="A109" s="39"/>
      <c r="B109" s="40"/>
      <c r="C109" s="41"/>
      <c r="D109" s="224" t="s">
        <v>132</v>
      </c>
      <c r="E109" s="41"/>
      <c r="F109" s="225" t="s">
        <v>159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132</v>
      </c>
      <c r="AU109" s="18" t="s">
        <v>83</v>
      </c>
    </row>
    <row r="110" s="2" customFormat="1">
      <c r="A110" s="39"/>
      <c r="B110" s="40"/>
      <c r="C110" s="41"/>
      <c r="D110" s="219" t="s">
        <v>134</v>
      </c>
      <c r="E110" s="41"/>
      <c r="F110" s="226" t="s">
        <v>160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83</v>
      </c>
    </row>
    <row r="111" s="15" customFormat="1">
      <c r="A111" s="15"/>
      <c r="B111" s="249"/>
      <c r="C111" s="250"/>
      <c r="D111" s="219" t="s">
        <v>136</v>
      </c>
      <c r="E111" s="251" t="s">
        <v>19</v>
      </c>
      <c r="F111" s="252" t="s">
        <v>161</v>
      </c>
      <c r="G111" s="250"/>
      <c r="H111" s="251" t="s">
        <v>19</v>
      </c>
      <c r="I111" s="253"/>
      <c r="J111" s="250"/>
      <c r="K111" s="250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136</v>
      </c>
      <c r="AU111" s="258" t="s">
        <v>83</v>
      </c>
      <c r="AV111" s="15" t="s">
        <v>80</v>
      </c>
      <c r="AW111" s="15" t="s">
        <v>33</v>
      </c>
      <c r="AX111" s="15" t="s">
        <v>72</v>
      </c>
      <c r="AY111" s="258" t="s">
        <v>121</v>
      </c>
    </row>
    <row r="112" s="13" customFormat="1">
      <c r="A112" s="13"/>
      <c r="B112" s="227"/>
      <c r="C112" s="228"/>
      <c r="D112" s="219" t="s">
        <v>136</v>
      </c>
      <c r="E112" s="229" t="s">
        <v>19</v>
      </c>
      <c r="F112" s="230" t="s">
        <v>162</v>
      </c>
      <c r="G112" s="228"/>
      <c r="H112" s="231">
        <v>23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136</v>
      </c>
      <c r="AU112" s="237" t="s">
        <v>83</v>
      </c>
      <c r="AV112" s="13" t="s">
        <v>83</v>
      </c>
      <c r="AW112" s="13" t="s">
        <v>33</v>
      </c>
      <c r="AX112" s="13" t="s">
        <v>72</v>
      </c>
      <c r="AY112" s="237" t="s">
        <v>121</v>
      </c>
    </row>
    <row r="113" s="13" customFormat="1">
      <c r="A113" s="13"/>
      <c r="B113" s="227"/>
      <c r="C113" s="228"/>
      <c r="D113" s="219" t="s">
        <v>136</v>
      </c>
      <c r="E113" s="229" t="s">
        <v>19</v>
      </c>
      <c r="F113" s="230" t="s">
        <v>163</v>
      </c>
      <c r="G113" s="228"/>
      <c r="H113" s="231">
        <v>54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136</v>
      </c>
      <c r="AU113" s="237" t="s">
        <v>83</v>
      </c>
      <c r="AV113" s="13" t="s">
        <v>83</v>
      </c>
      <c r="AW113" s="13" t="s">
        <v>33</v>
      </c>
      <c r="AX113" s="13" t="s">
        <v>72</v>
      </c>
      <c r="AY113" s="237" t="s">
        <v>121</v>
      </c>
    </row>
    <row r="114" s="13" customFormat="1">
      <c r="A114" s="13"/>
      <c r="B114" s="227"/>
      <c r="C114" s="228"/>
      <c r="D114" s="219" t="s">
        <v>136</v>
      </c>
      <c r="E114" s="229" t="s">
        <v>19</v>
      </c>
      <c r="F114" s="230" t="s">
        <v>164</v>
      </c>
      <c r="G114" s="228"/>
      <c r="H114" s="231">
        <v>51.5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136</v>
      </c>
      <c r="AU114" s="237" t="s">
        <v>83</v>
      </c>
      <c r="AV114" s="13" t="s">
        <v>83</v>
      </c>
      <c r="AW114" s="13" t="s">
        <v>33</v>
      </c>
      <c r="AX114" s="13" t="s">
        <v>72</v>
      </c>
      <c r="AY114" s="237" t="s">
        <v>121</v>
      </c>
    </row>
    <row r="115" s="13" customFormat="1">
      <c r="A115" s="13"/>
      <c r="B115" s="227"/>
      <c r="C115" s="228"/>
      <c r="D115" s="219" t="s">
        <v>136</v>
      </c>
      <c r="E115" s="229" t="s">
        <v>19</v>
      </c>
      <c r="F115" s="230" t="s">
        <v>165</v>
      </c>
      <c r="G115" s="228"/>
      <c r="H115" s="231">
        <v>41.5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136</v>
      </c>
      <c r="AU115" s="237" t="s">
        <v>83</v>
      </c>
      <c r="AV115" s="13" t="s">
        <v>83</v>
      </c>
      <c r="AW115" s="13" t="s">
        <v>33</v>
      </c>
      <c r="AX115" s="13" t="s">
        <v>72</v>
      </c>
      <c r="AY115" s="237" t="s">
        <v>121</v>
      </c>
    </row>
    <row r="116" s="13" customFormat="1">
      <c r="A116" s="13"/>
      <c r="B116" s="227"/>
      <c r="C116" s="228"/>
      <c r="D116" s="219" t="s">
        <v>136</v>
      </c>
      <c r="E116" s="229" t="s">
        <v>19</v>
      </c>
      <c r="F116" s="230" t="s">
        <v>166</v>
      </c>
      <c r="G116" s="228"/>
      <c r="H116" s="231">
        <v>46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136</v>
      </c>
      <c r="AU116" s="237" t="s">
        <v>83</v>
      </c>
      <c r="AV116" s="13" t="s">
        <v>83</v>
      </c>
      <c r="AW116" s="13" t="s">
        <v>33</v>
      </c>
      <c r="AX116" s="13" t="s">
        <v>72</v>
      </c>
      <c r="AY116" s="237" t="s">
        <v>121</v>
      </c>
    </row>
    <row r="117" s="13" customFormat="1">
      <c r="A117" s="13"/>
      <c r="B117" s="227"/>
      <c r="C117" s="228"/>
      <c r="D117" s="219" t="s">
        <v>136</v>
      </c>
      <c r="E117" s="229" t="s">
        <v>19</v>
      </c>
      <c r="F117" s="230" t="s">
        <v>167</v>
      </c>
      <c r="G117" s="228"/>
      <c r="H117" s="231">
        <v>54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136</v>
      </c>
      <c r="AU117" s="237" t="s">
        <v>83</v>
      </c>
      <c r="AV117" s="13" t="s">
        <v>83</v>
      </c>
      <c r="AW117" s="13" t="s">
        <v>33</v>
      </c>
      <c r="AX117" s="13" t="s">
        <v>72</v>
      </c>
      <c r="AY117" s="237" t="s">
        <v>121</v>
      </c>
    </row>
    <row r="118" s="13" customFormat="1">
      <c r="A118" s="13"/>
      <c r="B118" s="227"/>
      <c r="C118" s="228"/>
      <c r="D118" s="219" t="s">
        <v>136</v>
      </c>
      <c r="E118" s="229" t="s">
        <v>19</v>
      </c>
      <c r="F118" s="230" t="s">
        <v>168</v>
      </c>
      <c r="G118" s="228"/>
      <c r="H118" s="231">
        <v>60.5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136</v>
      </c>
      <c r="AU118" s="237" t="s">
        <v>83</v>
      </c>
      <c r="AV118" s="13" t="s">
        <v>83</v>
      </c>
      <c r="AW118" s="13" t="s">
        <v>33</v>
      </c>
      <c r="AX118" s="13" t="s">
        <v>72</v>
      </c>
      <c r="AY118" s="237" t="s">
        <v>121</v>
      </c>
    </row>
    <row r="119" s="13" customFormat="1">
      <c r="A119" s="13"/>
      <c r="B119" s="227"/>
      <c r="C119" s="228"/>
      <c r="D119" s="219" t="s">
        <v>136</v>
      </c>
      <c r="E119" s="229" t="s">
        <v>19</v>
      </c>
      <c r="F119" s="230" t="s">
        <v>169</v>
      </c>
      <c r="G119" s="228"/>
      <c r="H119" s="231">
        <v>55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136</v>
      </c>
      <c r="AU119" s="237" t="s">
        <v>83</v>
      </c>
      <c r="AV119" s="13" t="s">
        <v>83</v>
      </c>
      <c r="AW119" s="13" t="s">
        <v>33</v>
      </c>
      <c r="AX119" s="13" t="s">
        <v>72</v>
      </c>
      <c r="AY119" s="237" t="s">
        <v>121</v>
      </c>
    </row>
    <row r="120" s="13" customFormat="1">
      <c r="A120" s="13"/>
      <c r="B120" s="227"/>
      <c r="C120" s="228"/>
      <c r="D120" s="219" t="s">
        <v>136</v>
      </c>
      <c r="E120" s="229" t="s">
        <v>19</v>
      </c>
      <c r="F120" s="230" t="s">
        <v>170</v>
      </c>
      <c r="G120" s="228"/>
      <c r="H120" s="231">
        <v>38.5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136</v>
      </c>
      <c r="AU120" s="237" t="s">
        <v>83</v>
      </c>
      <c r="AV120" s="13" t="s">
        <v>83</v>
      </c>
      <c r="AW120" s="13" t="s">
        <v>33</v>
      </c>
      <c r="AX120" s="13" t="s">
        <v>72</v>
      </c>
      <c r="AY120" s="237" t="s">
        <v>121</v>
      </c>
    </row>
    <row r="121" s="13" customFormat="1">
      <c r="A121" s="13"/>
      <c r="B121" s="227"/>
      <c r="C121" s="228"/>
      <c r="D121" s="219" t="s">
        <v>136</v>
      </c>
      <c r="E121" s="229" t="s">
        <v>19</v>
      </c>
      <c r="F121" s="230" t="s">
        <v>171</v>
      </c>
      <c r="G121" s="228"/>
      <c r="H121" s="231">
        <v>34.5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136</v>
      </c>
      <c r="AU121" s="237" t="s">
        <v>83</v>
      </c>
      <c r="AV121" s="13" t="s">
        <v>83</v>
      </c>
      <c r="AW121" s="13" t="s">
        <v>33</v>
      </c>
      <c r="AX121" s="13" t="s">
        <v>72</v>
      </c>
      <c r="AY121" s="237" t="s">
        <v>121</v>
      </c>
    </row>
    <row r="122" s="13" customFormat="1">
      <c r="A122" s="13"/>
      <c r="B122" s="227"/>
      <c r="C122" s="228"/>
      <c r="D122" s="219" t="s">
        <v>136</v>
      </c>
      <c r="E122" s="229" t="s">
        <v>19</v>
      </c>
      <c r="F122" s="230" t="s">
        <v>172</v>
      </c>
      <c r="G122" s="228"/>
      <c r="H122" s="231">
        <v>45.5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136</v>
      </c>
      <c r="AU122" s="237" t="s">
        <v>83</v>
      </c>
      <c r="AV122" s="13" t="s">
        <v>83</v>
      </c>
      <c r="AW122" s="13" t="s">
        <v>33</v>
      </c>
      <c r="AX122" s="13" t="s">
        <v>72</v>
      </c>
      <c r="AY122" s="237" t="s">
        <v>121</v>
      </c>
    </row>
    <row r="123" s="13" customFormat="1">
      <c r="A123" s="13"/>
      <c r="B123" s="227"/>
      <c r="C123" s="228"/>
      <c r="D123" s="219" t="s">
        <v>136</v>
      </c>
      <c r="E123" s="229" t="s">
        <v>19</v>
      </c>
      <c r="F123" s="230" t="s">
        <v>173</v>
      </c>
      <c r="G123" s="228"/>
      <c r="H123" s="231">
        <v>53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136</v>
      </c>
      <c r="AU123" s="237" t="s">
        <v>83</v>
      </c>
      <c r="AV123" s="13" t="s">
        <v>83</v>
      </c>
      <c r="AW123" s="13" t="s">
        <v>33</v>
      </c>
      <c r="AX123" s="13" t="s">
        <v>72</v>
      </c>
      <c r="AY123" s="237" t="s">
        <v>121</v>
      </c>
    </row>
    <row r="124" s="13" customFormat="1">
      <c r="A124" s="13"/>
      <c r="B124" s="227"/>
      <c r="C124" s="228"/>
      <c r="D124" s="219" t="s">
        <v>136</v>
      </c>
      <c r="E124" s="229" t="s">
        <v>19</v>
      </c>
      <c r="F124" s="230" t="s">
        <v>174</v>
      </c>
      <c r="G124" s="228"/>
      <c r="H124" s="231">
        <v>52.5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136</v>
      </c>
      <c r="AU124" s="237" t="s">
        <v>83</v>
      </c>
      <c r="AV124" s="13" t="s">
        <v>83</v>
      </c>
      <c r="AW124" s="13" t="s">
        <v>33</v>
      </c>
      <c r="AX124" s="13" t="s">
        <v>72</v>
      </c>
      <c r="AY124" s="237" t="s">
        <v>121</v>
      </c>
    </row>
    <row r="125" s="13" customFormat="1">
      <c r="A125" s="13"/>
      <c r="B125" s="227"/>
      <c r="C125" s="228"/>
      <c r="D125" s="219" t="s">
        <v>136</v>
      </c>
      <c r="E125" s="229" t="s">
        <v>19</v>
      </c>
      <c r="F125" s="230" t="s">
        <v>175</v>
      </c>
      <c r="G125" s="228"/>
      <c r="H125" s="231">
        <v>48.5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136</v>
      </c>
      <c r="AU125" s="237" t="s">
        <v>83</v>
      </c>
      <c r="AV125" s="13" t="s">
        <v>83</v>
      </c>
      <c r="AW125" s="13" t="s">
        <v>33</v>
      </c>
      <c r="AX125" s="13" t="s">
        <v>72</v>
      </c>
      <c r="AY125" s="237" t="s">
        <v>121</v>
      </c>
    </row>
    <row r="126" s="13" customFormat="1">
      <c r="A126" s="13"/>
      <c r="B126" s="227"/>
      <c r="C126" s="228"/>
      <c r="D126" s="219" t="s">
        <v>136</v>
      </c>
      <c r="E126" s="229" t="s">
        <v>19</v>
      </c>
      <c r="F126" s="230" t="s">
        <v>176</v>
      </c>
      <c r="G126" s="228"/>
      <c r="H126" s="231">
        <v>45.5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136</v>
      </c>
      <c r="AU126" s="237" t="s">
        <v>83</v>
      </c>
      <c r="AV126" s="13" t="s">
        <v>83</v>
      </c>
      <c r="AW126" s="13" t="s">
        <v>33</v>
      </c>
      <c r="AX126" s="13" t="s">
        <v>72</v>
      </c>
      <c r="AY126" s="237" t="s">
        <v>121</v>
      </c>
    </row>
    <row r="127" s="13" customFormat="1">
      <c r="A127" s="13"/>
      <c r="B127" s="227"/>
      <c r="C127" s="228"/>
      <c r="D127" s="219" t="s">
        <v>136</v>
      </c>
      <c r="E127" s="229" t="s">
        <v>19</v>
      </c>
      <c r="F127" s="230" t="s">
        <v>177</v>
      </c>
      <c r="G127" s="228"/>
      <c r="H127" s="231">
        <v>42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136</v>
      </c>
      <c r="AU127" s="237" t="s">
        <v>83</v>
      </c>
      <c r="AV127" s="13" t="s">
        <v>83</v>
      </c>
      <c r="AW127" s="13" t="s">
        <v>33</v>
      </c>
      <c r="AX127" s="13" t="s">
        <v>72</v>
      </c>
      <c r="AY127" s="237" t="s">
        <v>121</v>
      </c>
    </row>
    <row r="128" s="13" customFormat="1">
      <c r="A128" s="13"/>
      <c r="B128" s="227"/>
      <c r="C128" s="228"/>
      <c r="D128" s="219" t="s">
        <v>136</v>
      </c>
      <c r="E128" s="229" t="s">
        <v>19</v>
      </c>
      <c r="F128" s="230" t="s">
        <v>178</v>
      </c>
      <c r="G128" s="228"/>
      <c r="H128" s="231">
        <v>40.5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136</v>
      </c>
      <c r="AU128" s="237" t="s">
        <v>83</v>
      </c>
      <c r="AV128" s="13" t="s">
        <v>83</v>
      </c>
      <c r="AW128" s="13" t="s">
        <v>33</v>
      </c>
      <c r="AX128" s="13" t="s">
        <v>72</v>
      </c>
      <c r="AY128" s="237" t="s">
        <v>121</v>
      </c>
    </row>
    <row r="129" s="13" customFormat="1">
      <c r="A129" s="13"/>
      <c r="B129" s="227"/>
      <c r="C129" s="228"/>
      <c r="D129" s="219" t="s">
        <v>136</v>
      </c>
      <c r="E129" s="229" t="s">
        <v>19</v>
      </c>
      <c r="F129" s="230" t="s">
        <v>179</v>
      </c>
      <c r="G129" s="228"/>
      <c r="H129" s="231">
        <v>41.5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136</v>
      </c>
      <c r="AU129" s="237" t="s">
        <v>83</v>
      </c>
      <c r="AV129" s="13" t="s">
        <v>83</v>
      </c>
      <c r="AW129" s="13" t="s">
        <v>33</v>
      </c>
      <c r="AX129" s="13" t="s">
        <v>72</v>
      </c>
      <c r="AY129" s="237" t="s">
        <v>121</v>
      </c>
    </row>
    <row r="130" s="13" customFormat="1">
      <c r="A130" s="13"/>
      <c r="B130" s="227"/>
      <c r="C130" s="228"/>
      <c r="D130" s="219" t="s">
        <v>136</v>
      </c>
      <c r="E130" s="229" t="s">
        <v>19</v>
      </c>
      <c r="F130" s="230" t="s">
        <v>180</v>
      </c>
      <c r="G130" s="228"/>
      <c r="H130" s="231">
        <v>42.5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136</v>
      </c>
      <c r="AU130" s="237" t="s">
        <v>83</v>
      </c>
      <c r="AV130" s="13" t="s">
        <v>83</v>
      </c>
      <c r="AW130" s="13" t="s">
        <v>33</v>
      </c>
      <c r="AX130" s="13" t="s">
        <v>72</v>
      </c>
      <c r="AY130" s="237" t="s">
        <v>121</v>
      </c>
    </row>
    <row r="131" s="13" customFormat="1">
      <c r="A131" s="13"/>
      <c r="B131" s="227"/>
      <c r="C131" s="228"/>
      <c r="D131" s="219" t="s">
        <v>136</v>
      </c>
      <c r="E131" s="229" t="s">
        <v>19</v>
      </c>
      <c r="F131" s="230" t="s">
        <v>181</v>
      </c>
      <c r="G131" s="228"/>
      <c r="H131" s="231">
        <v>46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136</v>
      </c>
      <c r="AU131" s="237" t="s">
        <v>83</v>
      </c>
      <c r="AV131" s="13" t="s">
        <v>83</v>
      </c>
      <c r="AW131" s="13" t="s">
        <v>33</v>
      </c>
      <c r="AX131" s="13" t="s">
        <v>72</v>
      </c>
      <c r="AY131" s="237" t="s">
        <v>121</v>
      </c>
    </row>
    <row r="132" s="13" customFormat="1">
      <c r="A132" s="13"/>
      <c r="B132" s="227"/>
      <c r="C132" s="228"/>
      <c r="D132" s="219" t="s">
        <v>136</v>
      </c>
      <c r="E132" s="229" t="s">
        <v>19</v>
      </c>
      <c r="F132" s="230" t="s">
        <v>182</v>
      </c>
      <c r="G132" s="228"/>
      <c r="H132" s="231">
        <v>44.5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136</v>
      </c>
      <c r="AU132" s="237" t="s">
        <v>83</v>
      </c>
      <c r="AV132" s="13" t="s">
        <v>83</v>
      </c>
      <c r="AW132" s="13" t="s">
        <v>33</v>
      </c>
      <c r="AX132" s="13" t="s">
        <v>72</v>
      </c>
      <c r="AY132" s="237" t="s">
        <v>121</v>
      </c>
    </row>
    <row r="133" s="13" customFormat="1">
      <c r="A133" s="13"/>
      <c r="B133" s="227"/>
      <c r="C133" s="228"/>
      <c r="D133" s="219" t="s">
        <v>136</v>
      </c>
      <c r="E133" s="229" t="s">
        <v>19</v>
      </c>
      <c r="F133" s="230" t="s">
        <v>183</v>
      </c>
      <c r="G133" s="228"/>
      <c r="H133" s="231">
        <v>46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136</v>
      </c>
      <c r="AU133" s="237" t="s">
        <v>83</v>
      </c>
      <c r="AV133" s="13" t="s">
        <v>83</v>
      </c>
      <c r="AW133" s="13" t="s">
        <v>33</v>
      </c>
      <c r="AX133" s="13" t="s">
        <v>72</v>
      </c>
      <c r="AY133" s="237" t="s">
        <v>121</v>
      </c>
    </row>
    <row r="134" s="13" customFormat="1">
      <c r="A134" s="13"/>
      <c r="B134" s="227"/>
      <c r="C134" s="228"/>
      <c r="D134" s="219" t="s">
        <v>136</v>
      </c>
      <c r="E134" s="229" t="s">
        <v>19</v>
      </c>
      <c r="F134" s="230" t="s">
        <v>184</v>
      </c>
      <c r="G134" s="228"/>
      <c r="H134" s="231">
        <v>54.5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136</v>
      </c>
      <c r="AU134" s="237" t="s">
        <v>83</v>
      </c>
      <c r="AV134" s="13" t="s">
        <v>83</v>
      </c>
      <c r="AW134" s="13" t="s">
        <v>33</v>
      </c>
      <c r="AX134" s="13" t="s">
        <v>72</v>
      </c>
      <c r="AY134" s="237" t="s">
        <v>121</v>
      </c>
    </row>
    <row r="135" s="13" customFormat="1">
      <c r="A135" s="13"/>
      <c r="B135" s="227"/>
      <c r="C135" s="228"/>
      <c r="D135" s="219" t="s">
        <v>136</v>
      </c>
      <c r="E135" s="229" t="s">
        <v>19</v>
      </c>
      <c r="F135" s="230" t="s">
        <v>185</v>
      </c>
      <c r="G135" s="228"/>
      <c r="H135" s="231">
        <v>54.5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136</v>
      </c>
      <c r="AU135" s="237" t="s">
        <v>83</v>
      </c>
      <c r="AV135" s="13" t="s">
        <v>83</v>
      </c>
      <c r="AW135" s="13" t="s">
        <v>33</v>
      </c>
      <c r="AX135" s="13" t="s">
        <v>72</v>
      </c>
      <c r="AY135" s="237" t="s">
        <v>121</v>
      </c>
    </row>
    <row r="136" s="13" customFormat="1">
      <c r="A136" s="13"/>
      <c r="B136" s="227"/>
      <c r="C136" s="228"/>
      <c r="D136" s="219" t="s">
        <v>136</v>
      </c>
      <c r="E136" s="229" t="s">
        <v>19</v>
      </c>
      <c r="F136" s="230" t="s">
        <v>186</v>
      </c>
      <c r="G136" s="228"/>
      <c r="H136" s="231">
        <v>57.5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136</v>
      </c>
      <c r="AU136" s="237" t="s">
        <v>83</v>
      </c>
      <c r="AV136" s="13" t="s">
        <v>83</v>
      </c>
      <c r="AW136" s="13" t="s">
        <v>33</v>
      </c>
      <c r="AX136" s="13" t="s">
        <v>72</v>
      </c>
      <c r="AY136" s="237" t="s">
        <v>121</v>
      </c>
    </row>
    <row r="137" s="13" customFormat="1">
      <c r="A137" s="13"/>
      <c r="B137" s="227"/>
      <c r="C137" s="228"/>
      <c r="D137" s="219" t="s">
        <v>136</v>
      </c>
      <c r="E137" s="229" t="s">
        <v>19</v>
      </c>
      <c r="F137" s="230" t="s">
        <v>187</v>
      </c>
      <c r="G137" s="228"/>
      <c r="H137" s="231">
        <v>54.5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136</v>
      </c>
      <c r="AU137" s="237" t="s">
        <v>83</v>
      </c>
      <c r="AV137" s="13" t="s">
        <v>83</v>
      </c>
      <c r="AW137" s="13" t="s">
        <v>33</v>
      </c>
      <c r="AX137" s="13" t="s">
        <v>72</v>
      </c>
      <c r="AY137" s="237" t="s">
        <v>121</v>
      </c>
    </row>
    <row r="138" s="13" customFormat="1">
      <c r="A138" s="13"/>
      <c r="B138" s="227"/>
      <c r="C138" s="228"/>
      <c r="D138" s="219" t="s">
        <v>136</v>
      </c>
      <c r="E138" s="229" t="s">
        <v>19</v>
      </c>
      <c r="F138" s="230" t="s">
        <v>188</v>
      </c>
      <c r="G138" s="228"/>
      <c r="H138" s="231">
        <v>47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136</v>
      </c>
      <c r="AU138" s="237" t="s">
        <v>83</v>
      </c>
      <c r="AV138" s="13" t="s">
        <v>83</v>
      </c>
      <c r="AW138" s="13" t="s">
        <v>33</v>
      </c>
      <c r="AX138" s="13" t="s">
        <v>72</v>
      </c>
      <c r="AY138" s="237" t="s">
        <v>121</v>
      </c>
    </row>
    <row r="139" s="13" customFormat="1">
      <c r="A139" s="13"/>
      <c r="B139" s="227"/>
      <c r="C139" s="228"/>
      <c r="D139" s="219" t="s">
        <v>136</v>
      </c>
      <c r="E139" s="229" t="s">
        <v>19</v>
      </c>
      <c r="F139" s="230" t="s">
        <v>189</v>
      </c>
      <c r="G139" s="228"/>
      <c r="H139" s="231">
        <v>49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136</v>
      </c>
      <c r="AU139" s="237" t="s">
        <v>83</v>
      </c>
      <c r="AV139" s="13" t="s">
        <v>83</v>
      </c>
      <c r="AW139" s="13" t="s">
        <v>33</v>
      </c>
      <c r="AX139" s="13" t="s">
        <v>72</v>
      </c>
      <c r="AY139" s="237" t="s">
        <v>121</v>
      </c>
    </row>
    <row r="140" s="13" customFormat="1">
      <c r="A140" s="13"/>
      <c r="B140" s="227"/>
      <c r="C140" s="228"/>
      <c r="D140" s="219" t="s">
        <v>136</v>
      </c>
      <c r="E140" s="229" t="s">
        <v>19</v>
      </c>
      <c r="F140" s="230" t="s">
        <v>190</v>
      </c>
      <c r="G140" s="228"/>
      <c r="H140" s="231">
        <v>49.5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136</v>
      </c>
      <c r="AU140" s="237" t="s">
        <v>83</v>
      </c>
      <c r="AV140" s="13" t="s">
        <v>83</v>
      </c>
      <c r="AW140" s="13" t="s">
        <v>33</v>
      </c>
      <c r="AX140" s="13" t="s">
        <v>72</v>
      </c>
      <c r="AY140" s="237" t="s">
        <v>121</v>
      </c>
    </row>
    <row r="141" s="13" customFormat="1">
      <c r="A141" s="13"/>
      <c r="B141" s="227"/>
      <c r="C141" s="228"/>
      <c r="D141" s="219" t="s">
        <v>136</v>
      </c>
      <c r="E141" s="229" t="s">
        <v>19</v>
      </c>
      <c r="F141" s="230" t="s">
        <v>191</v>
      </c>
      <c r="G141" s="228"/>
      <c r="H141" s="231">
        <v>29.324999999999999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136</v>
      </c>
      <c r="AU141" s="237" t="s">
        <v>83</v>
      </c>
      <c r="AV141" s="13" t="s">
        <v>83</v>
      </c>
      <c r="AW141" s="13" t="s">
        <v>33</v>
      </c>
      <c r="AX141" s="13" t="s">
        <v>72</v>
      </c>
      <c r="AY141" s="237" t="s">
        <v>121</v>
      </c>
    </row>
    <row r="142" s="13" customFormat="1">
      <c r="A142" s="13"/>
      <c r="B142" s="227"/>
      <c r="C142" s="228"/>
      <c r="D142" s="219" t="s">
        <v>136</v>
      </c>
      <c r="E142" s="229" t="s">
        <v>19</v>
      </c>
      <c r="F142" s="230" t="s">
        <v>192</v>
      </c>
      <c r="G142" s="228"/>
      <c r="H142" s="231">
        <v>-774.13999999999999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136</v>
      </c>
      <c r="AU142" s="237" t="s">
        <v>83</v>
      </c>
      <c r="AV142" s="13" t="s">
        <v>83</v>
      </c>
      <c r="AW142" s="13" t="s">
        <v>33</v>
      </c>
      <c r="AX142" s="13" t="s">
        <v>72</v>
      </c>
      <c r="AY142" s="237" t="s">
        <v>121</v>
      </c>
    </row>
    <row r="143" s="14" customFormat="1">
      <c r="A143" s="14"/>
      <c r="B143" s="238"/>
      <c r="C143" s="239"/>
      <c r="D143" s="219" t="s">
        <v>136</v>
      </c>
      <c r="E143" s="240" t="s">
        <v>193</v>
      </c>
      <c r="F143" s="241" t="s">
        <v>138</v>
      </c>
      <c r="G143" s="239"/>
      <c r="H143" s="242">
        <v>628.18500000000006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136</v>
      </c>
      <c r="AU143" s="248" t="s">
        <v>83</v>
      </c>
      <c r="AV143" s="14" t="s">
        <v>128</v>
      </c>
      <c r="AW143" s="14" t="s">
        <v>33</v>
      </c>
      <c r="AX143" s="14" t="s">
        <v>80</v>
      </c>
      <c r="AY143" s="248" t="s">
        <v>121</v>
      </c>
    </row>
    <row r="144" s="2" customFormat="1" ht="16.5" customHeight="1">
      <c r="A144" s="39"/>
      <c r="B144" s="40"/>
      <c r="C144" s="206" t="s">
        <v>194</v>
      </c>
      <c r="D144" s="206" t="s">
        <v>123</v>
      </c>
      <c r="E144" s="207" t="s">
        <v>195</v>
      </c>
      <c r="F144" s="208" t="s">
        <v>196</v>
      </c>
      <c r="G144" s="209" t="s">
        <v>156</v>
      </c>
      <c r="H144" s="210">
        <v>9.3000000000000007</v>
      </c>
      <c r="I144" s="211"/>
      <c r="J144" s="212">
        <f>ROUND(I144*H144,2)</f>
        <v>0</v>
      </c>
      <c r="K144" s="208" t="s">
        <v>127</v>
      </c>
      <c r="L144" s="45"/>
      <c r="M144" s="213" t="s">
        <v>19</v>
      </c>
      <c r="N144" s="214" t="s">
        <v>43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128</v>
      </c>
      <c r="AT144" s="217" t="s">
        <v>123</v>
      </c>
      <c r="AU144" s="217" t="s">
        <v>83</v>
      </c>
      <c r="AY144" s="18" t="s">
        <v>121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80</v>
      </c>
      <c r="BK144" s="218">
        <f>ROUND(I144*H144,2)</f>
        <v>0</v>
      </c>
      <c r="BL144" s="18" t="s">
        <v>128</v>
      </c>
      <c r="BM144" s="217" t="s">
        <v>197</v>
      </c>
    </row>
    <row r="145" s="2" customFormat="1">
      <c r="A145" s="39"/>
      <c r="B145" s="40"/>
      <c r="C145" s="41"/>
      <c r="D145" s="219" t="s">
        <v>130</v>
      </c>
      <c r="E145" s="41"/>
      <c r="F145" s="220" t="s">
        <v>198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130</v>
      </c>
      <c r="AU145" s="18" t="s">
        <v>83</v>
      </c>
    </row>
    <row r="146" s="2" customFormat="1">
      <c r="A146" s="39"/>
      <c r="B146" s="40"/>
      <c r="C146" s="41"/>
      <c r="D146" s="224" t="s">
        <v>132</v>
      </c>
      <c r="E146" s="41"/>
      <c r="F146" s="225" t="s">
        <v>199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132</v>
      </c>
      <c r="AU146" s="18" t="s">
        <v>83</v>
      </c>
    </row>
    <row r="147" s="2" customFormat="1">
      <c r="A147" s="39"/>
      <c r="B147" s="40"/>
      <c r="C147" s="41"/>
      <c r="D147" s="219" t="s">
        <v>134</v>
      </c>
      <c r="E147" s="41"/>
      <c r="F147" s="226" t="s">
        <v>200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83</v>
      </c>
    </row>
    <row r="148" s="13" customFormat="1">
      <c r="A148" s="13"/>
      <c r="B148" s="227"/>
      <c r="C148" s="228"/>
      <c r="D148" s="219" t="s">
        <v>136</v>
      </c>
      <c r="E148" s="229" t="s">
        <v>19</v>
      </c>
      <c r="F148" s="230" t="s">
        <v>201</v>
      </c>
      <c r="G148" s="228"/>
      <c r="H148" s="231">
        <v>9.3000000000000007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136</v>
      </c>
      <c r="AU148" s="237" t="s">
        <v>83</v>
      </c>
      <c r="AV148" s="13" t="s">
        <v>83</v>
      </c>
      <c r="AW148" s="13" t="s">
        <v>33</v>
      </c>
      <c r="AX148" s="13" t="s">
        <v>72</v>
      </c>
      <c r="AY148" s="237" t="s">
        <v>121</v>
      </c>
    </row>
    <row r="149" s="14" customFormat="1">
      <c r="A149" s="14"/>
      <c r="B149" s="238"/>
      <c r="C149" s="239"/>
      <c r="D149" s="219" t="s">
        <v>136</v>
      </c>
      <c r="E149" s="240" t="s">
        <v>19</v>
      </c>
      <c r="F149" s="241" t="s">
        <v>138</v>
      </c>
      <c r="G149" s="239"/>
      <c r="H149" s="242">
        <v>9.3000000000000007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136</v>
      </c>
      <c r="AU149" s="248" t="s">
        <v>83</v>
      </c>
      <c r="AV149" s="14" t="s">
        <v>128</v>
      </c>
      <c r="AW149" s="14" t="s">
        <v>33</v>
      </c>
      <c r="AX149" s="14" t="s">
        <v>80</v>
      </c>
      <c r="AY149" s="248" t="s">
        <v>121</v>
      </c>
    </row>
    <row r="150" s="2" customFormat="1" ht="16.5" customHeight="1">
      <c r="A150" s="39"/>
      <c r="B150" s="40"/>
      <c r="C150" s="206" t="s">
        <v>202</v>
      </c>
      <c r="D150" s="206" t="s">
        <v>123</v>
      </c>
      <c r="E150" s="207" t="s">
        <v>203</v>
      </c>
      <c r="F150" s="208" t="s">
        <v>204</v>
      </c>
      <c r="G150" s="209" t="s">
        <v>156</v>
      </c>
      <c r="H150" s="210">
        <v>573.10000000000002</v>
      </c>
      <c r="I150" s="211"/>
      <c r="J150" s="212">
        <f>ROUND(I150*H150,2)</f>
        <v>0</v>
      </c>
      <c r="K150" s="208" t="s">
        <v>127</v>
      </c>
      <c r="L150" s="45"/>
      <c r="M150" s="213" t="s">
        <v>19</v>
      </c>
      <c r="N150" s="214" t="s">
        <v>43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128</v>
      </c>
      <c r="AT150" s="217" t="s">
        <v>123</v>
      </c>
      <c r="AU150" s="217" t="s">
        <v>83</v>
      </c>
      <c r="AY150" s="18" t="s">
        <v>121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80</v>
      </c>
      <c r="BK150" s="218">
        <f>ROUND(I150*H150,2)</f>
        <v>0</v>
      </c>
      <c r="BL150" s="18" t="s">
        <v>128</v>
      </c>
      <c r="BM150" s="217" t="s">
        <v>205</v>
      </c>
    </row>
    <row r="151" s="2" customFormat="1">
      <c r="A151" s="39"/>
      <c r="B151" s="40"/>
      <c r="C151" s="41"/>
      <c r="D151" s="219" t="s">
        <v>130</v>
      </c>
      <c r="E151" s="41"/>
      <c r="F151" s="220" t="s">
        <v>206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130</v>
      </c>
      <c r="AU151" s="18" t="s">
        <v>83</v>
      </c>
    </row>
    <row r="152" s="2" customFormat="1">
      <c r="A152" s="39"/>
      <c r="B152" s="40"/>
      <c r="C152" s="41"/>
      <c r="D152" s="224" t="s">
        <v>132</v>
      </c>
      <c r="E152" s="41"/>
      <c r="F152" s="225" t="s">
        <v>207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132</v>
      </c>
      <c r="AU152" s="18" t="s">
        <v>83</v>
      </c>
    </row>
    <row r="153" s="2" customFormat="1">
      <c r="A153" s="39"/>
      <c r="B153" s="40"/>
      <c r="C153" s="41"/>
      <c r="D153" s="219" t="s">
        <v>134</v>
      </c>
      <c r="E153" s="41"/>
      <c r="F153" s="226" t="s">
        <v>208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134</v>
      </c>
      <c r="AU153" s="18" t="s">
        <v>83</v>
      </c>
    </row>
    <row r="154" s="15" customFormat="1">
      <c r="A154" s="15"/>
      <c r="B154" s="249"/>
      <c r="C154" s="250"/>
      <c r="D154" s="219" t="s">
        <v>136</v>
      </c>
      <c r="E154" s="251" t="s">
        <v>19</v>
      </c>
      <c r="F154" s="252" t="s">
        <v>209</v>
      </c>
      <c r="G154" s="250"/>
      <c r="H154" s="251" t="s">
        <v>19</v>
      </c>
      <c r="I154" s="253"/>
      <c r="J154" s="250"/>
      <c r="K154" s="250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136</v>
      </c>
      <c r="AU154" s="258" t="s">
        <v>83</v>
      </c>
      <c r="AV154" s="15" t="s">
        <v>80</v>
      </c>
      <c r="AW154" s="15" t="s">
        <v>33</v>
      </c>
      <c r="AX154" s="15" t="s">
        <v>72</v>
      </c>
      <c r="AY154" s="258" t="s">
        <v>121</v>
      </c>
    </row>
    <row r="155" s="13" customFormat="1">
      <c r="A155" s="13"/>
      <c r="B155" s="227"/>
      <c r="C155" s="228"/>
      <c r="D155" s="219" t="s">
        <v>136</v>
      </c>
      <c r="E155" s="229" t="s">
        <v>19</v>
      </c>
      <c r="F155" s="230" t="s">
        <v>210</v>
      </c>
      <c r="G155" s="228"/>
      <c r="H155" s="231">
        <v>480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136</v>
      </c>
      <c r="AU155" s="237" t="s">
        <v>83</v>
      </c>
      <c r="AV155" s="13" t="s">
        <v>83</v>
      </c>
      <c r="AW155" s="13" t="s">
        <v>33</v>
      </c>
      <c r="AX155" s="13" t="s">
        <v>72</v>
      </c>
      <c r="AY155" s="237" t="s">
        <v>121</v>
      </c>
    </row>
    <row r="156" s="13" customFormat="1">
      <c r="A156" s="13"/>
      <c r="B156" s="227"/>
      <c r="C156" s="228"/>
      <c r="D156" s="219" t="s">
        <v>136</v>
      </c>
      <c r="E156" s="229" t="s">
        <v>19</v>
      </c>
      <c r="F156" s="230" t="s">
        <v>211</v>
      </c>
      <c r="G156" s="228"/>
      <c r="H156" s="231">
        <v>1.2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136</v>
      </c>
      <c r="AU156" s="237" t="s">
        <v>83</v>
      </c>
      <c r="AV156" s="13" t="s">
        <v>83</v>
      </c>
      <c r="AW156" s="13" t="s">
        <v>33</v>
      </c>
      <c r="AX156" s="13" t="s">
        <v>72</v>
      </c>
      <c r="AY156" s="237" t="s">
        <v>121</v>
      </c>
    </row>
    <row r="157" s="13" customFormat="1">
      <c r="A157" s="13"/>
      <c r="B157" s="227"/>
      <c r="C157" s="228"/>
      <c r="D157" s="219" t="s">
        <v>136</v>
      </c>
      <c r="E157" s="229" t="s">
        <v>19</v>
      </c>
      <c r="F157" s="230" t="s">
        <v>212</v>
      </c>
      <c r="G157" s="228"/>
      <c r="H157" s="231">
        <v>91.900000000000006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136</v>
      </c>
      <c r="AU157" s="237" t="s">
        <v>83</v>
      </c>
      <c r="AV157" s="13" t="s">
        <v>83</v>
      </c>
      <c r="AW157" s="13" t="s">
        <v>33</v>
      </c>
      <c r="AX157" s="13" t="s">
        <v>72</v>
      </c>
      <c r="AY157" s="237" t="s">
        <v>121</v>
      </c>
    </row>
    <row r="158" s="14" customFormat="1">
      <c r="A158" s="14"/>
      <c r="B158" s="238"/>
      <c r="C158" s="239"/>
      <c r="D158" s="219" t="s">
        <v>136</v>
      </c>
      <c r="E158" s="240" t="s">
        <v>19</v>
      </c>
      <c r="F158" s="241" t="s">
        <v>138</v>
      </c>
      <c r="G158" s="239"/>
      <c r="H158" s="242">
        <v>573.10000000000002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136</v>
      </c>
      <c r="AU158" s="248" t="s">
        <v>83</v>
      </c>
      <c r="AV158" s="14" t="s">
        <v>128</v>
      </c>
      <c r="AW158" s="14" t="s">
        <v>33</v>
      </c>
      <c r="AX158" s="14" t="s">
        <v>80</v>
      </c>
      <c r="AY158" s="248" t="s">
        <v>121</v>
      </c>
    </row>
    <row r="159" s="2" customFormat="1" ht="16.5" customHeight="1">
      <c r="A159" s="39"/>
      <c r="B159" s="40"/>
      <c r="C159" s="206" t="s">
        <v>213</v>
      </c>
      <c r="D159" s="206" t="s">
        <v>123</v>
      </c>
      <c r="E159" s="207" t="s">
        <v>214</v>
      </c>
      <c r="F159" s="208" t="s">
        <v>215</v>
      </c>
      <c r="G159" s="209" t="s">
        <v>156</v>
      </c>
      <c r="H159" s="210">
        <v>875.92499999999995</v>
      </c>
      <c r="I159" s="211"/>
      <c r="J159" s="212">
        <f>ROUND(I159*H159,2)</f>
        <v>0</v>
      </c>
      <c r="K159" s="208" t="s">
        <v>127</v>
      </c>
      <c r="L159" s="45"/>
      <c r="M159" s="213" t="s">
        <v>19</v>
      </c>
      <c r="N159" s="214" t="s">
        <v>43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128</v>
      </c>
      <c r="AT159" s="217" t="s">
        <v>123</v>
      </c>
      <c r="AU159" s="217" t="s">
        <v>83</v>
      </c>
      <c r="AY159" s="18" t="s">
        <v>121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80</v>
      </c>
      <c r="BK159" s="218">
        <f>ROUND(I159*H159,2)</f>
        <v>0</v>
      </c>
      <c r="BL159" s="18" t="s">
        <v>128</v>
      </c>
      <c r="BM159" s="217" t="s">
        <v>216</v>
      </c>
    </row>
    <row r="160" s="2" customFormat="1">
      <c r="A160" s="39"/>
      <c r="B160" s="40"/>
      <c r="C160" s="41"/>
      <c r="D160" s="219" t="s">
        <v>130</v>
      </c>
      <c r="E160" s="41"/>
      <c r="F160" s="220" t="s">
        <v>217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130</v>
      </c>
      <c r="AU160" s="18" t="s">
        <v>83</v>
      </c>
    </row>
    <row r="161" s="2" customFormat="1">
      <c r="A161" s="39"/>
      <c r="B161" s="40"/>
      <c r="C161" s="41"/>
      <c r="D161" s="224" t="s">
        <v>132</v>
      </c>
      <c r="E161" s="41"/>
      <c r="F161" s="225" t="s">
        <v>218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132</v>
      </c>
      <c r="AU161" s="18" t="s">
        <v>83</v>
      </c>
    </row>
    <row r="162" s="2" customFormat="1">
      <c r="A162" s="39"/>
      <c r="B162" s="40"/>
      <c r="C162" s="41"/>
      <c r="D162" s="219" t="s">
        <v>134</v>
      </c>
      <c r="E162" s="41"/>
      <c r="F162" s="226" t="s">
        <v>208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83</v>
      </c>
    </row>
    <row r="163" s="13" customFormat="1">
      <c r="A163" s="13"/>
      <c r="B163" s="227"/>
      <c r="C163" s="228"/>
      <c r="D163" s="219" t="s">
        <v>136</v>
      </c>
      <c r="E163" s="229" t="s">
        <v>19</v>
      </c>
      <c r="F163" s="230" t="s">
        <v>219</v>
      </c>
      <c r="G163" s="228"/>
      <c r="H163" s="231">
        <v>618.18499999999995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136</v>
      </c>
      <c r="AU163" s="237" t="s">
        <v>83</v>
      </c>
      <c r="AV163" s="13" t="s">
        <v>83</v>
      </c>
      <c r="AW163" s="13" t="s">
        <v>33</v>
      </c>
      <c r="AX163" s="13" t="s">
        <v>72</v>
      </c>
      <c r="AY163" s="237" t="s">
        <v>121</v>
      </c>
    </row>
    <row r="164" s="13" customFormat="1">
      <c r="A164" s="13"/>
      <c r="B164" s="227"/>
      <c r="C164" s="228"/>
      <c r="D164" s="219" t="s">
        <v>136</v>
      </c>
      <c r="E164" s="229" t="s">
        <v>19</v>
      </c>
      <c r="F164" s="230" t="s">
        <v>220</v>
      </c>
      <c r="G164" s="228"/>
      <c r="H164" s="231">
        <v>257.74000000000001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136</v>
      </c>
      <c r="AU164" s="237" t="s">
        <v>83</v>
      </c>
      <c r="AV164" s="13" t="s">
        <v>83</v>
      </c>
      <c r="AW164" s="13" t="s">
        <v>33</v>
      </c>
      <c r="AX164" s="13" t="s">
        <v>72</v>
      </c>
      <c r="AY164" s="237" t="s">
        <v>121</v>
      </c>
    </row>
    <row r="165" s="14" customFormat="1">
      <c r="A165" s="14"/>
      <c r="B165" s="238"/>
      <c r="C165" s="239"/>
      <c r="D165" s="219" t="s">
        <v>136</v>
      </c>
      <c r="E165" s="240" t="s">
        <v>19</v>
      </c>
      <c r="F165" s="241" t="s">
        <v>138</v>
      </c>
      <c r="G165" s="239"/>
      <c r="H165" s="242">
        <v>875.92499999999995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136</v>
      </c>
      <c r="AU165" s="248" t="s">
        <v>83</v>
      </c>
      <c r="AV165" s="14" t="s">
        <v>128</v>
      </c>
      <c r="AW165" s="14" t="s">
        <v>33</v>
      </c>
      <c r="AX165" s="14" t="s">
        <v>80</v>
      </c>
      <c r="AY165" s="248" t="s">
        <v>121</v>
      </c>
    </row>
    <row r="166" s="2" customFormat="1" ht="24.15" customHeight="1">
      <c r="A166" s="39"/>
      <c r="B166" s="40"/>
      <c r="C166" s="206" t="s">
        <v>221</v>
      </c>
      <c r="D166" s="206" t="s">
        <v>123</v>
      </c>
      <c r="E166" s="207" t="s">
        <v>222</v>
      </c>
      <c r="F166" s="208" t="s">
        <v>223</v>
      </c>
      <c r="G166" s="209" t="s">
        <v>156</v>
      </c>
      <c r="H166" s="210">
        <v>17518.5</v>
      </c>
      <c r="I166" s="211"/>
      <c r="J166" s="212">
        <f>ROUND(I166*H166,2)</f>
        <v>0</v>
      </c>
      <c r="K166" s="208" t="s">
        <v>127</v>
      </c>
      <c r="L166" s="45"/>
      <c r="M166" s="213" t="s">
        <v>19</v>
      </c>
      <c r="N166" s="214" t="s">
        <v>43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128</v>
      </c>
      <c r="AT166" s="217" t="s">
        <v>123</v>
      </c>
      <c r="AU166" s="217" t="s">
        <v>83</v>
      </c>
      <c r="AY166" s="18" t="s">
        <v>121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80</v>
      </c>
      <c r="BK166" s="218">
        <f>ROUND(I166*H166,2)</f>
        <v>0</v>
      </c>
      <c r="BL166" s="18" t="s">
        <v>128</v>
      </c>
      <c r="BM166" s="217" t="s">
        <v>224</v>
      </c>
    </row>
    <row r="167" s="2" customFormat="1">
      <c r="A167" s="39"/>
      <c r="B167" s="40"/>
      <c r="C167" s="41"/>
      <c r="D167" s="219" t="s">
        <v>130</v>
      </c>
      <c r="E167" s="41"/>
      <c r="F167" s="220" t="s">
        <v>225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130</v>
      </c>
      <c r="AU167" s="18" t="s">
        <v>83</v>
      </c>
    </row>
    <row r="168" s="2" customFormat="1">
      <c r="A168" s="39"/>
      <c r="B168" s="40"/>
      <c r="C168" s="41"/>
      <c r="D168" s="224" t="s">
        <v>132</v>
      </c>
      <c r="E168" s="41"/>
      <c r="F168" s="225" t="s">
        <v>226</v>
      </c>
      <c r="G168" s="41"/>
      <c r="H168" s="41"/>
      <c r="I168" s="221"/>
      <c r="J168" s="41"/>
      <c r="K168" s="41"/>
      <c r="L168" s="45"/>
      <c r="M168" s="222"/>
      <c r="N168" s="22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132</v>
      </c>
      <c r="AU168" s="18" t="s">
        <v>83</v>
      </c>
    </row>
    <row r="169" s="2" customFormat="1">
      <c r="A169" s="39"/>
      <c r="B169" s="40"/>
      <c r="C169" s="41"/>
      <c r="D169" s="219" t="s">
        <v>134</v>
      </c>
      <c r="E169" s="41"/>
      <c r="F169" s="226" t="s">
        <v>208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83</v>
      </c>
    </row>
    <row r="170" s="13" customFormat="1">
      <c r="A170" s="13"/>
      <c r="B170" s="227"/>
      <c r="C170" s="228"/>
      <c r="D170" s="219" t="s">
        <v>136</v>
      </c>
      <c r="E170" s="229" t="s">
        <v>19</v>
      </c>
      <c r="F170" s="230" t="s">
        <v>227</v>
      </c>
      <c r="G170" s="228"/>
      <c r="H170" s="231">
        <v>17518.5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136</v>
      </c>
      <c r="AU170" s="237" t="s">
        <v>83</v>
      </c>
      <c r="AV170" s="13" t="s">
        <v>83</v>
      </c>
      <c r="AW170" s="13" t="s">
        <v>33</v>
      </c>
      <c r="AX170" s="13" t="s">
        <v>72</v>
      </c>
      <c r="AY170" s="237" t="s">
        <v>121</v>
      </c>
    </row>
    <row r="171" s="14" customFormat="1">
      <c r="A171" s="14"/>
      <c r="B171" s="238"/>
      <c r="C171" s="239"/>
      <c r="D171" s="219" t="s">
        <v>136</v>
      </c>
      <c r="E171" s="240" t="s">
        <v>19</v>
      </c>
      <c r="F171" s="241" t="s">
        <v>138</v>
      </c>
      <c r="G171" s="239"/>
      <c r="H171" s="242">
        <v>17518.5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136</v>
      </c>
      <c r="AU171" s="248" t="s">
        <v>83</v>
      </c>
      <c r="AV171" s="14" t="s">
        <v>128</v>
      </c>
      <c r="AW171" s="14" t="s">
        <v>33</v>
      </c>
      <c r="AX171" s="14" t="s">
        <v>80</v>
      </c>
      <c r="AY171" s="248" t="s">
        <v>121</v>
      </c>
    </row>
    <row r="172" s="2" customFormat="1" ht="16.5" customHeight="1">
      <c r="A172" s="39"/>
      <c r="B172" s="40"/>
      <c r="C172" s="206" t="s">
        <v>228</v>
      </c>
      <c r="D172" s="206" t="s">
        <v>123</v>
      </c>
      <c r="E172" s="207" t="s">
        <v>229</v>
      </c>
      <c r="F172" s="208" t="s">
        <v>230</v>
      </c>
      <c r="G172" s="209" t="s">
        <v>156</v>
      </c>
      <c r="H172" s="210">
        <v>46.549999999999997</v>
      </c>
      <c r="I172" s="211"/>
      <c r="J172" s="212">
        <f>ROUND(I172*H172,2)</f>
        <v>0</v>
      </c>
      <c r="K172" s="208" t="s">
        <v>127</v>
      </c>
      <c r="L172" s="45"/>
      <c r="M172" s="213" t="s">
        <v>19</v>
      </c>
      <c r="N172" s="214" t="s">
        <v>43</v>
      </c>
      <c r="O172" s="85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128</v>
      </c>
      <c r="AT172" s="217" t="s">
        <v>123</v>
      </c>
      <c r="AU172" s="217" t="s">
        <v>83</v>
      </c>
      <c r="AY172" s="18" t="s">
        <v>121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80</v>
      </c>
      <c r="BK172" s="218">
        <f>ROUND(I172*H172,2)</f>
        <v>0</v>
      </c>
      <c r="BL172" s="18" t="s">
        <v>128</v>
      </c>
      <c r="BM172" s="217" t="s">
        <v>231</v>
      </c>
    </row>
    <row r="173" s="2" customFormat="1">
      <c r="A173" s="39"/>
      <c r="B173" s="40"/>
      <c r="C173" s="41"/>
      <c r="D173" s="219" t="s">
        <v>130</v>
      </c>
      <c r="E173" s="41"/>
      <c r="F173" s="220" t="s">
        <v>232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130</v>
      </c>
      <c r="AU173" s="18" t="s">
        <v>83</v>
      </c>
    </row>
    <row r="174" s="2" customFormat="1">
      <c r="A174" s="39"/>
      <c r="B174" s="40"/>
      <c r="C174" s="41"/>
      <c r="D174" s="224" t="s">
        <v>132</v>
      </c>
      <c r="E174" s="41"/>
      <c r="F174" s="225" t="s">
        <v>233</v>
      </c>
      <c r="G174" s="41"/>
      <c r="H174" s="41"/>
      <c r="I174" s="221"/>
      <c r="J174" s="41"/>
      <c r="K174" s="41"/>
      <c r="L174" s="45"/>
      <c r="M174" s="222"/>
      <c r="N174" s="22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132</v>
      </c>
      <c r="AU174" s="18" t="s">
        <v>83</v>
      </c>
    </row>
    <row r="175" s="2" customFormat="1">
      <c r="A175" s="39"/>
      <c r="B175" s="40"/>
      <c r="C175" s="41"/>
      <c r="D175" s="219" t="s">
        <v>134</v>
      </c>
      <c r="E175" s="41"/>
      <c r="F175" s="226" t="s">
        <v>234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83</v>
      </c>
    </row>
    <row r="176" s="13" customFormat="1">
      <c r="A176" s="13"/>
      <c r="B176" s="227"/>
      <c r="C176" s="228"/>
      <c r="D176" s="219" t="s">
        <v>136</v>
      </c>
      <c r="E176" s="229" t="s">
        <v>19</v>
      </c>
      <c r="F176" s="230" t="s">
        <v>235</v>
      </c>
      <c r="G176" s="228"/>
      <c r="H176" s="231">
        <v>0.59999999999999998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136</v>
      </c>
      <c r="AU176" s="237" t="s">
        <v>83</v>
      </c>
      <c r="AV176" s="13" t="s">
        <v>83</v>
      </c>
      <c r="AW176" s="13" t="s">
        <v>33</v>
      </c>
      <c r="AX176" s="13" t="s">
        <v>72</v>
      </c>
      <c r="AY176" s="237" t="s">
        <v>121</v>
      </c>
    </row>
    <row r="177" s="13" customFormat="1">
      <c r="A177" s="13"/>
      <c r="B177" s="227"/>
      <c r="C177" s="228"/>
      <c r="D177" s="219" t="s">
        <v>136</v>
      </c>
      <c r="E177" s="229" t="s">
        <v>19</v>
      </c>
      <c r="F177" s="230" t="s">
        <v>236</v>
      </c>
      <c r="G177" s="228"/>
      <c r="H177" s="231">
        <v>45.950000000000003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136</v>
      </c>
      <c r="AU177" s="237" t="s">
        <v>83</v>
      </c>
      <c r="AV177" s="13" t="s">
        <v>83</v>
      </c>
      <c r="AW177" s="13" t="s">
        <v>33</v>
      </c>
      <c r="AX177" s="13" t="s">
        <v>72</v>
      </c>
      <c r="AY177" s="237" t="s">
        <v>121</v>
      </c>
    </row>
    <row r="178" s="14" customFormat="1">
      <c r="A178" s="14"/>
      <c r="B178" s="238"/>
      <c r="C178" s="239"/>
      <c r="D178" s="219" t="s">
        <v>136</v>
      </c>
      <c r="E178" s="240" t="s">
        <v>19</v>
      </c>
      <c r="F178" s="241" t="s">
        <v>138</v>
      </c>
      <c r="G178" s="239"/>
      <c r="H178" s="242">
        <v>46.550000000000004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136</v>
      </c>
      <c r="AU178" s="248" t="s">
        <v>83</v>
      </c>
      <c r="AV178" s="14" t="s">
        <v>128</v>
      </c>
      <c r="AW178" s="14" t="s">
        <v>33</v>
      </c>
      <c r="AX178" s="14" t="s">
        <v>80</v>
      </c>
      <c r="AY178" s="248" t="s">
        <v>121</v>
      </c>
    </row>
    <row r="179" s="2" customFormat="1" ht="16.5" customHeight="1">
      <c r="A179" s="39"/>
      <c r="B179" s="40"/>
      <c r="C179" s="206" t="s">
        <v>237</v>
      </c>
      <c r="D179" s="206" t="s">
        <v>123</v>
      </c>
      <c r="E179" s="207" t="s">
        <v>238</v>
      </c>
      <c r="F179" s="208" t="s">
        <v>239</v>
      </c>
      <c r="G179" s="209" t="s">
        <v>240</v>
      </c>
      <c r="H179" s="210">
        <v>1620.461</v>
      </c>
      <c r="I179" s="211"/>
      <c r="J179" s="212">
        <f>ROUND(I179*H179,2)</f>
        <v>0</v>
      </c>
      <c r="K179" s="208" t="s">
        <v>127</v>
      </c>
      <c r="L179" s="45"/>
      <c r="M179" s="213" t="s">
        <v>19</v>
      </c>
      <c r="N179" s="214" t="s">
        <v>43</v>
      </c>
      <c r="O179" s="85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7" t="s">
        <v>128</v>
      </c>
      <c r="AT179" s="217" t="s">
        <v>123</v>
      </c>
      <c r="AU179" s="217" t="s">
        <v>83</v>
      </c>
      <c r="AY179" s="18" t="s">
        <v>121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80</v>
      </c>
      <c r="BK179" s="218">
        <f>ROUND(I179*H179,2)</f>
        <v>0</v>
      </c>
      <c r="BL179" s="18" t="s">
        <v>128</v>
      </c>
      <c r="BM179" s="217" t="s">
        <v>241</v>
      </c>
    </row>
    <row r="180" s="2" customFormat="1">
      <c r="A180" s="39"/>
      <c r="B180" s="40"/>
      <c r="C180" s="41"/>
      <c r="D180" s="219" t="s">
        <v>130</v>
      </c>
      <c r="E180" s="41"/>
      <c r="F180" s="220" t="s">
        <v>242</v>
      </c>
      <c r="G180" s="41"/>
      <c r="H180" s="41"/>
      <c r="I180" s="221"/>
      <c r="J180" s="41"/>
      <c r="K180" s="41"/>
      <c r="L180" s="45"/>
      <c r="M180" s="222"/>
      <c r="N180" s="223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130</v>
      </c>
      <c r="AU180" s="18" t="s">
        <v>83</v>
      </c>
    </row>
    <row r="181" s="2" customFormat="1">
      <c r="A181" s="39"/>
      <c r="B181" s="40"/>
      <c r="C181" s="41"/>
      <c r="D181" s="224" t="s">
        <v>132</v>
      </c>
      <c r="E181" s="41"/>
      <c r="F181" s="225" t="s">
        <v>243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132</v>
      </c>
      <c r="AU181" s="18" t="s">
        <v>83</v>
      </c>
    </row>
    <row r="182" s="2" customFormat="1">
      <c r="A182" s="39"/>
      <c r="B182" s="40"/>
      <c r="C182" s="41"/>
      <c r="D182" s="219" t="s">
        <v>134</v>
      </c>
      <c r="E182" s="41"/>
      <c r="F182" s="226" t="s">
        <v>244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83</v>
      </c>
    </row>
    <row r="183" s="13" customFormat="1">
      <c r="A183" s="13"/>
      <c r="B183" s="227"/>
      <c r="C183" s="228"/>
      <c r="D183" s="219" t="s">
        <v>136</v>
      </c>
      <c r="E183" s="229" t="s">
        <v>19</v>
      </c>
      <c r="F183" s="230" t="s">
        <v>245</v>
      </c>
      <c r="G183" s="228"/>
      <c r="H183" s="231">
        <v>1620.461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136</v>
      </c>
      <c r="AU183" s="237" t="s">
        <v>83</v>
      </c>
      <c r="AV183" s="13" t="s">
        <v>83</v>
      </c>
      <c r="AW183" s="13" t="s">
        <v>33</v>
      </c>
      <c r="AX183" s="13" t="s">
        <v>72</v>
      </c>
      <c r="AY183" s="237" t="s">
        <v>121</v>
      </c>
    </row>
    <row r="184" s="14" customFormat="1">
      <c r="A184" s="14"/>
      <c r="B184" s="238"/>
      <c r="C184" s="239"/>
      <c r="D184" s="219" t="s">
        <v>136</v>
      </c>
      <c r="E184" s="240" t="s">
        <v>19</v>
      </c>
      <c r="F184" s="241" t="s">
        <v>138</v>
      </c>
      <c r="G184" s="239"/>
      <c r="H184" s="242">
        <v>1620.461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136</v>
      </c>
      <c r="AU184" s="248" t="s">
        <v>83</v>
      </c>
      <c r="AV184" s="14" t="s">
        <v>128</v>
      </c>
      <c r="AW184" s="14" t="s">
        <v>33</v>
      </c>
      <c r="AX184" s="14" t="s">
        <v>80</v>
      </c>
      <c r="AY184" s="248" t="s">
        <v>121</v>
      </c>
    </row>
    <row r="185" s="2" customFormat="1" ht="16.5" customHeight="1">
      <c r="A185" s="39"/>
      <c r="B185" s="40"/>
      <c r="C185" s="206" t="s">
        <v>246</v>
      </c>
      <c r="D185" s="206" t="s">
        <v>123</v>
      </c>
      <c r="E185" s="207" t="s">
        <v>247</v>
      </c>
      <c r="F185" s="208" t="s">
        <v>248</v>
      </c>
      <c r="G185" s="209" t="s">
        <v>156</v>
      </c>
      <c r="H185" s="210">
        <v>0.59999999999999998</v>
      </c>
      <c r="I185" s="211"/>
      <c r="J185" s="212">
        <f>ROUND(I185*H185,2)</f>
        <v>0</v>
      </c>
      <c r="K185" s="208" t="s">
        <v>127</v>
      </c>
      <c r="L185" s="45"/>
      <c r="M185" s="213" t="s">
        <v>19</v>
      </c>
      <c r="N185" s="214" t="s">
        <v>43</v>
      </c>
      <c r="O185" s="85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128</v>
      </c>
      <c r="AT185" s="217" t="s">
        <v>123</v>
      </c>
      <c r="AU185" s="217" t="s">
        <v>83</v>
      </c>
      <c r="AY185" s="18" t="s">
        <v>121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80</v>
      </c>
      <c r="BK185" s="218">
        <f>ROUND(I185*H185,2)</f>
        <v>0</v>
      </c>
      <c r="BL185" s="18" t="s">
        <v>128</v>
      </c>
      <c r="BM185" s="217" t="s">
        <v>249</v>
      </c>
    </row>
    <row r="186" s="2" customFormat="1">
      <c r="A186" s="39"/>
      <c r="B186" s="40"/>
      <c r="C186" s="41"/>
      <c r="D186" s="219" t="s">
        <v>130</v>
      </c>
      <c r="E186" s="41"/>
      <c r="F186" s="220" t="s">
        <v>250</v>
      </c>
      <c r="G186" s="41"/>
      <c r="H186" s="41"/>
      <c r="I186" s="221"/>
      <c r="J186" s="41"/>
      <c r="K186" s="41"/>
      <c r="L186" s="45"/>
      <c r="M186" s="222"/>
      <c r="N186" s="22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130</v>
      </c>
      <c r="AU186" s="18" t="s">
        <v>83</v>
      </c>
    </row>
    <row r="187" s="2" customFormat="1">
      <c r="A187" s="39"/>
      <c r="B187" s="40"/>
      <c r="C187" s="41"/>
      <c r="D187" s="224" t="s">
        <v>132</v>
      </c>
      <c r="E187" s="41"/>
      <c r="F187" s="225" t="s">
        <v>251</v>
      </c>
      <c r="G187" s="41"/>
      <c r="H187" s="41"/>
      <c r="I187" s="221"/>
      <c r="J187" s="41"/>
      <c r="K187" s="41"/>
      <c r="L187" s="45"/>
      <c r="M187" s="222"/>
      <c r="N187" s="22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132</v>
      </c>
      <c r="AU187" s="18" t="s">
        <v>83</v>
      </c>
    </row>
    <row r="188" s="2" customFormat="1">
      <c r="A188" s="39"/>
      <c r="B188" s="40"/>
      <c r="C188" s="41"/>
      <c r="D188" s="219" t="s">
        <v>134</v>
      </c>
      <c r="E188" s="41"/>
      <c r="F188" s="226" t="s">
        <v>252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134</v>
      </c>
      <c r="AU188" s="18" t="s">
        <v>83</v>
      </c>
    </row>
    <row r="189" s="13" customFormat="1">
      <c r="A189" s="13"/>
      <c r="B189" s="227"/>
      <c r="C189" s="228"/>
      <c r="D189" s="219" t="s">
        <v>136</v>
      </c>
      <c r="E189" s="229" t="s">
        <v>19</v>
      </c>
      <c r="F189" s="230" t="s">
        <v>253</v>
      </c>
      <c r="G189" s="228"/>
      <c r="H189" s="231">
        <v>0.59999999999999998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136</v>
      </c>
      <c r="AU189" s="237" t="s">
        <v>83</v>
      </c>
      <c r="AV189" s="13" t="s">
        <v>83</v>
      </c>
      <c r="AW189" s="13" t="s">
        <v>33</v>
      </c>
      <c r="AX189" s="13" t="s">
        <v>72</v>
      </c>
      <c r="AY189" s="237" t="s">
        <v>121</v>
      </c>
    </row>
    <row r="190" s="14" customFormat="1">
      <c r="A190" s="14"/>
      <c r="B190" s="238"/>
      <c r="C190" s="239"/>
      <c r="D190" s="219" t="s">
        <v>136</v>
      </c>
      <c r="E190" s="240" t="s">
        <v>19</v>
      </c>
      <c r="F190" s="241" t="s">
        <v>138</v>
      </c>
      <c r="G190" s="239"/>
      <c r="H190" s="242">
        <v>0.59999999999999998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136</v>
      </c>
      <c r="AU190" s="248" t="s">
        <v>83</v>
      </c>
      <c r="AV190" s="14" t="s">
        <v>128</v>
      </c>
      <c r="AW190" s="14" t="s">
        <v>33</v>
      </c>
      <c r="AX190" s="14" t="s">
        <v>80</v>
      </c>
      <c r="AY190" s="248" t="s">
        <v>121</v>
      </c>
    </row>
    <row r="191" s="2" customFormat="1" ht="16.5" customHeight="1">
      <c r="A191" s="39"/>
      <c r="B191" s="40"/>
      <c r="C191" s="206" t="s">
        <v>254</v>
      </c>
      <c r="D191" s="206" t="s">
        <v>123</v>
      </c>
      <c r="E191" s="207" t="s">
        <v>255</v>
      </c>
      <c r="F191" s="208" t="s">
        <v>256</v>
      </c>
      <c r="G191" s="209" t="s">
        <v>156</v>
      </c>
      <c r="H191" s="210">
        <v>1402.4749999999999</v>
      </c>
      <c r="I191" s="211"/>
      <c r="J191" s="212">
        <f>ROUND(I191*H191,2)</f>
        <v>0</v>
      </c>
      <c r="K191" s="208" t="s">
        <v>127</v>
      </c>
      <c r="L191" s="45"/>
      <c r="M191" s="213" t="s">
        <v>19</v>
      </c>
      <c r="N191" s="214" t="s">
        <v>43</v>
      </c>
      <c r="O191" s="85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128</v>
      </c>
      <c r="AT191" s="217" t="s">
        <v>123</v>
      </c>
      <c r="AU191" s="217" t="s">
        <v>83</v>
      </c>
      <c r="AY191" s="18" t="s">
        <v>121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80</v>
      </c>
      <c r="BK191" s="218">
        <f>ROUND(I191*H191,2)</f>
        <v>0</v>
      </c>
      <c r="BL191" s="18" t="s">
        <v>128</v>
      </c>
      <c r="BM191" s="217" t="s">
        <v>257</v>
      </c>
    </row>
    <row r="192" s="2" customFormat="1">
      <c r="A192" s="39"/>
      <c r="B192" s="40"/>
      <c r="C192" s="41"/>
      <c r="D192" s="219" t="s">
        <v>130</v>
      </c>
      <c r="E192" s="41"/>
      <c r="F192" s="220" t="s">
        <v>258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130</v>
      </c>
      <c r="AU192" s="18" t="s">
        <v>83</v>
      </c>
    </row>
    <row r="193" s="2" customFormat="1">
      <c r="A193" s="39"/>
      <c r="B193" s="40"/>
      <c r="C193" s="41"/>
      <c r="D193" s="224" t="s">
        <v>132</v>
      </c>
      <c r="E193" s="41"/>
      <c r="F193" s="225" t="s">
        <v>259</v>
      </c>
      <c r="G193" s="41"/>
      <c r="H193" s="41"/>
      <c r="I193" s="221"/>
      <c r="J193" s="41"/>
      <c r="K193" s="41"/>
      <c r="L193" s="45"/>
      <c r="M193" s="222"/>
      <c r="N193" s="22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83</v>
      </c>
    </row>
    <row r="194" s="2" customFormat="1">
      <c r="A194" s="39"/>
      <c r="B194" s="40"/>
      <c r="C194" s="41"/>
      <c r="D194" s="219" t="s">
        <v>134</v>
      </c>
      <c r="E194" s="41"/>
      <c r="F194" s="226" t="s">
        <v>260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83</v>
      </c>
    </row>
    <row r="195" s="13" customFormat="1">
      <c r="A195" s="13"/>
      <c r="B195" s="227"/>
      <c r="C195" s="228"/>
      <c r="D195" s="219" t="s">
        <v>136</v>
      </c>
      <c r="E195" s="229" t="s">
        <v>19</v>
      </c>
      <c r="F195" s="230" t="s">
        <v>261</v>
      </c>
      <c r="G195" s="228"/>
      <c r="H195" s="231">
        <v>875.92499999999995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136</v>
      </c>
      <c r="AU195" s="237" t="s">
        <v>83</v>
      </c>
      <c r="AV195" s="13" t="s">
        <v>83</v>
      </c>
      <c r="AW195" s="13" t="s">
        <v>33</v>
      </c>
      <c r="AX195" s="13" t="s">
        <v>72</v>
      </c>
      <c r="AY195" s="237" t="s">
        <v>121</v>
      </c>
    </row>
    <row r="196" s="13" customFormat="1">
      <c r="A196" s="13"/>
      <c r="B196" s="227"/>
      <c r="C196" s="228"/>
      <c r="D196" s="219" t="s">
        <v>136</v>
      </c>
      <c r="E196" s="229" t="s">
        <v>19</v>
      </c>
      <c r="F196" s="230" t="s">
        <v>262</v>
      </c>
      <c r="G196" s="228"/>
      <c r="H196" s="231">
        <v>526.54999999999995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136</v>
      </c>
      <c r="AU196" s="237" t="s">
        <v>83</v>
      </c>
      <c r="AV196" s="13" t="s">
        <v>83</v>
      </c>
      <c r="AW196" s="13" t="s">
        <v>33</v>
      </c>
      <c r="AX196" s="13" t="s">
        <v>72</v>
      </c>
      <c r="AY196" s="237" t="s">
        <v>121</v>
      </c>
    </row>
    <row r="197" s="14" customFormat="1">
      <c r="A197" s="14"/>
      <c r="B197" s="238"/>
      <c r="C197" s="239"/>
      <c r="D197" s="219" t="s">
        <v>136</v>
      </c>
      <c r="E197" s="240" t="s">
        <v>19</v>
      </c>
      <c r="F197" s="241" t="s">
        <v>138</v>
      </c>
      <c r="G197" s="239"/>
      <c r="H197" s="242">
        <v>1402.4749999999999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136</v>
      </c>
      <c r="AU197" s="248" t="s">
        <v>83</v>
      </c>
      <c r="AV197" s="14" t="s">
        <v>128</v>
      </c>
      <c r="AW197" s="14" t="s">
        <v>33</v>
      </c>
      <c r="AX197" s="14" t="s">
        <v>80</v>
      </c>
      <c r="AY197" s="248" t="s">
        <v>121</v>
      </c>
    </row>
    <row r="198" s="2" customFormat="1" ht="16.5" customHeight="1">
      <c r="A198" s="39"/>
      <c r="B198" s="40"/>
      <c r="C198" s="206" t="s">
        <v>263</v>
      </c>
      <c r="D198" s="206" t="s">
        <v>123</v>
      </c>
      <c r="E198" s="207" t="s">
        <v>264</v>
      </c>
      <c r="F198" s="208" t="s">
        <v>265</v>
      </c>
      <c r="G198" s="209" t="s">
        <v>126</v>
      </c>
      <c r="H198" s="210">
        <v>6</v>
      </c>
      <c r="I198" s="211"/>
      <c r="J198" s="212">
        <f>ROUND(I198*H198,2)</f>
        <v>0</v>
      </c>
      <c r="K198" s="208" t="s">
        <v>127</v>
      </c>
      <c r="L198" s="45"/>
      <c r="M198" s="213" t="s">
        <v>19</v>
      </c>
      <c r="N198" s="214" t="s">
        <v>43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128</v>
      </c>
      <c r="AT198" s="217" t="s">
        <v>123</v>
      </c>
      <c r="AU198" s="217" t="s">
        <v>83</v>
      </c>
      <c r="AY198" s="18" t="s">
        <v>121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80</v>
      </c>
      <c r="BK198" s="218">
        <f>ROUND(I198*H198,2)</f>
        <v>0</v>
      </c>
      <c r="BL198" s="18" t="s">
        <v>128</v>
      </c>
      <c r="BM198" s="217" t="s">
        <v>266</v>
      </c>
    </row>
    <row r="199" s="2" customFormat="1">
      <c r="A199" s="39"/>
      <c r="B199" s="40"/>
      <c r="C199" s="41"/>
      <c r="D199" s="219" t="s">
        <v>130</v>
      </c>
      <c r="E199" s="41"/>
      <c r="F199" s="220" t="s">
        <v>267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130</v>
      </c>
      <c r="AU199" s="18" t="s">
        <v>83</v>
      </c>
    </row>
    <row r="200" s="2" customFormat="1">
      <c r="A200" s="39"/>
      <c r="B200" s="40"/>
      <c r="C200" s="41"/>
      <c r="D200" s="224" t="s">
        <v>132</v>
      </c>
      <c r="E200" s="41"/>
      <c r="F200" s="225" t="s">
        <v>268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132</v>
      </c>
      <c r="AU200" s="18" t="s">
        <v>83</v>
      </c>
    </row>
    <row r="201" s="2" customFormat="1">
      <c r="A201" s="39"/>
      <c r="B201" s="40"/>
      <c r="C201" s="41"/>
      <c r="D201" s="219" t="s">
        <v>134</v>
      </c>
      <c r="E201" s="41"/>
      <c r="F201" s="226" t="s">
        <v>269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83</v>
      </c>
    </row>
    <row r="202" s="13" customFormat="1">
      <c r="A202" s="13"/>
      <c r="B202" s="227"/>
      <c r="C202" s="228"/>
      <c r="D202" s="219" t="s">
        <v>136</v>
      </c>
      <c r="E202" s="229" t="s">
        <v>19</v>
      </c>
      <c r="F202" s="230" t="s">
        <v>270</v>
      </c>
      <c r="G202" s="228"/>
      <c r="H202" s="231">
        <v>6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136</v>
      </c>
      <c r="AU202" s="237" t="s">
        <v>83</v>
      </c>
      <c r="AV202" s="13" t="s">
        <v>83</v>
      </c>
      <c r="AW202" s="13" t="s">
        <v>33</v>
      </c>
      <c r="AX202" s="13" t="s">
        <v>72</v>
      </c>
      <c r="AY202" s="237" t="s">
        <v>121</v>
      </c>
    </row>
    <row r="203" s="14" customFormat="1">
      <c r="A203" s="14"/>
      <c r="B203" s="238"/>
      <c r="C203" s="239"/>
      <c r="D203" s="219" t="s">
        <v>136</v>
      </c>
      <c r="E203" s="240" t="s">
        <v>19</v>
      </c>
      <c r="F203" s="241" t="s">
        <v>138</v>
      </c>
      <c r="G203" s="239"/>
      <c r="H203" s="242">
        <v>6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136</v>
      </c>
      <c r="AU203" s="248" t="s">
        <v>83</v>
      </c>
      <c r="AV203" s="14" t="s">
        <v>128</v>
      </c>
      <c r="AW203" s="14" t="s">
        <v>33</v>
      </c>
      <c r="AX203" s="14" t="s">
        <v>80</v>
      </c>
      <c r="AY203" s="248" t="s">
        <v>121</v>
      </c>
    </row>
    <row r="204" s="2" customFormat="1" ht="16.5" customHeight="1">
      <c r="A204" s="39"/>
      <c r="B204" s="40"/>
      <c r="C204" s="206" t="s">
        <v>271</v>
      </c>
      <c r="D204" s="206" t="s">
        <v>123</v>
      </c>
      <c r="E204" s="207" t="s">
        <v>272</v>
      </c>
      <c r="F204" s="208" t="s">
        <v>273</v>
      </c>
      <c r="G204" s="209" t="s">
        <v>126</v>
      </c>
      <c r="H204" s="210">
        <v>441.5</v>
      </c>
      <c r="I204" s="211"/>
      <c r="J204" s="212">
        <f>ROUND(I204*H204,2)</f>
        <v>0</v>
      </c>
      <c r="K204" s="208" t="s">
        <v>127</v>
      </c>
      <c r="L204" s="45"/>
      <c r="M204" s="213" t="s">
        <v>19</v>
      </c>
      <c r="N204" s="214" t="s">
        <v>43</v>
      </c>
      <c r="O204" s="85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128</v>
      </c>
      <c r="AT204" s="217" t="s">
        <v>123</v>
      </c>
      <c r="AU204" s="217" t="s">
        <v>83</v>
      </c>
      <c r="AY204" s="18" t="s">
        <v>121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80</v>
      </c>
      <c r="BK204" s="218">
        <f>ROUND(I204*H204,2)</f>
        <v>0</v>
      </c>
      <c r="BL204" s="18" t="s">
        <v>128</v>
      </c>
      <c r="BM204" s="217" t="s">
        <v>274</v>
      </c>
    </row>
    <row r="205" s="2" customFormat="1">
      <c r="A205" s="39"/>
      <c r="B205" s="40"/>
      <c r="C205" s="41"/>
      <c r="D205" s="219" t="s">
        <v>130</v>
      </c>
      <c r="E205" s="41"/>
      <c r="F205" s="220" t="s">
        <v>275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130</v>
      </c>
      <c r="AU205" s="18" t="s">
        <v>83</v>
      </c>
    </row>
    <row r="206" s="2" customFormat="1">
      <c r="A206" s="39"/>
      <c r="B206" s="40"/>
      <c r="C206" s="41"/>
      <c r="D206" s="224" t="s">
        <v>132</v>
      </c>
      <c r="E206" s="41"/>
      <c r="F206" s="225" t="s">
        <v>276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132</v>
      </c>
      <c r="AU206" s="18" t="s">
        <v>83</v>
      </c>
    </row>
    <row r="207" s="2" customFormat="1">
      <c r="A207" s="39"/>
      <c r="B207" s="40"/>
      <c r="C207" s="41"/>
      <c r="D207" s="219" t="s">
        <v>134</v>
      </c>
      <c r="E207" s="41"/>
      <c r="F207" s="226" t="s">
        <v>269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83</v>
      </c>
    </row>
    <row r="208" s="13" customFormat="1">
      <c r="A208" s="13"/>
      <c r="B208" s="227"/>
      <c r="C208" s="228"/>
      <c r="D208" s="219" t="s">
        <v>136</v>
      </c>
      <c r="E208" s="229" t="s">
        <v>19</v>
      </c>
      <c r="F208" s="230" t="s">
        <v>277</v>
      </c>
      <c r="G208" s="228"/>
      <c r="H208" s="231">
        <v>441.5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136</v>
      </c>
      <c r="AU208" s="237" t="s">
        <v>83</v>
      </c>
      <c r="AV208" s="13" t="s">
        <v>83</v>
      </c>
      <c r="AW208" s="13" t="s">
        <v>33</v>
      </c>
      <c r="AX208" s="13" t="s">
        <v>72</v>
      </c>
      <c r="AY208" s="237" t="s">
        <v>121</v>
      </c>
    </row>
    <row r="209" s="14" customFormat="1">
      <c r="A209" s="14"/>
      <c r="B209" s="238"/>
      <c r="C209" s="239"/>
      <c r="D209" s="219" t="s">
        <v>136</v>
      </c>
      <c r="E209" s="240" t="s">
        <v>19</v>
      </c>
      <c r="F209" s="241" t="s">
        <v>138</v>
      </c>
      <c r="G209" s="239"/>
      <c r="H209" s="242">
        <v>441.5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136</v>
      </c>
      <c r="AU209" s="248" t="s">
        <v>83</v>
      </c>
      <c r="AV209" s="14" t="s">
        <v>128</v>
      </c>
      <c r="AW209" s="14" t="s">
        <v>33</v>
      </c>
      <c r="AX209" s="14" t="s">
        <v>80</v>
      </c>
      <c r="AY209" s="248" t="s">
        <v>121</v>
      </c>
    </row>
    <row r="210" s="2" customFormat="1" ht="16.5" customHeight="1">
      <c r="A210" s="39"/>
      <c r="B210" s="40"/>
      <c r="C210" s="206" t="s">
        <v>8</v>
      </c>
      <c r="D210" s="206" t="s">
        <v>123</v>
      </c>
      <c r="E210" s="207" t="s">
        <v>278</v>
      </c>
      <c r="F210" s="208" t="s">
        <v>279</v>
      </c>
      <c r="G210" s="209" t="s">
        <v>126</v>
      </c>
      <c r="H210" s="210">
        <v>441.5</v>
      </c>
      <c r="I210" s="211"/>
      <c r="J210" s="212">
        <f>ROUND(I210*H210,2)</f>
        <v>0</v>
      </c>
      <c r="K210" s="208" t="s">
        <v>127</v>
      </c>
      <c r="L210" s="45"/>
      <c r="M210" s="213" t="s">
        <v>19</v>
      </c>
      <c r="N210" s="214" t="s">
        <v>43</v>
      </c>
      <c r="O210" s="85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128</v>
      </c>
      <c r="AT210" s="217" t="s">
        <v>123</v>
      </c>
      <c r="AU210" s="217" t="s">
        <v>83</v>
      </c>
      <c r="AY210" s="18" t="s">
        <v>121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80</v>
      </c>
      <c r="BK210" s="218">
        <f>ROUND(I210*H210,2)</f>
        <v>0</v>
      </c>
      <c r="BL210" s="18" t="s">
        <v>128</v>
      </c>
      <c r="BM210" s="217" t="s">
        <v>280</v>
      </c>
    </row>
    <row r="211" s="2" customFormat="1">
      <c r="A211" s="39"/>
      <c r="B211" s="40"/>
      <c r="C211" s="41"/>
      <c r="D211" s="219" t="s">
        <v>130</v>
      </c>
      <c r="E211" s="41"/>
      <c r="F211" s="220" t="s">
        <v>281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130</v>
      </c>
      <c r="AU211" s="18" t="s">
        <v>83</v>
      </c>
    </row>
    <row r="212" s="2" customFormat="1">
      <c r="A212" s="39"/>
      <c r="B212" s="40"/>
      <c r="C212" s="41"/>
      <c r="D212" s="224" t="s">
        <v>132</v>
      </c>
      <c r="E212" s="41"/>
      <c r="F212" s="225" t="s">
        <v>282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132</v>
      </c>
      <c r="AU212" s="18" t="s">
        <v>83</v>
      </c>
    </row>
    <row r="213" s="2" customFormat="1">
      <c r="A213" s="39"/>
      <c r="B213" s="40"/>
      <c r="C213" s="41"/>
      <c r="D213" s="219" t="s">
        <v>134</v>
      </c>
      <c r="E213" s="41"/>
      <c r="F213" s="226" t="s">
        <v>283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83</v>
      </c>
    </row>
    <row r="214" s="13" customFormat="1">
      <c r="A214" s="13"/>
      <c r="B214" s="227"/>
      <c r="C214" s="228"/>
      <c r="D214" s="219" t="s">
        <v>136</v>
      </c>
      <c r="E214" s="229" t="s">
        <v>19</v>
      </c>
      <c r="F214" s="230" t="s">
        <v>284</v>
      </c>
      <c r="G214" s="228"/>
      <c r="H214" s="231">
        <v>441.5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136</v>
      </c>
      <c r="AU214" s="237" t="s">
        <v>83</v>
      </c>
      <c r="AV214" s="13" t="s">
        <v>83</v>
      </c>
      <c r="AW214" s="13" t="s">
        <v>33</v>
      </c>
      <c r="AX214" s="13" t="s">
        <v>72</v>
      </c>
      <c r="AY214" s="237" t="s">
        <v>121</v>
      </c>
    </row>
    <row r="215" s="14" customFormat="1">
      <c r="A215" s="14"/>
      <c r="B215" s="238"/>
      <c r="C215" s="239"/>
      <c r="D215" s="219" t="s">
        <v>136</v>
      </c>
      <c r="E215" s="240" t="s">
        <v>19</v>
      </c>
      <c r="F215" s="241" t="s">
        <v>138</v>
      </c>
      <c r="G215" s="239"/>
      <c r="H215" s="242">
        <v>441.5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136</v>
      </c>
      <c r="AU215" s="248" t="s">
        <v>83</v>
      </c>
      <c r="AV215" s="14" t="s">
        <v>128</v>
      </c>
      <c r="AW215" s="14" t="s">
        <v>33</v>
      </c>
      <c r="AX215" s="14" t="s">
        <v>80</v>
      </c>
      <c r="AY215" s="248" t="s">
        <v>121</v>
      </c>
    </row>
    <row r="216" s="2" customFormat="1" ht="21.75" customHeight="1">
      <c r="A216" s="39"/>
      <c r="B216" s="40"/>
      <c r="C216" s="259" t="s">
        <v>285</v>
      </c>
      <c r="D216" s="259" t="s">
        <v>286</v>
      </c>
      <c r="E216" s="260" t="s">
        <v>287</v>
      </c>
      <c r="F216" s="261" t="s">
        <v>288</v>
      </c>
      <c r="G216" s="262" t="s">
        <v>289</v>
      </c>
      <c r="H216" s="263">
        <v>0.88300000000000001</v>
      </c>
      <c r="I216" s="264"/>
      <c r="J216" s="265">
        <f>ROUND(I216*H216,2)</f>
        <v>0</v>
      </c>
      <c r="K216" s="261" t="s">
        <v>19</v>
      </c>
      <c r="L216" s="266"/>
      <c r="M216" s="267" t="s">
        <v>19</v>
      </c>
      <c r="N216" s="268" t="s">
        <v>43</v>
      </c>
      <c r="O216" s="85"/>
      <c r="P216" s="215">
        <f>O216*H216</f>
        <v>0</v>
      </c>
      <c r="Q216" s="215">
        <v>0.001</v>
      </c>
      <c r="R216" s="215">
        <f>Q216*H216</f>
        <v>0.000883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221</v>
      </c>
      <c r="AT216" s="217" t="s">
        <v>286</v>
      </c>
      <c r="AU216" s="217" t="s">
        <v>83</v>
      </c>
      <c r="AY216" s="18" t="s">
        <v>121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80</v>
      </c>
      <c r="BK216" s="218">
        <f>ROUND(I216*H216,2)</f>
        <v>0</v>
      </c>
      <c r="BL216" s="18" t="s">
        <v>128</v>
      </c>
      <c r="BM216" s="217" t="s">
        <v>290</v>
      </c>
    </row>
    <row r="217" s="2" customFormat="1">
      <c r="A217" s="39"/>
      <c r="B217" s="40"/>
      <c r="C217" s="41"/>
      <c r="D217" s="219" t="s">
        <v>130</v>
      </c>
      <c r="E217" s="41"/>
      <c r="F217" s="220" t="s">
        <v>288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130</v>
      </c>
      <c r="AU217" s="18" t="s">
        <v>83</v>
      </c>
    </row>
    <row r="218" s="13" customFormat="1">
      <c r="A218" s="13"/>
      <c r="B218" s="227"/>
      <c r="C218" s="228"/>
      <c r="D218" s="219" t="s">
        <v>136</v>
      </c>
      <c r="E218" s="229" t="s">
        <v>19</v>
      </c>
      <c r="F218" s="230" t="s">
        <v>291</v>
      </c>
      <c r="G218" s="228"/>
      <c r="H218" s="231">
        <v>0.88300000000000001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136</v>
      </c>
      <c r="AU218" s="237" t="s">
        <v>83</v>
      </c>
      <c r="AV218" s="13" t="s">
        <v>83</v>
      </c>
      <c r="AW218" s="13" t="s">
        <v>33</v>
      </c>
      <c r="AX218" s="13" t="s">
        <v>72</v>
      </c>
      <c r="AY218" s="237" t="s">
        <v>121</v>
      </c>
    </row>
    <row r="219" s="14" customFormat="1">
      <c r="A219" s="14"/>
      <c r="B219" s="238"/>
      <c r="C219" s="239"/>
      <c r="D219" s="219" t="s">
        <v>136</v>
      </c>
      <c r="E219" s="240" t="s">
        <v>19</v>
      </c>
      <c r="F219" s="241" t="s">
        <v>138</v>
      </c>
      <c r="G219" s="239"/>
      <c r="H219" s="242">
        <v>0.88300000000000001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136</v>
      </c>
      <c r="AU219" s="248" t="s">
        <v>83</v>
      </c>
      <c r="AV219" s="14" t="s">
        <v>128</v>
      </c>
      <c r="AW219" s="14" t="s">
        <v>33</v>
      </c>
      <c r="AX219" s="14" t="s">
        <v>80</v>
      </c>
      <c r="AY219" s="248" t="s">
        <v>121</v>
      </c>
    </row>
    <row r="220" s="2" customFormat="1" ht="16.5" customHeight="1">
      <c r="A220" s="39"/>
      <c r="B220" s="40"/>
      <c r="C220" s="206" t="s">
        <v>292</v>
      </c>
      <c r="D220" s="206" t="s">
        <v>123</v>
      </c>
      <c r="E220" s="207" t="s">
        <v>293</v>
      </c>
      <c r="F220" s="208" t="s">
        <v>294</v>
      </c>
      <c r="G220" s="209" t="s">
        <v>126</v>
      </c>
      <c r="H220" s="210">
        <v>3303.75</v>
      </c>
      <c r="I220" s="211"/>
      <c r="J220" s="212">
        <f>ROUND(I220*H220,2)</f>
        <v>0</v>
      </c>
      <c r="K220" s="208" t="s">
        <v>127</v>
      </c>
      <c r="L220" s="45"/>
      <c r="M220" s="213" t="s">
        <v>19</v>
      </c>
      <c r="N220" s="214" t="s">
        <v>43</v>
      </c>
      <c r="O220" s="85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128</v>
      </c>
      <c r="AT220" s="217" t="s">
        <v>123</v>
      </c>
      <c r="AU220" s="217" t="s">
        <v>83</v>
      </c>
      <c r="AY220" s="18" t="s">
        <v>121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80</v>
      </c>
      <c r="BK220" s="218">
        <f>ROUND(I220*H220,2)</f>
        <v>0</v>
      </c>
      <c r="BL220" s="18" t="s">
        <v>128</v>
      </c>
      <c r="BM220" s="217" t="s">
        <v>295</v>
      </c>
    </row>
    <row r="221" s="2" customFormat="1">
      <c r="A221" s="39"/>
      <c r="B221" s="40"/>
      <c r="C221" s="41"/>
      <c r="D221" s="219" t="s">
        <v>130</v>
      </c>
      <c r="E221" s="41"/>
      <c r="F221" s="220" t="s">
        <v>296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130</v>
      </c>
      <c r="AU221" s="18" t="s">
        <v>83</v>
      </c>
    </row>
    <row r="222" s="2" customFormat="1">
      <c r="A222" s="39"/>
      <c r="B222" s="40"/>
      <c r="C222" s="41"/>
      <c r="D222" s="224" t="s">
        <v>132</v>
      </c>
      <c r="E222" s="41"/>
      <c r="F222" s="225" t="s">
        <v>297</v>
      </c>
      <c r="G222" s="41"/>
      <c r="H222" s="41"/>
      <c r="I222" s="221"/>
      <c r="J222" s="41"/>
      <c r="K222" s="41"/>
      <c r="L222" s="45"/>
      <c r="M222" s="222"/>
      <c r="N222" s="22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132</v>
      </c>
      <c r="AU222" s="18" t="s">
        <v>83</v>
      </c>
    </row>
    <row r="223" s="2" customFormat="1">
      <c r="A223" s="39"/>
      <c r="B223" s="40"/>
      <c r="C223" s="41"/>
      <c r="D223" s="219" t="s">
        <v>134</v>
      </c>
      <c r="E223" s="41"/>
      <c r="F223" s="226" t="s">
        <v>298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83</v>
      </c>
    </row>
    <row r="224" s="13" customFormat="1">
      <c r="A224" s="13"/>
      <c r="B224" s="227"/>
      <c r="C224" s="228"/>
      <c r="D224" s="219" t="s">
        <v>136</v>
      </c>
      <c r="E224" s="229" t="s">
        <v>19</v>
      </c>
      <c r="F224" s="230" t="s">
        <v>299</v>
      </c>
      <c r="G224" s="228"/>
      <c r="H224" s="231">
        <v>3303.75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136</v>
      </c>
      <c r="AU224" s="237" t="s">
        <v>83</v>
      </c>
      <c r="AV224" s="13" t="s">
        <v>83</v>
      </c>
      <c r="AW224" s="13" t="s">
        <v>33</v>
      </c>
      <c r="AX224" s="13" t="s">
        <v>80</v>
      </c>
      <c r="AY224" s="237" t="s">
        <v>121</v>
      </c>
    </row>
    <row r="225" s="2" customFormat="1" ht="16.5" customHeight="1">
      <c r="A225" s="39"/>
      <c r="B225" s="40"/>
      <c r="C225" s="206" t="s">
        <v>300</v>
      </c>
      <c r="D225" s="206" t="s">
        <v>123</v>
      </c>
      <c r="E225" s="207" t="s">
        <v>301</v>
      </c>
      <c r="F225" s="208" t="s">
        <v>302</v>
      </c>
      <c r="G225" s="209" t="s">
        <v>303</v>
      </c>
      <c r="H225" s="210">
        <v>6</v>
      </c>
      <c r="I225" s="211"/>
      <c r="J225" s="212">
        <f>ROUND(I225*H225,2)</f>
        <v>0</v>
      </c>
      <c r="K225" s="208" t="s">
        <v>127</v>
      </c>
      <c r="L225" s="45"/>
      <c r="M225" s="213" t="s">
        <v>19</v>
      </c>
      <c r="N225" s="214" t="s">
        <v>43</v>
      </c>
      <c r="O225" s="85"/>
      <c r="P225" s="215">
        <f>O225*H225</f>
        <v>0</v>
      </c>
      <c r="Q225" s="215">
        <v>0.089679999999999996</v>
      </c>
      <c r="R225" s="215">
        <f>Q225*H225</f>
        <v>0.53808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128</v>
      </c>
      <c r="AT225" s="217" t="s">
        <v>123</v>
      </c>
      <c r="AU225" s="217" t="s">
        <v>83</v>
      </c>
      <c r="AY225" s="18" t="s">
        <v>121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80</v>
      </c>
      <c r="BK225" s="218">
        <f>ROUND(I225*H225,2)</f>
        <v>0</v>
      </c>
      <c r="BL225" s="18" t="s">
        <v>128</v>
      </c>
      <c r="BM225" s="217" t="s">
        <v>304</v>
      </c>
    </row>
    <row r="226" s="2" customFormat="1">
      <c r="A226" s="39"/>
      <c r="B226" s="40"/>
      <c r="C226" s="41"/>
      <c r="D226" s="219" t="s">
        <v>130</v>
      </c>
      <c r="E226" s="41"/>
      <c r="F226" s="220" t="s">
        <v>305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130</v>
      </c>
      <c r="AU226" s="18" t="s">
        <v>83</v>
      </c>
    </row>
    <row r="227" s="2" customFormat="1">
      <c r="A227" s="39"/>
      <c r="B227" s="40"/>
      <c r="C227" s="41"/>
      <c r="D227" s="224" t="s">
        <v>132</v>
      </c>
      <c r="E227" s="41"/>
      <c r="F227" s="225" t="s">
        <v>306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132</v>
      </c>
      <c r="AU227" s="18" t="s">
        <v>83</v>
      </c>
    </row>
    <row r="228" s="13" customFormat="1">
      <c r="A228" s="13"/>
      <c r="B228" s="227"/>
      <c r="C228" s="228"/>
      <c r="D228" s="219" t="s">
        <v>136</v>
      </c>
      <c r="E228" s="229" t="s">
        <v>19</v>
      </c>
      <c r="F228" s="230" t="s">
        <v>307</v>
      </c>
      <c r="G228" s="228"/>
      <c r="H228" s="231">
        <v>6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136</v>
      </c>
      <c r="AU228" s="237" t="s">
        <v>83</v>
      </c>
      <c r="AV228" s="13" t="s">
        <v>83</v>
      </c>
      <c r="AW228" s="13" t="s">
        <v>33</v>
      </c>
      <c r="AX228" s="13" t="s">
        <v>72</v>
      </c>
      <c r="AY228" s="237" t="s">
        <v>121</v>
      </c>
    </row>
    <row r="229" s="14" customFormat="1">
      <c r="A229" s="14"/>
      <c r="B229" s="238"/>
      <c r="C229" s="239"/>
      <c r="D229" s="219" t="s">
        <v>136</v>
      </c>
      <c r="E229" s="240" t="s">
        <v>19</v>
      </c>
      <c r="F229" s="241" t="s">
        <v>138</v>
      </c>
      <c r="G229" s="239"/>
      <c r="H229" s="242">
        <v>6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136</v>
      </c>
      <c r="AU229" s="248" t="s">
        <v>83</v>
      </c>
      <c r="AV229" s="14" t="s">
        <v>128</v>
      </c>
      <c r="AW229" s="14" t="s">
        <v>33</v>
      </c>
      <c r="AX229" s="14" t="s">
        <v>80</v>
      </c>
      <c r="AY229" s="248" t="s">
        <v>121</v>
      </c>
    </row>
    <row r="230" s="2" customFormat="1" ht="16.5" customHeight="1">
      <c r="A230" s="39"/>
      <c r="B230" s="40"/>
      <c r="C230" s="206" t="s">
        <v>308</v>
      </c>
      <c r="D230" s="206" t="s">
        <v>123</v>
      </c>
      <c r="E230" s="207" t="s">
        <v>309</v>
      </c>
      <c r="F230" s="208" t="s">
        <v>310</v>
      </c>
      <c r="G230" s="209" t="s">
        <v>156</v>
      </c>
      <c r="H230" s="210">
        <v>17.66</v>
      </c>
      <c r="I230" s="211"/>
      <c r="J230" s="212">
        <f>ROUND(I230*H230,2)</f>
        <v>0</v>
      </c>
      <c r="K230" s="208" t="s">
        <v>127</v>
      </c>
      <c r="L230" s="45"/>
      <c r="M230" s="213" t="s">
        <v>19</v>
      </c>
      <c r="N230" s="214" t="s">
        <v>43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128</v>
      </c>
      <c r="AT230" s="217" t="s">
        <v>123</v>
      </c>
      <c r="AU230" s="217" t="s">
        <v>83</v>
      </c>
      <c r="AY230" s="18" t="s">
        <v>121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80</v>
      </c>
      <c r="BK230" s="218">
        <f>ROUND(I230*H230,2)</f>
        <v>0</v>
      </c>
      <c r="BL230" s="18" t="s">
        <v>128</v>
      </c>
      <c r="BM230" s="217" t="s">
        <v>311</v>
      </c>
    </row>
    <row r="231" s="2" customFormat="1">
      <c r="A231" s="39"/>
      <c r="B231" s="40"/>
      <c r="C231" s="41"/>
      <c r="D231" s="219" t="s">
        <v>130</v>
      </c>
      <c r="E231" s="41"/>
      <c r="F231" s="220" t="s">
        <v>312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130</v>
      </c>
      <c r="AU231" s="18" t="s">
        <v>83</v>
      </c>
    </row>
    <row r="232" s="2" customFormat="1">
      <c r="A232" s="39"/>
      <c r="B232" s="40"/>
      <c r="C232" s="41"/>
      <c r="D232" s="224" t="s">
        <v>132</v>
      </c>
      <c r="E232" s="41"/>
      <c r="F232" s="225" t="s">
        <v>313</v>
      </c>
      <c r="G232" s="41"/>
      <c r="H232" s="41"/>
      <c r="I232" s="221"/>
      <c r="J232" s="41"/>
      <c r="K232" s="41"/>
      <c r="L232" s="45"/>
      <c r="M232" s="222"/>
      <c r="N232" s="22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132</v>
      </c>
      <c r="AU232" s="18" t="s">
        <v>83</v>
      </c>
    </row>
    <row r="233" s="13" customFormat="1">
      <c r="A233" s="13"/>
      <c r="B233" s="227"/>
      <c r="C233" s="228"/>
      <c r="D233" s="219" t="s">
        <v>136</v>
      </c>
      <c r="E233" s="229" t="s">
        <v>19</v>
      </c>
      <c r="F233" s="230" t="s">
        <v>314</v>
      </c>
      <c r="G233" s="228"/>
      <c r="H233" s="231">
        <v>17.66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136</v>
      </c>
      <c r="AU233" s="237" t="s">
        <v>83</v>
      </c>
      <c r="AV233" s="13" t="s">
        <v>83</v>
      </c>
      <c r="AW233" s="13" t="s">
        <v>33</v>
      </c>
      <c r="AX233" s="13" t="s">
        <v>72</v>
      </c>
      <c r="AY233" s="237" t="s">
        <v>121</v>
      </c>
    </row>
    <row r="234" s="14" customFormat="1">
      <c r="A234" s="14"/>
      <c r="B234" s="238"/>
      <c r="C234" s="239"/>
      <c r="D234" s="219" t="s">
        <v>136</v>
      </c>
      <c r="E234" s="240" t="s">
        <v>19</v>
      </c>
      <c r="F234" s="241" t="s">
        <v>138</v>
      </c>
      <c r="G234" s="239"/>
      <c r="H234" s="242">
        <v>17.66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136</v>
      </c>
      <c r="AU234" s="248" t="s">
        <v>83</v>
      </c>
      <c r="AV234" s="14" t="s">
        <v>128</v>
      </c>
      <c r="AW234" s="14" t="s">
        <v>33</v>
      </c>
      <c r="AX234" s="14" t="s">
        <v>80</v>
      </c>
      <c r="AY234" s="248" t="s">
        <v>121</v>
      </c>
    </row>
    <row r="235" s="2" customFormat="1" ht="16.5" customHeight="1">
      <c r="A235" s="39"/>
      <c r="B235" s="40"/>
      <c r="C235" s="206" t="s">
        <v>315</v>
      </c>
      <c r="D235" s="206" t="s">
        <v>123</v>
      </c>
      <c r="E235" s="207" t="s">
        <v>316</v>
      </c>
      <c r="F235" s="208" t="s">
        <v>317</v>
      </c>
      <c r="G235" s="209" t="s">
        <v>156</v>
      </c>
      <c r="H235" s="210">
        <v>17.66</v>
      </c>
      <c r="I235" s="211"/>
      <c r="J235" s="212">
        <f>ROUND(I235*H235,2)</f>
        <v>0</v>
      </c>
      <c r="K235" s="208" t="s">
        <v>127</v>
      </c>
      <c r="L235" s="45"/>
      <c r="M235" s="213" t="s">
        <v>19</v>
      </c>
      <c r="N235" s="214" t="s">
        <v>43</v>
      </c>
      <c r="O235" s="85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7" t="s">
        <v>128</v>
      </c>
      <c r="AT235" s="217" t="s">
        <v>123</v>
      </c>
      <c r="AU235" s="217" t="s">
        <v>83</v>
      </c>
      <c r="AY235" s="18" t="s">
        <v>121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80</v>
      </c>
      <c r="BK235" s="218">
        <f>ROUND(I235*H235,2)</f>
        <v>0</v>
      </c>
      <c r="BL235" s="18" t="s">
        <v>128</v>
      </c>
      <c r="BM235" s="217" t="s">
        <v>318</v>
      </c>
    </row>
    <row r="236" s="2" customFormat="1">
      <c r="A236" s="39"/>
      <c r="B236" s="40"/>
      <c r="C236" s="41"/>
      <c r="D236" s="219" t="s">
        <v>130</v>
      </c>
      <c r="E236" s="41"/>
      <c r="F236" s="220" t="s">
        <v>319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130</v>
      </c>
      <c r="AU236" s="18" t="s">
        <v>83</v>
      </c>
    </row>
    <row r="237" s="2" customFormat="1">
      <c r="A237" s="39"/>
      <c r="B237" s="40"/>
      <c r="C237" s="41"/>
      <c r="D237" s="224" t="s">
        <v>132</v>
      </c>
      <c r="E237" s="41"/>
      <c r="F237" s="225" t="s">
        <v>320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132</v>
      </c>
      <c r="AU237" s="18" t="s">
        <v>83</v>
      </c>
    </row>
    <row r="238" s="2" customFormat="1">
      <c r="A238" s="39"/>
      <c r="B238" s="40"/>
      <c r="C238" s="41"/>
      <c r="D238" s="219" t="s">
        <v>134</v>
      </c>
      <c r="E238" s="41"/>
      <c r="F238" s="226" t="s">
        <v>321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134</v>
      </c>
      <c r="AU238" s="18" t="s">
        <v>83</v>
      </c>
    </row>
    <row r="239" s="13" customFormat="1">
      <c r="A239" s="13"/>
      <c r="B239" s="227"/>
      <c r="C239" s="228"/>
      <c r="D239" s="219" t="s">
        <v>136</v>
      </c>
      <c r="E239" s="229" t="s">
        <v>19</v>
      </c>
      <c r="F239" s="230" t="s">
        <v>322</v>
      </c>
      <c r="G239" s="228"/>
      <c r="H239" s="231">
        <v>17.66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136</v>
      </c>
      <c r="AU239" s="237" t="s">
        <v>83</v>
      </c>
      <c r="AV239" s="13" t="s">
        <v>83</v>
      </c>
      <c r="AW239" s="13" t="s">
        <v>33</v>
      </c>
      <c r="AX239" s="13" t="s">
        <v>72</v>
      </c>
      <c r="AY239" s="237" t="s">
        <v>121</v>
      </c>
    </row>
    <row r="240" s="14" customFormat="1">
      <c r="A240" s="14"/>
      <c r="B240" s="238"/>
      <c r="C240" s="239"/>
      <c r="D240" s="219" t="s">
        <v>136</v>
      </c>
      <c r="E240" s="240" t="s">
        <v>19</v>
      </c>
      <c r="F240" s="241" t="s">
        <v>138</v>
      </c>
      <c r="G240" s="239"/>
      <c r="H240" s="242">
        <v>17.66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136</v>
      </c>
      <c r="AU240" s="248" t="s">
        <v>83</v>
      </c>
      <c r="AV240" s="14" t="s">
        <v>128</v>
      </c>
      <c r="AW240" s="14" t="s">
        <v>33</v>
      </c>
      <c r="AX240" s="14" t="s">
        <v>80</v>
      </c>
      <c r="AY240" s="248" t="s">
        <v>121</v>
      </c>
    </row>
    <row r="241" s="2" customFormat="1" ht="16.5" customHeight="1">
      <c r="A241" s="39"/>
      <c r="B241" s="40"/>
      <c r="C241" s="206" t="s">
        <v>7</v>
      </c>
      <c r="D241" s="206" t="s">
        <v>123</v>
      </c>
      <c r="E241" s="207" t="s">
        <v>323</v>
      </c>
      <c r="F241" s="208" t="s">
        <v>324</v>
      </c>
      <c r="G241" s="209" t="s">
        <v>156</v>
      </c>
      <c r="H241" s="210">
        <v>158.94</v>
      </c>
      <c r="I241" s="211"/>
      <c r="J241" s="212">
        <f>ROUND(I241*H241,2)</f>
        <v>0</v>
      </c>
      <c r="K241" s="208" t="s">
        <v>127</v>
      </c>
      <c r="L241" s="45"/>
      <c r="M241" s="213" t="s">
        <v>19</v>
      </c>
      <c r="N241" s="214" t="s">
        <v>43</v>
      </c>
      <c r="O241" s="85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128</v>
      </c>
      <c r="AT241" s="217" t="s">
        <v>123</v>
      </c>
      <c r="AU241" s="217" t="s">
        <v>83</v>
      </c>
      <c r="AY241" s="18" t="s">
        <v>121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80</v>
      </c>
      <c r="BK241" s="218">
        <f>ROUND(I241*H241,2)</f>
        <v>0</v>
      </c>
      <c r="BL241" s="18" t="s">
        <v>128</v>
      </c>
      <c r="BM241" s="217" t="s">
        <v>325</v>
      </c>
    </row>
    <row r="242" s="2" customFormat="1">
      <c r="A242" s="39"/>
      <c r="B242" s="40"/>
      <c r="C242" s="41"/>
      <c r="D242" s="219" t="s">
        <v>130</v>
      </c>
      <c r="E242" s="41"/>
      <c r="F242" s="220" t="s">
        <v>326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130</v>
      </c>
      <c r="AU242" s="18" t="s">
        <v>83</v>
      </c>
    </row>
    <row r="243" s="2" customFormat="1">
      <c r="A243" s="39"/>
      <c r="B243" s="40"/>
      <c r="C243" s="41"/>
      <c r="D243" s="224" t="s">
        <v>132</v>
      </c>
      <c r="E243" s="41"/>
      <c r="F243" s="225" t="s">
        <v>327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132</v>
      </c>
      <c r="AU243" s="18" t="s">
        <v>83</v>
      </c>
    </row>
    <row r="244" s="2" customFormat="1">
      <c r="A244" s="39"/>
      <c r="B244" s="40"/>
      <c r="C244" s="41"/>
      <c r="D244" s="219" t="s">
        <v>134</v>
      </c>
      <c r="E244" s="41"/>
      <c r="F244" s="226" t="s">
        <v>321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83</v>
      </c>
    </row>
    <row r="245" s="13" customFormat="1">
      <c r="A245" s="13"/>
      <c r="B245" s="227"/>
      <c r="C245" s="228"/>
      <c r="D245" s="219" t="s">
        <v>136</v>
      </c>
      <c r="E245" s="229" t="s">
        <v>19</v>
      </c>
      <c r="F245" s="230" t="s">
        <v>328</v>
      </c>
      <c r="G245" s="228"/>
      <c r="H245" s="231">
        <v>158.94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136</v>
      </c>
      <c r="AU245" s="237" t="s">
        <v>83</v>
      </c>
      <c r="AV245" s="13" t="s">
        <v>83</v>
      </c>
      <c r="AW245" s="13" t="s">
        <v>33</v>
      </c>
      <c r="AX245" s="13" t="s">
        <v>72</v>
      </c>
      <c r="AY245" s="237" t="s">
        <v>121</v>
      </c>
    </row>
    <row r="246" s="14" customFormat="1">
      <c r="A246" s="14"/>
      <c r="B246" s="238"/>
      <c r="C246" s="239"/>
      <c r="D246" s="219" t="s">
        <v>136</v>
      </c>
      <c r="E246" s="240" t="s">
        <v>19</v>
      </c>
      <c r="F246" s="241" t="s">
        <v>138</v>
      </c>
      <c r="G246" s="239"/>
      <c r="H246" s="242">
        <v>158.94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136</v>
      </c>
      <c r="AU246" s="248" t="s">
        <v>83</v>
      </c>
      <c r="AV246" s="14" t="s">
        <v>128</v>
      </c>
      <c r="AW246" s="14" t="s">
        <v>33</v>
      </c>
      <c r="AX246" s="14" t="s">
        <v>80</v>
      </c>
      <c r="AY246" s="248" t="s">
        <v>121</v>
      </c>
    </row>
    <row r="247" s="12" customFormat="1" ht="22.8" customHeight="1">
      <c r="A247" s="12"/>
      <c r="B247" s="190"/>
      <c r="C247" s="191"/>
      <c r="D247" s="192" t="s">
        <v>71</v>
      </c>
      <c r="E247" s="204" t="s">
        <v>83</v>
      </c>
      <c r="F247" s="204" t="s">
        <v>329</v>
      </c>
      <c r="G247" s="191"/>
      <c r="H247" s="191"/>
      <c r="I247" s="194"/>
      <c r="J247" s="205">
        <f>BK247</f>
        <v>0</v>
      </c>
      <c r="K247" s="191"/>
      <c r="L247" s="196"/>
      <c r="M247" s="197"/>
      <c r="N247" s="198"/>
      <c r="O247" s="198"/>
      <c r="P247" s="199">
        <f>SUM(P248:P286)</f>
        <v>0</v>
      </c>
      <c r="Q247" s="198"/>
      <c r="R247" s="199">
        <f>SUM(R248:R286)</f>
        <v>170.99398672000001</v>
      </c>
      <c r="S247" s="198"/>
      <c r="T247" s="200">
        <f>SUM(T248:T286)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1" t="s">
        <v>80</v>
      </c>
      <c r="AT247" s="202" t="s">
        <v>71</v>
      </c>
      <c r="AU247" s="202" t="s">
        <v>80</v>
      </c>
      <c r="AY247" s="201" t="s">
        <v>121</v>
      </c>
      <c r="BK247" s="203">
        <f>SUM(BK248:BK286)</f>
        <v>0</v>
      </c>
    </row>
    <row r="248" s="2" customFormat="1" ht="16.5" customHeight="1">
      <c r="A248" s="39"/>
      <c r="B248" s="40"/>
      <c r="C248" s="206" t="s">
        <v>330</v>
      </c>
      <c r="D248" s="206" t="s">
        <v>123</v>
      </c>
      <c r="E248" s="207" t="s">
        <v>331</v>
      </c>
      <c r="F248" s="208" t="s">
        <v>332</v>
      </c>
      <c r="G248" s="209" t="s">
        <v>156</v>
      </c>
      <c r="H248" s="210">
        <v>6</v>
      </c>
      <c r="I248" s="211"/>
      <c r="J248" s="212">
        <f>ROUND(I248*H248,2)</f>
        <v>0</v>
      </c>
      <c r="K248" s="208" t="s">
        <v>127</v>
      </c>
      <c r="L248" s="45"/>
      <c r="M248" s="213" t="s">
        <v>19</v>
      </c>
      <c r="N248" s="214" t="s">
        <v>43</v>
      </c>
      <c r="O248" s="85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128</v>
      </c>
      <c r="AT248" s="217" t="s">
        <v>123</v>
      </c>
      <c r="AU248" s="217" t="s">
        <v>83</v>
      </c>
      <c r="AY248" s="18" t="s">
        <v>121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80</v>
      </c>
      <c r="BK248" s="218">
        <f>ROUND(I248*H248,2)</f>
        <v>0</v>
      </c>
      <c r="BL248" s="18" t="s">
        <v>128</v>
      </c>
      <c r="BM248" s="217" t="s">
        <v>333</v>
      </c>
    </row>
    <row r="249" s="2" customFormat="1">
      <c r="A249" s="39"/>
      <c r="B249" s="40"/>
      <c r="C249" s="41"/>
      <c r="D249" s="219" t="s">
        <v>130</v>
      </c>
      <c r="E249" s="41"/>
      <c r="F249" s="220" t="s">
        <v>334</v>
      </c>
      <c r="G249" s="41"/>
      <c r="H249" s="41"/>
      <c r="I249" s="221"/>
      <c r="J249" s="41"/>
      <c r="K249" s="41"/>
      <c r="L249" s="45"/>
      <c r="M249" s="222"/>
      <c r="N249" s="22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130</v>
      </c>
      <c r="AU249" s="18" t="s">
        <v>83</v>
      </c>
    </row>
    <row r="250" s="2" customFormat="1">
      <c r="A250" s="39"/>
      <c r="B250" s="40"/>
      <c r="C250" s="41"/>
      <c r="D250" s="224" t="s">
        <v>132</v>
      </c>
      <c r="E250" s="41"/>
      <c r="F250" s="225" t="s">
        <v>335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132</v>
      </c>
      <c r="AU250" s="18" t="s">
        <v>83</v>
      </c>
    </row>
    <row r="251" s="2" customFormat="1">
      <c r="A251" s="39"/>
      <c r="B251" s="40"/>
      <c r="C251" s="41"/>
      <c r="D251" s="219" t="s">
        <v>134</v>
      </c>
      <c r="E251" s="41"/>
      <c r="F251" s="226" t="s">
        <v>336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134</v>
      </c>
      <c r="AU251" s="18" t="s">
        <v>83</v>
      </c>
    </row>
    <row r="252" s="13" customFormat="1">
      <c r="A252" s="13"/>
      <c r="B252" s="227"/>
      <c r="C252" s="228"/>
      <c r="D252" s="219" t="s">
        <v>136</v>
      </c>
      <c r="E252" s="229" t="s">
        <v>19</v>
      </c>
      <c r="F252" s="230" t="s">
        <v>337</v>
      </c>
      <c r="G252" s="228"/>
      <c r="H252" s="231">
        <v>6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136</v>
      </c>
      <c r="AU252" s="237" t="s">
        <v>83</v>
      </c>
      <c r="AV252" s="13" t="s">
        <v>83</v>
      </c>
      <c r="AW252" s="13" t="s">
        <v>33</v>
      </c>
      <c r="AX252" s="13" t="s">
        <v>72</v>
      </c>
      <c r="AY252" s="237" t="s">
        <v>121</v>
      </c>
    </row>
    <row r="253" s="14" customFormat="1">
      <c r="A253" s="14"/>
      <c r="B253" s="238"/>
      <c r="C253" s="239"/>
      <c r="D253" s="219" t="s">
        <v>136</v>
      </c>
      <c r="E253" s="240" t="s">
        <v>19</v>
      </c>
      <c r="F253" s="241" t="s">
        <v>138</v>
      </c>
      <c r="G253" s="239"/>
      <c r="H253" s="242">
        <v>6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136</v>
      </c>
      <c r="AU253" s="248" t="s">
        <v>83</v>
      </c>
      <c r="AV253" s="14" t="s">
        <v>128</v>
      </c>
      <c r="AW253" s="14" t="s">
        <v>33</v>
      </c>
      <c r="AX253" s="14" t="s">
        <v>80</v>
      </c>
      <c r="AY253" s="248" t="s">
        <v>121</v>
      </c>
    </row>
    <row r="254" s="2" customFormat="1" ht="16.5" customHeight="1">
      <c r="A254" s="39"/>
      <c r="B254" s="40"/>
      <c r="C254" s="206" t="s">
        <v>338</v>
      </c>
      <c r="D254" s="206" t="s">
        <v>123</v>
      </c>
      <c r="E254" s="207" t="s">
        <v>339</v>
      </c>
      <c r="F254" s="208" t="s">
        <v>340</v>
      </c>
      <c r="G254" s="209" t="s">
        <v>156</v>
      </c>
      <c r="H254" s="210">
        <v>0.90000000000000002</v>
      </c>
      <c r="I254" s="211"/>
      <c r="J254" s="212">
        <f>ROUND(I254*H254,2)</f>
        <v>0</v>
      </c>
      <c r="K254" s="208" t="s">
        <v>127</v>
      </c>
      <c r="L254" s="45"/>
      <c r="M254" s="213" t="s">
        <v>19</v>
      </c>
      <c r="N254" s="214" t="s">
        <v>43</v>
      </c>
      <c r="O254" s="85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128</v>
      </c>
      <c r="AT254" s="217" t="s">
        <v>123</v>
      </c>
      <c r="AU254" s="217" t="s">
        <v>83</v>
      </c>
      <c r="AY254" s="18" t="s">
        <v>121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80</v>
      </c>
      <c r="BK254" s="218">
        <f>ROUND(I254*H254,2)</f>
        <v>0</v>
      </c>
      <c r="BL254" s="18" t="s">
        <v>128</v>
      </c>
      <c r="BM254" s="217" t="s">
        <v>341</v>
      </c>
    </row>
    <row r="255" s="2" customFormat="1">
      <c r="A255" s="39"/>
      <c r="B255" s="40"/>
      <c r="C255" s="41"/>
      <c r="D255" s="219" t="s">
        <v>130</v>
      </c>
      <c r="E255" s="41"/>
      <c r="F255" s="220" t="s">
        <v>342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130</v>
      </c>
      <c r="AU255" s="18" t="s">
        <v>83</v>
      </c>
    </row>
    <row r="256" s="2" customFormat="1">
      <c r="A256" s="39"/>
      <c r="B256" s="40"/>
      <c r="C256" s="41"/>
      <c r="D256" s="224" t="s">
        <v>132</v>
      </c>
      <c r="E256" s="41"/>
      <c r="F256" s="225" t="s">
        <v>343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132</v>
      </c>
      <c r="AU256" s="18" t="s">
        <v>83</v>
      </c>
    </row>
    <row r="257" s="2" customFormat="1">
      <c r="A257" s="39"/>
      <c r="B257" s="40"/>
      <c r="C257" s="41"/>
      <c r="D257" s="219" t="s">
        <v>134</v>
      </c>
      <c r="E257" s="41"/>
      <c r="F257" s="226" t="s">
        <v>336</v>
      </c>
      <c r="G257" s="41"/>
      <c r="H257" s="41"/>
      <c r="I257" s="221"/>
      <c r="J257" s="41"/>
      <c r="K257" s="41"/>
      <c r="L257" s="45"/>
      <c r="M257" s="222"/>
      <c r="N257" s="22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134</v>
      </c>
      <c r="AU257" s="18" t="s">
        <v>83</v>
      </c>
    </row>
    <row r="258" s="13" customFormat="1">
      <c r="A258" s="13"/>
      <c r="B258" s="227"/>
      <c r="C258" s="228"/>
      <c r="D258" s="219" t="s">
        <v>136</v>
      </c>
      <c r="E258" s="229" t="s">
        <v>19</v>
      </c>
      <c r="F258" s="230" t="s">
        <v>344</v>
      </c>
      <c r="G258" s="228"/>
      <c r="H258" s="231">
        <v>0.90000000000000002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136</v>
      </c>
      <c r="AU258" s="237" t="s">
        <v>83</v>
      </c>
      <c r="AV258" s="13" t="s">
        <v>83</v>
      </c>
      <c r="AW258" s="13" t="s">
        <v>33</v>
      </c>
      <c r="AX258" s="13" t="s">
        <v>72</v>
      </c>
      <c r="AY258" s="237" t="s">
        <v>121</v>
      </c>
    </row>
    <row r="259" s="14" customFormat="1">
      <c r="A259" s="14"/>
      <c r="B259" s="238"/>
      <c r="C259" s="239"/>
      <c r="D259" s="219" t="s">
        <v>136</v>
      </c>
      <c r="E259" s="240" t="s">
        <v>19</v>
      </c>
      <c r="F259" s="241" t="s">
        <v>138</v>
      </c>
      <c r="G259" s="239"/>
      <c r="H259" s="242">
        <v>0.90000000000000002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136</v>
      </c>
      <c r="AU259" s="248" t="s">
        <v>83</v>
      </c>
      <c r="AV259" s="14" t="s">
        <v>128</v>
      </c>
      <c r="AW259" s="14" t="s">
        <v>33</v>
      </c>
      <c r="AX259" s="14" t="s">
        <v>80</v>
      </c>
      <c r="AY259" s="248" t="s">
        <v>121</v>
      </c>
    </row>
    <row r="260" s="2" customFormat="1" ht="16.5" customHeight="1">
      <c r="A260" s="39"/>
      <c r="B260" s="40"/>
      <c r="C260" s="206" t="s">
        <v>345</v>
      </c>
      <c r="D260" s="206" t="s">
        <v>123</v>
      </c>
      <c r="E260" s="207" t="s">
        <v>346</v>
      </c>
      <c r="F260" s="208" t="s">
        <v>347</v>
      </c>
      <c r="G260" s="209" t="s">
        <v>126</v>
      </c>
      <c r="H260" s="210">
        <v>888</v>
      </c>
      <c r="I260" s="211"/>
      <c r="J260" s="212">
        <f>ROUND(I260*H260,2)</f>
        <v>0</v>
      </c>
      <c r="K260" s="208" t="s">
        <v>127</v>
      </c>
      <c r="L260" s="45"/>
      <c r="M260" s="213" t="s">
        <v>19</v>
      </c>
      <c r="N260" s="214" t="s">
        <v>43</v>
      </c>
      <c r="O260" s="85"/>
      <c r="P260" s="215">
        <f>O260*H260</f>
        <v>0</v>
      </c>
      <c r="Q260" s="215">
        <v>0.00016694</v>
      </c>
      <c r="R260" s="215">
        <f>Q260*H260</f>
        <v>0.14824271999999999</v>
      </c>
      <c r="S260" s="215">
        <v>0</v>
      </c>
      <c r="T260" s="21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128</v>
      </c>
      <c r="AT260" s="217" t="s">
        <v>123</v>
      </c>
      <c r="AU260" s="217" t="s">
        <v>83</v>
      </c>
      <c r="AY260" s="18" t="s">
        <v>121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80</v>
      </c>
      <c r="BK260" s="218">
        <f>ROUND(I260*H260,2)</f>
        <v>0</v>
      </c>
      <c r="BL260" s="18" t="s">
        <v>128</v>
      </c>
      <c r="BM260" s="217" t="s">
        <v>348</v>
      </c>
    </row>
    <row r="261" s="2" customFormat="1">
      <c r="A261" s="39"/>
      <c r="B261" s="40"/>
      <c r="C261" s="41"/>
      <c r="D261" s="219" t="s">
        <v>130</v>
      </c>
      <c r="E261" s="41"/>
      <c r="F261" s="220" t="s">
        <v>349</v>
      </c>
      <c r="G261" s="41"/>
      <c r="H261" s="41"/>
      <c r="I261" s="221"/>
      <c r="J261" s="41"/>
      <c r="K261" s="41"/>
      <c r="L261" s="45"/>
      <c r="M261" s="222"/>
      <c r="N261" s="22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130</v>
      </c>
      <c r="AU261" s="18" t="s">
        <v>83</v>
      </c>
    </row>
    <row r="262" s="2" customFormat="1">
      <c r="A262" s="39"/>
      <c r="B262" s="40"/>
      <c r="C262" s="41"/>
      <c r="D262" s="224" t="s">
        <v>132</v>
      </c>
      <c r="E262" s="41"/>
      <c r="F262" s="225" t="s">
        <v>350</v>
      </c>
      <c r="G262" s="41"/>
      <c r="H262" s="41"/>
      <c r="I262" s="221"/>
      <c r="J262" s="41"/>
      <c r="K262" s="41"/>
      <c r="L262" s="45"/>
      <c r="M262" s="222"/>
      <c r="N262" s="22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132</v>
      </c>
      <c r="AU262" s="18" t="s">
        <v>83</v>
      </c>
    </row>
    <row r="263" s="2" customFormat="1">
      <c r="A263" s="39"/>
      <c r="B263" s="40"/>
      <c r="C263" s="41"/>
      <c r="D263" s="219" t="s">
        <v>134</v>
      </c>
      <c r="E263" s="41"/>
      <c r="F263" s="226" t="s">
        <v>351</v>
      </c>
      <c r="G263" s="41"/>
      <c r="H263" s="41"/>
      <c r="I263" s="221"/>
      <c r="J263" s="41"/>
      <c r="K263" s="41"/>
      <c r="L263" s="45"/>
      <c r="M263" s="222"/>
      <c r="N263" s="223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134</v>
      </c>
      <c r="AU263" s="18" t="s">
        <v>83</v>
      </c>
    </row>
    <row r="264" s="13" customFormat="1">
      <c r="A264" s="13"/>
      <c r="B264" s="227"/>
      <c r="C264" s="228"/>
      <c r="D264" s="219" t="s">
        <v>136</v>
      </c>
      <c r="E264" s="229" t="s">
        <v>19</v>
      </c>
      <c r="F264" s="230" t="s">
        <v>352</v>
      </c>
      <c r="G264" s="228"/>
      <c r="H264" s="231">
        <v>888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136</v>
      </c>
      <c r="AU264" s="237" t="s">
        <v>83</v>
      </c>
      <c r="AV264" s="13" t="s">
        <v>83</v>
      </c>
      <c r="AW264" s="13" t="s">
        <v>33</v>
      </c>
      <c r="AX264" s="13" t="s">
        <v>72</v>
      </c>
      <c r="AY264" s="237" t="s">
        <v>121</v>
      </c>
    </row>
    <row r="265" s="14" customFormat="1">
      <c r="A265" s="14"/>
      <c r="B265" s="238"/>
      <c r="C265" s="239"/>
      <c r="D265" s="219" t="s">
        <v>136</v>
      </c>
      <c r="E265" s="240" t="s">
        <v>19</v>
      </c>
      <c r="F265" s="241" t="s">
        <v>138</v>
      </c>
      <c r="G265" s="239"/>
      <c r="H265" s="242">
        <v>888</v>
      </c>
      <c r="I265" s="243"/>
      <c r="J265" s="239"/>
      <c r="K265" s="239"/>
      <c r="L265" s="244"/>
      <c r="M265" s="245"/>
      <c r="N265" s="246"/>
      <c r="O265" s="246"/>
      <c r="P265" s="246"/>
      <c r="Q265" s="246"/>
      <c r="R265" s="246"/>
      <c r="S265" s="246"/>
      <c r="T265" s="24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8" t="s">
        <v>136</v>
      </c>
      <c r="AU265" s="248" t="s">
        <v>83</v>
      </c>
      <c r="AV265" s="14" t="s">
        <v>128</v>
      </c>
      <c r="AW265" s="14" t="s">
        <v>33</v>
      </c>
      <c r="AX265" s="14" t="s">
        <v>80</v>
      </c>
      <c r="AY265" s="248" t="s">
        <v>121</v>
      </c>
    </row>
    <row r="266" s="2" customFormat="1" ht="16.5" customHeight="1">
      <c r="A266" s="39"/>
      <c r="B266" s="40"/>
      <c r="C266" s="259" t="s">
        <v>353</v>
      </c>
      <c r="D266" s="259" t="s">
        <v>286</v>
      </c>
      <c r="E266" s="260" t="s">
        <v>354</v>
      </c>
      <c r="F266" s="261" t="s">
        <v>355</v>
      </c>
      <c r="G266" s="262" t="s">
        <v>126</v>
      </c>
      <c r="H266" s="263">
        <v>905.75999999999999</v>
      </c>
      <c r="I266" s="264"/>
      <c r="J266" s="265">
        <f>ROUND(I266*H266,2)</f>
        <v>0</v>
      </c>
      <c r="K266" s="261" t="s">
        <v>127</v>
      </c>
      <c r="L266" s="266"/>
      <c r="M266" s="267" t="s">
        <v>19</v>
      </c>
      <c r="N266" s="268" t="s">
        <v>43</v>
      </c>
      <c r="O266" s="85"/>
      <c r="P266" s="215">
        <f>O266*H266</f>
        <v>0</v>
      </c>
      <c r="Q266" s="215">
        <v>0.00014999999999999999</v>
      </c>
      <c r="R266" s="215">
        <f>Q266*H266</f>
        <v>0.13586399999999999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221</v>
      </c>
      <c r="AT266" s="217" t="s">
        <v>286</v>
      </c>
      <c r="AU266" s="217" t="s">
        <v>83</v>
      </c>
      <c r="AY266" s="18" t="s">
        <v>121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80</v>
      </c>
      <c r="BK266" s="218">
        <f>ROUND(I266*H266,2)</f>
        <v>0</v>
      </c>
      <c r="BL266" s="18" t="s">
        <v>128</v>
      </c>
      <c r="BM266" s="217" t="s">
        <v>356</v>
      </c>
    </row>
    <row r="267" s="2" customFormat="1">
      <c r="A267" s="39"/>
      <c r="B267" s="40"/>
      <c r="C267" s="41"/>
      <c r="D267" s="219" t="s">
        <v>130</v>
      </c>
      <c r="E267" s="41"/>
      <c r="F267" s="220" t="s">
        <v>355</v>
      </c>
      <c r="G267" s="41"/>
      <c r="H267" s="41"/>
      <c r="I267" s="221"/>
      <c r="J267" s="41"/>
      <c r="K267" s="41"/>
      <c r="L267" s="45"/>
      <c r="M267" s="222"/>
      <c r="N267" s="22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130</v>
      </c>
      <c r="AU267" s="18" t="s">
        <v>83</v>
      </c>
    </row>
    <row r="268" s="13" customFormat="1">
      <c r="A268" s="13"/>
      <c r="B268" s="227"/>
      <c r="C268" s="228"/>
      <c r="D268" s="219" t="s">
        <v>136</v>
      </c>
      <c r="E268" s="229" t="s">
        <v>19</v>
      </c>
      <c r="F268" s="230" t="s">
        <v>357</v>
      </c>
      <c r="G268" s="228"/>
      <c r="H268" s="231">
        <v>905.75999999999999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136</v>
      </c>
      <c r="AU268" s="237" t="s">
        <v>83</v>
      </c>
      <c r="AV268" s="13" t="s">
        <v>83</v>
      </c>
      <c r="AW268" s="13" t="s">
        <v>33</v>
      </c>
      <c r="AX268" s="13" t="s">
        <v>72</v>
      </c>
      <c r="AY268" s="237" t="s">
        <v>121</v>
      </c>
    </row>
    <row r="269" s="14" customFormat="1">
      <c r="A269" s="14"/>
      <c r="B269" s="238"/>
      <c r="C269" s="239"/>
      <c r="D269" s="219" t="s">
        <v>136</v>
      </c>
      <c r="E269" s="240" t="s">
        <v>19</v>
      </c>
      <c r="F269" s="241" t="s">
        <v>138</v>
      </c>
      <c r="G269" s="239"/>
      <c r="H269" s="242">
        <v>905.75999999999999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136</v>
      </c>
      <c r="AU269" s="248" t="s">
        <v>83</v>
      </c>
      <c r="AV269" s="14" t="s">
        <v>128</v>
      </c>
      <c r="AW269" s="14" t="s">
        <v>33</v>
      </c>
      <c r="AX269" s="14" t="s">
        <v>80</v>
      </c>
      <c r="AY269" s="248" t="s">
        <v>121</v>
      </c>
    </row>
    <row r="270" s="2" customFormat="1" ht="16.5" customHeight="1">
      <c r="A270" s="39"/>
      <c r="B270" s="40"/>
      <c r="C270" s="206" t="s">
        <v>358</v>
      </c>
      <c r="D270" s="206" t="s">
        <v>123</v>
      </c>
      <c r="E270" s="207" t="s">
        <v>359</v>
      </c>
      <c r="F270" s="208" t="s">
        <v>360</v>
      </c>
      <c r="G270" s="209" t="s">
        <v>126</v>
      </c>
      <c r="H270" s="210">
        <v>34</v>
      </c>
      <c r="I270" s="211"/>
      <c r="J270" s="212">
        <f>ROUND(I270*H270,2)</f>
        <v>0</v>
      </c>
      <c r="K270" s="208" t="s">
        <v>127</v>
      </c>
      <c r="L270" s="45"/>
      <c r="M270" s="213" t="s">
        <v>19</v>
      </c>
      <c r="N270" s="214" t="s">
        <v>43</v>
      </c>
      <c r="O270" s="85"/>
      <c r="P270" s="215">
        <f>O270*H270</f>
        <v>0</v>
      </c>
      <c r="Q270" s="215">
        <v>0.00027</v>
      </c>
      <c r="R270" s="215">
        <f>Q270*H270</f>
        <v>0.0091800000000000007</v>
      </c>
      <c r="S270" s="215">
        <v>0</v>
      </c>
      <c r="T270" s="21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7" t="s">
        <v>128</v>
      </c>
      <c r="AT270" s="217" t="s">
        <v>123</v>
      </c>
      <c r="AU270" s="217" t="s">
        <v>83</v>
      </c>
      <c r="AY270" s="18" t="s">
        <v>121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80</v>
      </c>
      <c r="BK270" s="218">
        <f>ROUND(I270*H270,2)</f>
        <v>0</v>
      </c>
      <c r="BL270" s="18" t="s">
        <v>128</v>
      </c>
      <c r="BM270" s="217" t="s">
        <v>361</v>
      </c>
    </row>
    <row r="271" s="2" customFormat="1">
      <c r="A271" s="39"/>
      <c r="B271" s="40"/>
      <c r="C271" s="41"/>
      <c r="D271" s="219" t="s">
        <v>130</v>
      </c>
      <c r="E271" s="41"/>
      <c r="F271" s="220" t="s">
        <v>362</v>
      </c>
      <c r="G271" s="41"/>
      <c r="H271" s="41"/>
      <c r="I271" s="221"/>
      <c r="J271" s="41"/>
      <c r="K271" s="41"/>
      <c r="L271" s="45"/>
      <c r="M271" s="222"/>
      <c r="N271" s="22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130</v>
      </c>
      <c r="AU271" s="18" t="s">
        <v>83</v>
      </c>
    </row>
    <row r="272" s="2" customFormat="1">
      <c r="A272" s="39"/>
      <c r="B272" s="40"/>
      <c r="C272" s="41"/>
      <c r="D272" s="224" t="s">
        <v>132</v>
      </c>
      <c r="E272" s="41"/>
      <c r="F272" s="225" t="s">
        <v>363</v>
      </c>
      <c r="G272" s="41"/>
      <c r="H272" s="41"/>
      <c r="I272" s="221"/>
      <c r="J272" s="41"/>
      <c r="K272" s="41"/>
      <c r="L272" s="45"/>
      <c r="M272" s="222"/>
      <c r="N272" s="22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132</v>
      </c>
      <c r="AU272" s="18" t="s">
        <v>83</v>
      </c>
    </row>
    <row r="273" s="2" customFormat="1">
      <c r="A273" s="39"/>
      <c r="B273" s="40"/>
      <c r="C273" s="41"/>
      <c r="D273" s="219" t="s">
        <v>134</v>
      </c>
      <c r="E273" s="41"/>
      <c r="F273" s="226" t="s">
        <v>351</v>
      </c>
      <c r="G273" s="41"/>
      <c r="H273" s="41"/>
      <c r="I273" s="221"/>
      <c r="J273" s="41"/>
      <c r="K273" s="41"/>
      <c r="L273" s="45"/>
      <c r="M273" s="222"/>
      <c r="N273" s="22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83</v>
      </c>
    </row>
    <row r="274" s="13" customFormat="1">
      <c r="A274" s="13"/>
      <c r="B274" s="227"/>
      <c r="C274" s="228"/>
      <c r="D274" s="219" t="s">
        <v>136</v>
      </c>
      <c r="E274" s="229" t="s">
        <v>19</v>
      </c>
      <c r="F274" s="230" t="s">
        <v>364</v>
      </c>
      <c r="G274" s="228"/>
      <c r="H274" s="231">
        <v>34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136</v>
      </c>
      <c r="AU274" s="237" t="s">
        <v>83</v>
      </c>
      <c r="AV274" s="13" t="s">
        <v>83</v>
      </c>
      <c r="AW274" s="13" t="s">
        <v>33</v>
      </c>
      <c r="AX274" s="13" t="s">
        <v>72</v>
      </c>
      <c r="AY274" s="237" t="s">
        <v>121</v>
      </c>
    </row>
    <row r="275" s="14" customFormat="1">
      <c r="A275" s="14"/>
      <c r="B275" s="238"/>
      <c r="C275" s="239"/>
      <c r="D275" s="219" t="s">
        <v>136</v>
      </c>
      <c r="E275" s="240" t="s">
        <v>19</v>
      </c>
      <c r="F275" s="241" t="s">
        <v>138</v>
      </c>
      <c r="G275" s="239"/>
      <c r="H275" s="242">
        <v>34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136</v>
      </c>
      <c r="AU275" s="248" t="s">
        <v>83</v>
      </c>
      <c r="AV275" s="14" t="s">
        <v>128</v>
      </c>
      <c r="AW275" s="14" t="s">
        <v>33</v>
      </c>
      <c r="AX275" s="14" t="s">
        <v>80</v>
      </c>
      <c r="AY275" s="248" t="s">
        <v>121</v>
      </c>
    </row>
    <row r="276" s="2" customFormat="1" ht="16.5" customHeight="1">
      <c r="A276" s="39"/>
      <c r="B276" s="40"/>
      <c r="C276" s="259" t="s">
        <v>365</v>
      </c>
      <c r="D276" s="259" t="s">
        <v>286</v>
      </c>
      <c r="E276" s="260" t="s">
        <v>366</v>
      </c>
      <c r="F276" s="261" t="s">
        <v>367</v>
      </c>
      <c r="G276" s="262" t="s">
        <v>126</v>
      </c>
      <c r="H276" s="263">
        <v>44.299999999999997</v>
      </c>
      <c r="I276" s="264"/>
      <c r="J276" s="265">
        <f>ROUND(I276*H276,2)</f>
        <v>0</v>
      </c>
      <c r="K276" s="261" t="s">
        <v>127</v>
      </c>
      <c r="L276" s="266"/>
      <c r="M276" s="267" t="s">
        <v>19</v>
      </c>
      <c r="N276" s="268" t="s">
        <v>43</v>
      </c>
      <c r="O276" s="85"/>
      <c r="P276" s="215">
        <f>O276*H276</f>
        <v>0</v>
      </c>
      <c r="Q276" s="215">
        <v>0.00020000000000000001</v>
      </c>
      <c r="R276" s="215">
        <f>Q276*H276</f>
        <v>0.0088599999999999998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221</v>
      </c>
      <c r="AT276" s="217" t="s">
        <v>286</v>
      </c>
      <c r="AU276" s="217" t="s">
        <v>83</v>
      </c>
      <c r="AY276" s="18" t="s">
        <v>121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80</v>
      </c>
      <c r="BK276" s="218">
        <f>ROUND(I276*H276,2)</f>
        <v>0</v>
      </c>
      <c r="BL276" s="18" t="s">
        <v>128</v>
      </c>
      <c r="BM276" s="217" t="s">
        <v>368</v>
      </c>
    </row>
    <row r="277" s="2" customFormat="1">
      <c r="A277" s="39"/>
      <c r="B277" s="40"/>
      <c r="C277" s="41"/>
      <c r="D277" s="219" t="s">
        <v>130</v>
      </c>
      <c r="E277" s="41"/>
      <c r="F277" s="220" t="s">
        <v>367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130</v>
      </c>
      <c r="AU277" s="18" t="s">
        <v>83</v>
      </c>
    </row>
    <row r="278" s="13" customFormat="1">
      <c r="A278" s="13"/>
      <c r="B278" s="227"/>
      <c r="C278" s="228"/>
      <c r="D278" s="219" t="s">
        <v>136</v>
      </c>
      <c r="E278" s="229" t="s">
        <v>19</v>
      </c>
      <c r="F278" s="230" t="s">
        <v>369</v>
      </c>
      <c r="G278" s="228"/>
      <c r="H278" s="231">
        <v>37.399999999999999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136</v>
      </c>
      <c r="AU278" s="237" t="s">
        <v>83</v>
      </c>
      <c r="AV278" s="13" t="s">
        <v>83</v>
      </c>
      <c r="AW278" s="13" t="s">
        <v>33</v>
      </c>
      <c r="AX278" s="13" t="s">
        <v>72</v>
      </c>
      <c r="AY278" s="237" t="s">
        <v>121</v>
      </c>
    </row>
    <row r="279" s="14" customFormat="1">
      <c r="A279" s="14"/>
      <c r="B279" s="238"/>
      <c r="C279" s="239"/>
      <c r="D279" s="219" t="s">
        <v>136</v>
      </c>
      <c r="E279" s="240" t="s">
        <v>19</v>
      </c>
      <c r="F279" s="241" t="s">
        <v>138</v>
      </c>
      <c r="G279" s="239"/>
      <c r="H279" s="242">
        <v>37.399999999999999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8" t="s">
        <v>136</v>
      </c>
      <c r="AU279" s="248" t="s">
        <v>83</v>
      </c>
      <c r="AV279" s="14" t="s">
        <v>128</v>
      </c>
      <c r="AW279" s="14" t="s">
        <v>33</v>
      </c>
      <c r="AX279" s="14" t="s">
        <v>80</v>
      </c>
      <c r="AY279" s="248" t="s">
        <v>121</v>
      </c>
    </row>
    <row r="280" s="13" customFormat="1">
      <c r="A280" s="13"/>
      <c r="B280" s="227"/>
      <c r="C280" s="228"/>
      <c r="D280" s="219" t="s">
        <v>136</v>
      </c>
      <c r="E280" s="228"/>
      <c r="F280" s="230" t="s">
        <v>370</v>
      </c>
      <c r="G280" s="228"/>
      <c r="H280" s="231">
        <v>44.299999999999997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136</v>
      </c>
      <c r="AU280" s="237" t="s">
        <v>83</v>
      </c>
      <c r="AV280" s="13" t="s">
        <v>83</v>
      </c>
      <c r="AW280" s="13" t="s">
        <v>4</v>
      </c>
      <c r="AX280" s="13" t="s">
        <v>80</v>
      </c>
      <c r="AY280" s="237" t="s">
        <v>121</v>
      </c>
    </row>
    <row r="281" s="2" customFormat="1" ht="24.15" customHeight="1">
      <c r="A281" s="39"/>
      <c r="B281" s="40"/>
      <c r="C281" s="206" t="s">
        <v>371</v>
      </c>
      <c r="D281" s="206" t="s">
        <v>123</v>
      </c>
      <c r="E281" s="207" t="s">
        <v>372</v>
      </c>
      <c r="F281" s="208" t="s">
        <v>373</v>
      </c>
      <c r="G281" s="209" t="s">
        <v>374</v>
      </c>
      <c r="H281" s="210">
        <v>594</v>
      </c>
      <c r="I281" s="211"/>
      <c r="J281" s="212">
        <f>ROUND(I281*H281,2)</f>
        <v>0</v>
      </c>
      <c r="K281" s="208" t="s">
        <v>127</v>
      </c>
      <c r="L281" s="45"/>
      <c r="M281" s="213" t="s">
        <v>19</v>
      </c>
      <c r="N281" s="214" t="s">
        <v>43</v>
      </c>
      <c r="O281" s="85"/>
      <c r="P281" s="215">
        <f>O281*H281</f>
        <v>0</v>
      </c>
      <c r="Q281" s="215">
        <v>0.28736</v>
      </c>
      <c r="R281" s="215">
        <f>Q281*H281</f>
        <v>170.69184000000001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128</v>
      </c>
      <c r="AT281" s="217" t="s">
        <v>123</v>
      </c>
      <c r="AU281" s="217" t="s">
        <v>83</v>
      </c>
      <c r="AY281" s="18" t="s">
        <v>121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80</v>
      </c>
      <c r="BK281" s="218">
        <f>ROUND(I281*H281,2)</f>
        <v>0</v>
      </c>
      <c r="BL281" s="18" t="s">
        <v>128</v>
      </c>
      <c r="BM281" s="217" t="s">
        <v>375</v>
      </c>
    </row>
    <row r="282" s="2" customFormat="1">
      <c r="A282" s="39"/>
      <c r="B282" s="40"/>
      <c r="C282" s="41"/>
      <c r="D282" s="219" t="s">
        <v>130</v>
      </c>
      <c r="E282" s="41"/>
      <c r="F282" s="220" t="s">
        <v>376</v>
      </c>
      <c r="G282" s="41"/>
      <c r="H282" s="41"/>
      <c r="I282" s="221"/>
      <c r="J282" s="41"/>
      <c r="K282" s="41"/>
      <c r="L282" s="45"/>
      <c r="M282" s="222"/>
      <c r="N282" s="22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130</v>
      </c>
      <c r="AU282" s="18" t="s">
        <v>83</v>
      </c>
    </row>
    <row r="283" s="2" customFormat="1">
      <c r="A283" s="39"/>
      <c r="B283" s="40"/>
      <c r="C283" s="41"/>
      <c r="D283" s="224" t="s">
        <v>132</v>
      </c>
      <c r="E283" s="41"/>
      <c r="F283" s="225" t="s">
        <v>377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132</v>
      </c>
      <c r="AU283" s="18" t="s">
        <v>83</v>
      </c>
    </row>
    <row r="284" s="2" customFormat="1">
      <c r="A284" s="39"/>
      <c r="B284" s="40"/>
      <c r="C284" s="41"/>
      <c r="D284" s="219" t="s">
        <v>134</v>
      </c>
      <c r="E284" s="41"/>
      <c r="F284" s="226" t="s">
        <v>378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83</v>
      </c>
    </row>
    <row r="285" s="13" customFormat="1">
      <c r="A285" s="13"/>
      <c r="B285" s="227"/>
      <c r="C285" s="228"/>
      <c r="D285" s="219" t="s">
        <v>136</v>
      </c>
      <c r="E285" s="229" t="s">
        <v>19</v>
      </c>
      <c r="F285" s="230" t="s">
        <v>379</v>
      </c>
      <c r="G285" s="228"/>
      <c r="H285" s="231">
        <v>594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136</v>
      </c>
      <c r="AU285" s="237" t="s">
        <v>83</v>
      </c>
      <c r="AV285" s="13" t="s">
        <v>83</v>
      </c>
      <c r="AW285" s="13" t="s">
        <v>33</v>
      </c>
      <c r="AX285" s="13" t="s">
        <v>72</v>
      </c>
      <c r="AY285" s="237" t="s">
        <v>121</v>
      </c>
    </row>
    <row r="286" s="14" customFormat="1">
      <c r="A286" s="14"/>
      <c r="B286" s="238"/>
      <c r="C286" s="239"/>
      <c r="D286" s="219" t="s">
        <v>136</v>
      </c>
      <c r="E286" s="240" t="s">
        <v>19</v>
      </c>
      <c r="F286" s="241" t="s">
        <v>138</v>
      </c>
      <c r="G286" s="239"/>
      <c r="H286" s="242">
        <v>594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136</v>
      </c>
      <c r="AU286" s="248" t="s">
        <v>83</v>
      </c>
      <c r="AV286" s="14" t="s">
        <v>128</v>
      </c>
      <c r="AW286" s="14" t="s">
        <v>33</v>
      </c>
      <c r="AX286" s="14" t="s">
        <v>80</v>
      </c>
      <c r="AY286" s="248" t="s">
        <v>121</v>
      </c>
    </row>
    <row r="287" s="12" customFormat="1" ht="22.8" customHeight="1">
      <c r="A287" s="12"/>
      <c r="B287" s="190"/>
      <c r="C287" s="191"/>
      <c r="D287" s="192" t="s">
        <v>71</v>
      </c>
      <c r="E287" s="204" t="s">
        <v>194</v>
      </c>
      <c r="F287" s="204" t="s">
        <v>380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SUM(P288:P334)</f>
        <v>0</v>
      </c>
      <c r="Q287" s="198"/>
      <c r="R287" s="199">
        <f>SUM(R288:R334)</f>
        <v>374.22500000000002</v>
      </c>
      <c r="S287" s="198"/>
      <c r="T287" s="200">
        <f>SUM(T288:T334)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80</v>
      </c>
      <c r="AT287" s="202" t="s">
        <v>71</v>
      </c>
      <c r="AU287" s="202" t="s">
        <v>80</v>
      </c>
      <c r="AY287" s="201" t="s">
        <v>121</v>
      </c>
      <c r="BK287" s="203">
        <f>SUM(BK288:BK334)</f>
        <v>0</v>
      </c>
    </row>
    <row r="288" s="2" customFormat="1" ht="37.8" customHeight="1">
      <c r="A288" s="39"/>
      <c r="B288" s="40"/>
      <c r="C288" s="206" t="s">
        <v>381</v>
      </c>
      <c r="D288" s="206" t="s">
        <v>123</v>
      </c>
      <c r="E288" s="207" t="s">
        <v>382</v>
      </c>
      <c r="F288" s="208" t="s">
        <v>383</v>
      </c>
      <c r="G288" s="209" t="s">
        <v>126</v>
      </c>
      <c r="H288" s="210">
        <v>3303.75</v>
      </c>
      <c r="I288" s="211"/>
      <c r="J288" s="212">
        <f>ROUND(I288*H288,2)</f>
        <v>0</v>
      </c>
      <c r="K288" s="208" t="s">
        <v>19</v>
      </c>
      <c r="L288" s="45"/>
      <c r="M288" s="213" t="s">
        <v>19</v>
      </c>
      <c r="N288" s="214" t="s">
        <v>43</v>
      </c>
      <c r="O288" s="85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128</v>
      </c>
      <c r="AT288" s="217" t="s">
        <v>123</v>
      </c>
      <c r="AU288" s="217" t="s">
        <v>83</v>
      </c>
      <c r="AY288" s="18" t="s">
        <v>121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80</v>
      </c>
      <c r="BK288" s="218">
        <f>ROUND(I288*H288,2)</f>
        <v>0</v>
      </c>
      <c r="BL288" s="18" t="s">
        <v>128</v>
      </c>
      <c r="BM288" s="217" t="s">
        <v>384</v>
      </c>
    </row>
    <row r="289" s="2" customFormat="1">
      <c r="A289" s="39"/>
      <c r="B289" s="40"/>
      <c r="C289" s="41"/>
      <c r="D289" s="219" t="s">
        <v>130</v>
      </c>
      <c r="E289" s="41"/>
      <c r="F289" s="220" t="s">
        <v>385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130</v>
      </c>
      <c r="AU289" s="18" t="s">
        <v>83</v>
      </c>
    </row>
    <row r="290" s="13" customFormat="1">
      <c r="A290" s="13"/>
      <c r="B290" s="227"/>
      <c r="C290" s="228"/>
      <c r="D290" s="219" t="s">
        <v>136</v>
      </c>
      <c r="E290" s="229" t="s">
        <v>19</v>
      </c>
      <c r="F290" s="230" t="s">
        <v>299</v>
      </c>
      <c r="G290" s="228"/>
      <c r="H290" s="231">
        <v>3303.75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136</v>
      </c>
      <c r="AU290" s="237" t="s">
        <v>83</v>
      </c>
      <c r="AV290" s="13" t="s">
        <v>83</v>
      </c>
      <c r="AW290" s="13" t="s">
        <v>33</v>
      </c>
      <c r="AX290" s="13" t="s">
        <v>72</v>
      </c>
      <c r="AY290" s="237" t="s">
        <v>121</v>
      </c>
    </row>
    <row r="291" s="14" customFormat="1">
      <c r="A291" s="14"/>
      <c r="B291" s="238"/>
      <c r="C291" s="239"/>
      <c r="D291" s="219" t="s">
        <v>136</v>
      </c>
      <c r="E291" s="240" t="s">
        <v>19</v>
      </c>
      <c r="F291" s="241" t="s">
        <v>138</v>
      </c>
      <c r="G291" s="239"/>
      <c r="H291" s="242">
        <v>3303.75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136</v>
      </c>
      <c r="AU291" s="248" t="s">
        <v>83</v>
      </c>
      <c r="AV291" s="14" t="s">
        <v>128</v>
      </c>
      <c r="AW291" s="14" t="s">
        <v>33</v>
      </c>
      <c r="AX291" s="14" t="s">
        <v>80</v>
      </c>
      <c r="AY291" s="248" t="s">
        <v>121</v>
      </c>
    </row>
    <row r="292" s="2" customFormat="1" ht="16.5" customHeight="1">
      <c r="A292" s="39"/>
      <c r="B292" s="40"/>
      <c r="C292" s="206" t="s">
        <v>386</v>
      </c>
      <c r="D292" s="206" t="s">
        <v>123</v>
      </c>
      <c r="E292" s="207" t="s">
        <v>387</v>
      </c>
      <c r="F292" s="208" t="s">
        <v>388</v>
      </c>
      <c r="G292" s="209" t="s">
        <v>126</v>
      </c>
      <c r="H292" s="210">
        <v>6343.1999999999998</v>
      </c>
      <c r="I292" s="211"/>
      <c r="J292" s="212">
        <f>ROUND(I292*H292,2)</f>
        <v>0</v>
      </c>
      <c r="K292" s="208" t="s">
        <v>127</v>
      </c>
      <c r="L292" s="45"/>
      <c r="M292" s="213" t="s">
        <v>19</v>
      </c>
      <c r="N292" s="214" t="s">
        <v>43</v>
      </c>
      <c r="O292" s="85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7" t="s">
        <v>128</v>
      </c>
      <c r="AT292" s="217" t="s">
        <v>123</v>
      </c>
      <c r="AU292" s="217" t="s">
        <v>83</v>
      </c>
      <c r="AY292" s="18" t="s">
        <v>121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80</v>
      </c>
      <c r="BK292" s="218">
        <f>ROUND(I292*H292,2)</f>
        <v>0</v>
      </c>
      <c r="BL292" s="18" t="s">
        <v>128</v>
      </c>
      <c r="BM292" s="217" t="s">
        <v>389</v>
      </c>
    </row>
    <row r="293" s="2" customFormat="1">
      <c r="A293" s="39"/>
      <c r="B293" s="40"/>
      <c r="C293" s="41"/>
      <c r="D293" s="219" t="s">
        <v>130</v>
      </c>
      <c r="E293" s="41"/>
      <c r="F293" s="220" t="s">
        <v>390</v>
      </c>
      <c r="G293" s="41"/>
      <c r="H293" s="41"/>
      <c r="I293" s="221"/>
      <c r="J293" s="41"/>
      <c r="K293" s="41"/>
      <c r="L293" s="45"/>
      <c r="M293" s="222"/>
      <c r="N293" s="22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130</v>
      </c>
      <c r="AU293" s="18" t="s">
        <v>83</v>
      </c>
    </row>
    <row r="294" s="2" customFormat="1">
      <c r="A294" s="39"/>
      <c r="B294" s="40"/>
      <c r="C294" s="41"/>
      <c r="D294" s="224" t="s">
        <v>132</v>
      </c>
      <c r="E294" s="41"/>
      <c r="F294" s="225" t="s">
        <v>391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132</v>
      </c>
      <c r="AU294" s="18" t="s">
        <v>83</v>
      </c>
    </row>
    <row r="295" s="13" customFormat="1">
      <c r="A295" s="13"/>
      <c r="B295" s="227"/>
      <c r="C295" s="228"/>
      <c r="D295" s="219" t="s">
        <v>136</v>
      </c>
      <c r="E295" s="229" t="s">
        <v>19</v>
      </c>
      <c r="F295" s="230" t="s">
        <v>392</v>
      </c>
      <c r="G295" s="228"/>
      <c r="H295" s="231">
        <v>3039.4499999999998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136</v>
      </c>
      <c r="AU295" s="237" t="s">
        <v>83</v>
      </c>
      <c r="AV295" s="13" t="s">
        <v>83</v>
      </c>
      <c r="AW295" s="13" t="s">
        <v>33</v>
      </c>
      <c r="AX295" s="13" t="s">
        <v>72</v>
      </c>
      <c r="AY295" s="237" t="s">
        <v>121</v>
      </c>
    </row>
    <row r="296" s="13" customFormat="1">
      <c r="A296" s="13"/>
      <c r="B296" s="227"/>
      <c r="C296" s="228"/>
      <c r="D296" s="219" t="s">
        <v>136</v>
      </c>
      <c r="E296" s="229" t="s">
        <v>19</v>
      </c>
      <c r="F296" s="230" t="s">
        <v>393</v>
      </c>
      <c r="G296" s="228"/>
      <c r="H296" s="231">
        <v>3303.75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136</v>
      </c>
      <c r="AU296" s="237" t="s">
        <v>83</v>
      </c>
      <c r="AV296" s="13" t="s">
        <v>83</v>
      </c>
      <c r="AW296" s="13" t="s">
        <v>33</v>
      </c>
      <c r="AX296" s="13" t="s">
        <v>72</v>
      </c>
      <c r="AY296" s="237" t="s">
        <v>121</v>
      </c>
    </row>
    <row r="297" s="14" customFormat="1">
      <c r="A297" s="14"/>
      <c r="B297" s="238"/>
      <c r="C297" s="239"/>
      <c r="D297" s="219" t="s">
        <v>136</v>
      </c>
      <c r="E297" s="240" t="s">
        <v>19</v>
      </c>
      <c r="F297" s="241" t="s">
        <v>138</v>
      </c>
      <c r="G297" s="239"/>
      <c r="H297" s="242">
        <v>6343.1999999999998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8" t="s">
        <v>136</v>
      </c>
      <c r="AU297" s="248" t="s">
        <v>83</v>
      </c>
      <c r="AV297" s="14" t="s">
        <v>128</v>
      </c>
      <c r="AW297" s="14" t="s">
        <v>33</v>
      </c>
      <c r="AX297" s="14" t="s">
        <v>80</v>
      </c>
      <c r="AY297" s="248" t="s">
        <v>121</v>
      </c>
    </row>
    <row r="298" s="2" customFormat="1" ht="16.5" customHeight="1">
      <c r="A298" s="39"/>
      <c r="B298" s="40"/>
      <c r="C298" s="206" t="s">
        <v>394</v>
      </c>
      <c r="D298" s="206" t="s">
        <v>123</v>
      </c>
      <c r="E298" s="207" t="s">
        <v>395</v>
      </c>
      <c r="F298" s="208" t="s">
        <v>396</v>
      </c>
      <c r="G298" s="209" t="s">
        <v>126</v>
      </c>
      <c r="H298" s="210">
        <v>2788.3649999999998</v>
      </c>
      <c r="I298" s="211"/>
      <c r="J298" s="212">
        <f>ROUND(I298*H298,2)</f>
        <v>0</v>
      </c>
      <c r="K298" s="208" t="s">
        <v>397</v>
      </c>
      <c r="L298" s="45"/>
      <c r="M298" s="213" t="s">
        <v>19</v>
      </c>
      <c r="N298" s="214" t="s">
        <v>43</v>
      </c>
      <c r="O298" s="85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128</v>
      </c>
      <c r="AT298" s="217" t="s">
        <v>123</v>
      </c>
      <c r="AU298" s="217" t="s">
        <v>83</v>
      </c>
      <c r="AY298" s="18" t="s">
        <v>121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80</v>
      </c>
      <c r="BK298" s="218">
        <f>ROUND(I298*H298,2)</f>
        <v>0</v>
      </c>
      <c r="BL298" s="18" t="s">
        <v>128</v>
      </c>
      <c r="BM298" s="217" t="s">
        <v>398</v>
      </c>
    </row>
    <row r="299" s="2" customFormat="1">
      <c r="A299" s="39"/>
      <c r="B299" s="40"/>
      <c r="C299" s="41"/>
      <c r="D299" s="219" t="s">
        <v>130</v>
      </c>
      <c r="E299" s="41"/>
      <c r="F299" s="220" t="s">
        <v>399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130</v>
      </c>
      <c r="AU299" s="18" t="s">
        <v>83</v>
      </c>
    </row>
    <row r="300" s="2" customFormat="1">
      <c r="A300" s="39"/>
      <c r="B300" s="40"/>
      <c r="C300" s="41"/>
      <c r="D300" s="219" t="s">
        <v>134</v>
      </c>
      <c r="E300" s="41"/>
      <c r="F300" s="226" t="s">
        <v>400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134</v>
      </c>
      <c r="AU300" s="18" t="s">
        <v>83</v>
      </c>
    </row>
    <row r="301" s="13" customFormat="1">
      <c r="A301" s="13"/>
      <c r="B301" s="227"/>
      <c r="C301" s="228"/>
      <c r="D301" s="219" t="s">
        <v>136</v>
      </c>
      <c r="E301" s="229" t="s">
        <v>19</v>
      </c>
      <c r="F301" s="230" t="s">
        <v>401</v>
      </c>
      <c r="G301" s="228"/>
      <c r="H301" s="231">
        <v>2788.3649999999998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136</v>
      </c>
      <c r="AU301" s="237" t="s">
        <v>83</v>
      </c>
      <c r="AV301" s="13" t="s">
        <v>83</v>
      </c>
      <c r="AW301" s="13" t="s">
        <v>33</v>
      </c>
      <c r="AX301" s="13" t="s">
        <v>80</v>
      </c>
      <c r="AY301" s="237" t="s">
        <v>121</v>
      </c>
    </row>
    <row r="302" s="2" customFormat="1" ht="16.5" customHeight="1">
      <c r="A302" s="39"/>
      <c r="B302" s="40"/>
      <c r="C302" s="206" t="s">
        <v>402</v>
      </c>
      <c r="D302" s="206" t="s">
        <v>123</v>
      </c>
      <c r="E302" s="207" t="s">
        <v>403</v>
      </c>
      <c r="F302" s="208" t="s">
        <v>404</v>
      </c>
      <c r="G302" s="209" t="s">
        <v>126</v>
      </c>
      <c r="H302" s="210">
        <v>597.5</v>
      </c>
      <c r="I302" s="211"/>
      <c r="J302" s="212">
        <f>ROUND(I302*H302,2)</f>
        <v>0</v>
      </c>
      <c r="K302" s="208" t="s">
        <v>127</v>
      </c>
      <c r="L302" s="45"/>
      <c r="M302" s="213" t="s">
        <v>19</v>
      </c>
      <c r="N302" s="214" t="s">
        <v>43</v>
      </c>
      <c r="O302" s="85"/>
      <c r="P302" s="215">
        <f>O302*H302</f>
        <v>0</v>
      </c>
      <c r="Q302" s="215">
        <v>0.23000000000000001</v>
      </c>
      <c r="R302" s="215">
        <f>Q302*H302</f>
        <v>137.42500000000001</v>
      </c>
      <c r="S302" s="215">
        <v>0</v>
      </c>
      <c r="T302" s="21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7" t="s">
        <v>128</v>
      </c>
      <c r="AT302" s="217" t="s">
        <v>123</v>
      </c>
      <c r="AU302" s="217" t="s">
        <v>83</v>
      </c>
      <c r="AY302" s="18" t="s">
        <v>121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80</v>
      </c>
      <c r="BK302" s="218">
        <f>ROUND(I302*H302,2)</f>
        <v>0</v>
      </c>
      <c r="BL302" s="18" t="s">
        <v>128</v>
      </c>
      <c r="BM302" s="217" t="s">
        <v>405</v>
      </c>
    </row>
    <row r="303" s="2" customFormat="1">
      <c r="A303" s="39"/>
      <c r="B303" s="40"/>
      <c r="C303" s="41"/>
      <c r="D303" s="219" t="s">
        <v>130</v>
      </c>
      <c r="E303" s="41"/>
      <c r="F303" s="220" t="s">
        <v>406</v>
      </c>
      <c r="G303" s="41"/>
      <c r="H303" s="41"/>
      <c r="I303" s="221"/>
      <c r="J303" s="41"/>
      <c r="K303" s="41"/>
      <c r="L303" s="45"/>
      <c r="M303" s="222"/>
      <c r="N303" s="223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130</v>
      </c>
      <c r="AU303" s="18" t="s">
        <v>83</v>
      </c>
    </row>
    <row r="304" s="2" customFormat="1">
      <c r="A304" s="39"/>
      <c r="B304" s="40"/>
      <c r="C304" s="41"/>
      <c r="D304" s="224" t="s">
        <v>132</v>
      </c>
      <c r="E304" s="41"/>
      <c r="F304" s="225" t="s">
        <v>407</v>
      </c>
      <c r="G304" s="41"/>
      <c r="H304" s="41"/>
      <c r="I304" s="221"/>
      <c r="J304" s="41"/>
      <c r="K304" s="41"/>
      <c r="L304" s="45"/>
      <c r="M304" s="222"/>
      <c r="N304" s="22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132</v>
      </c>
      <c r="AU304" s="18" t="s">
        <v>83</v>
      </c>
    </row>
    <row r="305" s="2" customFormat="1">
      <c r="A305" s="39"/>
      <c r="B305" s="40"/>
      <c r="C305" s="41"/>
      <c r="D305" s="219" t="s">
        <v>134</v>
      </c>
      <c r="E305" s="41"/>
      <c r="F305" s="226" t="s">
        <v>408</v>
      </c>
      <c r="G305" s="41"/>
      <c r="H305" s="41"/>
      <c r="I305" s="221"/>
      <c r="J305" s="41"/>
      <c r="K305" s="41"/>
      <c r="L305" s="45"/>
      <c r="M305" s="222"/>
      <c r="N305" s="22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134</v>
      </c>
      <c r="AU305" s="18" t="s">
        <v>83</v>
      </c>
    </row>
    <row r="306" s="13" customFormat="1">
      <c r="A306" s="13"/>
      <c r="B306" s="227"/>
      <c r="C306" s="228"/>
      <c r="D306" s="219" t="s">
        <v>136</v>
      </c>
      <c r="E306" s="229" t="s">
        <v>19</v>
      </c>
      <c r="F306" s="230" t="s">
        <v>409</v>
      </c>
      <c r="G306" s="228"/>
      <c r="H306" s="231">
        <v>592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136</v>
      </c>
      <c r="AU306" s="237" t="s">
        <v>83</v>
      </c>
      <c r="AV306" s="13" t="s">
        <v>83</v>
      </c>
      <c r="AW306" s="13" t="s">
        <v>33</v>
      </c>
      <c r="AX306" s="13" t="s">
        <v>72</v>
      </c>
      <c r="AY306" s="237" t="s">
        <v>121</v>
      </c>
    </row>
    <row r="307" s="13" customFormat="1">
      <c r="A307" s="13"/>
      <c r="B307" s="227"/>
      <c r="C307" s="228"/>
      <c r="D307" s="219" t="s">
        <v>136</v>
      </c>
      <c r="E307" s="229" t="s">
        <v>19</v>
      </c>
      <c r="F307" s="230" t="s">
        <v>410</v>
      </c>
      <c r="G307" s="228"/>
      <c r="H307" s="231">
        <v>-17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136</v>
      </c>
      <c r="AU307" s="237" t="s">
        <v>83</v>
      </c>
      <c r="AV307" s="13" t="s">
        <v>83</v>
      </c>
      <c r="AW307" s="13" t="s">
        <v>33</v>
      </c>
      <c r="AX307" s="13" t="s">
        <v>72</v>
      </c>
      <c r="AY307" s="237" t="s">
        <v>121</v>
      </c>
    </row>
    <row r="308" s="13" customFormat="1">
      <c r="A308" s="13"/>
      <c r="B308" s="227"/>
      <c r="C308" s="228"/>
      <c r="D308" s="219" t="s">
        <v>136</v>
      </c>
      <c r="E308" s="229" t="s">
        <v>19</v>
      </c>
      <c r="F308" s="230" t="s">
        <v>411</v>
      </c>
      <c r="G308" s="228"/>
      <c r="H308" s="231">
        <v>22.5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136</v>
      </c>
      <c r="AU308" s="237" t="s">
        <v>83</v>
      </c>
      <c r="AV308" s="13" t="s">
        <v>83</v>
      </c>
      <c r="AW308" s="13" t="s">
        <v>33</v>
      </c>
      <c r="AX308" s="13" t="s">
        <v>72</v>
      </c>
      <c r="AY308" s="237" t="s">
        <v>121</v>
      </c>
    </row>
    <row r="309" s="14" customFormat="1">
      <c r="A309" s="14"/>
      <c r="B309" s="238"/>
      <c r="C309" s="239"/>
      <c r="D309" s="219" t="s">
        <v>136</v>
      </c>
      <c r="E309" s="240" t="s">
        <v>412</v>
      </c>
      <c r="F309" s="241" t="s">
        <v>138</v>
      </c>
      <c r="G309" s="239"/>
      <c r="H309" s="242">
        <v>597.5</v>
      </c>
      <c r="I309" s="243"/>
      <c r="J309" s="239"/>
      <c r="K309" s="239"/>
      <c r="L309" s="244"/>
      <c r="M309" s="245"/>
      <c r="N309" s="246"/>
      <c r="O309" s="246"/>
      <c r="P309" s="246"/>
      <c r="Q309" s="246"/>
      <c r="R309" s="246"/>
      <c r="S309" s="246"/>
      <c r="T309" s="24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8" t="s">
        <v>136</v>
      </c>
      <c r="AU309" s="248" t="s">
        <v>83</v>
      </c>
      <c r="AV309" s="14" t="s">
        <v>128</v>
      </c>
      <c r="AW309" s="14" t="s">
        <v>33</v>
      </c>
      <c r="AX309" s="14" t="s">
        <v>80</v>
      </c>
      <c r="AY309" s="248" t="s">
        <v>121</v>
      </c>
    </row>
    <row r="310" s="2" customFormat="1" ht="16.5" customHeight="1">
      <c r="A310" s="39"/>
      <c r="B310" s="40"/>
      <c r="C310" s="206" t="s">
        <v>413</v>
      </c>
      <c r="D310" s="206" t="s">
        <v>123</v>
      </c>
      <c r="E310" s="207" t="s">
        <v>414</v>
      </c>
      <c r="F310" s="208" t="s">
        <v>415</v>
      </c>
      <c r="G310" s="209" t="s">
        <v>156</v>
      </c>
      <c r="H310" s="210">
        <v>118.40000000000001</v>
      </c>
      <c r="I310" s="211"/>
      <c r="J310" s="212">
        <f>ROUND(I310*H310,2)</f>
        <v>0</v>
      </c>
      <c r="K310" s="208" t="s">
        <v>127</v>
      </c>
      <c r="L310" s="45"/>
      <c r="M310" s="213" t="s">
        <v>19</v>
      </c>
      <c r="N310" s="214" t="s">
        <v>43</v>
      </c>
      <c r="O310" s="85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7" t="s">
        <v>128</v>
      </c>
      <c r="AT310" s="217" t="s">
        <v>123</v>
      </c>
      <c r="AU310" s="217" t="s">
        <v>83</v>
      </c>
      <c r="AY310" s="18" t="s">
        <v>121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8" t="s">
        <v>80</v>
      </c>
      <c r="BK310" s="218">
        <f>ROUND(I310*H310,2)</f>
        <v>0</v>
      </c>
      <c r="BL310" s="18" t="s">
        <v>128</v>
      </c>
      <c r="BM310" s="217" t="s">
        <v>416</v>
      </c>
    </row>
    <row r="311" s="2" customFormat="1">
      <c r="A311" s="39"/>
      <c r="B311" s="40"/>
      <c r="C311" s="41"/>
      <c r="D311" s="219" t="s">
        <v>130</v>
      </c>
      <c r="E311" s="41"/>
      <c r="F311" s="220" t="s">
        <v>417</v>
      </c>
      <c r="G311" s="41"/>
      <c r="H311" s="41"/>
      <c r="I311" s="221"/>
      <c r="J311" s="41"/>
      <c r="K311" s="41"/>
      <c r="L311" s="45"/>
      <c r="M311" s="222"/>
      <c r="N311" s="22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130</v>
      </c>
      <c r="AU311" s="18" t="s">
        <v>83</v>
      </c>
    </row>
    <row r="312" s="2" customFormat="1">
      <c r="A312" s="39"/>
      <c r="B312" s="40"/>
      <c r="C312" s="41"/>
      <c r="D312" s="224" t="s">
        <v>132</v>
      </c>
      <c r="E312" s="41"/>
      <c r="F312" s="225" t="s">
        <v>418</v>
      </c>
      <c r="G312" s="41"/>
      <c r="H312" s="41"/>
      <c r="I312" s="221"/>
      <c r="J312" s="41"/>
      <c r="K312" s="41"/>
      <c r="L312" s="45"/>
      <c r="M312" s="222"/>
      <c r="N312" s="223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132</v>
      </c>
      <c r="AU312" s="18" t="s">
        <v>83</v>
      </c>
    </row>
    <row r="313" s="2" customFormat="1">
      <c r="A313" s="39"/>
      <c r="B313" s="40"/>
      <c r="C313" s="41"/>
      <c r="D313" s="219" t="s">
        <v>134</v>
      </c>
      <c r="E313" s="41"/>
      <c r="F313" s="226" t="s">
        <v>419</v>
      </c>
      <c r="G313" s="41"/>
      <c r="H313" s="41"/>
      <c r="I313" s="221"/>
      <c r="J313" s="41"/>
      <c r="K313" s="41"/>
      <c r="L313" s="45"/>
      <c r="M313" s="222"/>
      <c r="N313" s="22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134</v>
      </c>
      <c r="AU313" s="18" t="s">
        <v>83</v>
      </c>
    </row>
    <row r="314" s="13" customFormat="1">
      <c r="A314" s="13"/>
      <c r="B314" s="227"/>
      <c r="C314" s="228"/>
      <c r="D314" s="219" t="s">
        <v>136</v>
      </c>
      <c r="E314" s="229" t="s">
        <v>19</v>
      </c>
      <c r="F314" s="230" t="s">
        <v>420</v>
      </c>
      <c r="G314" s="228"/>
      <c r="H314" s="231">
        <v>118.40000000000001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136</v>
      </c>
      <c r="AU314" s="237" t="s">
        <v>83</v>
      </c>
      <c r="AV314" s="13" t="s">
        <v>83</v>
      </c>
      <c r="AW314" s="13" t="s">
        <v>33</v>
      </c>
      <c r="AX314" s="13" t="s">
        <v>72</v>
      </c>
      <c r="AY314" s="237" t="s">
        <v>121</v>
      </c>
    </row>
    <row r="315" s="14" customFormat="1">
      <c r="A315" s="14"/>
      <c r="B315" s="238"/>
      <c r="C315" s="239"/>
      <c r="D315" s="219" t="s">
        <v>136</v>
      </c>
      <c r="E315" s="240" t="s">
        <v>19</v>
      </c>
      <c r="F315" s="241" t="s">
        <v>138</v>
      </c>
      <c r="G315" s="239"/>
      <c r="H315" s="242">
        <v>118.40000000000001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136</v>
      </c>
      <c r="AU315" s="248" t="s">
        <v>83</v>
      </c>
      <c r="AV315" s="14" t="s">
        <v>128</v>
      </c>
      <c r="AW315" s="14" t="s">
        <v>33</v>
      </c>
      <c r="AX315" s="14" t="s">
        <v>80</v>
      </c>
      <c r="AY315" s="248" t="s">
        <v>121</v>
      </c>
    </row>
    <row r="316" s="2" customFormat="1" ht="21.75" customHeight="1">
      <c r="A316" s="39"/>
      <c r="B316" s="40"/>
      <c r="C316" s="259" t="s">
        <v>421</v>
      </c>
      <c r="D316" s="259" t="s">
        <v>286</v>
      </c>
      <c r="E316" s="260" t="s">
        <v>422</v>
      </c>
      <c r="F316" s="261" t="s">
        <v>423</v>
      </c>
      <c r="G316" s="262" t="s">
        <v>240</v>
      </c>
      <c r="H316" s="263">
        <v>236.80000000000001</v>
      </c>
      <c r="I316" s="264"/>
      <c r="J316" s="265">
        <f>ROUND(I316*H316,2)</f>
        <v>0</v>
      </c>
      <c r="K316" s="261" t="s">
        <v>19</v>
      </c>
      <c r="L316" s="266"/>
      <c r="M316" s="267" t="s">
        <v>19</v>
      </c>
      <c r="N316" s="268" t="s">
        <v>43</v>
      </c>
      <c r="O316" s="85"/>
      <c r="P316" s="215">
        <f>O316*H316</f>
        <v>0</v>
      </c>
      <c r="Q316" s="215">
        <v>1</v>
      </c>
      <c r="R316" s="215">
        <f>Q316*H316</f>
        <v>236.80000000000001</v>
      </c>
      <c r="S316" s="215">
        <v>0</v>
      </c>
      <c r="T316" s="21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7" t="s">
        <v>221</v>
      </c>
      <c r="AT316" s="217" t="s">
        <v>286</v>
      </c>
      <c r="AU316" s="217" t="s">
        <v>83</v>
      </c>
      <c r="AY316" s="18" t="s">
        <v>121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8" t="s">
        <v>80</v>
      </c>
      <c r="BK316" s="218">
        <f>ROUND(I316*H316,2)</f>
        <v>0</v>
      </c>
      <c r="BL316" s="18" t="s">
        <v>128</v>
      </c>
      <c r="BM316" s="217" t="s">
        <v>424</v>
      </c>
    </row>
    <row r="317" s="2" customFormat="1">
      <c r="A317" s="39"/>
      <c r="B317" s="40"/>
      <c r="C317" s="41"/>
      <c r="D317" s="219" t="s">
        <v>130</v>
      </c>
      <c r="E317" s="41"/>
      <c r="F317" s="220" t="s">
        <v>423</v>
      </c>
      <c r="G317" s="41"/>
      <c r="H317" s="41"/>
      <c r="I317" s="221"/>
      <c r="J317" s="41"/>
      <c r="K317" s="41"/>
      <c r="L317" s="45"/>
      <c r="M317" s="222"/>
      <c r="N317" s="223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130</v>
      </c>
      <c r="AU317" s="18" t="s">
        <v>83</v>
      </c>
    </row>
    <row r="318" s="13" customFormat="1">
      <c r="A318" s="13"/>
      <c r="B318" s="227"/>
      <c r="C318" s="228"/>
      <c r="D318" s="219" t="s">
        <v>136</v>
      </c>
      <c r="E318" s="229" t="s">
        <v>19</v>
      </c>
      <c r="F318" s="230" t="s">
        <v>425</v>
      </c>
      <c r="G318" s="228"/>
      <c r="H318" s="231">
        <v>236.80000000000001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136</v>
      </c>
      <c r="AU318" s="237" t="s">
        <v>83</v>
      </c>
      <c r="AV318" s="13" t="s">
        <v>83</v>
      </c>
      <c r="AW318" s="13" t="s">
        <v>33</v>
      </c>
      <c r="AX318" s="13" t="s">
        <v>72</v>
      </c>
      <c r="AY318" s="237" t="s">
        <v>121</v>
      </c>
    </row>
    <row r="319" s="14" customFormat="1">
      <c r="A319" s="14"/>
      <c r="B319" s="238"/>
      <c r="C319" s="239"/>
      <c r="D319" s="219" t="s">
        <v>136</v>
      </c>
      <c r="E319" s="240" t="s">
        <v>19</v>
      </c>
      <c r="F319" s="241" t="s">
        <v>138</v>
      </c>
      <c r="G319" s="239"/>
      <c r="H319" s="242">
        <v>236.80000000000001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136</v>
      </c>
      <c r="AU319" s="248" t="s">
        <v>83</v>
      </c>
      <c r="AV319" s="14" t="s">
        <v>128</v>
      </c>
      <c r="AW319" s="14" t="s">
        <v>33</v>
      </c>
      <c r="AX319" s="14" t="s">
        <v>80</v>
      </c>
      <c r="AY319" s="248" t="s">
        <v>121</v>
      </c>
    </row>
    <row r="320" s="2" customFormat="1" ht="16.5" customHeight="1">
      <c r="A320" s="39"/>
      <c r="B320" s="40"/>
      <c r="C320" s="206" t="s">
        <v>426</v>
      </c>
      <c r="D320" s="206" t="s">
        <v>123</v>
      </c>
      <c r="E320" s="207" t="s">
        <v>427</v>
      </c>
      <c r="F320" s="208" t="s">
        <v>428</v>
      </c>
      <c r="G320" s="209" t="s">
        <v>126</v>
      </c>
      <c r="H320" s="210">
        <v>2788.3649999999998</v>
      </c>
      <c r="I320" s="211"/>
      <c r="J320" s="212">
        <f>ROUND(I320*H320,2)</f>
        <v>0</v>
      </c>
      <c r="K320" s="208" t="s">
        <v>127</v>
      </c>
      <c r="L320" s="45"/>
      <c r="M320" s="213" t="s">
        <v>19</v>
      </c>
      <c r="N320" s="214" t="s">
        <v>43</v>
      </c>
      <c r="O320" s="85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7" t="s">
        <v>128</v>
      </c>
      <c r="AT320" s="217" t="s">
        <v>123</v>
      </c>
      <c r="AU320" s="217" t="s">
        <v>83</v>
      </c>
      <c r="AY320" s="18" t="s">
        <v>121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8" t="s">
        <v>80</v>
      </c>
      <c r="BK320" s="218">
        <f>ROUND(I320*H320,2)</f>
        <v>0</v>
      </c>
      <c r="BL320" s="18" t="s">
        <v>128</v>
      </c>
      <c r="BM320" s="217" t="s">
        <v>429</v>
      </c>
    </row>
    <row r="321" s="2" customFormat="1">
      <c r="A321" s="39"/>
      <c r="B321" s="40"/>
      <c r="C321" s="41"/>
      <c r="D321" s="219" t="s">
        <v>130</v>
      </c>
      <c r="E321" s="41"/>
      <c r="F321" s="220" t="s">
        <v>430</v>
      </c>
      <c r="G321" s="41"/>
      <c r="H321" s="41"/>
      <c r="I321" s="221"/>
      <c r="J321" s="41"/>
      <c r="K321" s="41"/>
      <c r="L321" s="45"/>
      <c r="M321" s="222"/>
      <c r="N321" s="22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130</v>
      </c>
      <c r="AU321" s="18" t="s">
        <v>83</v>
      </c>
    </row>
    <row r="322" s="2" customFormat="1">
      <c r="A322" s="39"/>
      <c r="B322" s="40"/>
      <c r="C322" s="41"/>
      <c r="D322" s="224" t="s">
        <v>132</v>
      </c>
      <c r="E322" s="41"/>
      <c r="F322" s="225" t="s">
        <v>431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132</v>
      </c>
      <c r="AU322" s="18" t="s">
        <v>83</v>
      </c>
    </row>
    <row r="323" s="2" customFormat="1">
      <c r="A323" s="39"/>
      <c r="B323" s="40"/>
      <c r="C323" s="41"/>
      <c r="D323" s="219" t="s">
        <v>134</v>
      </c>
      <c r="E323" s="41"/>
      <c r="F323" s="226" t="s">
        <v>432</v>
      </c>
      <c r="G323" s="41"/>
      <c r="H323" s="41"/>
      <c r="I323" s="221"/>
      <c r="J323" s="41"/>
      <c r="K323" s="41"/>
      <c r="L323" s="45"/>
      <c r="M323" s="222"/>
      <c r="N323" s="22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83</v>
      </c>
    </row>
    <row r="324" s="13" customFormat="1">
      <c r="A324" s="13"/>
      <c r="B324" s="227"/>
      <c r="C324" s="228"/>
      <c r="D324" s="219" t="s">
        <v>136</v>
      </c>
      <c r="E324" s="229" t="s">
        <v>19</v>
      </c>
      <c r="F324" s="230" t="s">
        <v>401</v>
      </c>
      <c r="G324" s="228"/>
      <c r="H324" s="231">
        <v>2788.3649999999998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136</v>
      </c>
      <c r="AU324" s="237" t="s">
        <v>83</v>
      </c>
      <c r="AV324" s="13" t="s">
        <v>83</v>
      </c>
      <c r="AW324" s="13" t="s">
        <v>33</v>
      </c>
      <c r="AX324" s="13" t="s">
        <v>80</v>
      </c>
      <c r="AY324" s="237" t="s">
        <v>121</v>
      </c>
    </row>
    <row r="325" s="2" customFormat="1" ht="16.5" customHeight="1">
      <c r="A325" s="39"/>
      <c r="B325" s="40"/>
      <c r="C325" s="206" t="s">
        <v>433</v>
      </c>
      <c r="D325" s="206" t="s">
        <v>123</v>
      </c>
      <c r="E325" s="207" t="s">
        <v>434</v>
      </c>
      <c r="F325" s="208" t="s">
        <v>435</v>
      </c>
      <c r="G325" s="209" t="s">
        <v>126</v>
      </c>
      <c r="H325" s="210">
        <v>2761.9349999999999</v>
      </c>
      <c r="I325" s="211"/>
      <c r="J325" s="212">
        <f>ROUND(I325*H325,2)</f>
        <v>0</v>
      </c>
      <c r="K325" s="208" t="s">
        <v>127</v>
      </c>
      <c r="L325" s="45"/>
      <c r="M325" s="213" t="s">
        <v>19</v>
      </c>
      <c r="N325" s="214" t="s">
        <v>43</v>
      </c>
      <c r="O325" s="85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128</v>
      </c>
      <c r="AT325" s="217" t="s">
        <v>123</v>
      </c>
      <c r="AU325" s="217" t="s">
        <v>83</v>
      </c>
      <c r="AY325" s="18" t="s">
        <v>121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80</v>
      </c>
      <c r="BK325" s="218">
        <f>ROUND(I325*H325,2)</f>
        <v>0</v>
      </c>
      <c r="BL325" s="18" t="s">
        <v>128</v>
      </c>
      <c r="BM325" s="217" t="s">
        <v>436</v>
      </c>
    </row>
    <row r="326" s="2" customFormat="1">
      <c r="A326" s="39"/>
      <c r="B326" s="40"/>
      <c r="C326" s="41"/>
      <c r="D326" s="219" t="s">
        <v>130</v>
      </c>
      <c r="E326" s="41"/>
      <c r="F326" s="220" t="s">
        <v>437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130</v>
      </c>
      <c r="AU326" s="18" t="s">
        <v>83</v>
      </c>
    </row>
    <row r="327" s="2" customFormat="1">
      <c r="A327" s="39"/>
      <c r="B327" s="40"/>
      <c r="C327" s="41"/>
      <c r="D327" s="224" t="s">
        <v>132</v>
      </c>
      <c r="E327" s="41"/>
      <c r="F327" s="225" t="s">
        <v>438</v>
      </c>
      <c r="G327" s="41"/>
      <c r="H327" s="41"/>
      <c r="I327" s="221"/>
      <c r="J327" s="41"/>
      <c r="K327" s="41"/>
      <c r="L327" s="45"/>
      <c r="M327" s="222"/>
      <c r="N327" s="223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132</v>
      </c>
      <c r="AU327" s="18" t="s">
        <v>83</v>
      </c>
    </row>
    <row r="328" s="13" customFormat="1">
      <c r="A328" s="13"/>
      <c r="B328" s="227"/>
      <c r="C328" s="228"/>
      <c r="D328" s="219" t="s">
        <v>136</v>
      </c>
      <c r="E328" s="229" t="s">
        <v>19</v>
      </c>
      <c r="F328" s="230" t="s">
        <v>439</v>
      </c>
      <c r="G328" s="228"/>
      <c r="H328" s="231">
        <v>2761.9349999999999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136</v>
      </c>
      <c r="AU328" s="237" t="s">
        <v>83</v>
      </c>
      <c r="AV328" s="13" t="s">
        <v>83</v>
      </c>
      <c r="AW328" s="13" t="s">
        <v>33</v>
      </c>
      <c r="AX328" s="13" t="s">
        <v>80</v>
      </c>
      <c r="AY328" s="237" t="s">
        <v>121</v>
      </c>
    </row>
    <row r="329" s="2" customFormat="1" ht="21.75" customHeight="1">
      <c r="A329" s="39"/>
      <c r="B329" s="40"/>
      <c r="C329" s="206" t="s">
        <v>440</v>
      </c>
      <c r="D329" s="206" t="s">
        <v>123</v>
      </c>
      <c r="E329" s="207" t="s">
        <v>441</v>
      </c>
      <c r="F329" s="208" t="s">
        <v>442</v>
      </c>
      <c r="G329" s="209" t="s">
        <v>126</v>
      </c>
      <c r="H329" s="210">
        <v>2643</v>
      </c>
      <c r="I329" s="211"/>
      <c r="J329" s="212">
        <f>ROUND(I329*H329,2)</f>
        <v>0</v>
      </c>
      <c r="K329" s="208" t="s">
        <v>127</v>
      </c>
      <c r="L329" s="45"/>
      <c r="M329" s="213" t="s">
        <v>19</v>
      </c>
      <c r="N329" s="214" t="s">
        <v>43</v>
      </c>
      <c r="O329" s="85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7" t="s">
        <v>128</v>
      </c>
      <c r="AT329" s="217" t="s">
        <v>123</v>
      </c>
      <c r="AU329" s="217" t="s">
        <v>83</v>
      </c>
      <c r="AY329" s="18" t="s">
        <v>121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8" t="s">
        <v>80</v>
      </c>
      <c r="BK329" s="218">
        <f>ROUND(I329*H329,2)</f>
        <v>0</v>
      </c>
      <c r="BL329" s="18" t="s">
        <v>128</v>
      </c>
      <c r="BM329" s="217" t="s">
        <v>443</v>
      </c>
    </row>
    <row r="330" s="2" customFormat="1">
      <c r="A330" s="39"/>
      <c r="B330" s="40"/>
      <c r="C330" s="41"/>
      <c r="D330" s="219" t="s">
        <v>130</v>
      </c>
      <c r="E330" s="41"/>
      <c r="F330" s="220" t="s">
        <v>444</v>
      </c>
      <c r="G330" s="41"/>
      <c r="H330" s="41"/>
      <c r="I330" s="221"/>
      <c r="J330" s="41"/>
      <c r="K330" s="41"/>
      <c r="L330" s="45"/>
      <c r="M330" s="222"/>
      <c r="N330" s="22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130</v>
      </c>
      <c r="AU330" s="18" t="s">
        <v>83</v>
      </c>
    </row>
    <row r="331" s="2" customFormat="1">
      <c r="A331" s="39"/>
      <c r="B331" s="40"/>
      <c r="C331" s="41"/>
      <c r="D331" s="224" t="s">
        <v>132</v>
      </c>
      <c r="E331" s="41"/>
      <c r="F331" s="225" t="s">
        <v>445</v>
      </c>
      <c r="G331" s="41"/>
      <c r="H331" s="41"/>
      <c r="I331" s="221"/>
      <c r="J331" s="41"/>
      <c r="K331" s="41"/>
      <c r="L331" s="45"/>
      <c r="M331" s="222"/>
      <c r="N331" s="223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132</v>
      </c>
      <c r="AU331" s="18" t="s">
        <v>83</v>
      </c>
    </row>
    <row r="332" s="2" customFormat="1">
      <c r="A332" s="39"/>
      <c r="B332" s="40"/>
      <c r="C332" s="41"/>
      <c r="D332" s="219" t="s">
        <v>134</v>
      </c>
      <c r="E332" s="41"/>
      <c r="F332" s="226" t="s">
        <v>446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83</v>
      </c>
    </row>
    <row r="333" s="13" customFormat="1">
      <c r="A333" s="13"/>
      <c r="B333" s="227"/>
      <c r="C333" s="228"/>
      <c r="D333" s="219" t="s">
        <v>136</v>
      </c>
      <c r="E333" s="229" t="s">
        <v>19</v>
      </c>
      <c r="F333" s="230" t="s">
        <v>447</v>
      </c>
      <c r="G333" s="228"/>
      <c r="H333" s="231">
        <v>2643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136</v>
      </c>
      <c r="AU333" s="237" t="s">
        <v>83</v>
      </c>
      <c r="AV333" s="13" t="s">
        <v>83</v>
      </c>
      <c r="AW333" s="13" t="s">
        <v>33</v>
      </c>
      <c r="AX333" s="13" t="s">
        <v>72</v>
      </c>
      <c r="AY333" s="237" t="s">
        <v>121</v>
      </c>
    </row>
    <row r="334" s="14" customFormat="1">
      <c r="A334" s="14"/>
      <c r="B334" s="238"/>
      <c r="C334" s="239"/>
      <c r="D334" s="219" t="s">
        <v>136</v>
      </c>
      <c r="E334" s="240" t="s">
        <v>89</v>
      </c>
      <c r="F334" s="241" t="s">
        <v>138</v>
      </c>
      <c r="G334" s="239"/>
      <c r="H334" s="242">
        <v>2643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136</v>
      </c>
      <c r="AU334" s="248" t="s">
        <v>83</v>
      </c>
      <c r="AV334" s="14" t="s">
        <v>128</v>
      </c>
      <c r="AW334" s="14" t="s">
        <v>33</v>
      </c>
      <c r="AX334" s="14" t="s">
        <v>80</v>
      </c>
      <c r="AY334" s="248" t="s">
        <v>121</v>
      </c>
    </row>
    <row r="335" s="12" customFormat="1" ht="22.8" customHeight="1">
      <c r="A335" s="12"/>
      <c r="B335" s="190"/>
      <c r="C335" s="191"/>
      <c r="D335" s="192" t="s">
        <v>71</v>
      </c>
      <c r="E335" s="204" t="s">
        <v>228</v>
      </c>
      <c r="F335" s="204" t="s">
        <v>448</v>
      </c>
      <c r="G335" s="191"/>
      <c r="H335" s="191"/>
      <c r="I335" s="194"/>
      <c r="J335" s="205">
        <f>BK335</f>
        <v>0</v>
      </c>
      <c r="K335" s="191"/>
      <c r="L335" s="196"/>
      <c r="M335" s="197"/>
      <c r="N335" s="198"/>
      <c r="O335" s="198"/>
      <c r="P335" s="199">
        <f>SUM(P336:P373)</f>
        <v>0</v>
      </c>
      <c r="Q335" s="198"/>
      <c r="R335" s="199">
        <f>SUM(R336:R373)</f>
        <v>8.6334327200000001</v>
      </c>
      <c r="S335" s="198"/>
      <c r="T335" s="200">
        <f>SUM(T336:T373)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1" t="s">
        <v>80</v>
      </c>
      <c r="AT335" s="202" t="s">
        <v>71</v>
      </c>
      <c r="AU335" s="202" t="s">
        <v>80</v>
      </c>
      <c r="AY335" s="201" t="s">
        <v>121</v>
      </c>
      <c r="BK335" s="203">
        <f>SUM(BK336:BK373)</f>
        <v>0</v>
      </c>
    </row>
    <row r="336" s="2" customFormat="1" ht="16.5" customHeight="1">
      <c r="A336" s="39"/>
      <c r="B336" s="40"/>
      <c r="C336" s="206" t="s">
        <v>449</v>
      </c>
      <c r="D336" s="206" t="s">
        <v>123</v>
      </c>
      <c r="E336" s="207" t="s">
        <v>450</v>
      </c>
      <c r="F336" s="208" t="s">
        <v>451</v>
      </c>
      <c r="G336" s="209" t="s">
        <v>374</v>
      </c>
      <c r="H336" s="210">
        <v>25</v>
      </c>
      <c r="I336" s="211"/>
      <c r="J336" s="212">
        <f>ROUND(I336*H336,2)</f>
        <v>0</v>
      </c>
      <c r="K336" s="208" t="s">
        <v>19</v>
      </c>
      <c r="L336" s="45"/>
      <c r="M336" s="213" t="s">
        <v>19</v>
      </c>
      <c r="N336" s="214" t="s">
        <v>43</v>
      </c>
      <c r="O336" s="85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7" t="s">
        <v>128</v>
      </c>
      <c r="AT336" s="217" t="s">
        <v>123</v>
      </c>
      <c r="AU336" s="217" t="s">
        <v>83</v>
      </c>
      <c r="AY336" s="18" t="s">
        <v>121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8" t="s">
        <v>80</v>
      </c>
      <c r="BK336" s="218">
        <f>ROUND(I336*H336,2)</f>
        <v>0</v>
      </c>
      <c r="BL336" s="18" t="s">
        <v>128</v>
      </c>
      <c r="BM336" s="217" t="s">
        <v>452</v>
      </c>
    </row>
    <row r="337" s="2" customFormat="1">
      <c r="A337" s="39"/>
      <c r="B337" s="40"/>
      <c r="C337" s="41"/>
      <c r="D337" s="219" t="s">
        <v>130</v>
      </c>
      <c r="E337" s="41"/>
      <c r="F337" s="220" t="s">
        <v>451</v>
      </c>
      <c r="G337" s="41"/>
      <c r="H337" s="41"/>
      <c r="I337" s="221"/>
      <c r="J337" s="41"/>
      <c r="K337" s="41"/>
      <c r="L337" s="45"/>
      <c r="M337" s="222"/>
      <c r="N337" s="223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130</v>
      </c>
      <c r="AU337" s="18" t="s">
        <v>83</v>
      </c>
    </row>
    <row r="338" s="13" customFormat="1">
      <c r="A338" s="13"/>
      <c r="B338" s="227"/>
      <c r="C338" s="228"/>
      <c r="D338" s="219" t="s">
        <v>136</v>
      </c>
      <c r="E338" s="229" t="s">
        <v>19</v>
      </c>
      <c r="F338" s="230" t="s">
        <v>453</v>
      </c>
      <c r="G338" s="228"/>
      <c r="H338" s="231">
        <v>25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136</v>
      </c>
      <c r="AU338" s="237" t="s">
        <v>83</v>
      </c>
      <c r="AV338" s="13" t="s">
        <v>83</v>
      </c>
      <c r="AW338" s="13" t="s">
        <v>33</v>
      </c>
      <c r="AX338" s="13" t="s">
        <v>72</v>
      </c>
      <c r="AY338" s="237" t="s">
        <v>121</v>
      </c>
    </row>
    <row r="339" s="14" customFormat="1">
      <c r="A339" s="14"/>
      <c r="B339" s="238"/>
      <c r="C339" s="239"/>
      <c r="D339" s="219" t="s">
        <v>136</v>
      </c>
      <c r="E339" s="240" t="s">
        <v>19</v>
      </c>
      <c r="F339" s="241" t="s">
        <v>138</v>
      </c>
      <c r="G339" s="239"/>
      <c r="H339" s="242">
        <v>25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136</v>
      </c>
      <c r="AU339" s="248" t="s">
        <v>83</v>
      </c>
      <c r="AV339" s="14" t="s">
        <v>128</v>
      </c>
      <c r="AW339" s="14" t="s">
        <v>33</v>
      </c>
      <c r="AX339" s="14" t="s">
        <v>80</v>
      </c>
      <c r="AY339" s="248" t="s">
        <v>121</v>
      </c>
    </row>
    <row r="340" s="2" customFormat="1" ht="16.5" customHeight="1">
      <c r="A340" s="39"/>
      <c r="B340" s="40"/>
      <c r="C340" s="206" t="s">
        <v>454</v>
      </c>
      <c r="D340" s="206" t="s">
        <v>123</v>
      </c>
      <c r="E340" s="207" t="s">
        <v>455</v>
      </c>
      <c r="F340" s="208" t="s">
        <v>456</v>
      </c>
      <c r="G340" s="209" t="s">
        <v>303</v>
      </c>
      <c r="H340" s="210">
        <v>2</v>
      </c>
      <c r="I340" s="211"/>
      <c r="J340" s="212">
        <f>ROUND(I340*H340,2)</f>
        <v>0</v>
      </c>
      <c r="K340" s="208" t="s">
        <v>127</v>
      </c>
      <c r="L340" s="45"/>
      <c r="M340" s="213" t="s">
        <v>19</v>
      </c>
      <c r="N340" s="214" t="s">
        <v>43</v>
      </c>
      <c r="O340" s="85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7" t="s">
        <v>128</v>
      </c>
      <c r="AT340" s="217" t="s">
        <v>123</v>
      </c>
      <c r="AU340" s="217" t="s">
        <v>83</v>
      </c>
      <c r="AY340" s="18" t="s">
        <v>121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8" t="s">
        <v>80</v>
      </c>
      <c r="BK340" s="218">
        <f>ROUND(I340*H340,2)</f>
        <v>0</v>
      </c>
      <c r="BL340" s="18" t="s">
        <v>128</v>
      </c>
      <c r="BM340" s="217" t="s">
        <v>457</v>
      </c>
    </row>
    <row r="341" s="2" customFormat="1">
      <c r="A341" s="39"/>
      <c r="B341" s="40"/>
      <c r="C341" s="41"/>
      <c r="D341" s="219" t="s">
        <v>130</v>
      </c>
      <c r="E341" s="41"/>
      <c r="F341" s="220" t="s">
        <v>458</v>
      </c>
      <c r="G341" s="41"/>
      <c r="H341" s="41"/>
      <c r="I341" s="221"/>
      <c r="J341" s="41"/>
      <c r="K341" s="41"/>
      <c r="L341" s="45"/>
      <c r="M341" s="222"/>
      <c r="N341" s="223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130</v>
      </c>
      <c r="AU341" s="18" t="s">
        <v>83</v>
      </c>
    </row>
    <row r="342" s="2" customFormat="1">
      <c r="A342" s="39"/>
      <c r="B342" s="40"/>
      <c r="C342" s="41"/>
      <c r="D342" s="224" t="s">
        <v>132</v>
      </c>
      <c r="E342" s="41"/>
      <c r="F342" s="225" t="s">
        <v>459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132</v>
      </c>
      <c r="AU342" s="18" t="s">
        <v>83</v>
      </c>
    </row>
    <row r="343" s="2" customFormat="1">
      <c r="A343" s="39"/>
      <c r="B343" s="40"/>
      <c r="C343" s="41"/>
      <c r="D343" s="219" t="s">
        <v>134</v>
      </c>
      <c r="E343" s="41"/>
      <c r="F343" s="226" t="s">
        <v>460</v>
      </c>
      <c r="G343" s="41"/>
      <c r="H343" s="41"/>
      <c r="I343" s="221"/>
      <c r="J343" s="41"/>
      <c r="K343" s="41"/>
      <c r="L343" s="45"/>
      <c r="M343" s="222"/>
      <c r="N343" s="22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134</v>
      </c>
      <c r="AU343" s="18" t="s">
        <v>83</v>
      </c>
    </row>
    <row r="344" s="13" customFormat="1">
      <c r="A344" s="13"/>
      <c r="B344" s="227"/>
      <c r="C344" s="228"/>
      <c r="D344" s="219" t="s">
        <v>136</v>
      </c>
      <c r="E344" s="229" t="s">
        <v>19</v>
      </c>
      <c r="F344" s="230" t="s">
        <v>461</v>
      </c>
      <c r="G344" s="228"/>
      <c r="H344" s="231">
        <v>2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136</v>
      </c>
      <c r="AU344" s="237" t="s">
        <v>83</v>
      </c>
      <c r="AV344" s="13" t="s">
        <v>83</v>
      </c>
      <c r="AW344" s="13" t="s">
        <v>33</v>
      </c>
      <c r="AX344" s="13" t="s">
        <v>72</v>
      </c>
      <c r="AY344" s="237" t="s">
        <v>121</v>
      </c>
    </row>
    <row r="345" s="14" customFormat="1">
      <c r="A345" s="14"/>
      <c r="B345" s="238"/>
      <c r="C345" s="239"/>
      <c r="D345" s="219" t="s">
        <v>136</v>
      </c>
      <c r="E345" s="240" t="s">
        <v>19</v>
      </c>
      <c r="F345" s="241" t="s">
        <v>138</v>
      </c>
      <c r="G345" s="239"/>
      <c r="H345" s="242">
        <v>2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8" t="s">
        <v>136</v>
      </c>
      <c r="AU345" s="248" t="s">
        <v>83</v>
      </c>
      <c r="AV345" s="14" t="s">
        <v>128</v>
      </c>
      <c r="AW345" s="14" t="s">
        <v>33</v>
      </c>
      <c r="AX345" s="14" t="s">
        <v>80</v>
      </c>
      <c r="AY345" s="248" t="s">
        <v>121</v>
      </c>
    </row>
    <row r="346" s="2" customFormat="1" ht="16.5" customHeight="1">
      <c r="A346" s="39"/>
      <c r="B346" s="40"/>
      <c r="C346" s="259" t="s">
        <v>462</v>
      </c>
      <c r="D346" s="259" t="s">
        <v>286</v>
      </c>
      <c r="E346" s="260" t="s">
        <v>463</v>
      </c>
      <c r="F346" s="261" t="s">
        <v>464</v>
      </c>
      <c r="G346" s="262" t="s">
        <v>303</v>
      </c>
      <c r="H346" s="263">
        <v>2</v>
      </c>
      <c r="I346" s="264"/>
      <c r="J346" s="265">
        <f>ROUND(I346*H346,2)</f>
        <v>0</v>
      </c>
      <c r="K346" s="261" t="s">
        <v>127</v>
      </c>
      <c r="L346" s="266"/>
      <c r="M346" s="267" t="s">
        <v>19</v>
      </c>
      <c r="N346" s="268" t="s">
        <v>43</v>
      </c>
      <c r="O346" s="85"/>
      <c r="P346" s="215">
        <f>O346*H346</f>
        <v>0</v>
      </c>
      <c r="Q346" s="215">
        <v>0.0020999999999999999</v>
      </c>
      <c r="R346" s="215">
        <f>Q346*H346</f>
        <v>0.0041999999999999997</v>
      </c>
      <c r="S346" s="215">
        <v>0</v>
      </c>
      <c r="T346" s="21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7" t="s">
        <v>221</v>
      </c>
      <c r="AT346" s="217" t="s">
        <v>286</v>
      </c>
      <c r="AU346" s="217" t="s">
        <v>83</v>
      </c>
      <c r="AY346" s="18" t="s">
        <v>121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8" t="s">
        <v>80</v>
      </c>
      <c r="BK346" s="218">
        <f>ROUND(I346*H346,2)</f>
        <v>0</v>
      </c>
      <c r="BL346" s="18" t="s">
        <v>128</v>
      </c>
      <c r="BM346" s="217" t="s">
        <v>465</v>
      </c>
    </row>
    <row r="347" s="2" customFormat="1">
      <c r="A347" s="39"/>
      <c r="B347" s="40"/>
      <c r="C347" s="41"/>
      <c r="D347" s="219" t="s">
        <v>130</v>
      </c>
      <c r="E347" s="41"/>
      <c r="F347" s="220" t="s">
        <v>466</v>
      </c>
      <c r="G347" s="41"/>
      <c r="H347" s="41"/>
      <c r="I347" s="221"/>
      <c r="J347" s="41"/>
      <c r="K347" s="41"/>
      <c r="L347" s="45"/>
      <c r="M347" s="222"/>
      <c r="N347" s="223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130</v>
      </c>
      <c r="AU347" s="18" t="s">
        <v>83</v>
      </c>
    </row>
    <row r="348" s="13" customFormat="1">
      <c r="A348" s="13"/>
      <c r="B348" s="227"/>
      <c r="C348" s="228"/>
      <c r="D348" s="219" t="s">
        <v>136</v>
      </c>
      <c r="E348" s="229" t="s">
        <v>19</v>
      </c>
      <c r="F348" s="230" t="s">
        <v>461</v>
      </c>
      <c r="G348" s="228"/>
      <c r="H348" s="231">
        <v>2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136</v>
      </c>
      <c r="AU348" s="237" t="s">
        <v>83</v>
      </c>
      <c r="AV348" s="13" t="s">
        <v>83</v>
      </c>
      <c r="AW348" s="13" t="s">
        <v>33</v>
      </c>
      <c r="AX348" s="13" t="s">
        <v>72</v>
      </c>
      <c r="AY348" s="237" t="s">
        <v>121</v>
      </c>
    </row>
    <row r="349" s="14" customFormat="1">
      <c r="A349" s="14"/>
      <c r="B349" s="238"/>
      <c r="C349" s="239"/>
      <c r="D349" s="219" t="s">
        <v>136</v>
      </c>
      <c r="E349" s="240" t="s">
        <v>19</v>
      </c>
      <c r="F349" s="241" t="s">
        <v>138</v>
      </c>
      <c r="G349" s="239"/>
      <c r="H349" s="242">
        <v>2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136</v>
      </c>
      <c r="AU349" s="248" t="s">
        <v>83</v>
      </c>
      <c r="AV349" s="14" t="s">
        <v>128</v>
      </c>
      <c r="AW349" s="14" t="s">
        <v>33</v>
      </c>
      <c r="AX349" s="14" t="s">
        <v>80</v>
      </c>
      <c r="AY349" s="248" t="s">
        <v>121</v>
      </c>
    </row>
    <row r="350" s="2" customFormat="1" ht="21.75" customHeight="1">
      <c r="A350" s="39"/>
      <c r="B350" s="40"/>
      <c r="C350" s="206" t="s">
        <v>467</v>
      </c>
      <c r="D350" s="206" t="s">
        <v>123</v>
      </c>
      <c r="E350" s="207" t="s">
        <v>468</v>
      </c>
      <c r="F350" s="208" t="s">
        <v>469</v>
      </c>
      <c r="G350" s="209" t="s">
        <v>374</v>
      </c>
      <c r="H350" s="210">
        <v>36</v>
      </c>
      <c r="I350" s="211"/>
      <c r="J350" s="212">
        <f>ROUND(I350*H350,2)</f>
        <v>0</v>
      </c>
      <c r="K350" s="208" t="s">
        <v>127</v>
      </c>
      <c r="L350" s="45"/>
      <c r="M350" s="213" t="s">
        <v>19</v>
      </c>
      <c r="N350" s="214" t="s">
        <v>43</v>
      </c>
      <c r="O350" s="85"/>
      <c r="P350" s="215">
        <f>O350*H350</f>
        <v>0</v>
      </c>
      <c r="Q350" s="215">
        <v>0.15539952000000001</v>
      </c>
      <c r="R350" s="215">
        <f>Q350*H350</f>
        <v>5.5943827200000005</v>
      </c>
      <c r="S350" s="215">
        <v>0</v>
      </c>
      <c r="T350" s="21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7" t="s">
        <v>128</v>
      </c>
      <c r="AT350" s="217" t="s">
        <v>123</v>
      </c>
      <c r="AU350" s="217" t="s">
        <v>83</v>
      </c>
      <c r="AY350" s="18" t="s">
        <v>121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8" t="s">
        <v>80</v>
      </c>
      <c r="BK350" s="218">
        <f>ROUND(I350*H350,2)</f>
        <v>0</v>
      </c>
      <c r="BL350" s="18" t="s">
        <v>128</v>
      </c>
      <c r="BM350" s="217" t="s">
        <v>470</v>
      </c>
    </row>
    <row r="351" s="2" customFormat="1">
      <c r="A351" s="39"/>
      <c r="B351" s="40"/>
      <c r="C351" s="41"/>
      <c r="D351" s="219" t="s">
        <v>130</v>
      </c>
      <c r="E351" s="41"/>
      <c r="F351" s="220" t="s">
        <v>471</v>
      </c>
      <c r="G351" s="41"/>
      <c r="H351" s="41"/>
      <c r="I351" s="221"/>
      <c r="J351" s="41"/>
      <c r="K351" s="41"/>
      <c r="L351" s="45"/>
      <c r="M351" s="222"/>
      <c r="N351" s="223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130</v>
      </c>
      <c r="AU351" s="18" t="s">
        <v>83</v>
      </c>
    </row>
    <row r="352" s="2" customFormat="1">
      <c r="A352" s="39"/>
      <c r="B352" s="40"/>
      <c r="C352" s="41"/>
      <c r="D352" s="224" t="s">
        <v>132</v>
      </c>
      <c r="E352" s="41"/>
      <c r="F352" s="225" t="s">
        <v>472</v>
      </c>
      <c r="G352" s="41"/>
      <c r="H352" s="41"/>
      <c r="I352" s="221"/>
      <c r="J352" s="41"/>
      <c r="K352" s="41"/>
      <c r="L352" s="45"/>
      <c r="M352" s="222"/>
      <c r="N352" s="223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132</v>
      </c>
      <c r="AU352" s="18" t="s">
        <v>83</v>
      </c>
    </row>
    <row r="353" s="2" customFormat="1">
      <c r="A353" s="39"/>
      <c r="B353" s="40"/>
      <c r="C353" s="41"/>
      <c r="D353" s="219" t="s">
        <v>134</v>
      </c>
      <c r="E353" s="41"/>
      <c r="F353" s="226" t="s">
        <v>473</v>
      </c>
      <c r="G353" s="41"/>
      <c r="H353" s="41"/>
      <c r="I353" s="221"/>
      <c r="J353" s="41"/>
      <c r="K353" s="41"/>
      <c r="L353" s="45"/>
      <c r="M353" s="222"/>
      <c r="N353" s="223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83</v>
      </c>
    </row>
    <row r="354" s="13" customFormat="1">
      <c r="A354" s="13"/>
      <c r="B354" s="227"/>
      <c r="C354" s="228"/>
      <c r="D354" s="219" t="s">
        <v>136</v>
      </c>
      <c r="E354" s="229" t="s">
        <v>19</v>
      </c>
      <c r="F354" s="230" t="s">
        <v>474</v>
      </c>
      <c r="G354" s="228"/>
      <c r="H354" s="231">
        <v>36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136</v>
      </c>
      <c r="AU354" s="237" t="s">
        <v>83</v>
      </c>
      <c r="AV354" s="13" t="s">
        <v>83</v>
      </c>
      <c r="AW354" s="13" t="s">
        <v>33</v>
      </c>
      <c r="AX354" s="13" t="s">
        <v>80</v>
      </c>
      <c r="AY354" s="237" t="s">
        <v>121</v>
      </c>
    </row>
    <row r="355" s="2" customFormat="1" ht="16.5" customHeight="1">
      <c r="A355" s="39"/>
      <c r="B355" s="40"/>
      <c r="C355" s="259" t="s">
        <v>475</v>
      </c>
      <c r="D355" s="259" t="s">
        <v>286</v>
      </c>
      <c r="E355" s="260" t="s">
        <v>476</v>
      </c>
      <c r="F355" s="261" t="s">
        <v>477</v>
      </c>
      <c r="G355" s="262" t="s">
        <v>374</v>
      </c>
      <c r="H355" s="263">
        <v>37.799999999999997</v>
      </c>
      <c r="I355" s="264"/>
      <c r="J355" s="265">
        <f>ROUND(I355*H355,2)</f>
        <v>0</v>
      </c>
      <c r="K355" s="261" t="s">
        <v>127</v>
      </c>
      <c r="L355" s="266"/>
      <c r="M355" s="267" t="s">
        <v>19</v>
      </c>
      <c r="N355" s="268" t="s">
        <v>43</v>
      </c>
      <c r="O355" s="85"/>
      <c r="P355" s="215">
        <f>O355*H355</f>
        <v>0</v>
      </c>
      <c r="Q355" s="215">
        <v>0.080000000000000002</v>
      </c>
      <c r="R355" s="215">
        <f>Q355*H355</f>
        <v>3.024</v>
      </c>
      <c r="S355" s="215">
        <v>0</v>
      </c>
      <c r="T355" s="21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7" t="s">
        <v>221</v>
      </c>
      <c r="AT355" s="217" t="s">
        <v>286</v>
      </c>
      <c r="AU355" s="217" t="s">
        <v>83</v>
      </c>
      <c r="AY355" s="18" t="s">
        <v>121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80</v>
      </c>
      <c r="BK355" s="218">
        <f>ROUND(I355*H355,2)</f>
        <v>0</v>
      </c>
      <c r="BL355" s="18" t="s">
        <v>128</v>
      </c>
      <c r="BM355" s="217" t="s">
        <v>478</v>
      </c>
    </row>
    <row r="356" s="2" customFormat="1">
      <c r="A356" s="39"/>
      <c r="B356" s="40"/>
      <c r="C356" s="41"/>
      <c r="D356" s="219" t="s">
        <v>130</v>
      </c>
      <c r="E356" s="41"/>
      <c r="F356" s="220" t="s">
        <v>477</v>
      </c>
      <c r="G356" s="41"/>
      <c r="H356" s="41"/>
      <c r="I356" s="221"/>
      <c r="J356" s="41"/>
      <c r="K356" s="41"/>
      <c r="L356" s="45"/>
      <c r="M356" s="222"/>
      <c r="N356" s="223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130</v>
      </c>
      <c r="AU356" s="18" t="s">
        <v>83</v>
      </c>
    </row>
    <row r="357" s="13" customFormat="1">
      <c r="A357" s="13"/>
      <c r="B357" s="227"/>
      <c r="C357" s="228"/>
      <c r="D357" s="219" t="s">
        <v>136</v>
      </c>
      <c r="E357" s="229" t="s">
        <v>19</v>
      </c>
      <c r="F357" s="230" t="s">
        <v>479</v>
      </c>
      <c r="G357" s="228"/>
      <c r="H357" s="231">
        <v>37.799999999999997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136</v>
      </c>
      <c r="AU357" s="237" t="s">
        <v>83</v>
      </c>
      <c r="AV357" s="13" t="s">
        <v>83</v>
      </c>
      <c r="AW357" s="13" t="s">
        <v>33</v>
      </c>
      <c r="AX357" s="13" t="s">
        <v>80</v>
      </c>
      <c r="AY357" s="237" t="s">
        <v>121</v>
      </c>
    </row>
    <row r="358" s="2" customFormat="1" ht="16.5" customHeight="1">
      <c r="A358" s="39"/>
      <c r="B358" s="40"/>
      <c r="C358" s="206" t="s">
        <v>480</v>
      </c>
      <c r="D358" s="206" t="s">
        <v>123</v>
      </c>
      <c r="E358" s="207" t="s">
        <v>481</v>
      </c>
      <c r="F358" s="208" t="s">
        <v>482</v>
      </c>
      <c r="G358" s="209" t="s">
        <v>374</v>
      </c>
      <c r="H358" s="210">
        <v>31</v>
      </c>
      <c r="I358" s="211"/>
      <c r="J358" s="212">
        <f>ROUND(I358*H358,2)</f>
        <v>0</v>
      </c>
      <c r="K358" s="208" t="s">
        <v>127</v>
      </c>
      <c r="L358" s="45"/>
      <c r="M358" s="213" t="s">
        <v>19</v>
      </c>
      <c r="N358" s="214" t="s">
        <v>43</v>
      </c>
      <c r="O358" s="85"/>
      <c r="P358" s="215">
        <f>O358*H358</f>
        <v>0</v>
      </c>
      <c r="Q358" s="215">
        <v>1.0000000000000001E-05</v>
      </c>
      <c r="R358" s="215">
        <f>Q358*H358</f>
        <v>0.00031</v>
      </c>
      <c r="S358" s="215">
        <v>0</v>
      </c>
      <c r="T358" s="21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7" t="s">
        <v>128</v>
      </c>
      <c r="AT358" s="217" t="s">
        <v>123</v>
      </c>
      <c r="AU358" s="217" t="s">
        <v>83</v>
      </c>
      <c r="AY358" s="18" t="s">
        <v>121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80</v>
      </c>
      <c r="BK358" s="218">
        <f>ROUND(I358*H358,2)</f>
        <v>0</v>
      </c>
      <c r="BL358" s="18" t="s">
        <v>128</v>
      </c>
      <c r="BM358" s="217" t="s">
        <v>483</v>
      </c>
    </row>
    <row r="359" s="2" customFormat="1">
      <c r="A359" s="39"/>
      <c r="B359" s="40"/>
      <c r="C359" s="41"/>
      <c r="D359" s="219" t="s">
        <v>130</v>
      </c>
      <c r="E359" s="41"/>
      <c r="F359" s="220" t="s">
        <v>484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130</v>
      </c>
      <c r="AU359" s="18" t="s">
        <v>83</v>
      </c>
    </row>
    <row r="360" s="2" customFormat="1">
      <c r="A360" s="39"/>
      <c r="B360" s="40"/>
      <c r="C360" s="41"/>
      <c r="D360" s="224" t="s">
        <v>132</v>
      </c>
      <c r="E360" s="41"/>
      <c r="F360" s="225" t="s">
        <v>485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132</v>
      </c>
      <c r="AU360" s="18" t="s">
        <v>83</v>
      </c>
    </row>
    <row r="361" s="2" customFormat="1">
      <c r="A361" s="39"/>
      <c r="B361" s="40"/>
      <c r="C361" s="41"/>
      <c r="D361" s="219" t="s">
        <v>134</v>
      </c>
      <c r="E361" s="41"/>
      <c r="F361" s="226" t="s">
        <v>486</v>
      </c>
      <c r="G361" s="41"/>
      <c r="H361" s="41"/>
      <c r="I361" s="221"/>
      <c r="J361" s="41"/>
      <c r="K361" s="41"/>
      <c r="L361" s="45"/>
      <c r="M361" s="222"/>
      <c r="N361" s="223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83</v>
      </c>
    </row>
    <row r="362" s="13" customFormat="1">
      <c r="A362" s="13"/>
      <c r="B362" s="227"/>
      <c r="C362" s="228"/>
      <c r="D362" s="219" t="s">
        <v>136</v>
      </c>
      <c r="E362" s="229" t="s">
        <v>19</v>
      </c>
      <c r="F362" s="230" t="s">
        <v>487</v>
      </c>
      <c r="G362" s="228"/>
      <c r="H362" s="231">
        <v>31</v>
      </c>
      <c r="I362" s="232"/>
      <c r="J362" s="228"/>
      <c r="K362" s="228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136</v>
      </c>
      <c r="AU362" s="237" t="s">
        <v>83</v>
      </c>
      <c r="AV362" s="13" t="s">
        <v>83</v>
      </c>
      <c r="AW362" s="13" t="s">
        <v>33</v>
      </c>
      <c r="AX362" s="13" t="s">
        <v>72</v>
      </c>
      <c r="AY362" s="237" t="s">
        <v>121</v>
      </c>
    </row>
    <row r="363" s="14" customFormat="1">
      <c r="A363" s="14"/>
      <c r="B363" s="238"/>
      <c r="C363" s="239"/>
      <c r="D363" s="219" t="s">
        <v>136</v>
      </c>
      <c r="E363" s="240" t="s">
        <v>19</v>
      </c>
      <c r="F363" s="241" t="s">
        <v>138</v>
      </c>
      <c r="G363" s="239"/>
      <c r="H363" s="242">
        <v>31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8" t="s">
        <v>136</v>
      </c>
      <c r="AU363" s="248" t="s">
        <v>83</v>
      </c>
      <c r="AV363" s="14" t="s">
        <v>128</v>
      </c>
      <c r="AW363" s="14" t="s">
        <v>33</v>
      </c>
      <c r="AX363" s="14" t="s">
        <v>80</v>
      </c>
      <c r="AY363" s="248" t="s">
        <v>121</v>
      </c>
    </row>
    <row r="364" s="2" customFormat="1" ht="21.75" customHeight="1">
      <c r="A364" s="39"/>
      <c r="B364" s="40"/>
      <c r="C364" s="206" t="s">
        <v>488</v>
      </c>
      <c r="D364" s="206" t="s">
        <v>123</v>
      </c>
      <c r="E364" s="207" t="s">
        <v>489</v>
      </c>
      <c r="F364" s="208" t="s">
        <v>490</v>
      </c>
      <c r="G364" s="209" t="s">
        <v>374</v>
      </c>
      <c r="H364" s="210">
        <v>31</v>
      </c>
      <c r="I364" s="211"/>
      <c r="J364" s="212">
        <f>ROUND(I364*H364,2)</f>
        <v>0</v>
      </c>
      <c r="K364" s="208" t="s">
        <v>127</v>
      </c>
      <c r="L364" s="45"/>
      <c r="M364" s="213" t="s">
        <v>19</v>
      </c>
      <c r="N364" s="214" t="s">
        <v>43</v>
      </c>
      <c r="O364" s="85"/>
      <c r="P364" s="215">
        <f>O364*H364</f>
        <v>0</v>
      </c>
      <c r="Q364" s="215">
        <v>0.00034000000000000002</v>
      </c>
      <c r="R364" s="215">
        <f>Q364*H364</f>
        <v>0.010540000000000001</v>
      </c>
      <c r="S364" s="215">
        <v>0</v>
      </c>
      <c r="T364" s="21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7" t="s">
        <v>128</v>
      </c>
      <c r="AT364" s="217" t="s">
        <v>123</v>
      </c>
      <c r="AU364" s="217" t="s">
        <v>83</v>
      </c>
      <c r="AY364" s="18" t="s">
        <v>121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80</v>
      </c>
      <c r="BK364" s="218">
        <f>ROUND(I364*H364,2)</f>
        <v>0</v>
      </c>
      <c r="BL364" s="18" t="s">
        <v>128</v>
      </c>
      <c r="BM364" s="217" t="s">
        <v>491</v>
      </c>
    </row>
    <row r="365" s="2" customFormat="1">
      <c r="A365" s="39"/>
      <c r="B365" s="40"/>
      <c r="C365" s="41"/>
      <c r="D365" s="219" t="s">
        <v>130</v>
      </c>
      <c r="E365" s="41"/>
      <c r="F365" s="220" t="s">
        <v>492</v>
      </c>
      <c r="G365" s="41"/>
      <c r="H365" s="41"/>
      <c r="I365" s="221"/>
      <c r="J365" s="41"/>
      <c r="K365" s="41"/>
      <c r="L365" s="45"/>
      <c r="M365" s="222"/>
      <c r="N365" s="22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130</v>
      </c>
      <c r="AU365" s="18" t="s">
        <v>83</v>
      </c>
    </row>
    <row r="366" s="2" customFormat="1">
      <c r="A366" s="39"/>
      <c r="B366" s="40"/>
      <c r="C366" s="41"/>
      <c r="D366" s="224" t="s">
        <v>132</v>
      </c>
      <c r="E366" s="41"/>
      <c r="F366" s="225" t="s">
        <v>493</v>
      </c>
      <c r="G366" s="41"/>
      <c r="H366" s="41"/>
      <c r="I366" s="221"/>
      <c r="J366" s="41"/>
      <c r="K366" s="41"/>
      <c r="L366" s="45"/>
      <c r="M366" s="222"/>
      <c r="N366" s="223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132</v>
      </c>
      <c r="AU366" s="18" t="s">
        <v>83</v>
      </c>
    </row>
    <row r="367" s="2" customFormat="1">
      <c r="A367" s="39"/>
      <c r="B367" s="40"/>
      <c r="C367" s="41"/>
      <c r="D367" s="219" t="s">
        <v>134</v>
      </c>
      <c r="E367" s="41"/>
      <c r="F367" s="226" t="s">
        <v>494</v>
      </c>
      <c r="G367" s="41"/>
      <c r="H367" s="41"/>
      <c r="I367" s="221"/>
      <c r="J367" s="41"/>
      <c r="K367" s="41"/>
      <c r="L367" s="45"/>
      <c r="M367" s="222"/>
      <c r="N367" s="223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134</v>
      </c>
      <c r="AU367" s="18" t="s">
        <v>83</v>
      </c>
    </row>
    <row r="368" s="2" customFormat="1" ht="16.5" customHeight="1">
      <c r="A368" s="39"/>
      <c r="B368" s="40"/>
      <c r="C368" s="206" t="s">
        <v>495</v>
      </c>
      <c r="D368" s="206" t="s">
        <v>123</v>
      </c>
      <c r="E368" s="207" t="s">
        <v>496</v>
      </c>
      <c r="F368" s="208" t="s">
        <v>497</v>
      </c>
      <c r="G368" s="209" t="s">
        <v>374</v>
      </c>
      <c r="H368" s="210">
        <v>30</v>
      </c>
      <c r="I368" s="211"/>
      <c r="J368" s="212">
        <f>ROUND(I368*H368,2)</f>
        <v>0</v>
      </c>
      <c r="K368" s="208" t="s">
        <v>127</v>
      </c>
      <c r="L368" s="45"/>
      <c r="M368" s="213" t="s">
        <v>19</v>
      </c>
      <c r="N368" s="214" t="s">
        <v>43</v>
      </c>
      <c r="O368" s="85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128</v>
      </c>
      <c r="AT368" s="217" t="s">
        <v>123</v>
      </c>
      <c r="AU368" s="217" t="s">
        <v>83</v>
      </c>
      <c r="AY368" s="18" t="s">
        <v>121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80</v>
      </c>
      <c r="BK368" s="218">
        <f>ROUND(I368*H368,2)</f>
        <v>0</v>
      </c>
      <c r="BL368" s="18" t="s">
        <v>128</v>
      </c>
      <c r="BM368" s="217" t="s">
        <v>498</v>
      </c>
    </row>
    <row r="369" s="2" customFormat="1">
      <c r="A369" s="39"/>
      <c r="B369" s="40"/>
      <c r="C369" s="41"/>
      <c r="D369" s="219" t="s">
        <v>130</v>
      </c>
      <c r="E369" s="41"/>
      <c r="F369" s="220" t="s">
        <v>499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130</v>
      </c>
      <c r="AU369" s="18" t="s">
        <v>83</v>
      </c>
    </row>
    <row r="370" s="2" customFormat="1">
      <c r="A370" s="39"/>
      <c r="B370" s="40"/>
      <c r="C370" s="41"/>
      <c r="D370" s="224" t="s">
        <v>132</v>
      </c>
      <c r="E370" s="41"/>
      <c r="F370" s="225" t="s">
        <v>500</v>
      </c>
      <c r="G370" s="41"/>
      <c r="H370" s="41"/>
      <c r="I370" s="221"/>
      <c r="J370" s="41"/>
      <c r="K370" s="41"/>
      <c r="L370" s="45"/>
      <c r="M370" s="222"/>
      <c r="N370" s="223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132</v>
      </c>
      <c r="AU370" s="18" t="s">
        <v>83</v>
      </c>
    </row>
    <row r="371" s="2" customFormat="1">
      <c r="A371" s="39"/>
      <c r="B371" s="40"/>
      <c r="C371" s="41"/>
      <c r="D371" s="219" t="s">
        <v>134</v>
      </c>
      <c r="E371" s="41"/>
      <c r="F371" s="226" t="s">
        <v>501</v>
      </c>
      <c r="G371" s="41"/>
      <c r="H371" s="41"/>
      <c r="I371" s="221"/>
      <c r="J371" s="41"/>
      <c r="K371" s="41"/>
      <c r="L371" s="45"/>
      <c r="M371" s="222"/>
      <c r="N371" s="223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134</v>
      </c>
      <c r="AU371" s="18" t="s">
        <v>83</v>
      </c>
    </row>
    <row r="372" s="13" customFormat="1">
      <c r="A372" s="13"/>
      <c r="B372" s="227"/>
      <c r="C372" s="228"/>
      <c r="D372" s="219" t="s">
        <v>136</v>
      </c>
      <c r="E372" s="229" t="s">
        <v>19</v>
      </c>
      <c r="F372" s="230" t="s">
        <v>502</v>
      </c>
      <c r="G372" s="228"/>
      <c r="H372" s="231">
        <v>30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136</v>
      </c>
      <c r="AU372" s="237" t="s">
        <v>83</v>
      </c>
      <c r="AV372" s="13" t="s">
        <v>83</v>
      </c>
      <c r="AW372" s="13" t="s">
        <v>33</v>
      </c>
      <c r="AX372" s="13" t="s">
        <v>72</v>
      </c>
      <c r="AY372" s="237" t="s">
        <v>121</v>
      </c>
    </row>
    <row r="373" s="14" customFormat="1">
      <c r="A373" s="14"/>
      <c r="B373" s="238"/>
      <c r="C373" s="239"/>
      <c r="D373" s="219" t="s">
        <v>136</v>
      </c>
      <c r="E373" s="240" t="s">
        <v>19</v>
      </c>
      <c r="F373" s="241" t="s">
        <v>138</v>
      </c>
      <c r="G373" s="239"/>
      <c r="H373" s="242">
        <v>30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136</v>
      </c>
      <c r="AU373" s="248" t="s">
        <v>83</v>
      </c>
      <c r="AV373" s="14" t="s">
        <v>128</v>
      </c>
      <c r="AW373" s="14" t="s">
        <v>33</v>
      </c>
      <c r="AX373" s="14" t="s">
        <v>80</v>
      </c>
      <c r="AY373" s="248" t="s">
        <v>121</v>
      </c>
    </row>
    <row r="374" s="12" customFormat="1" ht="22.8" customHeight="1">
      <c r="A374" s="12"/>
      <c r="B374" s="190"/>
      <c r="C374" s="191"/>
      <c r="D374" s="192" t="s">
        <v>71</v>
      </c>
      <c r="E374" s="204" t="s">
        <v>503</v>
      </c>
      <c r="F374" s="204" t="s">
        <v>504</v>
      </c>
      <c r="G374" s="191"/>
      <c r="H374" s="191"/>
      <c r="I374" s="194"/>
      <c r="J374" s="205">
        <f>BK374</f>
        <v>0</v>
      </c>
      <c r="K374" s="191"/>
      <c r="L374" s="196"/>
      <c r="M374" s="197"/>
      <c r="N374" s="198"/>
      <c r="O374" s="198"/>
      <c r="P374" s="199">
        <f>SUM(P375:P392)</f>
        <v>0</v>
      </c>
      <c r="Q374" s="198"/>
      <c r="R374" s="199">
        <f>SUM(R375:R392)</f>
        <v>0</v>
      </c>
      <c r="S374" s="198"/>
      <c r="T374" s="200">
        <f>SUM(T375:T392)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1" t="s">
        <v>80</v>
      </c>
      <c r="AT374" s="202" t="s">
        <v>71</v>
      </c>
      <c r="AU374" s="202" t="s">
        <v>80</v>
      </c>
      <c r="AY374" s="201" t="s">
        <v>121</v>
      </c>
      <c r="BK374" s="203">
        <f>SUM(BK375:BK392)</f>
        <v>0</v>
      </c>
    </row>
    <row r="375" s="2" customFormat="1" ht="16.5" customHeight="1">
      <c r="A375" s="39"/>
      <c r="B375" s="40"/>
      <c r="C375" s="206" t="s">
        <v>505</v>
      </c>
      <c r="D375" s="206" t="s">
        <v>123</v>
      </c>
      <c r="E375" s="207" t="s">
        <v>506</v>
      </c>
      <c r="F375" s="208" t="s">
        <v>507</v>
      </c>
      <c r="G375" s="209" t="s">
        <v>240</v>
      </c>
      <c r="H375" s="210">
        <v>7.1100000000000003</v>
      </c>
      <c r="I375" s="211"/>
      <c r="J375" s="212">
        <f>ROUND(I375*H375,2)</f>
        <v>0</v>
      </c>
      <c r="K375" s="208" t="s">
        <v>127</v>
      </c>
      <c r="L375" s="45"/>
      <c r="M375" s="213" t="s">
        <v>19</v>
      </c>
      <c r="N375" s="214" t="s">
        <v>43</v>
      </c>
      <c r="O375" s="85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7" t="s">
        <v>128</v>
      </c>
      <c r="AT375" s="217" t="s">
        <v>123</v>
      </c>
      <c r="AU375" s="217" t="s">
        <v>83</v>
      </c>
      <c r="AY375" s="18" t="s">
        <v>121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80</v>
      </c>
      <c r="BK375" s="218">
        <f>ROUND(I375*H375,2)</f>
        <v>0</v>
      </c>
      <c r="BL375" s="18" t="s">
        <v>128</v>
      </c>
      <c r="BM375" s="217" t="s">
        <v>508</v>
      </c>
    </row>
    <row r="376" s="2" customFormat="1">
      <c r="A376" s="39"/>
      <c r="B376" s="40"/>
      <c r="C376" s="41"/>
      <c r="D376" s="219" t="s">
        <v>130</v>
      </c>
      <c r="E376" s="41"/>
      <c r="F376" s="220" t="s">
        <v>509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130</v>
      </c>
      <c r="AU376" s="18" t="s">
        <v>83</v>
      </c>
    </row>
    <row r="377" s="2" customFormat="1">
      <c r="A377" s="39"/>
      <c r="B377" s="40"/>
      <c r="C377" s="41"/>
      <c r="D377" s="224" t="s">
        <v>132</v>
      </c>
      <c r="E377" s="41"/>
      <c r="F377" s="225" t="s">
        <v>510</v>
      </c>
      <c r="G377" s="41"/>
      <c r="H377" s="41"/>
      <c r="I377" s="221"/>
      <c r="J377" s="41"/>
      <c r="K377" s="41"/>
      <c r="L377" s="45"/>
      <c r="M377" s="222"/>
      <c r="N377" s="223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132</v>
      </c>
      <c r="AU377" s="18" t="s">
        <v>83</v>
      </c>
    </row>
    <row r="378" s="2" customFormat="1">
      <c r="A378" s="39"/>
      <c r="B378" s="40"/>
      <c r="C378" s="41"/>
      <c r="D378" s="219" t="s">
        <v>134</v>
      </c>
      <c r="E378" s="41"/>
      <c r="F378" s="226" t="s">
        <v>511</v>
      </c>
      <c r="G378" s="41"/>
      <c r="H378" s="41"/>
      <c r="I378" s="221"/>
      <c r="J378" s="41"/>
      <c r="K378" s="41"/>
      <c r="L378" s="45"/>
      <c r="M378" s="222"/>
      <c r="N378" s="223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134</v>
      </c>
      <c r="AU378" s="18" t="s">
        <v>83</v>
      </c>
    </row>
    <row r="379" s="13" customFormat="1">
      <c r="A379" s="13"/>
      <c r="B379" s="227"/>
      <c r="C379" s="228"/>
      <c r="D379" s="219" t="s">
        <v>136</v>
      </c>
      <c r="E379" s="229" t="s">
        <v>19</v>
      </c>
      <c r="F379" s="230" t="s">
        <v>512</v>
      </c>
      <c r="G379" s="228"/>
      <c r="H379" s="231">
        <v>7.1100000000000003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136</v>
      </c>
      <c r="AU379" s="237" t="s">
        <v>83</v>
      </c>
      <c r="AV379" s="13" t="s">
        <v>83</v>
      </c>
      <c r="AW379" s="13" t="s">
        <v>33</v>
      </c>
      <c r="AX379" s="13" t="s">
        <v>72</v>
      </c>
      <c r="AY379" s="237" t="s">
        <v>121</v>
      </c>
    </row>
    <row r="380" s="14" customFormat="1">
      <c r="A380" s="14"/>
      <c r="B380" s="238"/>
      <c r="C380" s="239"/>
      <c r="D380" s="219" t="s">
        <v>136</v>
      </c>
      <c r="E380" s="240" t="s">
        <v>19</v>
      </c>
      <c r="F380" s="241" t="s">
        <v>138</v>
      </c>
      <c r="G380" s="239"/>
      <c r="H380" s="242">
        <v>7.1100000000000003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136</v>
      </c>
      <c r="AU380" s="248" t="s">
        <v>83</v>
      </c>
      <c r="AV380" s="14" t="s">
        <v>128</v>
      </c>
      <c r="AW380" s="14" t="s">
        <v>33</v>
      </c>
      <c r="AX380" s="14" t="s">
        <v>80</v>
      </c>
      <c r="AY380" s="248" t="s">
        <v>121</v>
      </c>
    </row>
    <row r="381" s="2" customFormat="1" ht="16.5" customHeight="1">
      <c r="A381" s="39"/>
      <c r="B381" s="40"/>
      <c r="C381" s="206" t="s">
        <v>513</v>
      </c>
      <c r="D381" s="206" t="s">
        <v>123</v>
      </c>
      <c r="E381" s="207" t="s">
        <v>514</v>
      </c>
      <c r="F381" s="208" t="s">
        <v>515</v>
      </c>
      <c r="G381" s="209" t="s">
        <v>240</v>
      </c>
      <c r="H381" s="210">
        <v>206.19</v>
      </c>
      <c r="I381" s="211"/>
      <c r="J381" s="212">
        <f>ROUND(I381*H381,2)</f>
        <v>0</v>
      </c>
      <c r="K381" s="208" t="s">
        <v>127</v>
      </c>
      <c r="L381" s="45"/>
      <c r="M381" s="213" t="s">
        <v>19</v>
      </c>
      <c r="N381" s="214" t="s">
        <v>43</v>
      </c>
      <c r="O381" s="85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7" t="s">
        <v>128</v>
      </c>
      <c r="AT381" s="217" t="s">
        <v>123</v>
      </c>
      <c r="AU381" s="217" t="s">
        <v>83</v>
      </c>
      <c r="AY381" s="18" t="s">
        <v>121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8" t="s">
        <v>80</v>
      </c>
      <c r="BK381" s="218">
        <f>ROUND(I381*H381,2)</f>
        <v>0</v>
      </c>
      <c r="BL381" s="18" t="s">
        <v>128</v>
      </c>
      <c r="BM381" s="217" t="s">
        <v>516</v>
      </c>
    </row>
    <row r="382" s="2" customFormat="1">
      <c r="A382" s="39"/>
      <c r="B382" s="40"/>
      <c r="C382" s="41"/>
      <c r="D382" s="219" t="s">
        <v>130</v>
      </c>
      <c r="E382" s="41"/>
      <c r="F382" s="220" t="s">
        <v>517</v>
      </c>
      <c r="G382" s="41"/>
      <c r="H382" s="41"/>
      <c r="I382" s="221"/>
      <c r="J382" s="41"/>
      <c r="K382" s="41"/>
      <c r="L382" s="45"/>
      <c r="M382" s="222"/>
      <c r="N382" s="223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130</v>
      </c>
      <c r="AU382" s="18" t="s">
        <v>83</v>
      </c>
    </row>
    <row r="383" s="2" customFormat="1">
      <c r="A383" s="39"/>
      <c r="B383" s="40"/>
      <c r="C383" s="41"/>
      <c r="D383" s="224" t="s">
        <v>132</v>
      </c>
      <c r="E383" s="41"/>
      <c r="F383" s="225" t="s">
        <v>518</v>
      </c>
      <c r="G383" s="41"/>
      <c r="H383" s="41"/>
      <c r="I383" s="221"/>
      <c r="J383" s="41"/>
      <c r="K383" s="41"/>
      <c r="L383" s="45"/>
      <c r="M383" s="222"/>
      <c r="N383" s="22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132</v>
      </c>
      <c r="AU383" s="18" t="s">
        <v>83</v>
      </c>
    </row>
    <row r="384" s="2" customFormat="1">
      <c r="A384" s="39"/>
      <c r="B384" s="40"/>
      <c r="C384" s="41"/>
      <c r="D384" s="219" t="s">
        <v>134</v>
      </c>
      <c r="E384" s="41"/>
      <c r="F384" s="226" t="s">
        <v>511</v>
      </c>
      <c r="G384" s="41"/>
      <c r="H384" s="41"/>
      <c r="I384" s="221"/>
      <c r="J384" s="41"/>
      <c r="K384" s="41"/>
      <c r="L384" s="45"/>
      <c r="M384" s="222"/>
      <c r="N384" s="22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134</v>
      </c>
      <c r="AU384" s="18" t="s">
        <v>83</v>
      </c>
    </row>
    <row r="385" s="13" customFormat="1">
      <c r="A385" s="13"/>
      <c r="B385" s="227"/>
      <c r="C385" s="228"/>
      <c r="D385" s="219" t="s">
        <v>136</v>
      </c>
      <c r="E385" s="229" t="s">
        <v>19</v>
      </c>
      <c r="F385" s="230" t="s">
        <v>519</v>
      </c>
      <c r="G385" s="228"/>
      <c r="H385" s="231">
        <v>206.19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136</v>
      </c>
      <c r="AU385" s="237" t="s">
        <v>83</v>
      </c>
      <c r="AV385" s="13" t="s">
        <v>83</v>
      </c>
      <c r="AW385" s="13" t="s">
        <v>33</v>
      </c>
      <c r="AX385" s="13" t="s">
        <v>72</v>
      </c>
      <c r="AY385" s="237" t="s">
        <v>121</v>
      </c>
    </row>
    <row r="386" s="14" customFormat="1">
      <c r="A386" s="14"/>
      <c r="B386" s="238"/>
      <c r="C386" s="239"/>
      <c r="D386" s="219" t="s">
        <v>136</v>
      </c>
      <c r="E386" s="240" t="s">
        <v>19</v>
      </c>
      <c r="F386" s="241" t="s">
        <v>138</v>
      </c>
      <c r="G386" s="239"/>
      <c r="H386" s="242">
        <v>206.19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136</v>
      </c>
      <c r="AU386" s="248" t="s">
        <v>83</v>
      </c>
      <c r="AV386" s="14" t="s">
        <v>128</v>
      </c>
      <c r="AW386" s="14" t="s">
        <v>33</v>
      </c>
      <c r="AX386" s="14" t="s">
        <v>80</v>
      </c>
      <c r="AY386" s="248" t="s">
        <v>121</v>
      </c>
    </row>
    <row r="387" s="2" customFormat="1" ht="21.75" customHeight="1">
      <c r="A387" s="39"/>
      <c r="B387" s="40"/>
      <c r="C387" s="206" t="s">
        <v>520</v>
      </c>
      <c r="D387" s="206" t="s">
        <v>123</v>
      </c>
      <c r="E387" s="207" t="s">
        <v>521</v>
      </c>
      <c r="F387" s="208" t="s">
        <v>522</v>
      </c>
      <c r="G387" s="209" t="s">
        <v>240</v>
      </c>
      <c r="H387" s="210">
        <v>7.1100000000000003</v>
      </c>
      <c r="I387" s="211"/>
      <c r="J387" s="212">
        <f>ROUND(I387*H387,2)</f>
        <v>0</v>
      </c>
      <c r="K387" s="208" t="s">
        <v>127</v>
      </c>
      <c r="L387" s="45"/>
      <c r="M387" s="213" t="s">
        <v>19</v>
      </c>
      <c r="N387" s="214" t="s">
        <v>43</v>
      </c>
      <c r="O387" s="85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7" t="s">
        <v>128</v>
      </c>
      <c r="AT387" s="217" t="s">
        <v>123</v>
      </c>
      <c r="AU387" s="217" t="s">
        <v>83</v>
      </c>
      <c r="AY387" s="18" t="s">
        <v>121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8" t="s">
        <v>80</v>
      </c>
      <c r="BK387" s="218">
        <f>ROUND(I387*H387,2)</f>
        <v>0</v>
      </c>
      <c r="BL387" s="18" t="s">
        <v>128</v>
      </c>
      <c r="BM387" s="217" t="s">
        <v>523</v>
      </c>
    </row>
    <row r="388" s="2" customFormat="1">
      <c r="A388" s="39"/>
      <c r="B388" s="40"/>
      <c r="C388" s="41"/>
      <c r="D388" s="219" t="s">
        <v>130</v>
      </c>
      <c r="E388" s="41"/>
      <c r="F388" s="220" t="s">
        <v>524</v>
      </c>
      <c r="G388" s="41"/>
      <c r="H388" s="41"/>
      <c r="I388" s="221"/>
      <c r="J388" s="41"/>
      <c r="K388" s="41"/>
      <c r="L388" s="45"/>
      <c r="M388" s="222"/>
      <c r="N388" s="223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130</v>
      </c>
      <c r="AU388" s="18" t="s">
        <v>83</v>
      </c>
    </row>
    <row r="389" s="2" customFormat="1">
      <c r="A389" s="39"/>
      <c r="B389" s="40"/>
      <c r="C389" s="41"/>
      <c r="D389" s="224" t="s">
        <v>132</v>
      </c>
      <c r="E389" s="41"/>
      <c r="F389" s="225" t="s">
        <v>525</v>
      </c>
      <c r="G389" s="41"/>
      <c r="H389" s="41"/>
      <c r="I389" s="221"/>
      <c r="J389" s="41"/>
      <c r="K389" s="41"/>
      <c r="L389" s="45"/>
      <c r="M389" s="222"/>
      <c r="N389" s="223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132</v>
      </c>
      <c r="AU389" s="18" t="s">
        <v>83</v>
      </c>
    </row>
    <row r="390" s="2" customFormat="1">
      <c r="A390" s="39"/>
      <c r="B390" s="40"/>
      <c r="C390" s="41"/>
      <c r="D390" s="219" t="s">
        <v>134</v>
      </c>
      <c r="E390" s="41"/>
      <c r="F390" s="226" t="s">
        <v>526</v>
      </c>
      <c r="G390" s="41"/>
      <c r="H390" s="41"/>
      <c r="I390" s="221"/>
      <c r="J390" s="41"/>
      <c r="K390" s="41"/>
      <c r="L390" s="45"/>
      <c r="M390" s="222"/>
      <c r="N390" s="223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134</v>
      </c>
      <c r="AU390" s="18" t="s">
        <v>83</v>
      </c>
    </row>
    <row r="391" s="13" customFormat="1">
      <c r="A391" s="13"/>
      <c r="B391" s="227"/>
      <c r="C391" s="228"/>
      <c r="D391" s="219" t="s">
        <v>136</v>
      </c>
      <c r="E391" s="229" t="s">
        <v>19</v>
      </c>
      <c r="F391" s="230" t="s">
        <v>527</v>
      </c>
      <c r="G391" s="228"/>
      <c r="H391" s="231">
        <v>7.1100000000000003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136</v>
      </c>
      <c r="AU391" s="237" t="s">
        <v>83</v>
      </c>
      <c r="AV391" s="13" t="s">
        <v>83</v>
      </c>
      <c r="AW391" s="13" t="s">
        <v>33</v>
      </c>
      <c r="AX391" s="13" t="s">
        <v>72</v>
      </c>
      <c r="AY391" s="237" t="s">
        <v>121</v>
      </c>
    </row>
    <row r="392" s="14" customFormat="1">
      <c r="A392" s="14"/>
      <c r="B392" s="238"/>
      <c r="C392" s="239"/>
      <c r="D392" s="219" t="s">
        <v>136</v>
      </c>
      <c r="E392" s="240" t="s">
        <v>19</v>
      </c>
      <c r="F392" s="241" t="s">
        <v>138</v>
      </c>
      <c r="G392" s="239"/>
      <c r="H392" s="242">
        <v>7.1100000000000003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8" t="s">
        <v>136</v>
      </c>
      <c r="AU392" s="248" t="s">
        <v>83</v>
      </c>
      <c r="AV392" s="14" t="s">
        <v>128</v>
      </c>
      <c r="AW392" s="14" t="s">
        <v>33</v>
      </c>
      <c r="AX392" s="14" t="s">
        <v>80</v>
      </c>
      <c r="AY392" s="248" t="s">
        <v>121</v>
      </c>
    </row>
    <row r="393" s="12" customFormat="1" ht="22.8" customHeight="1">
      <c r="A393" s="12"/>
      <c r="B393" s="190"/>
      <c r="C393" s="191"/>
      <c r="D393" s="192" t="s">
        <v>71</v>
      </c>
      <c r="E393" s="204" t="s">
        <v>528</v>
      </c>
      <c r="F393" s="204" t="s">
        <v>529</v>
      </c>
      <c r="G393" s="191"/>
      <c r="H393" s="191"/>
      <c r="I393" s="194"/>
      <c r="J393" s="205">
        <f>BK393</f>
        <v>0</v>
      </c>
      <c r="K393" s="191"/>
      <c r="L393" s="196"/>
      <c r="M393" s="197"/>
      <c r="N393" s="198"/>
      <c r="O393" s="198"/>
      <c r="P393" s="199">
        <f>SUM(P394:P401)</f>
        <v>0</v>
      </c>
      <c r="Q393" s="198"/>
      <c r="R393" s="199">
        <f>SUM(R394:R401)</f>
        <v>0</v>
      </c>
      <c r="S393" s="198"/>
      <c r="T393" s="200">
        <f>SUM(T394:T401)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1" t="s">
        <v>80</v>
      </c>
      <c r="AT393" s="202" t="s">
        <v>71</v>
      </c>
      <c r="AU393" s="202" t="s">
        <v>80</v>
      </c>
      <c r="AY393" s="201" t="s">
        <v>121</v>
      </c>
      <c r="BK393" s="203">
        <f>SUM(BK394:BK401)</f>
        <v>0</v>
      </c>
    </row>
    <row r="394" s="2" customFormat="1" ht="21.75" customHeight="1">
      <c r="A394" s="39"/>
      <c r="B394" s="40"/>
      <c r="C394" s="206" t="s">
        <v>530</v>
      </c>
      <c r="D394" s="206" t="s">
        <v>123</v>
      </c>
      <c r="E394" s="207" t="s">
        <v>531</v>
      </c>
      <c r="F394" s="208" t="s">
        <v>532</v>
      </c>
      <c r="G394" s="209" t="s">
        <v>240</v>
      </c>
      <c r="H394" s="210">
        <v>554.39099999999996</v>
      </c>
      <c r="I394" s="211"/>
      <c r="J394" s="212">
        <f>ROUND(I394*H394,2)</f>
        <v>0</v>
      </c>
      <c r="K394" s="208" t="s">
        <v>127</v>
      </c>
      <c r="L394" s="45"/>
      <c r="M394" s="213" t="s">
        <v>19</v>
      </c>
      <c r="N394" s="214" t="s">
        <v>43</v>
      </c>
      <c r="O394" s="85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7" t="s">
        <v>128</v>
      </c>
      <c r="AT394" s="217" t="s">
        <v>123</v>
      </c>
      <c r="AU394" s="217" t="s">
        <v>83</v>
      </c>
      <c r="AY394" s="18" t="s">
        <v>121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80</v>
      </c>
      <c r="BK394" s="218">
        <f>ROUND(I394*H394,2)</f>
        <v>0</v>
      </c>
      <c r="BL394" s="18" t="s">
        <v>128</v>
      </c>
      <c r="BM394" s="217" t="s">
        <v>533</v>
      </c>
    </row>
    <row r="395" s="2" customFormat="1">
      <c r="A395" s="39"/>
      <c r="B395" s="40"/>
      <c r="C395" s="41"/>
      <c r="D395" s="219" t="s">
        <v>130</v>
      </c>
      <c r="E395" s="41"/>
      <c r="F395" s="220" t="s">
        <v>534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130</v>
      </c>
      <c r="AU395" s="18" t="s">
        <v>83</v>
      </c>
    </row>
    <row r="396" s="2" customFormat="1">
      <c r="A396" s="39"/>
      <c r="B396" s="40"/>
      <c r="C396" s="41"/>
      <c r="D396" s="224" t="s">
        <v>132</v>
      </c>
      <c r="E396" s="41"/>
      <c r="F396" s="225" t="s">
        <v>535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132</v>
      </c>
      <c r="AU396" s="18" t="s">
        <v>83</v>
      </c>
    </row>
    <row r="397" s="2" customFormat="1">
      <c r="A397" s="39"/>
      <c r="B397" s="40"/>
      <c r="C397" s="41"/>
      <c r="D397" s="219" t="s">
        <v>134</v>
      </c>
      <c r="E397" s="41"/>
      <c r="F397" s="226" t="s">
        <v>536</v>
      </c>
      <c r="G397" s="41"/>
      <c r="H397" s="41"/>
      <c r="I397" s="221"/>
      <c r="J397" s="41"/>
      <c r="K397" s="41"/>
      <c r="L397" s="45"/>
      <c r="M397" s="222"/>
      <c r="N397" s="223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134</v>
      </c>
      <c r="AU397" s="18" t="s">
        <v>83</v>
      </c>
    </row>
    <row r="398" s="2" customFormat="1" ht="21.75" customHeight="1">
      <c r="A398" s="39"/>
      <c r="B398" s="40"/>
      <c r="C398" s="206" t="s">
        <v>537</v>
      </c>
      <c r="D398" s="206" t="s">
        <v>123</v>
      </c>
      <c r="E398" s="207" t="s">
        <v>538</v>
      </c>
      <c r="F398" s="208" t="s">
        <v>539</v>
      </c>
      <c r="G398" s="209" t="s">
        <v>240</v>
      </c>
      <c r="H398" s="210">
        <v>554.39099999999996</v>
      </c>
      <c r="I398" s="211"/>
      <c r="J398" s="212">
        <f>ROUND(I398*H398,2)</f>
        <v>0</v>
      </c>
      <c r="K398" s="208" t="s">
        <v>127</v>
      </c>
      <c r="L398" s="45"/>
      <c r="M398" s="213" t="s">
        <v>19</v>
      </c>
      <c r="N398" s="214" t="s">
        <v>43</v>
      </c>
      <c r="O398" s="85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7" t="s">
        <v>128</v>
      </c>
      <c r="AT398" s="217" t="s">
        <v>123</v>
      </c>
      <c r="AU398" s="217" t="s">
        <v>83</v>
      </c>
      <c r="AY398" s="18" t="s">
        <v>121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8" t="s">
        <v>80</v>
      </c>
      <c r="BK398" s="218">
        <f>ROUND(I398*H398,2)</f>
        <v>0</v>
      </c>
      <c r="BL398" s="18" t="s">
        <v>128</v>
      </c>
      <c r="BM398" s="217" t="s">
        <v>540</v>
      </c>
    </row>
    <row r="399" s="2" customFormat="1">
      <c r="A399" s="39"/>
      <c r="B399" s="40"/>
      <c r="C399" s="41"/>
      <c r="D399" s="219" t="s">
        <v>130</v>
      </c>
      <c r="E399" s="41"/>
      <c r="F399" s="220" t="s">
        <v>541</v>
      </c>
      <c r="G399" s="41"/>
      <c r="H399" s="41"/>
      <c r="I399" s="221"/>
      <c r="J399" s="41"/>
      <c r="K399" s="41"/>
      <c r="L399" s="45"/>
      <c r="M399" s="222"/>
      <c r="N399" s="223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130</v>
      </c>
      <c r="AU399" s="18" t="s">
        <v>83</v>
      </c>
    </row>
    <row r="400" s="2" customFormat="1">
      <c r="A400" s="39"/>
      <c r="B400" s="40"/>
      <c r="C400" s="41"/>
      <c r="D400" s="224" t="s">
        <v>132</v>
      </c>
      <c r="E400" s="41"/>
      <c r="F400" s="225" t="s">
        <v>542</v>
      </c>
      <c r="G400" s="41"/>
      <c r="H400" s="41"/>
      <c r="I400" s="221"/>
      <c r="J400" s="41"/>
      <c r="K400" s="41"/>
      <c r="L400" s="45"/>
      <c r="M400" s="222"/>
      <c r="N400" s="22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132</v>
      </c>
      <c r="AU400" s="18" t="s">
        <v>83</v>
      </c>
    </row>
    <row r="401" s="2" customFormat="1">
      <c r="A401" s="39"/>
      <c r="B401" s="40"/>
      <c r="C401" s="41"/>
      <c r="D401" s="219" t="s">
        <v>134</v>
      </c>
      <c r="E401" s="41"/>
      <c r="F401" s="226" t="s">
        <v>536</v>
      </c>
      <c r="G401" s="41"/>
      <c r="H401" s="41"/>
      <c r="I401" s="221"/>
      <c r="J401" s="41"/>
      <c r="K401" s="41"/>
      <c r="L401" s="45"/>
      <c r="M401" s="269"/>
      <c r="N401" s="270"/>
      <c r="O401" s="271"/>
      <c r="P401" s="271"/>
      <c r="Q401" s="271"/>
      <c r="R401" s="271"/>
      <c r="S401" s="271"/>
      <c r="T401" s="272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134</v>
      </c>
      <c r="AU401" s="18" t="s">
        <v>83</v>
      </c>
    </row>
    <row r="402" s="2" customFormat="1" ht="6.96" customHeight="1">
      <c r="A402" s="39"/>
      <c r="B402" s="60"/>
      <c r="C402" s="61"/>
      <c r="D402" s="61"/>
      <c r="E402" s="61"/>
      <c r="F402" s="61"/>
      <c r="G402" s="61"/>
      <c r="H402" s="61"/>
      <c r="I402" s="61"/>
      <c r="J402" s="61"/>
      <c r="K402" s="61"/>
      <c r="L402" s="45"/>
      <c r="M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</row>
  </sheetData>
  <sheetProtection sheet="1" autoFilter="0" formatColumns="0" formatRows="0" objects="1" scenarios="1" spinCount="100000" saltValue="PbttlOPJ0o14D8PH7Pm5u18wkWjNtUaMS4ZZpiBDaLWU7DCTKpviVzZK+MXI8gIcgdAFohzBgMdybgpfbL/w7A==" hashValue="J7TeHoDh4MYxhXtLxC96V20bjx2mXsboSH7XQy0SaqJ1Lnges/ezBwnLIospQVCBDZT/3xBC74ERCPMgJ4wAWQ==" algorithmName="SHA-512" password="CC35"/>
  <autoFilter ref="C85:K40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1/111301111"/>
    <hyperlink ref="F97" r:id="rId2" display="https://podminky.urs.cz/item/CS_URS_2021_01/113107343"/>
    <hyperlink ref="F103" r:id="rId3" display="https://podminky.urs.cz/item/CS_URS_2021_01/121151113"/>
    <hyperlink ref="F109" r:id="rId4" display="https://podminky.urs.cz/item/CS_URS_2021_01/122251106"/>
    <hyperlink ref="F146" r:id="rId5" display="https://podminky.urs.cz/item/CS_URS_2021_01/133212012"/>
    <hyperlink ref="F152" r:id="rId6" display="https://podminky.urs.cz/item/CS_URS_2021_01/162351104"/>
    <hyperlink ref="F161" r:id="rId7" display="https://podminky.urs.cz/item/CS_URS_2021_01/162751117"/>
    <hyperlink ref="F168" r:id="rId8" display="https://podminky.urs.cz/item/CS_URS_2021_01/162751119"/>
    <hyperlink ref="F174" r:id="rId9" display="https://podminky.urs.cz/item/CS_URS_2021_01/167151101"/>
    <hyperlink ref="F181" r:id="rId10" display="https://podminky.urs.cz/item/CS_URS_2021_01/171201231"/>
    <hyperlink ref="F187" r:id="rId11" display="https://podminky.urs.cz/item/CS_URS_2021_01/171211101"/>
    <hyperlink ref="F193" r:id="rId12" display="https://podminky.urs.cz/item/CS_URS_2021_01/171251201"/>
    <hyperlink ref="F200" r:id="rId13" display="https://podminky.urs.cz/item/CS_URS_2021_01/181351005"/>
    <hyperlink ref="F206" r:id="rId14" display="https://podminky.urs.cz/item/CS_URS_2021_01/181351103"/>
    <hyperlink ref="F212" r:id="rId15" display="https://podminky.urs.cz/item/CS_URS_2021_01/181411131"/>
    <hyperlink ref="F222" r:id="rId16" display="https://podminky.urs.cz/item/CS_URS_2021_01/181951112"/>
    <hyperlink ref="F227" r:id="rId17" display="https://podminky.urs.cz/item/CS_URS_2021_01/184818249"/>
    <hyperlink ref="F232" r:id="rId18" display="https://podminky.urs.cz/item/CS_URS_2021_01/185804312"/>
    <hyperlink ref="F237" r:id="rId19" display="https://podminky.urs.cz/item/CS_URS_2021_01/185851121"/>
    <hyperlink ref="F243" r:id="rId20" display="https://podminky.urs.cz/item/CS_URS_2021_01/185851129"/>
    <hyperlink ref="F250" r:id="rId21" display="https://podminky.urs.cz/item/CS_URS_2021_01/211531111"/>
    <hyperlink ref="F256" r:id="rId22" display="https://podminky.urs.cz/item/CS_URS_2021_01/211571112"/>
    <hyperlink ref="F262" r:id="rId23" display="https://podminky.urs.cz/item/CS_URS_2021_01/211971110"/>
    <hyperlink ref="F272" r:id="rId24" display="https://podminky.urs.cz/item/CS_URS_2021_01/211971122"/>
    <hyperlink ref="F283" r:id="rId25" display="https://podminky.urs.cz/item/CS_URS_2021_01/212751106"/>
    <hyperlink ref="F294" r:id="rId26" display="https://podminky.urs.cz/item/CS_URS_2021_01/564851111"/>
    <hyperlink ref="F304" r:id="rId27" display="https://podminky.urs.cz/item/CS_URS_2021_01/569831111"/>
    <hyperlink ref="F312" r:id="rId28" display="https://podminky.urs.cz/item/CS_URS_2021_01/569903311"/>
    <hyperlink ref="F322" r:id="rId29" display="https://podminky.urs.cz/item/CS_URS_2021_01/573191111"/>
    <hyperlink ref="F327" r:id="rId30" display="https://podminky.urs.cz/item/CS_URS_2021_01/573231108"/>
    <hyperlink ref="F331" r:id="rId31" display="https://podminky.urs.cz/item/CS_URS_2021_01/577134121"/>
    <hyperlink ref="F342" r:id="rId32" display="https://podminky.urs.cz/item/CS_URS_2021_01/912211111"/>
    <hyperlink ref="F352" r:id="rId33" display="https://podminky.urs.cz/item/CS_URS_2021_01/916131213"/>
    <hyperlink ref="F360" r:id="rId34" display="https://podminky.urs.cz/item/CS_URS_2021_01/919112233"/>
    <hyperlink ref="F366" r:id="rId35" display="https://podminky.urs.cz/item/CS_URS_2021_01/919122132"/>
    <hyperlink ref="F370" r:id="rId36" display="https://podminky.urs.cz/item/CS_URS_2021_01/919735114"/>
    <hyperlink ref="F377" r:id="rId37" display="https://podminky.urs.cz/item/CS_URS_2021_01/997221571"/>
    <hyperlink ref="F383" r:id="rId38" display="https://podminky.urs.cz/item/CS_URS_2021_01/997221579"/>
    <hyperlink ref="F389" r:id="rId39" display="https://podminky.urs.cz/item/CS_URS_2021_01/997221645"/>
    <hyperlink ref="F396" r:id="rId40" display="https://podminky.urs.cz/item/CS_URS_2021_01/998225111"/>
    <hyperlink ref="F400" r:id="rId41" display="https://podminky.urs.cz/item/CS_URS_2021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83</v>
      </c>
    </row>
    <row r="4" s="1" customFormat="1" ht="24.96" customHeight="1">
      <c r="B4" s="21"/>
      <c r="D4" s="132" t="s">
        <v>91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Polní cesta VC4 v k.ú. Kouty u Poděbrad</v>
      </c>
      <c r="F7" s="134"/>
      <c r="G7" s="134"/>
      <c r="H7" s="134"/>
      <c r="L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543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21</v>
      </c>
      <c r="E12" s="39"/>
      <c r="F12" s="138" t="s">
        <v>94</v>
      </c>
      <c r="G12" s="39"/>
      <c r="H12" s="39"/>
      <c r="I12" s="134" t="s">
        <v>23</v>
      </c>
      <c r="J12" s="139" t="str">
        <f>'Rekapitulace stavby'!AN8</f>
        <v>11. 7. 2021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ROUND((SUM(BE84:BE136)),  2)</f>
        <v>0</v>
      </c>
      <c r="G33" s="39"/>
      <c r="H33" s="39"/>
      <c r="I33" s="150">
        <v>0.20999999999999999</v>
      </c>
      <c r="J33" s="149">
        <f>ROUND(((SUM(BE84:BE136))*I33),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4" t="s">
        <v>44</v>
      </c>
      <c r="F34" s="149">
        <f>ROUND((SUM(BF84:BF136)),  2)</f>
        <v>0</v>
      </c>
      <c r="G34" s="39"/>
      <c r="H34" s="39"/>
      <c r="I34" s="150">
        <v>0.14999999999999999</v>
      </c>
      <c r="J34" s="149">
        <f>ROUND(((SUM(BF84:BF136))*I34),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ROUND((SUM(BG84:BG136)),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ROUND((SUM(BH84:BH136)),  2)</f>
        <v>0</v>
      </c>
      <c r="G36" s="39"/>
      <c r="H36" s="39"/>
      <c r="I36" s="150">
        <v>0.14999999999999999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ROUND((SUM(BI84:BI136)),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2" t="str">
        <f>E7</f>
        <v>Polní cesta VC4 v k.ú. Kouty u Poděbrad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Kouty</v>
      </c>
      <c r="G52" s="41"/>
      <c r="H52" s="41"/>
      <c r="I52" s="33" t="s">
        <v>23</v>
      </c>
      <c r="J52" s="73" t="str">
        <f>IF(J12="","",J12)</f>
        <v>11. 7. 2021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31</v>
      </c>
      <c r="J54" s="37" t="str">
        <f>E21</f>
        <v>VDI PROJEKT s.r.o.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Jan Duben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7"/>
      <c r="C60" s="168"/>
      <c r="D60" s="169" t="s">
        <v>544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545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546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547</v>
      </c>
      <c r="E63" s="176"/>
      <c r="F63" s="176"/>
      <c r="G63" s="176"/>
      <c r="H63" s="176"/>
      <c r="I63" s="176"/>
      <c r="J63" s="177">
        <f>J124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548</v>
      </c>
      <c r="E64" s="176"/>
      <c r="F64" s="176"/>
      <c r="G64" s="176"/>
      <c r="H64" s="176"/>
      <c r="I64" s="176"/>
      <c r="J64" s="177">
        <f>J133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106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Polní cesta VC4 v k.ú. Kouty u Poděbrad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92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k.ú. Kouty</v>
      </c>
      <c r="G78" s="41"/>
      <c r="H78" s="41"/>
      <c r="I78" s="33" t="s">
        <v>23</v>
      </c>
      <c r="J78" s="73" t="str">
        <f>IF(J12="","",J12)</f>
        <v>11. 7. 2021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ČR-SPÚ,Krajský pozemkový úřad pro Středočeský kraj</v>
      </c>
      <c r="G80" s="41"/>
      <c r="H80" s="41"/>
      <c r="I80" s="33" t="s">
        <v>31</v>
      </c>
      <c r="J80" s="37" t="str">
        <f>E21</f>
        <v>VDI PROJEKT s.r.o.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Jan Duben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107</v>
      </c>
      <c r="D83" s="182" t="s">
        <v>57</v>
      </c>
      <c r="E83" s="182" t="s">
        <v>53</v>
      </c>
      <c r="F83" s="182" t="s">
        <v>54</v>
      </c>
      <c r="G83" s="182" t="s">
        <v>108</v>
      </c>
      <c r="H83" s="182" t="s">
        <v>109</v>
      </c>
      <c r="I83" s="182" t="s">
        <v>110</v>
      </c>
      <c r="J83" s="182" t="s">
        <v>97</v>
      </c>
      <c r="K83" s="183" t="s">
        <v>111</v>
      </c>
      <c r="L83" s="184"/>
      <c r="M83" s="93" t="s">
        <v>19</v>
      </c>
      <c r="N83" s="94" t="s">
        <v>42</v>
      </c>
      <c r="O83" s="94" t="s">
        <v>112</v>
      </c>
      <c r="P83" s="94" t="s">
        <v>113</v>
      </c>
      <c r="Q83" s="94" t="s">
        <v>114</v>
      </c>
      <c r="R83" s="94" t="s">
        <v>115</v>
      </c>
      <c r="S83" s="94" t="s">
        <v>116</v>
      </c>
      <c r="T83" s="95" t="s">
        <v>117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0" t="s">
        <v>118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549</v>
      </c>
      <c r="F85" s="193" t="s">
        <v>550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P86+P110+P124+P133</f>
        <v>0</v>
      </c>
      <c r="Q85" s="198"/>
      <c r="R85" s="199">
        <f>R86+R110+R124+R133</f>
        <v>0</v>
      </c>
      <c r="S85" s="198"/>
      <c r="T85" s="200">
        <f>T86+T110+T124+T133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194</v>
      </c>
      <c r="AT85" s="202" t="s">
        <v>71</v>
      </c>
      <c r="AU85" s="202" t="s">
        <v>72</v>
      </c>
      <c r="AY85" s="201" t="s">
        <v>121</v>
      </c>
      <c r="BK85" s="203">
        <f>BK86+BK110+BK124+BK133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551</v>
      </c>
      <c r="F86" s="204" t="s">
        <v>552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SUM(P87:P109)</f>
        <v>0</v>
      </c>
      <c r="Q86" s="198"/>
      <c r="R86" s="199">
        <f>SUM(R87:R109)</f>
        <v>0</v>
      </c>
      <c r="S86" s="198"/>
      <c r="T86" s="200">
        <f>SUM(T87:T109)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194</v>
      </c>
      <c r="AT86" s="202" t="s">
        <v>71</v>
      </c>
      <c r="AU86" s="202" t="s">
        <v>80</v>
      </c>
      <c r="AY86" s="201" t="s">
        <v>121</v>
      </c>
      <c r="BK86" s="203">
        <f>SUM(BK87:BK109)</f>
        <v>0</v>
      </c>
    </row>
    <row r="87" s="2" customFormat="1" ht="16.5" customHeight="1">
      <c r="A87" s="39"/>
      <c r="B87" s="40"/>
      <c r="C87" s="206" t="s">
        <v>80</v>
      </c>
      <c r="D87" s="206" t="s">
        <v>123</v>
      </c>
      <c r="E87" s="207" t="s">
        <v>553</v>
      </c>
      <c r="F87" s="208" t="s">
        <v>554</v>
      </c>
      <c r="G87" s="209" t="s">
        <v>555</v>
      </c>
      <c r="H87" s="210">
        <v>1</v>
      </c>
      <c r="I87" s="211"/>
      <c r="J87" s="212">
        <f>ROUND(I87*H87,2)</f>
        <v>0</v>
      </c>
      <c r="K87" s="208" t="s">
        <v>127</v>
      </c>
      <c r="L87" s="45"/>
      <c r="M87" s="213" t="s">
        <v>19</v>
      </c>
      <c r="N87" s="214" t="s">
        <v>43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556</v>
      </c>
      <c r="AT87" s="217" t="s">
        <v>123</v>
      </c>
      <c r="AU87" s="217" t="s">
        <v>83</v>
      </c>
      <c r="AY87" s="18" t="s">
        <v>121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80</v>
      </c>
      <c r="BK87" s="218">
        <f>ROUND(I87*H87,2)</f>
        <v>0</v>
      </c>
      <c r="BL87" s="18" t="s">
        <v>556</v>
      </c>
      <c r="BM87" s="217" t="s">
        <v>557</v>
      </c>
    </row>
    <row r="88" s="2" customFormat="1">
      <c r="A88" s="39"/>
      <c r="B88" s="40"/>
      <c r="C88" s="41"/>
      <c r="D88" s="219" t="s">
        <v>130</v>
      </c>
      <c r="E88" s="41"/>
      <c r="F88" s="220" t="s">
        <v>554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130</v>
      </c>
      <c r="AU88" s="18" t="s">
        <v>83</v>
      </c>
    </row>
    <row r="89" s="2" customFormat="1">
      <c r="A89" s="39"/>
      <c r="B89" s="40"/>
      <c r="C89" s="41"/>
      <c r="D89" s="224" t="s">
        <v>132</v>
      </c>
      <c r="E89" s="41"/>
      <c r="F89" s="225" t="s">
        <v>558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132</v>
      </c>
      <c r="AU89" s="18" t="s">
        <v>83</v>
      </c>
    </row>
    <row r="90" s="2" customFormat="1">
      <c r="A90" s="39"/>
      <c r="B90" s="40"/>
      <c r="C90" s="41"/>
      <c r="D90" s="219" t="s">
        <v>134</v>
      </c>
      <c r="E90" s="41"/>
      <c r="F90" s="226" t="s">
        <v>559</v>
      </c>
      <c r="G90" s="41"/>
      <c r="H90" s="41"/>
      <c r="I90" s="221"/>
      <c r="J90" s="41"/>
      <c r="K90" s="41"/>
      <c r="L90" s="45"/>
      <c r="M90" s="222"/>
      <c r="N90" s="22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134</v>
      </c>
      <c r="AU90" s="18" t="s">
        <v>83</v>
      </c>
    </row>
    <row r="91" s="2" customFormat="1" ht="16.5" customHeight="1">
      <c r="A91" s="39"/>
      <c r="B91" s="40"/>
      <c r="C91" s="206" t="s">
        <v>83</v>
      </c>
      <c r="D91" s="206" t="s">
        <v>123</v>
      </c>
      <c r="E91" s="207" t="s">
        <v>560</v>
      </c>
      <c r="F91" s="208" t="s">
        <v>561</v>
      </c>
      <c r="G91" s="209" t="s">
        <v>555</v>
      </c>
      <c r="H91" s="210">
        <v>1</v>
      </c>
      <c r="I91" s="211"/>
      <c r="J91" s="212">
        <f>ROUND(I91*H91,2)</f>
        <v>0</v>
      </c>
      <c r="K91" s="208" t="s">
        <v>127</v>
      </c>
      <c r="L91" s="45"/>
      <c r="M91" s="213" t="s">
        <v>19</v>
      </c>
      <c r="N91" s="214" t="s">
        <v>43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556</v>
      </c>
      <c r="AT91" s="217" t="s">
        <v>123</v>
      </c>
      <c r="AU91" s="217" t="s">
        <v>83</v>
      </c>
      <c r="AY91" s="18" t="s">
        <v>121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8" t="s">
        <v>80</v>
      </c>
      <c r="BK91" s="218">
        <f>ROUND(I91*H91,2)</f>
        <v>0</v>
      </c>
      <c r="BL91" s="18" t="s">
        <v>556</v>
      </c>
      <c r="BM91" s="217" t="s">
        <v>562</v>
      </c>
    </row>
    <row r="92" s="2" customFormat="1">
      <c r="A92" s="39"/>
      <c r="B92" s="40"/>
      <c r="C92" s="41"/>
      <c r="D92" s="219" t="s">
        <v>130</v>
      </c>
      <c r="E92" s="41"/>
      <c r="F92" s="220" t="s">
        <v>561</v>
      </c>
      <c r="G92" s="41"/>
      <c r="H92" s="41"/>
      <c r="I92" s="221"/>
      <c r="J92" s="41"/>
      <c r="K92" s="41"/>
      <c r="L92" s="45"/>
      <c r="M92" s="222"/>
      <c r="N92" s="22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130</v>
      </c>
      <c r="AU92" s="18" t="s">
        <v>83</v>
      </c>
    </row>
    <row r="93" s="2" customFormat="1">
      <c r="A93" s="39"/>
      <c r="B93" s="40"/>
      <c r="C93" s="41"/>
      <c r="D93" s="224" t="s">
        <v>132</v>
      </c>
      <c r="E93" s="41"/>
      <c r="F93" s="225" t="s">
        <v>563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83</v>
      </c>
    </row>
    <row r="94" s="2" customFormat="1">
      <c r="A94" s="39"/>
      <c r="B94" s="40"/>
      <c r="C94" s="41"/>
      <c r="D94" s="219" t="s">
        <v>134</v>
      </c>
      <c r="E94" s="41"/>
      <c r="F94" s="226" t="s">
        <v>559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134</v>
      </c>
      <c r="AU94" s="18" t="s">
        <v>83</v>
      </c>
    </row>
    <row r="95" s="13" customFormat="1">
      <c r="A95" s="13"/>
      <c r="B95" s="227"/>
      <c r="C95" s="228"/>
      <c r="D95" s="219" t="s">
        <v>136</v>
      </c>
      <c r="E95" s="229" t="s">
        <v>19</v>
      </c>
      <c r="F95" s="230" t="s">
        <v>564</v>
      </c>
      <c r="G95" s="228"/>
      <c r="H95" s="231">
        <v>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136</v>
      </c>
      <c r="AU95" s="237" t="s">
        <v>83</v>
      </c>
      <c r="AV95" s="13" t="s">
        <v>83</v>
      </c>
      <c r="AW95" s="13" t="s">
        <v>33</v>
      </c>
      <c r="AX95" s="13" t="s">
        <v>80</v>
      </c>
      <c r="AY95" s="237" t="s">
        <v>121</v>
      </c>
    </row>
    <row r="96" s="2" customFormat="1" ht="16.5" customHeight="1">
      <c r="A96" s="39"/>
      <c r="B96" s="40"/>
      <c r="C96" s="206" t="s">
        <v>146</v>
      </c>
      <c r="D96" s="206" t="s">
        <v>123</v>
      </c>
      <c r="E96" s="207" t="s">
        <v>565</v>
      </c>
      <c r="F96" s="208" t="s">
        <v>566</v>
      </c>
      <c r="G96" s="209" t="s">
        <v>555</v>
      </c>
      <c r="H96" s="210">
        <v>1</v>
      </c>
      <c r="I96" s="211"/>
      <c r="J96" s="212">
        <f>ROUND(I96*H96,2)</f>
        <v>0</v>
      </c>
      <c r="K96" s="208" t="s">
        <v>127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556</v>
      </c>
      <c r="AT96" s="217" t="s">
        <v>123</v>
      </c>
      <c r="AU96" s="217" t="s">
        <v>83</v>
      </c>
      <c r="AY96" s="18" t="s">
        <v>121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80</v>
      </c>
      <c r="BK96" s="218">
        <f>ROUND(I96*H96,2)</f>
        <v>0</v>
      </c>
      <c r="BL96" s="18" t="s">
        <v>556</v>
      </c>
      <c r="BM96" s="217" t="s">
        <v>567</v>
      </c>
    </row>
    <row r="97" s="2" customFormat="1">
      <c r="A97" s="39"/>
      <c r="B97" s="40"/>
      <c r="C97" s="41"/>
      <c r="D97" s="219" t="s">
        <v>130</v>
      </c>
      <c r="E97" s="41"/>
      <c r="F97" s="220" t="s">
        <v>566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130</v>
      </c>
      <c r="AU97" s="18" t="s">
        <v>83</v>
      </c>
    </row>
    <row r="98" s="2" customFormat="1">
      <c r="A98" s="39"/>
      <c r="B98" s="40"/>
      <c r="C98" s="41"/>
      <c r="D98" s="224" t="s">
        <v>132</v>
      </c>
      <c r="E98" s="41"/>
      <c r="F98" s="225" t="s">
        <v>568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132</v>
      </c>
      <c r="AU98" s="18" t="s">
        <v>83</v>
      </c>
    </row>
    <row r="99" s="2" customFormat="1">
      <c r="A99" s="39"/>
      <c r="B99" s="40"/>
      <c r="C99" s="41"/>
      <c r="D99" s="219" t="s">
        <v>134</v>
      </c>
      <c r="E99" s="41"/>
      <c r="F99" s="226" t="s">
        <v>559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134</v>
      </c>
      <c r="AU99" s="18" t="s">
        <v>83</v>
      </c>
    </row>
    <row r="100" s="2" customFormat="1" ht="16.5" customHeight="1">
      <c r="A100" s="39"/>
      <c r="B100" s="40"/>
      <c r="C100" s="206" t="s">
        <v>128</v>
      </c>
      <c r="D100" s="206" t="s">
        <v>123</v>
      </c>
      <c r="E100" s="207" t="s">
        <v>569</v>
      </c>
      <c r="F100" s="208" t="s">
        <v>570</v>
      </c>
      <c r="G100" s="209" t="s">
        <v>555</v>
      </c>
      <c r="H100" s="210">
        <v>1</v>
      </c>
      <c r="I100" s="211"/>
      <c r="J100" s="212">
        <f>ROUND(I100*H100,2)</f>
        <v>0</v>
      </c>
      <c r="K100" s="208" t="s">
        <v>127</v>
      </c>
      <c r="L100" s="45"/>
      <c r="M100" s="213" t="s">
        <v>19</v>
      </c>
      <c r="N100" s="214" t="s">
        <v>43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556</v>
      </c>
      <c r="AT100" s="217" t="s">
        <v>123</v>
      </c>
      <c r="AU100" s="217" t="s">
        <v>83</v>
      </c>
      <c r="AY100" s="18" t="s">
        <v>121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80</v>
      </c>
      <c r="BK100" s="218">
        <f>ROUND(I100*H100,2)</f>
        <v>0</v>
      </c>
      <c r="BL100" s="18" t="s">
        <v>556</v>
      </c>
      <c r="BM100" s="217" t="s">
        <v>571</v>
      </c>
    </row>
    <row r="101" s="2" customFormat="1">
      <c r="A101" s="39"/>
      <c r="B101" s="40"/>
      <c r="C101" s="41"/>
      <c r="D101" s="219" t="s">
        <v>130</v>
      </c>
      <c r="E101" s="41"/>
      <c r="F101" s="220" t="s">
        <v>570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130</v>
      </c>
      <c r="AU101" s="18" t="s">
        <v>83</v>
      </c>
    </row>
    <row r="102" s="2" customFormat="1">
      <c r="A102" s="39"/>
      <c r="B102" s="40"/>
      <c r="C102" s="41"/>
      <c r="D102" s="224" t="s">
        <v>132</v>
      </c>
      <c r="E102" s="41"/>
      <c r="F102" s="225" t="s">
        <v>572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83</v>
      </c>
    </row>
    <row r="103" s="2" customFormat="1">
      <c r="A103" s="39"/>
      <c r="B103" s="40"/>
      <c r="C103" s="41"/>
      <c r="D103" s="219" t="s">
        <v>134</v>
      </c>
      <c r="E103" s="41"/>
      <c r="F103" s="226" t="s">
        <v>559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83</v>
      </c>
    </row>
    <row r="104" s="13" customFormat="1">
      <c r="A104" s="13"/>
      <c r="B104" s="227"/>
      <c r="C104" s="228"/>
      <c r="D104" s="219" t="s">
        <v>136</v>
      </c>
      <c r="E104" s="229" t="s">
        <v>19</v>
      </c>
      <c r="F104" s="230" t="s">
        <v>573</v>
      </c>
      <c r="G104" s="228"/>
      <c r="H104" s="231">
        <v>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136</v>
      </c>
      <c r="AU104" s="237" t="s">
        <v>83</v>
      </c>
      <c r="AV104" s="13" t="s">
        <v>83</v>
      </c>
      <c r="AW104" s="13" t="s">
        <v>33</v>
      </c>
      <c r="AX104" s="13" t="s">
        <v>80</v>
      </c>
      <c r="AY104" s="237" t="s">
        <v>121</v>
      </c>
    </row>
    <row r="105" s="2" customFormat="1" ht="16.5" customHeight="1">
      <c r="A105" s="39"/>
      <c r="B105" s="40"/>
      <c r="C105" s="206" t="s">
        <v>194</v>
      </c>
      <c r="D105" s="206" t="s">
        <v>123</v>
      </c>
      <c r="E105" s="207" t="s">
        <v>574</v>
      </c>
      <c r="F105" s="208" t="s">
        <v>575</v>
      </c>
      <c r="G105" s="209" t="s">
        <v>555</v>
      </c>
      <c r="H105" s="210">
        <v>1</v>
      </c>
      <c r="I105" s="211"/>
      <c r="J105" s="212">
        <f>ROUND(I105*H105,2)</f>
        <v>0</v>
      </c>
      <c r="K105" s="208" t="s">
        <v>127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556</v>
      </c>
      <c r="AT105" s="217" t="s">
        <v>123</v>
      </c>
      <c r="AU105" s="217" t="s">
        <v>83</v>
      </c>
      <c r="AY105" s="18" t="s">
        <v>121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80</v>
      </c>
      <c r="BK105" s="218">
        <f>ROUND(I105*H105,2)</f>
        <v>0</v>
      </c>
      <c r="BL105" s="18" t="s">
        <v>556</v>
      </c>
      <c r="BM105" s="217" t="s">
        <v>576</v>
      </c>
    </row>
    <row r="106" s="2" customFormat="1">
      <c r="A106" s="39"/>
      <c r="B106" s="40"/>
      <c r="C106" s="41"/>
      <c r="D106" s="219" t="s">
        <v>130</v>
      </c>
      <c r="E106" s="41"/>
      <c r="F106" s="220" t="s">
        <v>575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130</v>
      </c>
      <c r="AU106" s="18" t="s">
        <v>83</v>
      </c>
    </row>
    <row r="107" s="2" customFormat="1">
      <c r="A107" s="39"/>
      <c r="B107" s="40"/>
      <c r="C107" s="41"/>
      <c r="D107" s="224" t="s">
        <v>132</v>
      </c>
      <c r="E107" s="41"/>
      <c r="F107" s="225" t="s">
        <v>577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83</v>
      </c>
    </row>
    <row r="108" s="2" customFormat="1">
      <c r="A108" s="39"/>
      <c r="B108" s="40"/>
      <c r="C108" s="41"/>
      <c r="D108" s="219" t="s">
        <v>134</v>
      </c>
      <c r="E108" s="41"/>
      <c r="F108" s="226" t="s">
        <v>559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134</v>
      </c>
      <c r="AU108" s="18" t="s">
        <v>83</v>
      </c>
    </row>
    <row r="109" s="13" customFormat="1">
      <c r="A109" s="13"/>
      <c r="B109" s="227"/>
      <c r="C109" s="228"/>
      <c r="D109" s="219" t="s">
        <v>136</v>
      </c>
      <c r="E109" s="229" t="s">
        <v>19</v>
      </c>
      <c r="F109" s="230" t="s">
        <v>578</v>
      </c>
      <c r="G109" s="228"/>
      <c r="H109" s="231">
        <v>1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136</v>
      </c>
      <c r="AU109" s="237" t="s">
        <v>83</v>
      </c>
      <c r="AV109" s="13" t="s">
        <v>83</v>
      </c>
      <c r="AW109" s="13" t="s">
        <v>33</v>
      </c>
      <c r="AX109" s="13" t="s">
        <v>80</v>
      </c>
      <c r="AY109" s="237" t="s">
        <v>121</v>
      </c>
    </row>
    <row r="110" s="12" customFormat="1" ht="22.8" customHeight="1">
      <c r="A110" s="12"/>
      <c r="B110" s="190"/>
      <c r="C110" s="191"/>
      <c r="D110" s="192" t="s">
        <v>71</v>
      </c>
      <c r="E110" s="204" t="s">
        <v>579</v>
      </c>
      <c r="F110" s="204" t="s">
        <v>580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SUM(P111:P123)</f>
        <v>0</v>
      </c>
      <c r="Q110" s="198"/>
      <c r="R110" s="199">
        <f>SUM(R111:R123)</f>
        <v>0</v>
      </c>
      <c r="S110" s="198"/>
      <c r="T110" s="200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194</v>
      </c>
      <c r="AT110" s="202" t="s">
        <v>71</v>
      </c>
      <c r="AU110" s="202" t="s">
        <v>80</v>
      </c>
      <c r="AY110" s="201" t="s">
        <v>121</v>
      </c>
      <c r="BK110" s="203">
        <f>SUM(BK111:BK123)</f>
        <v>0</v>
      </c>
    </row>
    <row r="111" s="2" customFormat="1" ht="16.5" customHeight="1">
      <c r="A111" s="39"/>
      <c r="B111" s="40"/>
      <c r="C111" s="206" t="s">
        <v>202</v>
      </c>
      <c r="D111" s="206" t="s">
        <v>123</v>
      </c>
      <c r="E111" s="207" t="s">
        <v>581</v>
      </c>
      <c r="F111" s="208" t="s">
        <v>582</v>
      </c>
      <c r="G111" s="209" t="s">
        <v>555</v>
      </c>
      <c r="H111" s="210">
        <v>1</v>
      </c>
      <c r="I111" s="211"/>
      <c r="J111" s="212">
        <f>ROUND(I111*H111,2)</f>
        <v>0</v>
      </c>
      <c r="K111" s="208" t="s">
        <v>127</v>
      </c>
      <c r="L111" s="45"/>
      <c r="M111" s="213" t="s">
        <v>19</v>
      </c>
      <c r="N111" s="214" t="s">
        <v>43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556</v>
      </c>
      <c r="AT111" s="217" t="s">
        <v>123</v>
      </c>
      <c r="AU111" s="217" t="s">
        <v>83</v>
      </c>
      <c r="AY111" s="18" t="s">
        <v>121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80</v>
      </c>
      <c r="BK111" s="218">
        <f>ROUND(I111*H111,2)</f>
        <v>0</v>
      </c>
      <c r="BL111" s="18" t="s">
        <v>556</v>
      </c>
      <c r="BM111" s="217" t="s">
        <v>583</v>
      </c>
    </row>
    <row r="112" s="2" customFormat="1">
      <c r="A112" s="39"/>
      <c r="B112" s="40"/>
      <c r="C112" s="41"/>
      <c r="D112" s="219" t="s">
        <v>130</v>
      </c>
      <c r="E112" s="41"/>
      <c r="F112" s="220" t="s">
        <v>582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130</v>
      </c>
      <c r="AU112" s="18" t="s">
        <v>83</v>
      </c>
    </row>
    <row r="113" s="2" customFormat="1">
      <c r="A113" s="39"/>
      <c r="B113" s="40"/>
      <c r="C113" s="41"/>
      <c r="D113" s="224" t="s">
        <v>132</v>
      </c>
      <c r="E113" s="41"/>
      <c r="F113" s="225" t="s">
        <v>584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132</v>
      </c>
      <c r="AU113" s="18" t="s">
        <v>83</v>
      </c>
    </row>
    <row r="114" s="2" customFormat="1">
      <c r="A114" s="39"/>
      <c r="B114" s="40"/>
      <c r="C114" s="41"/>
      <c r="D114" s="219" t="s">
        <v>134</v>
      </c>
      <c r="E114" s="41"/>
      <c r="F114" s="226" t="s">
        <v>585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134</v>
      </c>
      <c r="AU114" s="18" t="s">
        <v>83</v>
      </c>
    </row>
    <row r="115" s="2" customFormat="1" ht="24.15" customHeight="1">
      <c r="A115" s="39"/>
      <c r="B115" s="40"/>
      <c r="C115" s="206" t="s">
        <v>213</v>
      </c>
      <c r="D115" s="206" t="s">
        <v>123</v>
      </c>
      <c r="E115" s="207" t="s">
        <v>586</v>
      </c>
      <c r="F115" s="208" t="s">
        <v>587</v>
      </c>
      <c r="G115" s="209" t="s">
        <v>555</v>
      </c>
      <c r="H115" s="210">
        <v>1</v>
      </c>
      <c r="I115" s="211"/>
      <c r="J115" s="212">
        <f>ROUND(I115*H115,2)</f>
        <v>0</v>
      </c>
      <c r="K115" s="208" t="s">
        <v>127</v>
      </c>
      <c r="L115" s="45"/>
      <c r="M115" s="213" t="s">
        <v>19</v>
      </c>
      <c r="N115" s="214" t="s">
        <v>43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556</v>
      </c>
      <c r="AT115" s="217" t="s">
        <v>123</v>
      </c>
      <c r="AU115" s="217" t="s">
        <v>83</v>
      </c>
      <c r="AY115" s="18" t="s">
        <v>121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80</v>
      </c>
      <c r="BK115" s="218">
        <f>ROUND(I115*H115,2)</f>
        <v>0</v>
      </c>
      <c r="BL115" s="18" t="s">
        <v>556</v>
      </c>
      <c r="BM115" s="217" t="s">
        <v>588</v>
      </c>
    </row>
    <row r="116" s="2" customFormat="1">
      <c r="A116" s="39"/>
      <c r="B116" s="40"/>
      <c r="C116" s="41"/>
      <c r="D116" s="219" t="s">
        <v>130</v>
      </c>
      <c r="E116" s="41"/>
      <c r="F116" s="220" t="s">
        <v>587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130</v>
      </c>
      <c r="AU116" s="18" t="s">
        <v>83</v>
      </c>
    </row>
    <row r="117" s="2" customFormat="1">
      <c r="A117" s="39"/>
      <c r="B117" s="40"/>
      <c r="C117" s="41"/>
      <c r="D117" s="224" t="s">
        <v>132</v>
      </c>
      <c r="E117" s="41"/>
      <c r="F117" s="225" t="s">
        <v>589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132</v>
      </c>
      <c r="AU117" s="18" t="s">
        <v>83</v>
      </c>
    </row>
    <row r="118" s="2" customFormat="1">
      <c r="A118" s="39"/>
      <c r="B118" s="40"/>
      <c r="C118" s="41"/>
      <c r="D118" s="219" t="s">
        <v>134</v>
      </c>
      <c r="E118" s="41"/>
      <c r="F118" s="226" t="s">
        <v>590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83</v>
      </c>
    </row>
    <row r="119" s="13" customFormat="1">
      <c r="A119" s="13"/>
      <c r="B119" s="227"/>
      <c r="C119" s="228"/>
      <c r="D119" s="219" t="s">
        <v>136</v>
      </c>
      <c r="E119" s="229" t="s">
        <v>19</v>
      </c>
      <c r="F119" s="230" t="s">
        <v>591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136</v>
      </c>
      <c r="AU119" s="237" t="s">
        <v>83</v>
      </c>
      <c r="AV119" s="13" t="s">
        <v>83</v>
      </c>
      <c r="AW119" s="13" t="s">
        <v>33</v>
      </c>
      <c r="AX119" s="13" t="s">
        <v>80</v>
      </c>
      <c r="AY119" s="237" t="s">
        <v>121</v>
      </c>
    </row>
    <row r="120" s="2" customFormat="1" ht="37.8" customHeight="1">
      <c r="A120" s="39"/>
      <c r="B120" s="40"/>
      <c r="C120" s="206" t="s">
        <v>221</v>
      </c>
      <c r="D120" s="206" t="s">
        <v>123</v>
      </c>
      <c r="E120" s="207" t="s">
        <v>592</v>
      </c>
      <c r="F120" s="208" t="s">
        <v>593</v>
      </c>
      <c r="G120" s="209" t="s">
        <v>555</v>
      </c>
      <c r="H120" s="210">
        <v>1</v>
      </c>
      <c r="I120" s="211"/>
      <c r="J120" s="212">
        <f>ROUND(I120*H120,2)</f>
        <v>0</v>
      </c>
      <c r="K120" s="208" t="s">
        <v>127</v>
      </c>
      <c r="L120" s="45"/>
      <c r="M120" s="213" t="s">
        <v>19</v>
      </c>
      <c r="N120" s="214" t="s">
        <v>43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556</v>
      </c>
      <c r="AT120" s="217" t="s">
        <v>123</v>
      </c>
      <c r="AU120" s="217" t="s">
        <v>83</v>
      </c>
      <c r="AY120" s="18" t="s">
        <v>121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80</v>
      </c>
      <c r="BK120" s="218">
        <f>ROUND(I120*H120,2)</f>
        <v>0</v>
      </c>
      <c r="BL120" s="18" t="s">
        <v>556</v>
      </c>
      <c r="BM120" s="217" t="s">
        <v>594</v>
      </c>
    </row>
    <row r="121" s="2" customFormat="1">
      <c r="A121" s="39"/>
      <c r="B121" s="40"/>
      <c r="C121" s="41"/>
      <c r="D121" s="219" t="s">
        <v>130</v>
      </c>
      <c r="E121" s="41"/>
      <c r="F121" s="220" t="s">
        <v>593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83</v>
      </c>
    </row>
    <row r="122" s="2" customFormat="1">
      <c r="A122" s="39"/>
      <c r="B122" s="40"/>
      <c r="C122" s="41"/>
      <c r="D122" s="224" t="s">
        <v>132</v>
      </c>
      <c r="E122" s="41"/>
      <c r="F122" s="225" t="s">
        <v>595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132</v>
      </c>
      <c r="AU122" s="18" t="s">
        <v>83</v>
      </c>
    </row>
    <row r="123" s="2" customFormat="1">
      <c r="A123" s="39"/>
      <c r="B123" s="40"/>
      <c r="C123" s="41"/>
      <c r="D123" s="219" t="s">
        <v>134</v>
      </c>
      <c r="E123" s="41"/>
      <c r="F123" s="226" t="s">
        <v>590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83</v>
      </c>
    </row>
    <row r="124" s="12" customFormat="1" ht="22.8" customHeight="1">
      <c r="A124" s="12"/>
      <c r="B124" s="190"/>
      <c r="C124" s="191"/>
      <c r="D124" s="192" t="s">
        <v>71</v>
      </c>
      <c r="E124" s="204" t="s">
        <v>596</v>
      </c>
      <c r="F124" s="204" t="s">
        <v>597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SUM(P125:P132)</f>
        <v>0</v>
      </c>
      <c r="Q124" s="198"/>
      <c r="R124" s="199">
        <f>SUM(R125:R132)</f>
        <v>0</v>
      </c>
      <c r="S124" s="198"/>
      <c r="T124" s="20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194</v>
      </c>
      <c r="AT124" s="202" t="s">
        <v>71</v>
      </c>
      <c r="AU124" s="202" t="s">
        <v>80</v>
      </c>
      <c r="AY124" s="201" t="s">
        <v>121</v>
      </c>
      <c r="BK124" s="203">
        <f>SUM(BK125:BK132)</f>
        <v>0</v>
      </c>
    </row>
    <row r="125" s="2" customFormat="1" ht="16.5" customHeight="1">
      <c r="A125" s="39"/>
      <c r="B125" s="40"/>
      <c r="C125" s="206" t="s">
        <v>228</v>
      </c>
      <c r="D125" s="206" t="s">
        <v>123</v>
      </c>
      <c r="E125" s="207" t="s">
        <v>598</v>
      </c>
      <c r="F125" s="208" t="s">
        <v>599</v>
      </c>
      <c r="G125" s="209" t="s">
        <v>555</v>
      </c>
      <c r="H125" s="210">
        <v>1</v>
      </c>
      <c r="I125" s="211"/>
      <c r="J125" s="212">
        <f>ROUND(I125*H125,2)</f>
        <v>0</v>
      </c>
      <c r="K125" s="208" t="s">
        <v>127</v>
      </c>
      <c r="L125" s="45"/>
      <c r="M125" s="213" t="s">
        <v>19</v>
      </c>
      <c r="N125" s="214" t="s">
        <v>43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556</v>
      </c>
      <c r="AT125" s="217" t="s">
        <v>123</v>
      </c>
      <c r="AU125" s="217" t="s">
        <v>83</v>
      </c>
      <c r="AY125" s="18" t="s">
        <v>121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80</v>
      </c>
      <c r="BK125" s="218">
        <f>ROUND(I125*H125,2)</f>
        <v>0</v>
      </c>
      <c r="BL125" s="18" t="s">
        <v>556</v>
      </c>
      <c r="BM125" s="217" t="s">
        <v>600</v>
      </c>
    </row>
    <row r="126" s="2" customFormat="1">
      <c r="A126" s="39"/>
      <c r="B126" s="40"/>
      <c r="C126" s="41"/>
      <c r="D126" s="219" t="s">
        <v>130</v>
      </c>
      <c r="E126" s="41"/>
      <c r="F126" s="220" t="s">
        <v>601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130</v>
      </c>
      <c r="AU126" s="18" t="s">
        <v>83</v>
      </c>
    </row>
    <row r="127" s="2" customFormat="1">
      <c r="A127" s="39"/>
      <c r="B127" s="40"/>
      <c r="C127" s="41"/>
      <c r="D127" s="224" t="s">
        <v>132</v>
      </c>
      <c r="E127" s="41"/>
      <c r="F127" s="225" t="s">
        <v>602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83</v>
      </c>
    </row>
    <row r="128" s="2" customFormat="1">
      <c r="A128" s="39"/>
      <c r="B128" s="40"/>
      <c r="C128" s="41"/>
      <c r="D128" s="219" t="s">
        <v>134</v>
      </c>
      <c r="E128" s="41"/>
      <c r="F128" s="226" t="s">
        <v>603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83</v>
      </c>
    </row>
    <row r="129" s="2" customFormat="1" ht="16.5" customHeight="1">
      <c r="A129" s="39"/>
      <c r="B129" s="40"/>
      <c r="C129" s="206" t="s">
        <v>237</v>
      </c>
      <c r="D129" s="206" t="s">
        <v>123</v>
      </c>
      <c r="E129" s="207" t="s">
        <v>604</v>
      </c>
      <c r="F129" s="208" t="s">
        <v>605</v>
      </c>
      <c r="G129" s="209" t="s">
        <v>555</v>
      </c>
      <c r="H129" s="210">
        <v>1</v>
      </c>
      <c r="I129" s="211"/>
      <c r="J129" s="212">
        <f>ROUND(I129*H129,2)</f>
        <v>0</v>
      </c>
      <c r="K129" s="208" t="s">
        <v>127</v>
      </c>
      <c r="L129" s="45"/>
      <c r="M129" s="213" t="s">
        <v>19</v>
      </c>
      <c r="N129" s="214" t="s">
        <v>43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556</v>
      </c>
      <c r="AT129" s="217" t="s">
        <v>123</v>
      </c>
      <c r="AU129" s="217" t="s">
        <v>83</v>
      </c>
      <c r="AY129" s="18" t="s">
        <v>121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80</v>
      </c>
      <c r="BK129" s="218">
        <f>ROUND(I129*H129,2)</f>
        <v>0</v>
      </c>
      <c r="BL129" s="18" t="s">
        <v>556</v>
      </c>
      <c r="BM129" s="217" t="s">
        <v>606</v>
      </c>
    </row>
    <row r="130" s="2" customFormat="1">
      <c r="A130" s="39"/>
      <c r="B130" s="40"/>
      <c r="C130" s="41"/>
      <c r="D130" s="219" t="s">
        <v>130</v>
      </c>
      <c r="E130" s="41"/>
      <c r="F130" s="220" t="s">
        <v>607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130</v>
      </c>
      <c r="AU130" s="18" t="s">
        <v>83</v>
      </c>
    </row>
    <row r="131" s="2" customFormat="1">
      <c r="A131" s="39"/>
      <c r="B131" s="40"/>
      <c r="C131" s="41"/>
      <c r="D131" s="224" t="s">
        <v>132</v>
      </c>
      <c r="E131" s="41"/>
      <c r="F131" s="225" t="s">
        <v>608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132</v>
      </c>
      <c r="AU131" s="18" t="s">
        <v>83</v>
      </c>
    </row>
    <row r="132" s="2" customFormat="1">
      <c r="A132" s="39"/>
      <c r="B132" s="40"/>
      <c r="C132" s="41"/>
      <c r="D132" s="219" t="s">
        <v>134</v>
      </c>
      <c r="E132" s="41"/>
      <c r="F132" s="226" t="s">
        <v>603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134</v>
      </c>
      <c r="AU132" s="18" t="s">
        <v>83</v>
      </c>
    </row>
    <row r="133" s="12" customFormat="1" ht="22.8" customHeight="1">
      <c r="A133" s="12"/>
      <c r="B133" s="190"/>
      <c r="C133" s="191"/>
      <c r="D133" s="192" t="s">
        <v>71</v>
      </c>
      <c r="E133" s="204" t="s">
        <v>609</v>
      </c>
      <c r="F133" s="204" t="s">
        <v>610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SUM(P134:P136)</f>
        <v>0</v>
      </c>
      <c r="Q133" s="198"/>
      <c r="R133" s="199">
        <f>SUM(R134:R136)</f>
        <v>0</v>
      </c>
      <c r="S133" s="198"/>
      <c r="T133" s="20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194</v>
      </c>
      <c r="AT133" s="202" t="s">
        <v>71</v>
      </c>
      <c r="AU133" s="202" t="s">
        <v>80</v>
      </c>
      <c r="AY133" s="201" t="s">
        <v>121</v>
      </c>
      <c r="BK133" s="203">
        <f>SUM(BK134:BK136)</f>
        <v>0</v>
      </c>
    </row>
    <row r="134" s="2" customFormat="1" ht="16.5" customHeight="1">
      <c r="A134" s="39"/>
      <c r="B134" s="40"/>
      <c r="C134" s="206" t="s">
        <v>246</v>
      </c>
      <c r="D134" s="206" t="s">
        <v>123</v>
      </c>
      <c r="E134" s="207" t="s">
        <v>611</v>
      </c>
      <c r="F134" s="208" t="s">
        <v>612</v>
      </c>
      <c r="G134" s="209" t="s">
        <v>555</v>
      </c>
      <c r="H134" s="210">
        <v>1</v>
      </c>
      <c r="I134" s="211"/>
      <c r="J134" s="212">
        <f>ROUND(I134*H134,2)</f>
        <v>0</v>
      </c>
      <c r="K134" s="208" t="s">
        <v>19</v>
      </c>
      <c r="L134" s="45"/>
      <c r="M134" s="213" t="s">
        <v>19</v>
      </c>
      <c r="N134" s="214" t="s">
        <v>43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556</v>
      </c>
      <c r="AT134" s="217" t="s">
        <v>123</v>
      </c>
      <c r="AU134" s="217" t="s">
        <v>83</v>
      </c>
      <c r="AY134" s="18" t="s">
        <v>121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80</v>
      </c>
      <c r="BK134" s="218">
        <f>ROUND(I134*H134,2)</f>
        <v>0</v>
      </c>
      <c r="BL134" s="18" t="s">
        <v>556</v>
      </c>
      <c r="BM134" s="217" t="s">
        <v>613</v>
      </c>
    </row>
    <row r="135" s="2" customFormat="1">
      <c r="A135" s="39"/>
      <c r="B135" s="40"/>
      <c r="C135" s="41"/>
      <c r="D135" s="219" t="s">
        <v>130</v>
      </c>
      <c r="E135" s="41"/>
      <c r="F135" s="220" t="s">
        <v>612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130</v>
      </c>
      <c r="AU135" s="18" t="s">
        <v>83</v>
      </c>
    </row>
    <row r="136" s="2" customFormat="1">
      <c r="A136" s="39"/>
      <c r="B136" s="40"/>
      <c r="C136" s="41"/>
      <c r="D136" s="219" t="s">
        <v>614</v>
      </c>
      <c r="E136" s="41"/>
      <c r="F136" s="226" t="s">
        <v>615</v>
      </c>
      <c r="G136" s="41"/>
      <c r="H136" s="41"/>
      <c r="I136" s="221"/>
      <c r="J136" s="41"/>
      <c r="K136" s="41"/>
      <c r="L136" s="45"/>
      <c r="M136" s="269"/>
      <c r="N136" s="270"/>
      <c r="O136" s="271"/>
      <c r="P136" s="271"/>
      <c r="Q136" s="271"/>
      <c r="R136" s="271"/>
      <c r="S136" s="271"/>
      <c r="T136" s="272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614</v>
      </c>
      <c r="AU136" s="18" t="s">
        <v>83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KpS7t2cIgHC9jEEIGRXqtbBIuM5E8kBeOvdLVEfB304qjfcznyQD5AHzIxug/gtgNHaW92yQb2F8tm45Ruf6Fw==" hashValue="w1KS4ItWuZnI6RBUDycBfJ6UIAuVGTCbtSecvjiiyxNblRVNUL8qcdCnn+hxb481a4fI/O73tFgglgHXM4AAIg==" algorithmName="SHA-512" password="CC35"/>
  <autoFilter ref="C83:K13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1/011324000"/>
    <hyperlink ref="F93" r:id="rId2" display="https://podminky.urs.cz/item/CS_URS_2021_01/012103000"/>
    <hyperlink ref="F98" r:id="rId3" display="https://podminky.urs.cz/item/CS_URS_2021_01/012203000"/>
    <hyperlink ref="F102" r:id="rId4" display="https://podminky.urs.cz/item/CS_URS_2021_01/012303000"/>
    <hyperlink ref="F107" r:id="rId5" display="https://podminky.urs.cz/item/CS_URS_2021_01/013254000"/>
    <hyperlink ref="F113" r:id="rId6" display="https://podminky.urs.cz/item/CS_URS_2021_01/030001000"/>
    <hyperlink ref="F117" r:id="rId7" display="https://podminky.urs.cz/item/CS_URS_2021_01/034103000"/>
    <hyperlink ref="F122" r:id="rId8" display="https://podminky.urs.cz/item/CS_URS_2021_01/034303000"/>
    <hyperlink ref="F127" r:id="rId9" display="https://podminky.urs.cz/item/CS_URS_2021_01/041903000"/>
    <hyperlink ref="F131" r:id="rId10" display="https://podminky.urs.cz/item/CS_URS_2021_01/0431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616</v>
      </c>
      <c r="H4" s="21"/>
    </row>
    <row r="5" s="1" customFormat="1" ht="12" customHeight="1">
      <c r="B5" s="21"/>
      <c r="C5" s="273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11. 7. 2021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76"/>
      <c r="C9" s="277" t="s">
        <v>53</v>
      </c>
      <c r="D9" s="278" t="s">
        <v>54</v>
      </c>
      <c r="E9" s="278" t="s">
        <v>108</v>
      </c>
      <c r="F9" s="279" t="s">
        <v>617</v>
      </c>
      <c r="G9" s="179"/>
      <c r="H9" s="276"/>
    </row>
    <row r="10" s="2" customFormat="1" ht="26.4" customHeight="1">
      <c r="A10" s="39"/>
      <c r="B10" s="45"/>
      <c r="C10" s="280" t="s">
        <v>618</v>
      </c>
      <c r="D10" s="280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81" t="s">
        <v>412</v>
      </c>
      <c r="D11" s="282" t="s">
        <v>19</v>
      </c>
      <c r="E11" s="283" t="s">
        <v>19</v>
      </c>
      <c r="F11" s="284">
        <v>597.5</v>
      </c>
      <c r="G11" s="39"/>
      <c r="H11" s="45"/>
    </row>
    <row r="12" s="2" customFormat="1" ht="16.8" customHeight="1">
      <c r="A12" s="39"/>
      <c r="B12" s="45"/>
      <c r="C12" s="285" t="s">
        <v>19</v>
      </c>
      <c r="D12" s="285" t="s">
        <v>409</v>
      </c>
      <c r="E12" s="18" t="s">
        <v>19</v>
      </c>
      <c r="F12" s="286">
        <v>592</v>
      </c>
      <c r="G12" s="39"/>
      <c r="H12" s="45"/>
    </row>
    <row r="13" s="2" customFormat="1" ht="16.8" customHeight="1">
      <c r="A13" s="39"/>
      <c r="B13" s="45"/>
      <c r="C13" s="285" t="s">
        <v>19</v>
      </c>
      <c r="D13" s="285" t="s">
        <v>410</v>
      </c>
      <c r="E13" s="18" t="s">
        <v>19</v>
      </c>
      <c r="F13" s="286">
        <v>-17</v>
      </c>
      <c r="G13" s="39"/>
      <c r="H13" s="45"/>
    </row>
    <row r="14" s="2" customFormat="1" ht="16.8" customHeight="1">
      <c r="A14" s="39"/>
      <c r="B14" s="45"/>
      <c r="C14" s="285" t="s">
        <v>19</v>
      </c>
      <c r="D14" s="285" t="s">
        <v>411</v>
      </c>
      <c r="E14" s="18" t="s">
        <v>19</v>
      </c>
      <c r="F14" s="286">
        <v>22.5</v>
      </c>
      <c r="G14" s="39"/>
      <c r="H14" s="45"/>
    </row>
    <row r="15" s="2" customFormat="1" ht="16.8" customHeight="1">
      <c r="A15" s="39"/>
      <c r="B15" s="45"/>
      <c r="C15" s="285" t="s">
        <v>412</v>
      </c>
      <c r="D15" s="285" t="s">
        <v>138</v>
      </c>
      <c r="E15" s="18" t="s">
        <v>19</v>
      </c>
      <c r="F15" s="286">
        <v>597.5</v>
      </c>
      <c r="G15" s="39"/>
      <c r="H15" s="45"/>
    </row>
    <row r="16" s="2" customFormat="1" ht="16.8" customHeight="1">
      <c r="A16" s="39"/>
      <c r="B16" s="45"/>
      <c r="C16" s="281" t="s">
        <v>619</v>
      </c>
      <c r="D16" s="282" t="s">
        <v>19</v>
      </c>
      <c r="E16" s="283" t="s">
        <v>19</v>
      </c>
      <c r="F16" s="284">
        <v>406.39999999999998</v>
      </c>
      <c r="G16" s="39"/>
      <c r="H16" s="45"/>
    </row>
    <row r="17" s="2" customFormat="1" ht="16.8" customHeight="1">
      <c r="A17" s="39"/>
      <c r="B17" s="45"/>
      <c r="C17" s="285" t="s">
        <v>619</v>
      </c>
      <c r="D17" s="285" t="s">
        <v>620</v>
      </c>
      <c r="E17" s="18" t="s">
        <v>19</v>
      </c>
      <c r="F17" s="286">
        <v>406.39999999999998</v>
      </c>
      <c r="G17" s="39"/>
      <c r="H17" s="45"/>
    </row>
    <row r="18" s="2" customFormat="1" ht="16.8" customHeight="1">
      <c r="A18" s="39"/>
      <c r="B18" s="45"/>
      <c r="C18" s="281" t="s">
        <v>193</v>
      </c>
      <c r="D18" s="282" t="s">
        <v>19</v>
      </c>
      <c r="E18" s="283" t="s">
        <v>19</v>
      </c>
      <c r="F18" s="284">
        <v>628.18499999999995</v>
      </c>
      <c r="G18" s="39"/>
      <c r="H18" s="45"/>
    </row>
    <row r="19" s="2" customFormat="1" ht="16.8" customHeight="1">
      <c r="A19" s="39"/>
      <c r="B19" s="45"/>
      <c r="C19" s="285" t="s">
        <v>19</v>
      </c>
      <c r="D19" s="285" t="s">
        <v>161</v>
      </c>
      <c r="E19" s="18" t="s">
        <v>19</v>
      </c>
      <c r="F19" s="286">
        <v>0</v>
      </c>
      <c r="G19" s="39"/>
      <c r="H19" s="45"/>
    </row>
    <row r="20" s="2" customFormat="1" ht="16.8" customHeight="1">
      <c r="A20" s="39"/>
      <c r="B20" s="45"/>
      <c r="C20" s="285" t="s">
        <v>19</v>
      </c>
      <c r="D20" s="285" t="s">
        <v>162</v>
      </c>
      <c r="E20" s="18" t="s">
        <v>19</v>
      </c>
      <c r="F20" s="286">
        <v>23</v>
      </c>
      <c r="G20" s="39"/>
      <c r="H20" s="45"/>
    </row>
    <row r="21" s="2" customFormat="1" ht="16.8" customHeight="1">
      <c r="A21" s="39"/>
      <c r="B21" s="45"/>
      <c r="C21" s="285" t="s">
        <v>19</v>
      </c>
      <c r="D21" s="285" t="s">
        <v>163</v>
      </c>
      <c r="E21" s="18" t="s">
        <v>19</v>
      </c>
      <c r="F21" s="286">
        <v>54</v>
      </c>
      <c r="G21" s="39"/>
      <c r="H21" s="45"/>
    </row>
    <row r="22" s="2" customFormat="1" ht="16.8" customHeight="1">
      <c r="A22" s="39"/>
      <c r="B22" s="45"/>
      <c r="C22" s="285" t="s">
        <v>19</v>
      </c>
      <c r="D22" s="285" t="s">
        <v>164</v>
      </c>
      <c r="E22" s="18" t="s">
        <v>19</v>
      </c>
      <c r="F22" s="286">
        <v>51.5</v>
      </c>
      <c r="G22" s="39"/>
      <c r="H22" s="45"/>
    </row>
    <row r="23" s="2" customFormat="1" ht="16.8" customHeight="1">
      <c r="A23" s="39"/>
      <c r="B23" s="45"/>
      <c r="C23" s="285" t="s">
        <v>19</v>
      </c>
      <c r="D23" s="285" t="s">
        <v>165</v>
      </c>
      <c r="E23" s="18" t="s">
        <v>19</v>
      </c>
      <c r="F23" s="286">
        <v>41.5</v>
      </c>
      <c r="G23" s="39"/>
      <c r="H23" s="45"/>
    </row>
    <row r="24" s="2" customFormat="1" ht="16.8" customHeight="1">
      <c r="A24" s="39"/>
      <c r="B24" s="45"/>
      <c r="C24" s="285" t="s">
        <v>19</v>
      </c>
      <c r="D24" s="285" t="s">
        <v>166</v>
      </c>
      <c r="E24" s="18" t="s">
        <v>19</v>
      </c>
      <c r="F24" s="286">
        <v>46</v>
      </c>
      <c r="G24" s="39"/>
      <c r="H24" s="45"/>
    </row>
    <row r="25" s="2" customFormat="1" ht="16.8" customHeight="1">
      <c r="A25" s="39"/>
      <c r="B25" s="45"/>
      <c r="C25" s="285" t="s">
        <v>19</v>
      </c>
      <c r="D25" s="285" t="s">
        <v>167</v>
      </c>
      <c r="E25" s="18" t="s">
        <v>19</v>
      </c>
      <c r="F25" s="286">
        <v>54</v>
      </c>
      <c r="G25" s="39"/>
      <c r="H25" s="45"/>
    </row>
    <row r="26" s="2" customFormat="1" ht="16.8" customHeight="1">
      <c r="A26" s="39"/>
      <c r="B26" s="45"/>
      <c r="C26" s="285" t="s">
        <v>19</v>
      </c>
      <c r="D26" s="285" t="s">
        <v>168</v>
      </c>
      <c r="E26" s="18" t="s">
        <v>19</v>
      </c>
      <c r="F26" s="286">
        <v>60.5</v>
      </c>
      <c r="G26" s="39"/>
      <c r="H26" s="45"/>
    </row>
    <row r="27" s="2" customFormat="1" ht="16.8" customHeight="1">
      <c r="A27" s="39"/>
      <c r="B27" s="45"/>
      <c r="C27" s="285" t="s">
        <v>19</v>
      </c>
      <c r="D27" s="285" t="s">
        <v>169</v>
      </c>
      <c r="E27" s="18" t="s">
        <v>19</v>
      </c>
      <c r="F27" s="286">
        <v>55</v>
      </c>
      <c r="G27" s="39"/>
      <c r="H27" s="45"/>
    </row>
    <row r="28" s="2" customFormat="1" ht="16.8" customHeight="1">
      <c r="A28" s="39"/>
      <c r="B28" s="45"/>
      <c r="C28" s="285" t="s">
        <v>19</v>
      </c>
      <c r="D28" s="285" t="s">
        <v>170</v>
      </c>
      <c r="E28" s="18" t="s">
        <v>19</v>
      </c>
      <c r="F28" s="286">
        <v>38.5</v>
      </c>
      <c r="G28" s="39"/>
      <c r="H28" s="45"/>
    </row>
    <row r="29" s="2" customFormat="1" ht="16.8" customHeight="1">
      <c r="A29" s="39"/>
      <c r="B29" s="45"/>
      <c r="C29" s="285" t="s">
        <v>19</v>
      </c>
      <c r="D29" s="285" t="s">
        <v>171</v>
      </c>
      <c r="E29" s="18" t="s">
        <v>19</v>
      </c>
      <c r="F29" s="286">
        <v>34.5</v>
      </c>
      <c r="G29" s="39"/>
      <c r="H29" s="45"/>
    </row>
    <row r="30" s="2" customFormat="1" ht="16.8" customHeight="1">
      <c r="A30" s="39"/>
      <c r="B30" s="45"/>
      <c r="C30" s="285" t="s">
        <v>19</v>
      </c>
      <c r="D30" s="285" t="s">
        <v>172</v>
      </c>
      <c r="E30" s="18" t="s">
        <v>19</v>
      </c>
      <c r="F30" s="286">
        <v>45.5</v>
      </c>
      <c r="G30" s="39"/>
      <c r="H30" s="45"/>
    </row>
    <row r="31" s="2" customFormat="1" ht="16.8" customHeight="1">
      <c r="A31" s="39"/>
      <c r="B31" s="45"/>
      <c r="C31" s="285" t="s">
        <v>19</v>
      </c>
      <c r="D31" s="285" t="s">
        <v>173</v>
      </c>
      <c r="E31" s="18" t="s">
        <v>19</v>
      </c>
      <c r="F31" s="286">
        <v>53</v>
      </c>
      <c r="G31" s="39"/>
      <c r="H31" s="45"/>
    </row>
    <row r="32" s="2" customFormat="1" ht="16.8" customHeight="1">
      <c r="A32" s="39"/>
      <c r="B32" s="45"/>
      <c r="C32" s="285" t="s">
        <v>19</v>
      </c>
      <c r="D32" s="285" t="s">
        <v>174</v>
      </c>
      <c r="E32" s="18" t="s">
        <v>19</v>
      </c>
      <c r="F32" s="286">
        <v>52.5</v>
      </c>
      <c r="G32" s="39"/>
      <c r="H32" s="45"/>
    </row>
    <row r="33" s="2" customFormat="1" ht="16.8" customHeight="1">
      <c r="A33" s="39"/>
      <c r="B33" s="45"/>
      <c r="C33" s="285" t="s">
        <v>19</v>
      </c>
      <c r="D33" s="285" t="s">
        <v>175</v>
      </c>
      <c r="E33" s="18" t="s">
        <v>19</v>
      </c>
      <c r="F33" s="286">
        <v>48.5</v>
      </c>
      <c r="G33" s="39"/>
      <c r="H33" s="45"/>
    </row>
    <row r="34" s="2" customFormat="1" ht="16.8" customHeight="1">
      <c r="A34" s="39"/>
      <c r="B34" s="45"/>
      <c r="C34" s="285" t="s">
        <v>19</v>
      </c>
      <c r="D34" s="285" t="s">
        <v>176</v>
      </c>
      <c r="E34" s="18" t="s">
        <v>19</v>
      </c>
      <c r="F34" s="286">
        <v>45.5</v>
      </c>
      <c r="G34" s="39"/>
      <c r="H34" s="45"/>
    </row>
    <row r="35" s="2" customFormat="1" ht="16.8" customHeight="1">
      <c r="A35" s="39"/>
      <c r="B35" s="45"/>
      <c r="C35" s="285" t="s">
        <v>19</v>
      </c>
      <c r="D35" s="285" t="s">
        <v>177</v>
      </c>
      <c r="E35" s="18" t="s">
        <v>19</v>
      </c>
      <c r="F35" s="286">
        <v>42</v>
      </c>
      <c r="G35" s="39"/>
      <c r="H35" s="45"/>
    </row>
    <row r="36" s="2" customFormat="1" ht="16.8" customHeight="1">
      <c r="A36" s="39"/>
      <c r="B36" s="45"/>
      <c r="C36" s="285" t="s">
        <v>19</v>
      </c>
      <c r="D36" s="285" t="s">
        <v>178</v>
      </c>
      <c r="E36" s="18" t="s">
        <v>19</v>
      </c>
      <c r="F36" s="286">
        <v>40.5</v>
      </c>
      <c r="G36" s="39"/>
      <c r="H36" s="45"/>
    </row>
    <row r="37" s="2" customFormat="1" ht="16.8" customHeight="1">
      <c r="A37" s="39"/>
      <c r="B37" s="45"/>
      <c r="C37" s="285" t="s">
        <v>19</v>
      </c>
      <c r="D37" s="285" t="s">
        <v>179</v>
      </c>
      <c r="E37" s="18" t="s">
        <v>19</v>
      </c>
      <c r="F37" s="286">
        <v>41.5</v>
      </c>
      <c r="G37" s="39"/>
      <c r="H37" s="45"/>
    </row>
    <row r="38" s="2" customFormat="1" ht="16.8" customHeight="1">
      <c r="A38" s="39"/>
      <c r="B38" s="45"/>
      <c r="C38" s="285" t="s">
        <v>19</v>
      </c>
      <c r="D38" s="285" t="s">
        <v>180</v>
      </c>
      <c r="E38" s="18" t="s">
        <v>19</v>
      </c>
      <c r="F38" s="286">
        <v>42.5</v>
      </c>
      <c r="G38" s="39"/>
      <c r="H38" s="45"/>
    </row>
    <row r="39" s="2" customFormat="1" ht="16.8" customHeight="1">
      <c r="A39" s="39"/>
      <c r="B39" s="45"/>
      <c r="C39" s="285" t="s">
        <v>19</v>
      </c>
      <c r="D39" s="285" t="s">
        <v>181</v>
      </c>
      <c r="E39" s="18" t="s">
        <v>19</v>
      </c>
      <c r="F39" s="286">
        <v>46</v>
      </c>
      <c r="G39" s="39"/>
      <c r="H39" s="45"/>
    </row>
    <row r="40" s="2" customFormat="1" ht="16.8" customHeight="1">
      <c r="A40" s="39"/>
      <c r="B40" s="45"/>
      <c r="C40" s="285" t="s">
        <v>19</v>
      </c>
      <c r="D40" s="285" t="s">
        <v>182</v>
      </c>
      <c r="E40" s="18" t="s">
        <v>19</v>
      </c>
      <c r="F40" s="286">
        <v>44.5</v>
      </c>
      <c r="G40" s="39"/>
      <c r="H40" s="45"/>
    </row>
    <row r="41" s="2" customFormat="1" ht="16.8" customHeight="1">
      <c r="A41" s="39"/>
      <c r="B41" s="45"/>
      <c r="C41" s="285" t="s">
        <v>19</v>
      </c>
      <c r="D41" s="285" t="s">
        <v>183</v>
      </c>
      <c r="E41" s="18" t="s">
        <v>19</v>
      </c>
      <c r="F41" s="286">
        <v>46</v>
      </c>
      <c r="G41" s="39"/>
      <c r="H41" s="45"/>
    </row>
    <row r="42" s="2" customFormat="1" ht="16.8" customHeight="1">
      <c r="A42" s="39"/>
      <c r="B42" s="45"/>
      <c r="C42" s="285" t="s">
        <v>19</v>
      </c>
      <c r="D42" s="285" t="s">
        <v>184</v>
      </c>
      <c r="E42" s="18" t="s">
        <v>19</v>
      </c>
      <c r="F42" s="286">
        <v>54.5</v>
      </c>
      <c r="G42" s="39"/>
      <c r="H42" s="45"/>
    </row>
    <row r="43" s="2" customFormat="1" ht="16.8" customHeight="1">
      <c r="A43" s="39"/>
      <c r="B43" s="45"/>
      <c r="C43" s="285" t="s">
        <v>19</v>
      </c>
      <c r="D43" s="285" t="s">
        <v>185</v>
      </c>
      <c r="E43" s="18" t="s">
        <v>19</v>
      </c>
      <c r="F43" s="286">
        <v>54.5</v>
      </c>
      <c r="G43" s="39"/>
      <c r="H43" s="45"/>
    </row>
    <row r="44" s="2" customFormat="1" ht="16.8" customHeight="1">
      <c r="A44" s="39"/>
      <c r="B44" s="45"/>
      <c r="C44" s="285" t="s">
        <v>19</v>
      </c>
      <c r="D44" s="285" t="s">
        <v>186</v>
      </c>
      <c r="E44" s="18" t="s">
        <v>19</v>
      </c>
      <c r="F44" s="286">
        <v>57.5</v>
      </c>
      <c r="G44" s="39"/>
      <c r="H44" s="45"/>
    </row>
    <row r="45" s="2" customFormat="1" ht="16.8" customHeight="1">
      <c r="A45" s="39"/>
      <c r="B45" s="45"/>
      <c r="C45" s="285" t="s">
        <v>19</v>
      </c>
      <c r="D45" s="285" t="s">
        <v>187</v>
      </c>
      <c r="E45" s="18" t="s">
        <v>19</v>
      </c>
      <c r="F45" s="286">
        <v>54.5</v>
      </c>
      <c r="G45" s="39"/>
      <c r="H45" s="45"/>
    </row>
    <row r="46" s="2" customFormat="1" ht="16.8" customHeight="1">
      <c r="A46" s="39"/>
      <c r="B46" s="45"/>
      <c r="C46" s="285" t="s">
        <v>19</v>
      </c>
      <c r="D46" s="285" t="s">
        <v>188</v>
      </c>
      <c r="E46" s="18" t="s">
        <v>19</v>
      </c>
      <c r="F46" s="286">
        <v>47</v>
      </c>
      <c r="G46" s="39"/>
      <c r="H46" s="45"/>
    </row>
    <row r="47" s="2" customFormat="1" ht="16.8" customHeight="1">
      <c r="A47" s="39"/>
      <c r="B47" s="45"/>
      <c r="C47" s="285" t="s">
        <v>19</v>
      </c>
      <c r="D47" s="285" t="s">
        <v>189</v>
      </c>
      <c r="E47" s="18" t="s">
        <v>19</v>
      </c>
      <c r="F47" s="286">
        <v>49</v>
      </c>
      <c r="G47" s="39"/>
      <c r="H47" s="45"/>
    </row>
    <row r="48" s="2" customFormat="1" ht="16.8" customHeight="1">
      <c r="A48" s="39"/>
      <c r="B48" s="45"/>
      <c r="C48" s="285" t="s">
        <v>19</v>
      </c>
      <c r="D48" s="285" t="s">
        <v>190</v>
      </c>
      <c r="E48" s="18" t="s">
        <v>19</v>
      </c>
      <c r="F48" s="286">
        <v>49.5</v>
      </c>
      <c r="G48" s="39"/>
      <c r="H48" s="45"/>
    </row>
    <row r="49" s="2" customFormat="1" ht="16.8" customHeight="1">
      <c r="A49" s="39"/>
      <c r="B49" s="45"/>
      <c r="C49" s="285" t="s">
        <v>19</v>
      </c>
      <c r="D49" s="285" t="s">
        <v>191</v>
      </c>
      <c r="E49" s="18" t="s">
        <v>19</v>
      </c>
      <c r="F49" s="286">
        <v>29.324999999999999</v>
      </c>
      <c r="G49" s="39"/>
      <c r="H49" s="45"/>
    </row>
    <row r="50" s="2" customFormat="1" ht="16.8" customHeight="1">
      <c r="A50" s="39"/>
      <c r="B50" s="45"/>
      <c r="C50" s="285" t="s">
        <v>19</v>
      </c>
      <c r="D50" s="285" t="s">
        <v>192</v>
      </c>
      <c r="E50" s="18" t="s">
        <v>19</v>
      </c>
      <c r="F50" s="286">
        <v>-774.13999999999999</v>
      </c>
      <c r="G50" s="39"/>
      <c r="H50" s="45"/>
    </row>
    <row r="51" s="2" customFormat="1" ht="16.8" customHeight="1">
      <c r="A51" s="39"/>
      <c r="B51" s="45"/>
      <c r="C51" s="285" t="s">
        <v>193</v>
      </c>
      <c r="D51" s="285" t="s">
        <v>138</v>
      </c>
      <c r="E51" s="18" t="s">
        <v>19</v>
      </c>
      <c r="F51" s="286">
        <v>628.18499999999995</v>
      </c>
      <c r="G51" s="39"/>
      <c r="H51" s="45"/>
    </row>
    <row r="52" s="2" customFormat="1" ht="16.8" customHeight="1">
      <c r="A52" s="39"/>
      <c r="B52" s="45"/>
      <c r="C52" s="281" t="s">
        <v>621</v>
      </c>
      <c r="D52" s="282" t="s">
        <v>19</v>
      </c>
      <c r="E52" s="283" t="s">
        <v>19</v>
      </c>
      <c r="F52" s="284">
        <v>1402.3250000000001</v>
      </c>
      <c r="G52" s="39"/>
      <c r="H52" s="45"/>
    </row>
    <row r="53" s="2" customFormat="1" ht="16.8" customHeight="1">
      <c r="A53" s="39"/>
      <c r="B53" s="45"/>
      <c r="C53" s="285" t="s">
        <v>621</v>
      </c>
      <c r="D53" s="285" t="s">
        <v>193</v>
      </c>
      <c r="E53" s="18" t="s">
        <v>19</v>
      </c>
      <c r="F53" s="286">
        <v>1402.3250000000001</v>
      </c>
      <c r="G53" s="39"/>
      <c r="H53" s="45"/>
    </row>
    <row r="54" s="2" customFormat="1" ht="16.8" customHeight="1">
      <c r="A54" s="39"/>
      <c r="B54" s="45"/>
      <c r="C54" s="281" t="s">
        <v>87</v>
      </c>
      <c r="D54" s="282" t="s">
        <v>19</v>
      </c>
      <c r="E54" s="283" t="s">
        <v>19</v>
      </c>
      <c r="F54" s="284">
        <v>251.69200000000001</v>
      </c>
      <c r="G54" s="39"/>
      <c r="H54" s="45"/>
    </row>
    <row r="55" s="2" customFormat="1" ht="16.8" customHeight="1">
      <c r="A55" s="39"/>
      <c r="B55" s="45"/>
      <c r="C55" s="281" t="s">
        <v>89</v>
      </c>
      <c r="D55" s="282" t="s">
        <v>19</v>
      </c>
      <c r="E55" s="283" t="s">
        <v>19</v>
      </c>
      <c r="F55" s="284">
        <v>2643</v>
      </c>
      <c r="G55" s="39"/>
      <c r="H55" s="45"/>
    </row>
    <row r="56" s="2" customFormat="1" ht="16.8" customHeight="1">
      <c r="A56" s="39"/>
      <c r="B56" s="45"/>
      <c r="C56" s="285" t="s">
        <v>19</v>
      </c>
      <c r="D56" s="285" t="s">
        <v>447</v>
      </c>
      <c r="E56" s="18" t="s">
        <v>19</v>
      </c>
      <c r="F56" s="286">
        <v>2643</v>
      </c>
      <c r="G56" s="39"/>
      <c r="H56" s="45"/>
    </row>
    <row r="57" s="2" customFormat="1" ht="16.8" customHeight="1">
      <c r="A57" s="39"/>
      <c r="B57" s="45"/>
      <c r="C57" s="285" t="s">
        <v>89</v>
      </c>
      <c r="D57" s="285" t="s">
        <v>138</v>
      </c>
      <c r="E57" s="18" t="s">
        <v>19</v>
      </c>
      <c r="F57" s="286">
        <v>2643</v>
      </c>
      <c r="G57" s="39"/>
      <c r="H57" s="45"/>
    </row>
    <row r="58" s="2" customFormat="1" ht="16.8" customHeight="1">
      <c r="A58" s="39"/>
      <c r="B58" s="45"/>
      <c r="C58" s="287" t="s">
        <v>622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285" t="s">
        <v>441</v>
      </c>
      <c r="D59" s="285" t="s">
        <v>442</v>
      </c>
      <c r="E59" s="18" t="s">
        <v>126</v>
      </c>
      <c r="F59" s="286">
        <v>2643</v>
      </c>
      <c r="G59" s="39"/>
      <c r="H59" s="45"/>
    </row>
    <row r="60" s="2" customFormat="1" ht="16.8" customHeight="1">
      <c r="A60" s="39"/>
      <c r="B60" s="45"/>
      <c r="C60" s="285" t="s">
        <v>293</v>
      </c>
      <c r="D60" s="285" t="s">
        <v>294</v>
      </c>
      <c r="E60" s="18" t="s">
        <v>126</v>
      </c>
      <c r="F60" s="286">
        <v>3303.75</v>
      </c>
      <c r="G60" s="39"/>
      <c r="H60" s="45"/>
    </row>
    <row r="61" s="2" customFormat="1">
      <c r="A61" s="39"/>
      <c r="B61" s="45"/>
      <c r="C61" s="285" t="s">
        <v>382</v>
      </c>
      <c r="D61" s="285" t="s">
        <v>383</v>
      </c>
      <c r="E61" s="18" t="s">
        <v>126</v>
      </c>
      <c r="F61" s="286">
        <v>3303.75</v>
      </c>
      <c r="G61" s="39"/>
      <c r="H61" s="45"/>
    </row>
    <row r="62" s="2" customFormat="1" ht="16.8" customHeight="1">
      <c r="A62" s="39"/>
      <c r="B62" s="45"/>
      <c r="C62" s="285" t="s">
        <v>387</v>
      </c>
      <c r="D62" s="285" t="s">
        <v>388</v>
      </c>
      <c r="E62" s="18" t="s">
        <v>126</v>
      </c>
      <c r="F62" s="286">
        <v>6343.1999999999998</v>
      </c>
      <c r="G62" s="39"/>
      <c r="H62" s="45"/>
    </row>
    <row r="63" s="2" customFormat="1" ht="16.8" customHeight="1">
      <c r="A63" s="39"/>
      <c r="B63" s="45"/>
      <c r="C63" s="285" t="s">
        <v>395</v>
      </c>
      <c r="D63" s="285" t="s">
        <v>396</v>
      </c>
      <c r="E63" s="18" t="s">
        <v>126</v>
      </c>
      <c r="F63" s="286">
        <v>2788.3649999999998</v>
      </c>
      <c r="G63" s="39"/>
      <c r="H63" s="45"/>
    </row>
    <row r="64" s="2" customFormat="1" ht="16.8" customHeight="1">
      <c r="A64" s="39"/>
      <c r="B64" s="45"/>
      <c r="C64" s="285" t="s">
        <v>427</v>
      </c>
      <c r="D64" s="285" t="s">
        <v>428</v>
      </c>
      <c r="E64" s="18" t="s">
        <v>126</v>
      </c>
      <c r="F64" s="286">
        <v>2788.3649999999998</v>
      </c>
      <c r="G64" s="39"/>
      <c r="H64" s="45"/>
    </row>
    <row r="65" s="2" customFormat="1" ht="16.8" customHeight="1">
      <c r="A65" s="39"/>
      <c r="B65" s="45"/>
      <c r="C65" s="285" t="s">
        <v>434</v>
      </c>
      <c r="D65" s="285" t="s">
        <v>435</v>
      </c>
      <c r="E65" s="18" t="s">
        <v>126</v>
      </c>
      <c r="F65" s="286">
        <v>2761.9349999999999</v>
      </c>
      <c r="G65" s="39"/>
      <c r="H65" s="45"/>
    </row>
    <row r="66" s="2" customFormat="1" ht="7.44" customHeight="1">
      <c r="A66" s="39"/>
      <c r="B66" s="158"/>
      <c r="C66" s="159"/>
      <c r="D66" s="159"/>
      <c r="E66" s="159"/>
      <c r="F66" s="159"/>
      <c r="G66" s="159"/>
      <c r="H66" s="45"/>
    </row>
    <row r="67" s="2" customFormat="1">
      <c r="A67" s="39"/>
      <c r="B67" s="39"/>
      <c r="C67" s="39"/>
      <c r="D67" s="39"/>
      <c r="E67" s="39"/>
      <c r="F67" s="39"/>
      <c r="G67" s="39"/>
      <c r="H67" s="39"/>
    </row>
  </sheetData>
  <sheetProtection sheet="1" formatColumns="0" formatRows="0" objects="1" scenarios="1" spinCount="100000" saltValue="ccBIfSzuG1N8pCihU4JV2wTSRucWJrn5qQ9PXtHCXix/6e6eW0FCV67zCG3A1U7sijuZyX9+1qpsfUpcn9LsJA==" hashValue="6r+olTLp1EYHYj3b/VB27k1yojh0TQWDYR8td99hRIX0l8Gw05LZKmzIwcJ2kbxyfs7/AWYt1yZsGpZTRB/ZJ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623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624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625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626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627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628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629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630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631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632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633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79</v>
      </c>
      <c r="F18" s="299" t="s">
        <v>634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635</v>
      </c>
      <c r="F19" s="299" t="s">
        <v>636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637</v>
      </c>
      <c r="F20" s="299" t="s">
        <v>638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84</v>
      </c>
      <c r="F21" s="299" t="s">
        <v>85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639</v>
      </c>
      <c r="F22" s="299" t="s">
        <v>640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641</v>
      </c>
      <c r="F23" s="299" t="s">
        <v>642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643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644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645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646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647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648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649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650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651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107</v>
      </c>
      <c r="F36" s="299"/>
      <c r="G36" s="299" t="s">
        <v>652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653</v>
      </c>
      <c r="F37" s="299"/>
      <c r="G37" s="299" t="s">
        <v>654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53</v>
      </c>
      <c r="F38" s="299"/>
      <c r="G38" s="299" t="s">
        <v>655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54</v>
      </c>
      <c r="F39" s="299"/>
      <c r="G39" s="299" t="s">
        <v>656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108</v>
      </c>
      <c r="F40" s="299"/>
      <c r="G40" s="299" t="s">
        <v>657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109</v>
      </c>
      <c r="F41" s="299"/>
      <c r="G41" s="299" t="s">
        <v>658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659</v>
      </c>
      <c r="F42" s="299"/>
      <c r="G42" s="299" t="s">
        <v>660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661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662</v>
      </c>
      <c r="F44" s="299"/>
      <c r="G44" s="299" t="s">
        <v>663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111</v>
      </c>
      <c r="F45" s="299"/>
      <c r="G45" s="299" t="s">
        <v>664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665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666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667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668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669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670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671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672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673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674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675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676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677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678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679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680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681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682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683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684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685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686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687</v>
      </c>
      <c r="D76" s="317"/>
      <c r="E76" s="317"/>
      <c r="F76" s="317" t="s">
        <v>688</v>
      </c>
      <c r="G76" s="318"/>
      <c r="H76" s="317" t="s">
        <v>54</v>
      </c>
      <c r="I76" s="317" t="s">
        <v>57</v>
      </c>
      <c r="J76" s="317" t="s">
        <v>689</v>
      </c>
      <c r="K76" s="316"/>
    </row>
    <row r="77" s="1" customFormat="1" ht="17.25" customHeight="1">
      <c r="B77" s="314"/>
      <c r="C77" s="319" t="s">
        <v>690</v>
      </c>
      <c r="D77" s="319"/>
      <c r="E77" s="319"/>
      <c r="F77" s="320" t="s">
        <v>691</v>
      </c>
      <c r="G77" s="321"/>
      <c r="H77" s="319"/>
      <c r="I77" s="319"/>
      <c r="J77" s="319" t="s">
        <v>692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53</v>
      </c>
      <c r="D79" s="324"/>
      <c r="E79" s="324"/>
      <c r="F79" s="325" t="s">
        <v>693</v>
      </c>
      <c r="G79" s="326"/>
      <c r="H79" s="302" t="s">
        <v>694</v>
      </c>
      <c r="I79" s="302" t="s">
        <v>695</v>
      </c>
      <c r="J79" s="302">
        <v>20</v>
      </c>
      <c r="K79" s="316"/>
    </row>
    <row r="80" s="1" customFormat="1" ht="15" customHeight="1">
      <c r="B80" s="314"/>
      <c r="C80" s="302" t="s">
        <v>696</v>
      </c>
      <c r="D80" s="302"/>
      <c r="E80" s="302"/>
      <c r="F80" s="325" t="s">
        <v>693</v>
      </c>
      <c r="G80" s="326"/>
      <c r="H80" s="302" t="s">
        <v>697</v>
      </c>
      <c r="I80" s="302" t="s">
        <v>695</v>
      </c>
      <c r="J80" s="302">
        <v>120</v>
      </c>
      <c r="K80" s="316"/>
    </row>
    <row r="81" s="1" customFormat="1" ht="15" customHeight="1">
      <c r="B81" s="327"/>
      <c r="C81" s="302" t="s">
        <v>698</v>
      </c>
      <c r="D81" s="302"/>
      <c r="E81" s="302"/>
      <c r="F81" s="325" t="s">
        <v>699</v>
      </c>
      <c r="G81" s="326"/>
      <c r="H81" s="302" t="s">
        <v>700</v>
      </c>
      <c r="I81" s="302" t="s">
        <v>695</v>
      </c>
      <c r="J81" s="302">
        <v>50</v>
      </c>
      <c r="K81" s="316"/>
    </row>
    <row r="82" s="1" customFormat="1" ht="15" customHeight="1">
      <c r="B82" s="327"/>
      <c r="C82" s="302" t="s">
        <v>701</v>
      </c>
      <c r="D82" s="302"/>
      <c r="E82" s="302"/>
      <c r="F82" s="325" t="s">
        <v>693</v>
      </c>
      <c r="G82" s="326"/>
      <c r="H82" s="302" t="s">
        <v>702</v>
      </c>
      <c r="I82" s="302" t="s">
        <v>703</v>
      </c>
      <c r="J82" s="302"/>
      <c r="K82" s="316"/>
    </row>
    <row r="83" s="1" customFormat="1" ht="15" customHeight="1">
      <c r="B83" s="327"/>
      <c r="C83" s="328" t="s">
        <v>704</v>
      </c>
      <c r="D83" s="328"/>
      <c r="E83" s="328"/>
      <c r="F83" s="329" t="s">
        <v>699</v>
      </c>
      <c r="G83" s="328"/>
      <c r="H83" s="328" t="s">
        <v>705</v>
      </c>
      <c r="I83" s="328" t="s">
        <v>695</v>
      </c>
      <c r="J83" s="328">
        <v>15</v>
      </c>
      <c r="K83" s="316"/>
    </row>
    <row r="84" s="1" customFormat="1" ht="15" customHeight="1">
      <c r="B84" s="327"/>
      <c r="C84" s="328" t="s">
        <v>706</v>
      </c>
      <c r="D84" s="328"/>
      <c r="E84" s="328"/>
      <c r="F84" s="329" t="s">
        <v>699</v>
      </c>
      <c r="G84" s="328"/>
      <c r="H84" s="328" t="s">
        <v>707</v>
      </c>
      <c r="I84" s="328" t="s">
        <v>695</v>
      </c>
      <c r="J84" s="328">
        <v>15</v>
      </c>
      <c r="K84" s="316"/>
    </row>
    <row r="85" s="1" customFormat="1" ht="15" customHeight="1">
      <c r="B85" s="327"/>
      <c r="C85" s="328" t="s">
        <v>708</v>
      </c>
      <c r="D85" s="328"/>
      <c r="E85" s="328"/>
      <c r="F85" s="329" t="s">
        <v>699</v>
      </c>
      <c r="G85" s="328"/>
      <c r="H85" s="328" t="s">
        <v>709</v>
      </c>
      <c r="I85" s="328" t="s">
        <v>695</v>
      </c>
      <c r="J85" s="328">
        <v>20</v>
      </c>
      <c r="K85" s="316"/>
    </row>
    <row r="86" s="1" customFormat="1" ht="15" customHeight="1">
      <c r="B86" s="327"/>
      <c r="C86" s="328" t="s">
        <v>710</v>
      </c>
      <c r="D86" s="328"/>
      <c r="E86" s="328"/>
      <c r="F86" s="329" t="s">
        <v>699</v>
      </c>
      <c r="G86" s="328"/>
      <c r="H86" s="328" t="s">
        <v>711</v>
      </c>
      <c r="I86" s="328" t="s">
        <v>695</v>
      </c>
      <c r="J86" s="328">
        <v>20</v>
      </c>
      <c r="K86" s="316"/>
    </row>
    <row r="87" s="1" customFormat="1" ht="15" customHeight="1">
      <c r="B87" s="327"/>
      <c r="C87" s="302" t="s">
        <v>712</v>
      </c>
      <c r="D87" s="302"/>
      <c r="E87" s="302"/>
      <c r="F87" s="325" t="s">
        <v>699</v>
      </c>
      <c r="G87" s="326"/>
      <c r="H87" s="302" t="s">
        <v>713</v>
      </c>
      <c r="I87" s="302" t="s">
        <v>695</v>
      </c>
      <c r="J87" s="302">
        <v>50</v>
      </c>
      <c r="K87" s="316"/>
    </row>
    <row r="88" s="1" customFormat="1" ht="15" customHeight="1">
      <c r="B88" s="327"/>
      <c r="C88" s="302" t="s">
        <v>714</v>
      </c>
      <c r="D88" s="302"/>
      <c r="E88" s="302"/>
      <c r="F88" s="325" t="s">
        <v>699</v>
      </c>
      <c r="G88" s="326"/>
      <c r="H88" s="302" t="s">
        <v>715</v>
      </c>
      <c r="I88" s="302" t="s">
        <v>695</v>
      </c>
      <c r="J88" s="302">
        <v>20</v>
      </c>
      <c r="K88" s="316"/>
    </row>
    <row r="89" s="1" customFormat="1" ht="15" customHeight="1">
      <c r="B89" s="327"/>
      <c r="C89" s="302" t="s">
        <v>716</v>
      </c>
      <c r="D89" s="302"/>
      <c r="E89" s="302"/>
      <c r="F89" s="325" t="s">
        <v>699</v>
      </c>
      <c r="G89" s="326"/>
      <c r="H89" s="302" t="s">
        <v>717</v>
      </c>
      <c r="I89" s="302" t="s">
        <v>695</v>
      </c>
      <c r="J89" s="302">
        <v>20</v>
      </c>
      <c r="K89" s="316"/>
    </row>
    <row r="90" s="1" customFormat="1" ht="15" customHeight="1">
      <c r="B90" s="327"/>
      <c r="C90" s="302" t="s">
        <v>718</v>
      </c>
      <c r="D90" s="302"/>
      <c r="E90" s="302"/>
      <c r="F90" s="325" t="s">
        <v>699</v>
      </c>
      <c r="G90" s="326"/>
      <c r="H90" s="302" t="s">
        <v>719</v>
      </c>
      <c r="I90" s="302" t="s">
        <v>695</v>
      </c>
      <c r="J90" s="302">
        <v>50</v>
      </c>
      <c r="K90" s="316"/>
    </row>
    <row r="91" s="1" customFormat="1" ht="15" customHeight="1">
      <c r="B91" s="327"/>
      <c r="C91" s="302" t="s">
        <v>720</v>
      </c>
      <c r="D91" s="302"/>
      <c r="E91" s="302"/>
      <c r="F91" s="325" t="s">
        <v>699</v>
      </c>
      <c r="G91" s="326"/>
      <c r="H91" s="302" t="s">
        <v>720</v>
      </c>
      <c r="I91" s="302" t="s">
        <v>695</v>
      </c>
      <c r="J91" s="302">
        <v>50</v>
      </c>
      <c r="K91" s="316"/>
    </row>
    <row r="92" s="1" customFormat="1" ht="15" customHeight="1">
      <c r="B92" s="327"/>
      <c r="C92" s="302" t="s">
        <v>721</v>
      </c>
      <c r="D92" s="302"/>
      <c r="E92" s="302"/>
      <c r="F92" s="325" t="s">
        <v>699</v>
      </c>
      <c r="G92" s="326"/>
      <c r="H92" s="302" t="s">
        <v>722</v>
      </c>
      <c r="I92" s="302" t="s">
        <v>695</v>
      </c>
      <c r="J92" s="302">
        <v>255</v>
      </c>
      <c r="K92" s="316"/>
    </row>
    <row r="93" s="1" customFormat="1" ht="15" customHeight="1">
      <c r="B93" s="327"/>
      <c r="C93" s="302" t="s">
        <v>723</v>
      </c>
      <c r="D93" s="302"/>
      <c r="E93" s="302"/>
      <c r="F93" s="325" t="s">
        <v>693</v>
      </c>
      <c r="G93" s="326"/>
      <c r="H93" s="302" t="s">
        <v>724</v>
      </c>
      <c r="I93" s="302" t="s">
        <v>725</v>
      </c>
      <c r="J93" s="302"/>
      <c r="K93" s="316"/>
    </row>
    <row r="94" s="1" customFormat="1" ht="15" customHeight="1">
      <c r="B94" s="327"/>
      <c r="C94" s="302" t="s">
        <v>726</v>
      </c>
      <c r="D94" s="302"/>
      <c r="E94" s="302"/>
      <c r="F94" s="325" t="s">
        <v>693</v>
      </c>
      <c r="G94" s="326"/>
      <c r="H94" s="302" t="s">
        <v>727</v>
      </c>
      <c r="I94" s="302" t="s">
        <v>728</v>
      </c>
      <c r="J94" s="302"/>
      <c r="K94" s="316"/>
    </row>
    <row r="95" s="1" customFormat="1" ht="15" customHeight="1">
      <c r="B95" s="327"/>
      <c r="C95" s="302" t="s">
        <v>729</v>
      </c>
      <c r="D95" s="302"/>
      <c r="E95" s="302"/>
      <c r="F95" s="325" t="s">
        <v>693</v>
      </c>
      <c r="G95" s="326"/>
      <c r="H95" s="302" t="s">
        <v>729</v>
      </c>
      <c r="I95" s="302" t="s">
        <v>728</v>
      </c>
      <c r="J95" s="302"/>
      <c r="K95" s="316"/>
    </row>
    <row r="96" s="1" customFormat="1" ht="15" customHeight="1">
      <c r="B96" s="327"/>
      <c r="C96" s="302" t="s">
        <v>38</v>
      </c>
      <c r="D96" s="302"/>
      <c r="E96" s="302"/>
      <c r="F96" s="325" t="s">
        <v>693</v>
      </c>
      <c r="G96" s="326"/>
      <c r="H96" s="302" t="s">
        <v>730</v>
      </c>
      <c r="I96" s="302" t="s">
        <v>728</v>
      </c>
      <c r="J96" s="302"/>
      <c r="K96" s="316"/>
    </row>
    <row r="97" s="1" customFormat="1" ht="15" customHeight="1">
      <c r="B97" s="327"/>
      <c r="C97" s="302" t="s">
        <v>48</v>
      </c>
      <c r="D97" s="302"/>
      <c r="E97" s="302"/>
      <c r="F97" s="325" t="s">
        <v>693</v>
      </c>
      <c r="G97" s="326"/>
      <c r="H97" s="302" t="s">
        <v>731</v>
      </c>
      <c r="I97" s="302" t="s">
        <v>728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732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687</v>
      </c>
      <c r="D103" s="317"/>
      <c r="E103" s="317"/>
      <c r="F103" s="317" t="s">
        <v>688</v>
      </c>
      <c r="G103" s="318"/>
      <c r="H103" s="317" t="s">
        <v>54</v>
      </c>
      <c r="I103" s="317" t="s">
        <v>57</v>
      </c>
      <c r="J103" s="317" t="s">
        <v>689</v>
      </c>
      <c r="K103" s="316"/>
    </row>
    <row r="104" s="1" customFormat="1" ht="17.25" customHeight="1">
      <c r="B104" s="314"/>
      <c r="C104" s="319" t="s">
        <v>690</v>
      </c>
      <c r="D104" s="319"/>
      <c r="E104" s="319"/>
      <c r="F104" s="320" t="s">
        <v>691</v>
      </c>
      <c r="G104" s="321"/>
      <c r="H104" s="319"/>
      <c r="I104" s="319"/>
      <c r="J104" s="319" t="s">
        <v>692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53</v>
      </c>
      <c r="D106" s="324"/>
      <c r="E106" s="324"/>
      <c r="F106" s="325" t="s">
        <v>693</v>
      </c>
      <c r="G106" s="302"/>
      <c r="H106" s="302" t="s">
        <v>733</v>
      </c>
      <c r="I106" s="302" t="s">
        <v>695</v>
      </c>
      <c r="J106" s="302">
        <v>20</v>
      </c>
      <c r="K106" s="316"/>
    </row>
    <row r="107" s="1" customFormat="1" ht="15" customHeight="1">
      <c r="B107" s="314"/>
      <c r="C107" s="302" t="s">
        <v>696</v>
      </c>
      <c r="D107" s="302"/>
      <c r="E107" s="302"/>
      <c r="F107" s="325" t="s">
        <v>693</v>
      </c>
      <c r="G107" s="302"/>
      <c r="H107" s="302" t="s">
        <v>733</v>
      </c>
      <c r="I107" s="302" t="s">
        <v>695</v>
      </c>
      <c r="J107" s="302">
        <v>120</v>
      </c>
      <c r="K107" s="316"/>
    </row>
    <row r="108" s="1" customFormat="1" ht="15" customHeight="1">
      <c r="B108" s="327"/>
      <c r="C108" s="302" t="s">
        <v>698</v>
      </c>
      <c r="D108" s="302"/>
      <c r="E108" s="302"/>
      <c r="F108" s="325" t="s">
        <v>699</v>
      </c>
      <c r="G108" s="302"/>
      <c r="H108" s="302" t="s">
        <v>733</v>
      </c>
      <c r="I108" s="302" t="s">
        <v>695</v>
      </c>
      <c r="J108" s="302">
        <v>50</v>
      </c>
      <c r="K108" s="316"/>
    </row>
    <row r="109" s="1" customFormat="1" ht="15" customHeight="1">
      <c r="B109" s="327"/>
      <c r="C109" s="302" t="s">
        <v>701</v>
      </c>
      <c r="D109" s="302"/>
      <c r="E109" s="302"/>
      <c r="F109" s="325" t="s">
        <v>693</v>
      </c>
      <c r="G109" s="302"/>
      <c r="H109" s="302" t="s">
        <v>733</v>
      </c>
      <c r="I109" s="302" t="s">
        <v>703</v>
      </c>
      <c r="J109" s="302"/>
      <c r="K109" s="316"/>
    </row>
    <row r="110" s="1" customFormat="1" ht="15" customHeight="1">
      <c r="B110" s="327"/>
      <c r="C110" s="302" t="s">
        <v>712</v>
      </c>
      <c r="D110" s="302"/>
      <c r="E110" s="302"/>
      <c r="F110" s="325" t="s">
        <v>699</v>
      </c>
      <c r="G110" s="302"/>
      <c r="H110" s="302" t="s">
        <v>733</v>
      </c>
      <c r="I110" s="302" t="s">
        <v>695</v>
      </c>
      <c r="J110" s="302">
        <v>50</v>
      </c>
      <c r="K110" s="316"/>
    </row>
    <row r="111" s="1" customFormat="1" ht="15" customHeight="1">
      <c r="B111" s="327"/>
      <c r="C111" s="302" t="s">
        <v>720</v>
      </c>
      <c r="D111" s="302"/>
      <c r="E111" s="302"/>
      <c r="F111" s="325" t="s">
        <v>699</v>
      </c>
      <c r="G111" s="302"/>
      <c r="H111" s="302" t="s">
        <v>733</v>
      </c>
      <c r="I111" s="302" t="s">
        <v>695</v>
      </c>
      <c r="J111" s="302">
        <v>50</v>
      </c>
      <c r="K111" s="316"/>
    </row>
    <row r="112" s="1" customFormat="1" ht="15" customHeight="1">
      <c r="B112" s="327"/>
      <c r="C112" s="302" t="s">
        <v>718</v>
      </c>
      <c r="D112" s="302"/>
      <c r="E112" s="302"/>
      <c r="F112" s="325" t="s">
        <v>699</v>
      </c>
      <c r="G112" s="302"/>
      <c r="H112" s="302" t="s">
        <v>733</v>
      </c>
      <c r="I112" s="302" t="s">
        <v>695</v>
      </c>
      <c r="J112" s="302">
        <v>50</v>
      </c>
      <c r="K112" s="316"/>
    </row>
    <row r="113" s="1" customFormat="1" ht="15" customHeight="1">
      <c r="B113" s="327"/>
      <c r="C113" s="302" t="s">
        <v>53</v>
      </c>
      <c r="D113" s="302"/>
      <c r="E113" s="302"/>
      <c r="F113" s="325" t="s">
        <v>693</v>
      </c>
      <c r="G113" s="302"/>
      <c r="H113" s="302" t="s">
        <v>734</v>
      </c>
      <c r="I113" s="302" t="s">
        <v>695</v>
      </c>
      <c r="J113" s="302">
        <v>20</v>
      </c>
      <c r="K113" s="316"/>
    </row>
    <row r="114" s="1" customFormat="1" ht="15" customHeight="1">
      <c r="B114" s="327"/>
      <c r="C114" s="302" t="s">
        <v>735</v>
      </c>
      <c r="D114" s="302"/>
      <c r="E114" s="302"/>
      <c r="F114" s="325" t="s">
        <v>693</v>
      </c>
      <c r="G114" s="302"/>
      <c r="H114" s="302" t="s">
        <v>736</v>
      </c>
      <c r="I114" s="302" t="s">
        <v>695</v>
      </c>
      <c r="J114" s="302">
        <v>120</v>
      </c>
      <c r="K114" s="316"/>
    </row>
    <row r="115" s="1" customFormat="1" ht="15" customHeight="1">
      <c r="B115" s="327"/>
      <c r="C115" s="302" t="s">
        <v>38</v>
      </c>
      <c r="D115" s="302"/>
      <c r="E115" s="302"/>
      <c r="F115" s="325" t="s">
        <v>693</v>
      </c>
      <c r="G115" s="302"/>
      <c r="H115" s="302" t="s">
        <v>737</v>
      </c>
      <c r="I115" s="302" t="s">
        <v>728</v>
      </c>
      <c r="J115" s="302"/>
      <c r="K115" s="316"/>
    </row>
    <row r="116" s="1" customFormat="1" ht="15" customHeight="1">
      <c r="B116" s="327"/>
      <c r="C116" s="302" t="s">
        <v>48</v>
      </c>
      <c r="D116" s="302"/>
      <c r="E116" s="302"/>
      <c r="F116" s="325" t="s">
        <v>693</v>
      </c>
      <c r="G116" s="302"/>
      <c r="H116" s="302" t="s">
        <v>738</v>
      </c>
      <c r="I116" s="302" t="s">
        <v>728</v>
      </c>
      <c r="J116" s="302"/>
      <c r="K116" s="316"/>
    </row>
    <row r="117" s="1" customFormat="1" ht="15" customHeight="1">
      <c r="B117" s="327"/>
      <c r="C117" s="302" t="s">
        <v>57</v>
      </c>
      <c r="D117" s="302"/>
      <c r="E117" s="302"/>
      <c r="F117" s="325" t="s">
        <v>693</v>
      </c>
      <c r="G117" s="302"/>
      <c r="H117" s="302" t="s">
        <v>739</v>
      </c>
      <c r="I117" s="302" t="s">
        <v>740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741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687</v>
      </c>
      <c r="D123" s="317"/>
      <c r="E123" s="317"/>
      <c r="F123" s="317" t="s">
        <v>688</v>
      </c>
      <c r="G123" s="318"/>
      <c r="H123" s="317" t="s">
        <v>54</v>
      </c>
      <c r="I123" s="317" t="s">
        <v>57</v>
      </c>
      <c r="J123" s="317" t="s">
        <v>689</v>
      </c>
      <c r="K123" s="346"/>
    </row>
    <row r="124" s="1" customFormat="1" ht="17.25" customHeight="1">
      <c r="B124" s="345"/>
      <c r="C124" s="319" t="s">
        <v>690</v>
      </c>
      <c r="D124" s="319"/>
      <c r="E124" s="319"/>
      <c r="F124" s="320" t="s">
        <v>691</v>
      </c>
      <c r="G124" s="321"/>
      <c r="H124" s="319"/>
      <c r="I124" s="319"/>
      <c r="J124" s="319" t="s">
        <v>692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696</v>
      </c>
      <c r="D126" s="324"/>
      <c r="E126" s="324"/>
      <c r="F126" s="325" t="s">
        <v>693</v>
      </c>
      <c r="G126" s="302"/>
      <c r="H126" s="302" t="s">
        <v>733</v>
      </c>
      <c r="I126" s="302" t="s">
        <v>695</v>
      </c>
      <c r="J126" s="302">
        <v>120</v>
      </c>
      <c r="K126" s="350"/>
    </row>
    <row r="127" s="1" customFormat="1" ht="15" customHeight="1">
      <c r="B127" s="347"/>
      <c r="C127" s="302" t="s">
        <v>742</v>
      </c>
      <c r="D127" s="302"/>
      <c r="E127" s="302"/>
      <c r="F127" s="325" t="s">
        <v>693</v>
      </c>
      <c r="G127" s="302"/>
      <c r="H127" s="302" t="s">
        <v>743</v>
      </c>
      <c r="I127" s="302" t="s">
        <v>695</v>
      </c>
      <c r="J127" s="302" t="s">
        <v>744</v>
      </c>
      <c r="K127" s="350"/>
    </row>
    <row r="128" s="1" customFormat="1" ht="15" customHeight="1">
      <c r="B128" s="347"/>
      <c r="C128" s="302" t="s">
        <v>641</v>
      </c>
      <c r="D128" s="302"/>
      <c r="E128" s="302"/>
      <c r="F128" s="325" t="s">
        <v>693</v>
      </c>
      <c r="G128" s="302"/>
      <c r="H128" s="302" t="s">
        <v>745</v>
      </c>
      <c r="I128" s="302" t="s">
        <v>695</v>
      </c>
      <c r="J128" s="302" t="s">
        <v>744</v>
      </c>
      <c r="K128" s="350"/>
    </row>
    <row r="129" s="1" customFormat="1" ht="15" customHeight="1">
      <c r="B129" s="347"/>
      <c r="C129" s="302" t="s">
        <v>704</v>
      </c>
      <c r="D129" s="302"/>
      <c r="E129" s="302"/>
      <c r="F129" s="325" t="s">
        <v>699</v>
      </c>
      <c r="G129" s="302"/>
      <c r="H129" s="302" t="s">
        <v>705</v>
      </c>
      <c r="I129" s="302" t="s">
        <v>695</v>
      </c>
      <c r="J129" s="302">
        <v>15</v>
      </c>
      <c r="K129" s="350"/>
    </row>
    <row r="130" s="1" customFormat="1" ht="15" customHeight="1">
      <c r="B130" s="347"/>
      <c r="C130" s="328" t="s">
        <v>706</v>
      </c>
      <c r="D130" s="328"/>
      <c r="E130" s="328"/>
      <c r="F130" s="329" t="s">
        <v>699</v>
      </c>
      <c r="G130" s="328"/>
      <c r="H130" s="328" t="s">
        <v>707</v>
      </c>
      <c r="I130" s="328" t="s">
        <v>695</v>
      </c>
      <c r="J130" s="328">
        <v>15</v>
      </c>
      <c r="K130" s="350"/>
    </row>
    <row r="131" s="1" customFormat="1" ht="15" customHeight="1">
      <c r="B131" s="347"/>
      <c r="C131" s="328" t="s">
        <v>708</v>
      </c>
      <c r="D131" s="328"/>
      <c r="E131" s="328"/>
      <c r="F131" s="329" t="s">
        <v>699</v>
      </c>
      <c r="G131" s="328"/>
      <c r="H131" s="328" t="s">
        <v>709</v>
      </c>
      <c r="I131" s="328" t="s">
        <v>695</v>
      </c>
      <c r="J131" s="328">
        <v>20</v>
      </c>
      <c r="K131" s="350"/>
    </row>
    <row r="132" s="1" customFormat="1" ht="15" customHeight="1">
      <c r="B132" s="347"/>
      <c r="C132" s="328" t="s">
        <v>710</v>
      </c>
      <c r="D132" s="328"/>
      <c r="E132" s="328"/>
      <c r="F132" s="329" t="s">
        <v>699</v>
      </c>
      <c r="G132" s="328"/>
      <c r="H132" s="328" t="s">
        <v>711</v>
      </c>
      <c r="I132" s="328" t="s">
        <v>695</v>
      </c>
      <c r="J132" s="328">
        <v>20</v>
      </c>
      <c r="K132" s="350"/>
    </row>
    <row r="133" s="1" customFormat="1" ht="15" customHeight="1">
      <c r="B133" s="347"/>
      <c r="C133" s="302" t="s">
        <v>698</v>
      </c>
      <c r="D133" s="302"/>
      <c r="E133" s="302"/>
      <c r="F133" s="325" t="s">
        <v>699</v>
      </c>
      <c r="G133" s="302"/>
      <c r="H133" s="302" t="s">
        <v>733</v>
      </c>
      <c r="I133" s="302" t="s">
        <v>695</v>
      </c>
      <c r="J133" s="302">
        <v>50</v>
      </c>
      <c r="K133" s="350"/>
    </row>
    <row r="134" s="1" customFormat="1" ht="15" customHeight="1">
      <c r="B134" s="347"/>
      <c r="C134" s="302" t="s">
        <v>712</v>
      </c>
      <c r="D134" s="302"/>
      <c r="E134" s="302"/>
      <c r="F134" s="325" t="s">
        <v>699</v>
      </c>
      <c r="G134" s="302"/>
      <c r="H134" s="302" t="s">
        <v>733</v>
      </c>
      <c r="I134" s="302" t="s">
        <v>695</v>
      </c>
      <c r="J134" s="302">
        <v>50</v>
      </c>
      <c r="K134" s="350"/>
    </row>
    <row r="135" s="1" customFormat="1" ht="15" customHeight="1">
      <c r="B135" s="347"/>
      <c r="C135" s="302" t="s">
        <v>718</v>
      </c>
      <c r="D135" s="302"/>
      <c r="E135" s="302"/>
      <c r="F135" s="325" t="s">
        <v>699</v>
      </c>
      <c r="G135" s="302"/>
      <c r="H135" s="302" t="s">
        <v>733</v>
      </c>
      <c r="I135" s="302" t="s">
        <v>695</v>
      </c>
      <c r="J135" s="302">
        <v>50</v>
      </c>
      <c r="K135" s="350"/>
    </row>
    <row r="136" s="1" customFormat="1" ht="15" customHeight="1">
      <c r="B136" s="347"/>
      <c r="C136" s="302" t="s">
        <v>720</v>
      </c>
      <c r="D136" s="302"/>
      <c r="E136" s="302"/>
      <c r="F136" s="325" t="s">
        <v>699</v>
      </c>
      <c r="G136" s="302"/>
      <c r="H136" s="302" t="s">
        <v>733</v>
      </c>
      <c r="I136" s="302" t="s">
        <v>695</v>
      </c>
      <c r="J136" s="302">
        <v>50</v>
      </c>
      <c r="K136" s="350"/>
    </row>
    <row r="137" s="1" customFormat="1" ht="15" customHeight="1">
      <c r="B137" s="347"/>
      <c r="C137" s="302" t="s">
        <v>721</v>
      </c>
      <c r="D137" s="302"/>
      <c r="E137" s="302"/>
      <c r="F137" s="325" t="s">
        <v>699</v>
      </c>
      <c r="G137" s="302"/>
      <c r="H137" s="302" t="s">
        <v>746</v>
      </c>
      <c r="I137" s="302" t="s">
        <v>695</v>
      </c>
      <c r="J137" s="302">
        <v>255</v>
      </c>
      <c r="K137" s="350"/>
    </row>
    <row r="138" s="1" customFormat="1" ht="15" customHeight="1">
      <c r="B138" s="347"/>
      <c r="C138" s="302" t="s">
        <v>723</v>
      </c>
      <c r="D138" s="302"/>
      <c r="E138" s="302"/>
      <c r="F138" s="325" t="s">
        <v>693</v>
      </c>
      <c r="G138" s="302"/>
      <c r="H138" s="302" t="s">
        <v>747</v>
      </c>
      <c r="I138" s="302" t="s">
        <v>725</v>
      </c>
      <c r="J138" s="302"/>
      <c r="K138" s="350"/>
    </row>
    <row r="139" s="1" customFormat="1" ht="15" customHeight="1">
      <c r="B139" s="347"/>
      <c r="C139" s="302" t="s">
        <v>726</v>
      </c>
      <c r="D139" s="302"/>
      <c r="E139" s="302"/>
      <c r="F139" s="325" t="s">
        <v>693</v>
      </c>
      <c r="G139" s="302"/>
      <c r="H139" s="302" t="s">
        <v>748</v>
      </c>
      <c r="I139" s="302" t="s">
        <v>728</v>
      </c>
      <c r="J139" s="302"/>
      <c r="K139" s="350"/>
    </row>
    <row r="140" s="1" customFormat="1" ht="15" customHeight="1">
      <c r="B140" s="347"/>
      <c r="C140" s="302" t="s">
        <v>729</v>
      </c>
      <c r="D140" s="302"/>
      <c r="E140" s="302"/>
      <c r="F140" s="325" t="s">
        <v>693</v>
      </c>
      <c r="G140" s="302"/>
      <c r="H140" s="302" t="s">
        <v>729</v>
      </c>
      <c r="I140" s="302" t="s">
        <v>728</v>
      </c>
      <c r="J140" s="302"/>
      <c r="K140" s="350"/>
    </row>
    <row r="141" s="1" customFormat="1" ht="15" customHeight="1">
      <c r="B141" s="347"/>
      <c r="C141" s="302" t="s">
        <v>38</v>
      </c>
      <c r="D141" s="302"/>
      <c r="E141" s="302"/>
      <c r="F141" s="325" t="s">
        <v>693</v>
      </c>
      <c r="G141" s="302"/>
      <c r="H141" s="302" t="s">
        <v>749</v>
      </c>
      <c r="I141" s="302" t="s">
        <v>728</v>
      </c>
      <c r="J141" s="302"/>
      <c r="K141" s="350"/>
    </row>
    <row r="142" s="1" customFormat="1" ht="15" customHeight="1">
      <c r="B142" s="347"/>
      <c r="C142" s="302" t="s">
        <v>750</v>
      </c>
      <c r="D142" s="302"/>
      <c r="E142" s="302"/>
      <c r="F142" s="325" t="s">
        <v>693</v>
      </c>
      <c r="G142" s="302"/>
      <c r="H142" s="302" t="s">
        <v>751</v>
      </c>
      <c r="I142" s="302" t="s">
        <v>728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752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687</v>
      </c>
      <c r="D148" s="317"/>
      <c r="E148" s="317"/>
      <c r="F148" s="317" t="s">
        <v>688</v>
      </c>
      <c r="G148" s="318"/>
      <c r="H148" s="317" t="s">
        <v>54</v>
      </c>
      <c r="I148" s="317" t="s">
        <v>57</v>
      </c>
      <c r="J148" s="317" t="s">
        <v>689</v>
      </c>
      <c r="K148" s="316"/>
    </row>
    <row r="149" s="1" customFormat="1" ht="17.25" customHeight="1">
      <c r="B149" s="314"/>
      <c r="C149" s="319" t="s">
        <v>690</v>
      </c>
      <c r="D149" s="319"/>
      <c r="E149" s="319"/>
      <c r="F149" s="320" t="s">
        <v>691</v>
      </c>
      <c r="G149" s="321"/>
      <c r="H149" s="319"/>
      <c r="I149" s="319"/>
      <c r="J149" s="319" t="s">
        <v>692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696</v>
      </c>
      <c r="D151" s="302"/>
      <c r="E151" s="302"/>
      <c r="F151" s="355" t="s">
        <v>693</v>
      </c>
      <c r="G151" s="302"/>
      <c r="H151" s="354" t="s">
        <v>733</v>
      </c>
      <c r="I151" s="354" t="s">
        <v>695</v>
      </c>
      <c r="J151" s="354">
        <v>120</v>
      </c>
      <c r="K151" s="350"/>
    </row>
    <row r="152" s="1" customFormat="1" ht="15" customHeight="1">
      <c r="B152" s="327"/>
      <c r="C152" s="354" t="s">
        <v>742</v>
      </c>
      <c r="D152" s="302"/>
      <c r="E152" s="302"/>
      <c r="F152" s="355" t="s">
        <v>693</v>
      </c>
      <c r="G152" s="302"/>
      <c r="H152" s="354" t="s">
        <v>753</v>
      </c>
      <c r="I152" s="354" t="s">
        <v>695</v>
      </c>
      <c r="J152" s="354" t="s">
        <v>744</v>
      </c>
      <c r="K152" s="350"/>
    </row>
    <row r="153" s="1" customFormat="1" ht="15" customHeight="1">
      <c r="B153" s="327"/>
      <c r="C153" s="354" t="s">
        <v>641</v>
      </c>
      <c r="D153" s="302"/>
      <c r="E153" s="302"/>
      <c r="F153" s="355" t="s">
        <v>693</v>
      </c>
      <c r="G153" s="302"/>
      <c r="H153" s="354" t="s">
        <v>754</v>
      </c>
      <c r="I153" s="354" t="s">
        <v>695</v>
      </c>
      <c r="J153" s="354" t="s">
        <v>744</v>
      </c>
      <c r="K153" s="350"/>
    </row>
    <row r="154" s="1" customFormat="1" ht="15" customHeight="1">
      <c r="B154" s="327"/>
      <c r="C154" s="354" t="s">
        <v>698</v>
      </c>
      <c r="D154" s="302"/>
      <c r="E154" s="302"/>
      <c r="F154" s="355" t="s">
        <v>699</v>
      </c>
      <c r="G154" s="302"/>
      <c r="H154" s="354" t="s">
        <v>733</v>
      </c>
      <c r="I154" s="354" t="s">
        <v>695</v>
      </c>
      <c r="J154" s="354">
        <v>50</v>
      </c>
      <c r="K154" s="350"/>
    </row>
    <row r="155" s="1" customFormat="1" ht="15" customHeight="1">
      <c r="B155" s="327"/>
      <c r="C155" s="354" t="s">
        <v>701</v>
      </c>
      <c r="D155" s="302"/>
      <c r="E155" s="302"/>
      <c r="F155" s="355" t="s">
        <v>693</v>
      </c>
      <c r="G155" s="302"/>
      <c r="H155" s="354" t="s">
        <v>733</v>
      </c>
      <c r="I155" s="354" t="s">
        <v>703</v>
      </c>
      <c r="J155" s="354"/>
      <c r="K155" s="350"/>
    </row>
    <row r="156" s="1" customFormat="1" ht="15" customHeight="1">
      <c r="B156" s="327"/>
      <c r="C156" s="354" t="s">
        <v>712</v>
      </c>
      <c r="D156" s="302"/>
      <c r="E156" s="302"/>
      <c r="F156" s="355" t="s">
        <v>699</v>
      </c>
      <c r="G156" s="302"/>
      <c r="H156" s="354" t="s">
        <v>733</v>
      </c>
      <c r="I156" s="354" t="s">
        <v>695</v>
      </c>
      <c r="J156" s="354">
        <v>50</v>
      </c>
      <c r="K156" s="350"/>
    </row>
    <row r="157" s="1" customFormat="1" ht="15" customHeight="1">
      <c r="B157" s="327"/>
      <c r="C157" s="354" t="s">
        <v>720</v>
      </c>
      <c r="D157" s="302"/>
      <c r="E157" s="302"/>
      <c r="F157" s="355" t="s">
        <v>699</v>
      </c>
      <c r="G157" s="302"/>
      <c r="H157" s="354" t="s">
        <v>733</v>
      </c>
      <c r="I157" s="354" t="s">
        <v>695</v>
      </c>
      <c r="J157" s="354">
        <v>50</v>
      </c>
      <c r="K157" s="350"/>
    </row>
    <row r="158" s="1" customFormat="1" ht="15" customHeight="1">
      <c r="B158" s="327"/>
      <c r="C158" s="354" t="s">
        <v>718</v>
      </c>
      <c r="D158" s="302"/>
      <c r="E158" s="302"/>
      <c r="F158" s="355" t="s">
        <v>699</v>
      </c>
      <c r="G158" s="302"/>
      <c r="H158" s="354" t="s">
        <v>733</v>
      </c>
      <c r="I158" s="354" t="s">
        <v>695</v>
      </c>
      <c r="J158" s="354">
        <v>50</v>
      </c>
      <c r="K158" s="350"/>
    </row>
    <row r="159" s="1" customFormat="1" ht="15" customHeight="1">
      <c r="B159" s="327"/>
      <c r="C159" s="354" t="s">
        <v>96</v>
      </c>
      <c r="D159" s="302"/>
      <c r="E159" s="302"/>
      <c r="F159" s="355" t="s">
        <v>693</v>
      </c>
      <c r="G159" s="302"/>
      <c r="H159" s="354" t="s">
        <v>755</v>
      </c>
      <c r="I159" s="354" t="s">
        <v>695</v>
      </c>
      <c r="J159" s="354" t="s">
        <v>756</v>
      </c>
      <c r="K159" s="350"/>
    </row>
    <row r="160" s="1" customFormat="1" ht="15" customHeight="1">
      <c r="B160" s="327"/>
      <c r="C160" s="354" t="s">
        <v>757</v>
      </c>
      <c r="D160" s="302"/>
      <c r="E160" s="302"/>
      <c r="F160" s="355" t="s">
        <v>693</v>
      </c>
      <c r="G160" s="302"/>
      <c r="H160" s="354" t="s">
        <v>758</v>
      </c>
      <c r="I160" s="354" t="s">
        <v>728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759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687</v>
      </c>
      <c r="D166" s="317"/>
      <c r="E166" s="317"/>
      <c r="F166" s="317" t="s">
        <v>688</v>
      </c>
      <c r="G166" s="359"/>
      <c r="H166" s="360" t="s">
        <v>54</v>
      </c>
      <c r="I166" s="360" t="s">
        <v>57</v>
      </c>
      <c r="J166" s="317" t="s">
        <v>689</v>
      </c>
      <c r="K166" s="294"/>
    </row>
    <row r="167" s="1" customFormat="1" ht="17.25" customHeight="1">
      <c r="B167" s="295"/>
      <c r="C167" s="319" t="s">
        <v>690</v>
      </c>
      <c r="D167" s="319"/>
      <c r="E167" s="319"/>
      <c r="F167" s="320" t="s">
        <v>691</v>
      </c>
      <c r="G167" s="361"/>
      <c r="H167" s="362"/>
      <c r="I167" s="362"/>
      <c r="J167" s="319" t="s">
        <v>692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696</v>
      </c>
      <c r="D169" s="302"/>
      <c r="E169" s="302"/>
      <c r="F169" s="325" t="s">
        <v>693</v>
      </c>
      <c r="G169" s="302"/>
      <c r="H169" s="302" t="s">
        <v>733</v>
      </c>
      <c r="I169" s="302" t="s">
        <v>695</v>
      </c>
      <c r="J169" s="302">
        <v>120</v>
      </c>
      <c r="K169" s="350"/>
    </row>
    <row r="170" s="1" customFormat="1" ht="15" customHeight="1">
      <c r="B170" s="327"/>
      <c r="C170" s="302" t="s">
        <v>742</v>
      </c>
      <c r="D170" s="302"/>
      <c r="E170" s="302"/>
      <c r="F170" s="325" t="s">
        <v>693</v>
      </c>
      <c r="G170" s="302"/>
      <c r="H170" s="302" t="s">
        <v>743</v>
      </c>
      <c r="I170" s="302" t="s">
        <v>695</v>
      </c>
      <c r="J170" s="302" t="s">
        <v>744</v>
      </c>
      <c r="K170" s="350"/>
    </row>
    <row r="171" s="1" customFormat="1" ht="15" customHeight="1">
      <c r="B171" s="327"/>
      <c r="C171" s="302" t="s">
        <v>641</v>
      </c>
      <c r="D171" s="302"/>
      <c r="E171" s="302"/>
      <c r="F171" s="325" t="s">
        <v>693</v>
      </c>
      <c r="G171" s="302"/>
      <c r="H171" s="302" t="s">
        <v>760</v>
      </c>
      <c r="I171" s="302" t="s">
        <v>695</v>
      </c>
      <c r="J171" s="302" t="s">
        <v>744</v>
      </c>
      <c r="K171" s="350"/>
    </row>
    <row r="172" s="1" customFormat="1" ht="15" customHeight="1">
      <c r="B172" s="327"/>
      <c r="C172" s="302" t="s">
        <v>698</v>
      </c>
      <c r="D172" s="302"/>
      <c r="E172" s="302"/>
      <c r="F172" s="325" t="s">
        <v>699</v>
      </c>
      <c r="G172" s="302"/>
      <c r="H172" s="302" t="s">
        <v>760</v>
      </c>
      <c r="I172" s="302" t="s">
        <v>695</v>
      </c>
      <c r="J172" s="302">
        <v>50</v>
      </c>
      <c r="K172" s="350"/>
    </row>
    <row r="173" s="1" customFormat="1" ht="15" customHeight="1">
      <c r="B173" s="327"/>
      <c r="C173" s="302" t="s">
        <v>701</v>
      </c>
      <c r="D173" s="302"/>
      <c r="E173" s="302"/>
      <c r="F173" s="325" t="s">
        <v>693</v>
      </c>
      <c r="G173" s="302"/>
      <c r="H173" s="302" t="s">
        <v>760</v>
      </c>
      <c r="I173" s="302" t="s">
        <v>703</v>
      </c>
      <c r="J173" s="302"/>
      <c r="K173" s="350"/>
    </row>
    <row r="174" s="1" customFormat="1" ht="15" customHeight="1">
      <c r="B174" s="327"/>
      <c r="C174" s="302" t="s">
        <v>712</v>
      </c>
      <c r="D174" s="302"/>
      <c r="E174" s="302"/>
      <c r="F174" s="325" t="s">
        <v>699</v>
      </c>
      <c r="G174" s="302"/>
      <c r="H174" s="302" t="s">
        <v>760</v>
      </c>
      <c r="I174" s="302" t="s">
        <v>695</v>
      </c>
      <c r="J174" s="302">
        <v>50</v>
      </c>
      <c r="K174" s="350"/>
    </row>
    <row r="175" s="1" customFormat="1" ht="15" customHeight="1">
      <c r="B175" s="327"/>
      <c r="C175" s="302" t="s">
        <v>720</v>
      </c>
      <c r="D175" s="302"/>
      <c r="E175" s="302"/>
      <c r="F175" s="325" t="s">
        <v>699</v>
      </c>
      <c r="G175" s="302"/>
      <c r="H175" s="302" t="s">
        <v>760</v>
      </c>
      <c r="I175" s="302" t="s">
        <v>695</v>
      </c>
      <c r="J175" s="302">
        <v>50</v>
      </c>
      <c r="K175" s="350"/>
    </row>
    <row r="176" s="1" customFormat="1" ht="15" customHeight="1">
      <c r="B176" s="327"/>
      <c r="C176" s="302" t="s">
        <v>718</v>
      </c>
      <c r="D176" s="302"/>
      <c r="E176" s="302"/>
      <c r="F176" s="325" t="s">
        <v>699</v>
      </c>
      <c r="G176" s="302"/>
      <c r="H176" s="302" t="s">
        <v>760</v>
      </c>
      <c r="I176" s="302" t="s">
        <v>695</v>
      </c>
      <c r="J176" s="302">
        <v>50</v>
      </c>
      <c r="K176" s="350"/>
    </row>
    <row r="177" s="1" customFormat="1" ht="15" customHeight="1">
      <c r="B177" s="327"/>
      <c r="C177" s="302" t="s">
        <v>107</v>
      </c>
      <c r="D177" s="302"/>
      <c r="E177" s="302"/>
      <c r="F177" s="325" t="s">
        <v>693</v>
      </c>
      <c r="G177" s="302"/>
      <c r="H177" s="302" t="s">
        <v>761</v>
      </c>
      <c r="I177" s="302" t="s">
        <v>762</v>
      </c>
      <c r="J177" s="302"/>
      <c r="K177" s="350"/>
    </row>
    <row r="178" s="1" customFormat="1" ht="15" customHeight="1">
      <c r="B178" s="327"/>
      <c r="C178" s="302" t="s">
        <v>57</v>
      </c>
      <c r="D178" s="302"/>
      <c r="E178" s="302"/>
      <c r="F178" s="325" t="s">
        <v>693</v>
      </c>
      <c r="G178" s="302"/>
      <c r="H178" s="302" t="s">
        <v>763</v>
      </c>
      <c r="I178" s="302" t="s">
        <v>764</v>
      </c>
      <c r="J178" s="302">
        <v>1</v>
      </c>
      <c r="K178" s="350"/>
    </row>
    <row r="179" s="1" customFormat="1" ht="15" customHeight="1">
      <c r="B179" s="327"/>
      <c r="C179" s="302" t="s">
        <v>53</v>
      </c>
      <c r="D179" s="302"/>
      <c r="E179" s="302"/>
      <c r="F179" s="325" t="s">
        <v>693</v>
      </c>
      <c r="G179" s="302"/>
      <c r="H179" s="302" t="s">
        <v>765</v>
      </c>
      <c r="I179" s="302" t="s">
        <v>695</v>
      </c>
      <c r="J179" s="302">
        <v>20</v>
      </c>
      <c r="K179" s="350"/>
    </row>
    <row r="180" s="1" customFormat="1" ht="15" customHeight="1">
      <c r="B180" s="327"/>
      <c r="C180" s="302" t="s">
        <v>54</v>
      </c>
      <c r="D180" s="302"/>
      <c r="E180" s="302"/>
      <c r="F180" s="325" t="s">
        <v>693</v>
      </c>
      <c r="G180" s="302"/>
      <c r="H180" s="302" t="s">
        <v>766</v>
      </c>
      <c r="I180" s="302" t="s">
        <v>695</v>
      </c>
      <c r="J180" s="302">
        <v>255</v>
      </c>
      <c r="K180" s="350"/>
    </row>
    <row r="181" s="1" customFormat="1" ht="15" customHeight="1">
      <c r="B181" s="327"/>
      <c r="C181" s="302" t="s">
        <v>108</v>
      </c>
      <c r="D181" s="302"/>
      <c r="E181" s="302"/>
      <c r="F181" s="325" t="s">
        <v>693</v>
      </c>
      <c r="G181" s="302"/>
      <c r="H181" s="302" t="s">
        <v>657</v>
      </c>
      <c r="I181" s="302" t="s">
        <v>695</v>
      </c>
      <c r="J181" s="302">
        <v>10</v>
      </c>
      <c r="K181" s="350"/>
    </row>
    <row r="182" s="1" customFormat="1" ht="15" customHeight="1">
      <c r="B182" s="327"/>
      <c r="C182" s="302" t="s">
        <v>109</v>
      </c>
      <c r="D182" s="302"/>
      <c r="E182" s="302"/>
      <c r="F182" s="325" t="s">
        <v>693</v>
      </c>
      <c r="G182" s="302"/>
      <c r="H182" s="302" t="s">
        <v>767</v>
      </c>
      <c r="I182" s="302" t="s">
        <v>728</v>
      </c>
      <c r="J182" s="302"/>
      <c r="K182" s="350"/>
    </row>
    <row r="183" s="1" customFormat="1" ht="15" customHeight="1">
      <c r="B183" s="327"/>
      <c r="C183" s="302" t="s">
        <v>768</v>
      </c>
      <c r="D183" s="302"/>
      <c r="E183" s="302"/>
      <c r="F183" s="325" t="s">
        <v>693</v>
      </c>
      <c r="G183" s="302"/>
      <c r="H183" s="302" t="s">
        <v>769</v>
      </c>
      <c r="I183" s="302" t="s">
        <v>728</v>
      </c>
      <c r="J183" s="302"/>
      <c r="K183" s="350"/>
    </row>
    <row r="184" s="1" customFormat="1" ht="15" customHeight="1">
      <c r="B184" s="327"/>
      <c r="C184" s="302" t="s">
        <v>757</v>
      </c>
      <c r="D184" s="302"/>
      <c r="E184" s="302"/>
      <c r="F184" s="325" t="s">
        <v>693</v>
      </c>
      <c r="G184" s="302"/>
      <c r="H184" s="302" t="s">
        <v>770</v>
      </c>
      <c r="I184" s="302" t="s">
        <v>728</v>
      </c>
      <c r="J184" s="302"/>
      <c r="K184" s="350"/>
    </row>
    <row r="185" s="1" customFormat="1" ht="15" customHeight="1">
      <c r="B185" s="327"/>
      <c r="C185" s="302" t="s">
        <v>111</v>
      </c>
      <c r="D185" s="302"/>
      <c r="E185" s="302"/>
      <c r="F185" s="325" t="s">
        <v>699</v>
      </c>
      <c r="G185" s="302"/>
      <c r="H185" s="302" t="s">
        <v>771</v>
      </c>
      <c r="I185" s="302" t="s">
        <v>695</v>
      </c>
      <c r="J185" s="302">
        <v>50</v>
      </c>
      <c r="K185" s="350"/>
    </row>
    <row r="186" s="1" customFormat="1" ht="15" customHeight="1">
      <c r="B186" s="327"/>
      <c r="C186" s="302" t="s">
        <v>772</v>
      </c>
      <c r="D186" s="302"/>
      <c r="E186" s="302"/>
      <c r="F186" s="325" t="s">
        <v>699</v>
      </c>
      <c r="G186" s="302"/>
      <c r="H186" s="302" t="s">
        <v>773</v>
      </c>
      <c r="I186" s="302" t="s">
        <v>774</v>
      </c>
      <c r="J186" s="302"/>
      <c r="K186" s="350"/>
    </row>
    <row r="187" s="1" customFormat="1" ht="15" customHeight="1">
      <c r="B187" s="327"/>
      <c r="C187" s="302" t="s">
        <v>775</v>
      </c>
      <c r="D187" s="302"/>
      <c r="E187" s="302"/>
      <c r="F187" s="325" t="s">
        <v>699</v>
      </c>
      <c r="G187" s="302"/>
      <c r="H187" s="302" t="s">
        <v>776</v>
      </c>
      <c r="I187" s="302" t="s">
        <v>774</v>
      </c>
      <c r="J187" s="302"/>
      <c r="K187" s="350"/>
    </row>
    <row r="188" s="1" customFormat="1" ht="15" customHeight="1">
      <c r="B188" s="327"/>
      <c r="C188" s="302" t="s">
        <v>777</v>
      </c>
      <c r="D188" s="302"/>
      <c r="E188" s="302"/>
      <c r="F188" s="325" t="s">
        <v>699</v>
      </c>
      <c r="G188" s="302"/>
      <c r="H188" s="302" t="s">
        <v>778</v>
      </c>
      <c r="I188" s="302" t="s">
        <v>774</v>
      </c>
      <c r="J188" s="302"/>
      <c r="K188" s="350"/>
    </row>
    <row r="189" s="1" customFormat="1" ht="15" customHeight="1">
      <c r="B189" s="327"/>
      <c r="C189" s="363" t="s">
        <v>779</v>
      </c>
      <c r="D189" s="302"/>
      <c r="E189" s="302"/>
      <c r="F189" s="325" t="s">
        <v>699</v>
      </c>
      <c r="G189" s="302"/>
      <c r="H189" s="302" t="s">
        <v>780</v>
      </c>
      <c r="I189" s="302" t="s">
        <v>781</v>
      </c>
      <c r="J189" s="364" t="s">
        <v>782</v>
      </c>
      <c r="K189" s="350"/>
    </row>
    <row r="190" s="1" customFormat="1" ht="15" customHeight="1">
      <c r="B190" s="327"/>
      <c r="C190" s="363" t="s">
        <v>42</v>
      </c>
      <c r="D190" s="302"/>
      <c r="E190" s="302"/>
      <c r="F190" s="325" t="s">
        <v>693</v>
      </c>
      <c r="G190" s="302"/>
      <c r="H190" s="299" t="s">
        <v>783</v>
      </c>
      <c r="I190" s="302" t="s">
        <v>784</v>
      </c>
      <c r="J190" s="302"/>
      <c r="K190" s="350"/>
    </row>
    <row r="191" s="1" customFormat="1" ht="15" customHeight="1">
      <c r="B191" s="327"/>
      <c r="C191" s="363" t="s">
        <v>785</v>
      </c>
      <c r="D191" s="302"/>
      <c r="E191" s="302"/>
      <c r="F191" s="325" t="s">
        <v>693</v>
      </c>
      <c r="G191" s="302"/>
      <c r="H191" s="302" t="s">
        <v>786</v>
      </c>
      <c r="I191" s="302" t="s">
        <v>728</v>
      </c>
      <c r="J191" s="302"/>
      <c r="K191" s="350"/>
    </row>
    <row r="192" s="1" customFormat="1" ht="15" customHeight="1">
      <c r="B192" s="327"/>
      <c r="C192" s="363" t="s">
        <v>787</v>
      </c>
      <c r="D192" s="302"/>
      <c r="E192" s="302"/>
      <c r="F192" s="325" t="s">
        <v>693</v>
      </c>
      <c r="G192" s="302"/>
      <c r="H192" s="302" t="s">
        <v>788</v>
      </c>
      <c r="I192" s="302" t="s">
        <v>728</v>
      </c>
      <c r="J192" s="302"/>
      <c r="K192" s="350"/>
    </row>
    <row r="193" s="1" customFormat="1" ht="15" customHeight="1">
      <c r="B193" s="327"/>
      <c r="C193" s="363" t="s">
        <v>789</v>
      </c>
      <c r="D193" s="302"/>
      <c r="E193" s="302"/>
      <c r="F193" s="325" t="s">
        <v>699</v>
      </c>
      <c r="G193" s="302"/>
      <c r="H193" s="302" t="s">
        <v>790</v>
      </c>
      <c r="I193" s="302" t="s">
        <v>728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791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792</v>
      </c>
      <c r="D200" s="366"/>
      <c r="E200" s="366"/>
      <c r="F200" s="366" t="s">
        <v>793</v>
      </c>
      <c r="G200" s="367"/>
      <c r="H200" s="366" t="s">
        <v>794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784</v>
      </c>
      <c r="D202" s="302"/>
      <c r="E202" s="302"/>
      <c r="F202" s="325" t="s">
        <v>43</v>
      </c>
      <c r="G202" s="302"/>
      <c r="H202" s="302" t="s">
        <v>795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44</v>
      </c>
      <c r="G203" s="302"/>
      <c r="H203" s="302" t="s">
        <v>796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797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45</v>
      </c>
      <c r="G205" s="302"/>
      <c r="H205" s="302" t="s">
        <v>798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46</v>
      </c>
      <c r="G206" s="302"/>
      <c r="H206" s="302" t="s">
        <v>799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740</v>
      </c>
      <c r="D208" s="302"/>
      <c r="E208" s="302"/>
      <c r="F208" s="325" t="s">
        <v>79</v>
      </c>
      <c r="G208" s="302"/>
      <c r="H208" s="302" t="s">
        <v>800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637</v>
      </c>
      <c r="G209" s="302"/>
      <c r="H209" s="302" t="s">
        <v>638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635</v>
      </c>
      <c r="G210" s="302"/>
      <c r="H210" s="302" t="s">
        <v>801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84</v>
      </c>
      <c r="G211" s="363"/>
      <c r="H211" s="354" t="s">
        <v>85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639</v>
      </c>
      <c r="G212" s="363"/>
      <c r="H212" s="354" t="s">
        <v>802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764</v>
      </c>
      <c r="D214" s="302"/>
      <c r="E214" s="302"/>
      <c r="F214" s="325">
        <v>1</v>
      </c>
      <c r="G214" s="363"/>
      <c r="H214" s="354" t="s">
        <v>803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804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805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806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2023-05-16T08:57:06Z</dcterms:created>
  <dcterms:modified xsi:type="dcterms:W3CDTF">2023-05-16T08:57:12Z</dcterms:modified>
</cp:coreProperties>
</file>