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ZakazkyCD\20-051-2-Bedrichov_Jankov_Pistin_SPU\02_Jankov\xxx_Soupis_praci\SPU\"/>
    </mc:Choice>
  </mc:AlternateContent>
  <bookViews>
    <workbookView xWindow="0" yWindow="0" windowWidth="0" windowHeight="0"/>
  </bookViews>
  <sheets>
    <sheet name="Rekapitulace stavby" sheetId="1" r:id="rId1"/>
    <sheet name="101 - Polní cesta HC1R" sheetId="2" r:id="rId2"/>
    <sheet name="102 - Polní cesta HC3R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'101 - Polní cesta HC1R'!$C$132:$K$442</definedName>
    <definedName name="_xlnm.Print_Area" localSheetId="1">'101 - Polní cesta HC1R'!$C$4:$J$76,'101 - Polní cesta HC1R'!$C$82:$J$114,'101 - Polní cesta HC1R'!$C$120:$K$442</definedName>
    <definedName name="_xlnm.Print_Titles" localSheetId="1">'101 - Polní cesta HC1R'!$132:$132</definedName>
    <definedName name="_xlnm._FilterDatabase" localSheetId="2" hidden="1">'102 - Polní cesta HC3R'!$C$131:$K$466</definedName>
    <definedName name="_xlnm.Print_Area" localSheetId="2">'102 - Polní cesta HC3R'!$C$4:$J$76,'102 - Polní cesta HC3R'!$C$82:$J$113,'102 - Polní cesta HC3R'!$C$119:$K$466</definedName>
    <definedName name="_xlnm.Print_Titles" localSheetId="2">'102 - Polní cesta HC3R'!$131:$131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464"/>
  <c r="BH464"/>
  <c r="BG464"/>
  <c r="BF464"/>
  <c r="T464"/>
  <c r="T463"/>
  <c r="R464"/>
  <c r="R463"/>
  <c r="P464"/>
  <c r="P463"/>
  <c r="BI460"/>
  <c r="BH460"/>
  <c r="BG460"/>
  <c r="BF460"/>
  <c r="T460"/>
  <c r="R460"/>
  <c r="P460"/>
  <c r="BI457"/>
  <c r="BH457"/>
  <c r="BG457"/>
  <c r="BF457"/>
  <c r="T457"/>
  <c r="R457"/>
  <c r="P457"/>
  <c r="BI453"/>
  <c r="BH453"/>
  <c r="BG453"/>
  <c r="BF453"/>
  <c r="T453"/>
  <c r="T452"/>
  <c r="R453"/>
  <c r="R452"/>
  <c r="P453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T442"/>
  <c r="R443"/>
  <c r="R442"/>
  <c r="P443"/>
  <c r="P442"/>
  <c r="BI439"/>
  <c r="BH439"/>
  <c r="BG439"/>
  <c r="BF439"/>
  <c r="T439"/>
  <c r="T438"/>
  <c r="R439"/>
  <c r="R438"/>
  <c r="P439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19"/>
  <c r="BH319"/>
  <c r="BG319"/>
  <c r="BF319"/>
  <c r="T319"/>
  <c r="R319"/>
  <c r="P319"/>
  <c r="BI312"/>
  <c r="BH312"/>
  <c r="BG312"/>
  <c r="BF312"/>
  <c r="T312"/>
  <c r="R312"/>
  <c r="P312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92"/>
  <c r="J23"/>
  <c r="J18"/>
  <c r="E18"/>
  <c r="F129"/>
  <c r="J17"/>
  <c r="J12"/>
  <c r="J89"/>
  <c r="E7"/>
  <c r="E85"/>
  <c i="2" r="J37"/>
  <c r="J36"/>
  <c i="1" r="AY95"/>
  <c i="2" r="J35"/>
  <c i="1" r="AX95"/>
  <c i="2" r="BI440"/>
  <c r="BH440"/>
  <c r="BG440"/>
  <c r="BF440"/>
  <c r="T440"/>
  <c r="T439"/>
  <c r="R440"/>
  <c r="R439"/>
  <c r="P440"/>
  <c r="P439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T428"/>
  <c r="R429"/>
  <c r="R428"/>
  <c r="P429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T418"/>
  <c r="R419"/>
  <c r="R418"/>
  <c r="P419"/>
  <c r="P418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8"/>
  <c r="BH388"/>
  <c r="BG388"/>
  <c r="BF388"/>
  <c r="T388"/>
  <c r="R388"/>
  <c r="P388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2"/>
  <c r="BH282"/>
  <c r="BG282"/>
  <c r="BF282"/>
  <c r="T282"/>
  <c r="R282"/>
  <c r="P282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J129"/>
  <c r="F129"/>
  <c r="F127"/>
  <c r="E125"/>
  <c r="J91"/>
  <c r="F91"/>
  <c r="F89"/>
  <c r="E87"/>
  <c r="J24"/>
  <c r="E24"/>
  <c r="J130"/>
  <c r="J23"/>
  <c r="J18"/>
  <c r="E18"/>
  <c r="F130"/>
  <c r="J17"/>
  <c r="J12"/>
  <c r="J127"/>
  <c r="E7"/>
  <c r="E123"/>
  <c i="1" r="L90"/>
  <c r="AM90"/>
  <c r="AM89"/>
  <c r="L89"/>
  <c r="AM87"/>
  <c r="L87"/>
  <c r="L85"/>
  <c r="L84"/>
  <c i="2" r="BK433"/>
  <c r="J422"/>
  <c r="J412"/>
  <c r="J405"/>
  <c r="J394"/>
  <c r="BK380"/>
  <c r="BK370"/>
  <c r="BK361"/>
  <c r="J345"/>
  <c r="BK332"/>
  <c r="BK311"/>
  <c r="J300"/>
  <c r="J268"/>
  <c r="BK246"/>
  <c r="BK231"/>
  <c r="J224"/>
  <c r="BK214"/>
  <c r="BK205"/>
  <c r="BK193"/>
  <c r="BK184"/>
  <c r="J174"/>
  <c r="J158"/>
  <c r="BK136"/>
  <c i="3" r="J419"/>
  <c r="J396"/>
  <c r="J381"/>
  <c r="J370"/>
  <c r="BK358"/>
  <c r="J326"/>
  <c r="BK285"/>
  <c r="BK267"/>
  <c r="J230"/>
  <c r="J174"/>
  <c r="BK145"/>
  <c r="J403"/>
  <c r="J368"/>
  <c r="J354"/>
  <c r="J302"/>
  <c r="J285"/>
  <c r="J259"/>
  <c r="BK228"/>
  <c r="BK210"/>
  <c r="BK201"/>
  <c r="BK180"/>
  <c r="J161"/>
  <c r="J149"/>
  <c r="J460"/>
  <c r="BK449"/>
  <c r="BK432"/>
  <c r="J426"/>
  <c r="J413"/>
  <c r="BK386"/>
  <c r="BK354"/>
  <c r="BK294"/>
  <c r="BK264"/>
  <c r="J242"/>
  <c r="BK216"/>
  <c r="J142"/>
  <c r="BK381"/>
  <c r="BK254"/>
  <c r="J207"/>
  <c r="J139"/>
  <c r="BK273"/>
  <c r="J210"/>
  <c r="BK155"/>
  <c r="BK443"/>
  <c r="BK407"/>
  <c r="J374"/>
  <c r="BK326"/>
  <c r="BK188"/>
  <c r="J443"/>
  <c r="BK403"/>
  <c r="BK368"/>
  <c r="J264"/>
  <c i="2" r="BK440"/>
  <c r="BK415"/>
  <c r="BK405"/>
  <c r="BK394"/>
  <c r="BK383"/>
  <c r="BK373"/>
  <c r="BK363"/>
  <c r="BK357"/>
  <c r="J342"/>
  <c r="J332"/>
  <c r="BK318"/>
  <c r="BK296"/>
  <c r="BK282"/>
  <c r="BK261"/>
  <c r="J238"/>
  <c r="BK226"/>
  <c r="J219"/>
  <c r="J211"/>
  <c r="BK199"/>
  <c r="J187"/>
  <c r="BK166"/>
  <c r="J152"/>
  <c r="J140"/>
  <c r="F35"/>
  <c i="3" r="J177"/>
  <c r="BK399"/>
  <c r="J372"/>
  <c r="BK242"/>
  <c r="J198"/>
  <c r="J390"/>
  <c r="BK213"/>
  <c r="J180"/>
  <c r="J449"/>
  <c r="BK426"/>
  <c r="J399"/>
  <c r="J358"/>
  <c r="J294"/>
  <c r="BK457"/>
  <c r="J410"/>
  <c r="J378"/>
  <c r="J254"/>
  <c r="J145"/>
  <c i="2" r="BK429"/>
  <c r="BK422"/>
  <c r="BK412"/>
  <c r="BK396"/>
  <c r="J386"/>
  <c r="J376"/>
  <c r="BK368"/>
  <c r="J361"/>
  <c r="BK349"/>
  <c r="J335"/>
  <c r="J318"/>
  <c r="J296"/>
  <c r="BK272"/>
  <c r="J249"/>
  <c r="J231"/>
  <c r="BK222"/>
  <c r="J214"/>
  <c r="J202"/>
  <c r="BK190"/>
  <c r="BK177"/>
  <c r="BK158"/>
  <c r="J147"/>
  <c r="J136"/>
  <c r="F36"/>
  <c i="3" r="BK164"/>
  <c r="BK342"/>
  <c r="BK259"/>
  <c r="BK235"/>
  <c r="BK152"/>
  <c r="J330"/>
  <c r="J240"/>
  <c r="BK161"/>
  <c r="BK453"/>
  <c r="BK423"/>
  <c r="BK378"/>
  <c r="J334"/>
  <c r="J245"/>
  <c r="BK439"/>
  <c r="BK390"/>
  <c r="J306"/>
  <c r="J249"/>
  <c i="2" r="J440"/>
  <c r="J425"/>
  <c r="BK408"/>
  <c r="BK399"/>
  <c r="J392"/>
  <c r="J383"/>
  <c r="J373"/>
  <c r="J363"/>
  <c r="BK355"/>
  <c r="BK345"/>
  <c r="BK335"/>
  <c r="BK322"/>
  <c r="J311"/>
  <c r="BK288"/>
  <c r="BK276"/>
  <c r="BK265"/>
  <c r="J256"/>
  <c r="J241"/>
  <c r="J229"/>
  <c r="J222"/>
  <c r="BK211"/>
  <c r="BK202"/>
  <c r="J193"/>
  <c r="BK174"/>
  <c r="BK155"/>
  <c r="J143"/>
  <c r="F37"/>
  <c i="3" r="BK185"/>
  <c r="J407"/>
  <c r="J393"/>
  <c r="BK280"/>
  <c r="J216"/>
  <c r="J415"/>
  <c r="J312"/>
  <c r="J222"/>
  <c r="J158"/>
  <c r="J446"/>
  <c r="J421"/>
  <c r="J289"/>
  <c r="BK198"/>
  <c r="J432"/>
  <c r="BK393"/>
  <c r="J273"/>
  <c r="BK233"/>
  <c i="2" r="BK436"/>
  <c r="BK425"/>
  <c r="J408"/>
  <c r="J396"/>
  <c r="BK386"/>
  <c r="BK376"/>
  <c r="J366"/>
  <c r="J355"/>
  <c r="J339"/>
  <c r="J328"/>
  <c r="BK315"/>
  <c r="BK300"/>
  <c r="J288"/>
  <c r="BK268"/>
  <c r="J261"/>
  <c r="BK241"/>
  <c r="BK229"/>
  <c r="J226"/>
  <c r="J217"/>
  <c r="J205"/>
  <c r="BK196"/>
  <c r="BK187"/>
  <c r="J169"/>
  <c r="J155"/>
  <c r="BK143"/>
  <c r="F34"/>
  <c i="3" r="J237"/>
  <c r="J195"/>
  <c r="J423"/>
  <c r="BK374"/>
  <c r="J299"/>
  <c r="J225"/>
  <c r="BK142"/>
  <c r="BK361"/>
  <c r="J267"/>
  <c r="J204"/>
  <c r="BK464"/>
  <c r="J435"/>
  <c r="BK413"/>
  <c r="J376"/>
  <c r="BK306"/>
  <c r="J235"/>
  <c r="BK177"/>
  <c r="BK415"/>
  <c r="BK372"/>
  <c r="J270"/>
  <c r="BK135"/>
  <c i="2" r="J433"/>
  <c r="J415"/>
  <c r="J399"/>
  <c r="J388"/>
  <c r="J380"/>
  <c r="J370"/>
  <c r="J359"/>
  <c r="J349"/>
  <c r="J325"/>
  <c r="J304"/>
  <c r="J282"/>
  <c r="J265"/>
  <c r="J246"/>
  <c r="J234"/>
  <c r="J429"/>
  <c r="BK419"/>
  <c r="BK402"/>
  <c r="BK392"/>
  <c r="BK378"/>
  <c r="J368"/>
  <c r="BK359"/>
  <c r="BK352"/>
  <c r="BK342"/>
  <c r="BK325"/>
  <c r="J315"/>
  <c r="J292"/>
  <c r="J272"/>
  <c r="BK256"/>
  <c r="BK234"/>
  <c r="BK217"/>
  <c r="BK208"/>
  <c r="J196"/>
  <c r="J184"/>
  <c r="BK169"/>
  <c r="BK152"/>
  <c r="BK140"/>
  <c i="1" r="AS94"/>
  <c i="3" r="BK376"/>
  <c r="J365"/>
  <c r="J346"/>
  <c r="J319"/>
  <c r="J280"/>
  <c r="BK240"/>
  <c r="BK225"/>
  <c r="J155"/>
  <c r="J135"/>
  <c r="BK421"/>
  <c r="BK370"/>
  <c r="BK365"/>
  <c r="BK319"/>
  <c r="BK299"/>
  <c r="BK270"/>
  <c r="BK237"/>
  <c r="J213"/>
  <c r="BK207"/>
  <c r="BK195"/>
  <c r="J164"/>
  <c r="J152"/>
  <c r="J464"/>
  <c r="J453"/>
  <c r="BK435"/>
  <c r="J429"/>
  <c r="BK419"/>
  <c r="J405"/>
  <c r="J361"/>
  <c r="BK312"/>
  <c r="BK289"/>
  <c r="BK249"/>
  <c r="J219"/>
  <c r="J201"/>
  <c r="BK149"/>
  <c r="BK338"/>
  <c r="BK230"/>
  <c r="BK158"/>
  <c r="BK334"/>
  <c r="J233"/>
  <c r="J457"/>
  <c r="BK429"/>
  <c r="J383"/>
  <c r="BK346"/>
  <c r="BK219"/>
  <c r="BK446"/>
  <c r="BK383"/>
  <c r="J338"/>
  <c r="BK222"/>
  <c i="2" r="J436"/>
  <c r="J419"/>
  <c r="J402"/>
  <c r="BK388"/>
  <c r="J378"/>
  <c r="BK366"/>
  <c r="J357"/>
  <c r="J352"/>
  <c r="BK339"/>
  <c r="BK328"/>
  <c r="J322"/>
  <c r="BK304"/>
  <c r="BK292"/>
  <c r="J276"/>
  <c r="BK249"/>
  <c r="BK238"/>
  <c r="BK224"/>
  <c r="BK219"/>
  <c r="J208"/>
  <c r="J199"/>
  <c r="J190"/>
  <c r="J177"/>
  <c r="J166"/>
  <c r="BK147"/>
  <c r="J34"/>
  <c i="3" r="BK204"/>
  <c r="BK410"/>
  <c r="BK330"/>
  <c r="BK245"/>
  <c r="J185"/>
  <c r="BK396"/>
  <c r="J188"/>
  <c r="BK139"/>
  <c r="J439"/>
  <c r="J386"/>
  <c r="BK302"/>
  <c r="J228"/>
  <c r="BK460"/>
  <c r="BK405"/>
  <c r="J342"/>
  <c r="BK174"/>
  <c i="2" l="1" r="R135"/>
  <c r="R271"/>
  <c r="P351"/>
  <c r="T375"/>
  <c r="R391"/>
  <c r="R421"/>
  <c r="R432"/>
  <c i="3" r="BK248"/>
  <c r="J248"/>
  <c r="J99"/>
  <c r="R305"/>
  <c r="BK402"/>
  <c r="J402"/>
  <c r="J103"/>
  <c r="P412"/>
  <c i="2" r="T237"/>
  <c r="P321"/>
  <c i="3" r="BK134"/>
  <c r="P288"/>
  <c r="T364"/>
  <c r="T412"/>
  <c i="2" r="T135"/>
  <c i="3" r="T134"/>
  <c r="BK305"/>
  <c r="J305"/>
  <c r="J101"/>
  <c r="T402"/>
  <c i="2" r="R237"/>
  <c r="P264"/>
  <c r="T264"/>
  <c r="R321"/>
  <c r="R375"/>
  <c r="T391"/>
  <c r="T421"/>
  <c r="BK432"/>
  <c r="J432"/>
  <c r="J112"/>
  <c i="3" r="R248"/>
  <c r="T305"/>
  <c r="P402"/>
  <c r="R412"/>
  <c r="P445"/>
  <c i="2" r="P135"/>
  <c r="P271"/>
  <c r="BK351"/>
  <c r="J351"/>
  <c r="J103"/>
  <c r="P375"/>
  <c r="P385"/>
  <c r="T385"/>
  <c r="T411"/>
  <c r="P421"/>
  <c i="3" r="P134"/>
  <c r="T288"/>
  <c r="R364"/>
  <c r="BK418"/>
  <c r="J418"/>
  <c r="J106"/>
  <c i="2" r="BK135"/>
  <c r="J135"/>
  <c r="J98"/>
  <c r="BK271"/>
  <c r="J271"/>
  <c r="J101"/>
  <c r="T321"/>
  <c r="BK375"/>
  <c r="J375"/>
  <c r="J104"/>
  <c r="P391"/>
  <c r="R411"/>
  <c i="3" r="P248"/>
  <c r="P305"/>
  <c r="BK412"/>
  <c r="J412"/>
  <c r="J104"/>
  <c r="P418"/>
  <c r="BK445"/>
  <c r="J445"/>
  <c r="J109"/>
  <c i="2" r="BK237"/>
  <c r="J237"/>
  <c r="J99"/>
  <c r="T271"/>
  <c r="T351"/>
  <c r="BK385"/>
  <c r="J385"/>
  <c r="J105"/>
  <c r="R385"/>
  <c r="BK411"/>
  <c r="J411"/>
  <c r="J108"/>
  <c r="T432"/>
  <c i="3" r="R134"/>
  <c r="R133"/>
  <c r="BK288"/>
  <c r="J288"/>
  <c r="J100"/>
  <c r="BK364"/>
  <c r="J364"/>
  <c r="J102"/>
  <c r="R402"/>
  <c r="T418"/>
  <c r="R445"/>
  <c r="BK456"/>
  <c r="J456"/>
  <c r="J111"/>
  <c r="R456"/>
  <c i="2" r="P237"/>
  <c r="BK264"/>
  <c r="J264"/>
  <c r="J100"/>
  <c r="R264"/>
  <c r="BK321"/>
  <c r="J321"/>
  <c r="J102"/>
  <c r="R351"/>
  <c r="BK391"/>
  <c r="BK390"/>
  <c r="J390"/>
  <c r="J106"/>
  <c r="P411"/>
  <c r="BK421"/>
  <c r="J421"/>
  <c r="J110"/>
  <c r="P432"/>
  <c i="3" r="T248"/>
  <c r="R288"/>
  <c r="P364"/>
  <c r="R418"/>
  <c r="R417"/>
  <c r="T445"/>
  <c r="P456"/>
  <c r="T456"/>
  <c i="2" r="BK418"/>
  <c r="J418"/>
  <c r="J109"/>
  <c i="3" r="BK442"/>
  <c r="J442"/>
  <c r="J108"/>
  <c r="BK452"/>
  <c r="J452"/>
  <c r="J110"/>
  <c r="BK463"/>
  <c r="J463"/>
  <c r="J112"/>
  <c i="2" r="BK439"/>
  <c r="J439"/>
  <c r="J113"/>
  <c i="3" r="BK438"/>
  <c r="J438"/>
  <c r="J107"/>
  <c i="2" r="BK428"/>
  <c r="J428"/>
  <c r="J111"/>
  <c i="3" r="J126"/>
  <c r="BE201"/>
  <c r="BE237"/>
  <c r="BE240"/>
  <c r="BE242"/>
  <c r="BE245"/>
  <c r="BE259"/>
  <c r="BE294"/>
  <c r="BE299"/>
  <c r="BE302"/>
  <c r="BE376"/>
  <c r="BE413"/>
  <c r="BE419"/>
  <c r="BE429"/>
  <c r="BE432"/>
  <c r="BE435"/>
  <c r="BE155"/>
  <c r="BE158"/>
  <c r="BE185"/>
  <c r="BE195"/>
  <c r="BE225"/>
  <c r="BE270"/>
  <c r="BE273"/>
  <c r="BE342"/>
  <c r="BE365"/>
  <c r="BE368"/>
  <c r="BE390"/>
  <c r="BE405"/>
  <c r="BE439"/>
  <c r="BE443"/>
  <c r="BE446"/>
  <c r="BE453"/>
  <c r="BE460"/>
  <c r="BE135"/>
  <c r="BE198"/>
  <c r="BE228"/>
  <c r="BE230"/>
  <c r="BE280"/>
  <c r="BE289"/>
  <c r="BE370"/>
  <c r="BE372"/>
  <c r="BE383"/>
  <c r="F92"/>
  <c r="BE145"/>
  <c r="BE149"/>
  <c r="BE164"/>
  <c r="BE174"/>
  <c r="BE177"/>
  <c r="BE180"/>
  <c r="BE210"/>
  <c r="BE213"/>
  <c r="BE219"/>
  <c r="BE222"/>
  <c r="BE233"/>
  <c r="BE249"/>
  <c r="BE285"/>
  <c r="BE319"/>
  <c r="BE326"/>
  <c r="BE361"/>
  <c r="BE378"/>
  <c i="2" r="J391"/>
  <c r="J107"/>
  <c i="3" r="E122"/>
  <c r="J129"/>
  <c r="BE188"/>
  <c r="BE235"/>
  <c r="BE338"/>
  <c r="BE346"/>
  <c r="BE358"/>
  <c r="BE381"/>
  <c r="BE399"/>
  <c r="BE423"/>
  <c r="BE426"/>
  <c r="BE449"/>
  <c r="BE457"/>
  <c r="BE464"/>
  <c r="BE142"/>
  <c r="BE152"/>
  <c r="BE204"/>
  <c r="BE254"/>
  <c r="BE267"/>
  <c r="BE306"/>
  <c r="BE312"/>
  <c r="BE330"/>
  <c r="BE334"/>
  <c r="BE393"/>
  <c r="BE396"/>
  <c r="BE407"/>
  <c r="BE410"/>
  <c r="BE415"/>
  <c r="BE139"/>
  <c r="BE161"/>
  <c r="BE207"/>
  <c r="BE216"/>
  <c r="BE264"/>
  <c r="BE354"/>
  <c r="BE374"/>
  <c r="BE386"/>
  <c r="BE403"/>
  <c r="BE421"/>
  <c i="1" r="AW95"/>
  <c r="BB95"/>
  <c r="BC95"/>
  <c r="BA95"/>
  <c i="2" r="E85"/>
  <c r="J89"/>
  <c r="F92"/>
  <c r="J92"/>
  <c r="BE136"/>
  <c r="BE140"/>
  <c r="BE143"/>
  <c r="BE147"/>
  <c r="BE152"/>
  <c r="BE155"/>
  <c r="BE158"/>
  <c r="BE166"/>
  <c r="BE169"/>
  <c r="BE174"/>
  <c r="BE177"/>
  <c r="BE184"/>
  <c r="BE187"/>
  <c r="BE190"/>
  <c r="BE193"/>
  <c r="BE196"/>
  <c r="BE199"/>
  <c r="BE202"/>
  <c r="BE205"/>
  <c r="BE208"/>
  <c r="BE211"/>
  <c r="BE214"/>
  <c r="BE217"/>
  <c r="BE219"/>
  <c r="BE222"/>
  <c r="BE224"/>
  <c r="BE226"/>
  <c r="BE229"/>
  <c r="BE231"/>
  <c r="BE234"/>
  <c r="BE238"/>
  <c r="BE241"/>
  <c r="BE246"/>
  <c r="BE249"/>
  <c r="BE256"/>
  <c r="BE261"/>
  <c r="BE265"/>
  <c r="BE268"/>
  <c r="BE272"/>
  <c r="BE276"/>
  <c r="BE282"/>
  <c r="BE288"/>
  <c r="BE292"/>
  <c r="BE296"/>
  <c r="BE300"/>
  <c r="BE304"/>
  <c r="BE311"/>
  <c r="BE315"/>
  <c r="BE318"/>
  <c r="BE322"/>
  <c r="BE325"/>
  <c r="BE328"/>
  <c r="BE332"/>
  <c r="BE335"/>
  <c r="BE339"/>
  <c r="BE342"/>
  <c r="BE345"/>
  <c r="BE349"/>
  <c r="BE352"/>
  <c r="BE355"/>
  <c r="BE357"/>
  <c r="BE359"/>
  <c r="BE361"/>
  <c r="BE363"/>
  <c r="BE366"/>
  <c r="BE368"/>
  <c r="BE370"/>
  <c r="BE373"/>
  <c r="BE376"/>
  <c r="BE378"/>
  <c r="BE380"/>
  <c r="BE383"/>
  <c r="BE386"/>
  <c r="BE388"/>
  <c r="BE392"/>
  <c r="BE394"/>
  <c r="BE396"/>
  <c r="BE399"/>
  <c r="BE402"/>
  <c r="BE405"/>
  <c r="BE408"/>
  <c r="BE412"/>
  <c r="BE415"/>
  <c r="BE419"/>
  <c r="BE422"/>
  <c r="BE425"/>
  <c r="BE429"/>
  <c r="BE433"/>
  <c r="BE436"/>
  <c r="BE440"/>
  <c i="1" r="BD95"/>
  <c i="3" r="J34"/>
  <c i="1" r="AW96"/>
  <c i="3" r="F37"/>
  <c i="1" r="BD96"/>
  <c r="BD94"/>
  <c r="W33"/>
  <c i="3" r="F36"/>
  <c i="1" r="BC96"/>
  <c r="BC94"/>
  <c r="W32"/>
  <c i="3" r="F34"/>
  <c i="1" r="BA96"/>
  <c r="BA94"/>
  <c r="W30"/>
  <c i="3" r="F35"/>
  <c i="1" r="BB96"/>
  <c r="BB94"/>
  <c r="W31"/>
  <c i="3" l="1" r="T133"/>
  <c r="P417"/>
  <c i="2" r="T390"/>
  <c i="3" r="R132"/>
  <c r="BK133"/>
  <c r="J133"/>
  <c r="J97"/>
  <c i="2" r="R390"/>
  <c r="P134"/>
  <c i="3" r="T417"/>
  <c i="2" r="T134"/>
  <c r="T133"/>
  <c r="P390"/>
  <c r="R134"/>
  <c r="R133"/>
  <c i="3" r="P133"/>
  <c r="P132"/>
  <c i="1" r="AU96"/>
  <c i="2" r="BK134"/>
  <c r="J134"/>
  <c r="J97"/>
  <c i="3" r="J134"/>
  <c r="J98"/>
  <c r="BK417"/>
  <c r="J417"/>
  <c r="J105"/>
  <c i="2" r="J33"/>
  <c i="1" r="AV95"/>
  <c r="AT95"/>
  <c i="3" r="F33"/>
  <c i="1" r="AZ96"/>
  <c i="2" r="F33"/>
  <c i="1" r="AZ95"/>
  <c i="3" r="J33"/>
  <c i="1" r="AV96"/>
  <c r="AT96"/>
  <c r="AX94"/>
  <c r="AW94"/>
  <c r="AK30"/>
  <c r="AY94"/>
  <c i="2" l="1" r="P133"/>
  <c i="1" r="AU95"/>
  <c i="3" r="T132"/>
  <c i="2" r="BK133"/>
  <c r="J133"/>
  <c i="3" r="BK132"/>
  <c r="J132"/>
  <c r="J96"/>
  <c i="1" r="AU94"/>
  <c r="AZ94"/>
  <c r="W29"/>
  <c i="2" r="J30"/>
  <c i="1" r="AG95"/>
  <c i="2" l="1" r="J39"/>
  <c r="J96"/>
  <c i="1" r="AN95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<sst xmlns="http://schemas.openxmlformats.org/spreadsheetml/2006/main">
  <si>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</si>
  <si>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</si>
  <si>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</si>
  <si>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</si>
  <si>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</si>
  <si>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{29ad1cdf-701c-41ef-a7cd-e61c043458fa}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</si>
  <si>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</si>
  <si>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</si>
  <si>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</si>
  <si>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</si>
  <si>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</si>
  <si>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</si>
  <si>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</si>
  <si>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</si>
  <si>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20-051-C1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</si>
  <si>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</si>
  <si>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</si>
  <si>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HC1R a HC3R v k.ú. Jankov u Českých Budějovic</t>
  </si>
  <si>
    <t>KSO:</t>
  </si>
  <si>
    <t>CC-CZ:</t>
  </si>
  <si>
    <t>Místo:</t>
  </si>
  <si>
    <t xml:space="preserve"> </t>
  </si>
  <si>
    <t>Datum:</t>
  </si>
  <si>
    <t>16. 3. 2023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</si>
  <si>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</si>
  <si>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</si>
  <si>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</si>
  <si>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</si>
  <si>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</si>
  <si>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</si>
  <si>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</si>
  <si>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</si>
  <si>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</si>
  <si>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</si>
  <si>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</si>
  <si>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</si>
  <si>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</si>
  <si>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</si>
  <si>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</si>
  <si>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</si>
  <si>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</si>
  <si>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</si>
  <si>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</si>
  <si>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</si>
  <si>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</si>
  <si>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</si>
  <si>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</si>
  <si>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</si>
  <si>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</si>
  <si>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</si>
  <si>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</si>
  <si>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</si>
  <si>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</si>
  <si>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</si>
  <si>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</si>
  <si>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</si>
  <si>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</si>
  <si>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</si>
  <si>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</si>
  <si>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</si>
  <si>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</si>
  <si>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</si>
  <si>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</si>
  <si>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</si>
  <si>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</si>
  <si>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</si>
  <si>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</si>
  <si>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</si>
  <si>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</si>
  <si>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</si>
  <si>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</si>
  <si>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</si>
  <si>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</si>
  <si>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</si>
  <si>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</si>
  <si>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</si>
  <si>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</si>
  <si>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</si>
  <si>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</si>
  <si>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Polní cesta HC1R</t>
  </si>
  <si>
    <t>STA</t>
  </si>
  <si>
    <t>1</t>
  </si>
  <si>
    <t>{f7da3ab7-2b1c-4db0-a9eb-bdf3a0b3d431}</t>
  </si>
  <si>
    <t>2</t>
  </si>
  <si>
    <t>102</t>
  </si>
  <si>
    <t>Polní cesta HC3R</t>
  </si>
  <si>
    <t>{ec0deb4a-96fc-41de-a46e-9921e29c07d5}</t>
  </si>
  <si>
    <t>KRYCÍ LIST SOUPISU PRACÍ</t>
  </si>
  <si>
    <t>Objekt:</t>
  </si>
  <si>
    <t>101 - Polní cesta HC1R</t>
  </si>
  <si>
    <t>Státní pozemkový úřad ČR</t>
  </si>
  <si>
    <t>Ing. jiří Hovorka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</si>
  <si>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</si>
  <si>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</si>
  <si>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</si>
  <si>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</si>
  <si>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</si>
  <si>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</si>
  <si>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</si>
  <si>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</si>
  <si>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</si>
  <si>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</si>
  <si>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</si>
  <si>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</si>
  <si>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</si>
  <si>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</si>
  <si>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</si>
  <si>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</si>
  <si>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</si>
  <si>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</si>
  <si>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</si>
  <si>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</si>
  <si>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</si>
  <si>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</si>
  <si>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</si>
  <si>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</si>
  <si>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</si>
  <si>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</si>
  <si>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</si>
  <si>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</si>
  <si>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</si>
  <si>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</si>
  <si>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</si>
  <si>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</si>
  <si>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</si>
  <si>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</si>
  <si>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</si>
  <si>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</si>
  <si>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</si>
  <si>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</si>
  <si>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</si>
  <si>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</si>
  <si>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</si>
  <si>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</si>
  <si>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</si>
  <si>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01</t>
  </si>
  <si>
    <t>4</t>
  </si>
  <si>
    <t>-1661694118</t>
  </si>
  <si>
    <t>PP</t>
  </si>
  <si>
    <t>Odstranění křovin a stromů s odstraněním kořenů ručně průměru kmene do 100 mm jakékoliv plochy v rovině nebo ve svahu o sklonu do 1:5</t>
  </si>
  <si>
    <t>P</t>
  </si>
  <si>
    <t>Poznámka k položce:_x000d_
- odvoz na mezideponii (mezideponie není součástí_x000d_
stavby) k dalšímu zpracování, zlikvidují se_x000d_
štěpkováním (konečné využití štěpků zajistí_x000d_
zhotovitel)_x000d_
- cena je včetně veškeré dopravy, štěpkování i_x000d_
manipulace s dřevní hmotou</t>
  </si>
  <si>
    <t>VV</t>
  </si>
  <si>
    <t>"odstranění stromků a keřů podél cesty a větví k profilu komunikace" 350</t>
  </si>
  <si>
    <t>112251101</t>
  </si>
  <si>
    <t>Odstranění pařezů průměru přes 100 do 300 mm</t>
  </si>
  <si>
    <t>kus</t>
  </si>
  <si>
    <t>1111480584</t>
  </si>
  <si>
    <t>Odstranění pařezů strojně s jejich vykopáním nebo vytrháním průměru přes 100 do 300 mm</t>
  </si>
  <si>
    <t>Poznámka k položce:_x000d_
- odvoz na mezideponii (mezideponie není součástí_x000d_
stavby) k dalšímu zpracování, pařezy se zlikvidují_x000d_
štěpkováním nebo frézováním (konečné využití_x000d_
štěpků zajistí zhotovitel),_x000d_
- cena je včetně případné likvidace kořenů_x000d_
- cena je včetně štěpkování pařezů či kořenů_x000d_
- cena je včetně veškeré dopravy, štěpkování i_x000d_
manipulace s dřevní hmotou</t>
  </si>
  <si>
    <t>3</t>
  </si>
  <si>
    <t>121103111</t>
  </si>
  <si>
    <t>Skrývka zemin schopných zúrodnění v rovině a svahu do 1:5</t>
  </si>
  <si>
    <t>m3</t>
  </si>
  <si>
    <t>-336358767</t>
  </si>
  <si>
    <t>Skrývka zemin schopných zúrodnění v rovině a ve sklonu do 1:5</t>
  </si>
  <si>
    <t>Poznámka k položce:_x000d_
- odvoz na mezideponii k dalšímu použití_x000d_
(mezideponie není součástí stavby)_x000d_
- včetně naložení a složení</t>
  </si>
  <si>
    <t>"dle SVK" 212,2</t>
  </si>
  <si>
    <t>122252206</t>
  </si>
  <si>
    <t>Odkopávky a prokopávky nezapažené pro silnice a dálnice v hornině třídy těžitelnosti I objem do 5000 m3 strojně</t>
  </si>
  <si>
    <t>2107041979</t>
  </si>
  <si>
    <t>Odkopávky a prokopávky nezapažené pro silnice a dálnice strojně v hornině třídy těžitelnosti I přes 1 000 do 5 000 m3</t>
  </si>
  <si>
    <t>"dle SVK, odhadem 80%" 0,8*3340,4</t>
  </si>
  <si>
    <t>"stávající konstrukční vrstvy nezpevněné vozovky dle SVK" 711,4</t>
  </si>
  <si>
    <t>Součet</t>
  </si>
  <si>
    <t>5</t>
  </si>
  <si>
    <t>122452205</t>
  </si>
  <si>
    <t>Odkopávky a prokopávky nezapažené pro silnice a dálnice v hornině třídy těžitelnosti II objem do 1000 m3 strojně</t>
  </si>
  <si>
    <t>-2074476428</t>
  </si>
  <si>
    <t>Odkopávky a prokopávky nezapažené pro silnice a dálnice strojně v hornině třídy těžitelnosti II přes 500 do 1 000 m3</t>
  </si>
  <si>
    <t>"dle SVK odhadem 20%" 0,2*3340,4</t>
  </si>
  <si>
    <t>6</t>
  </si>
  <si>
    <t>131151100</t>
  </si>
  <si>
    <t>Hloubení jam nezapažených v hornině třídy těžitelnosti I skupiny 1 a 2 objem do 20 m3 strojně</t>
  </si>
  <si>
    <t>1944947726</t>
  </si>
  <si>
    <t>Hloubení nezapažených jam a zářezů strojně s urovnáním dna do předepsaného profilu a spádu v hornině třídy těžitelnosti I skupiny 1 a 2 do 20 m3</t>
  </si>
  <si>
    <t>"výkop pro vsakovací jámy" 4*2*2</t>
  </si>
  <si>
    <t>7</t>
  </si>
  <si>
    <t>162451106</t>
  </si>
  <si>
    <t>Vodorovné přemístění přes 1 500 do 2000 m výkopku/sypaniny z horniny třídy těžitelnosti I skupiny 1 až 3</t>
  </si>
  <si>
    <t>948337896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</si>
  <si>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</si>
  <si>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"odvoz na místo určené obcí Jankov" 3340,4+711,4-11,7+8</t>
  </si>
  <si>
    <t>"přesun ornice na mezideponii" 212,2</t>
  </si>
  <si>
    <t>"přesun ornice pro pohumusování a rozprostření" 212,2</t>
  </si>
  <si>
    <t>"přesun zeminy na mezideponii" 11,7+8</t>
  </si>
  <si>
    <t>"přesun zeminy pro násyp a zasyp svakovcích jam" 11,7+8</t>
  </si>
  <si>
    <t>8</t>
  </si>
  <si>
    <t>162451126</t>
  </si>
  <si>
    <t>Vodorovné přemístění přes 1 500 do 2000 m výkopku/sypaniny z horniny třídy těžitelnosti II skupiny 4 a 5</t>
  </si>
  <si>
    <t>440465422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</si>
  <si>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</si>
  <si>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"odvoz na místo určené obcí Jankov" 668,08</t>
  </si>
  <si>
    <t>9</t>
  </si>
  <si>
    <t>171152112</t>
  </si>
  <si>
    <t>Uložení sypaniny z hornin nesoudržných a sypkých do násypů zhutněných mimo aktivní zónu silnic a dálnic</t>
  </si>
  <si>
    <t>812602820</t>
  </si>
  <si>
    <t>Uložení sypaniny do zhutněných násypů pro silnice, dálnice a letiště s rozprostřením sypaniny ve vrstvách, s hrubým urovnáním a uzavřením povrchu násypu z hornin nesoudržných sypkých mimo aktivní zónu</t>
  </si>
  <si>
    <t>"dle SVK" 11,7</t>
  </si>
  <si>
    <t>"zásyp nad vsakovacími jámami" 8</t>
  </si>
  <si>
    <t>10</t>
  </si>
  <si>
    <t>171152501</t>
  </si>
  <si>
    <t>Zhutnění podloží z hornin soudržných nebo nesoudržných pod násypy</t>
  </si>
  <si>
    <t>304015994</t>
  </si>
  <si>
    <t>Zhutnění podloží pod násypy z rostlé horniny třídy těžitelnosti I a II, skupiny 1 až 4 z hornin soudružných a nesoudržných</t>
  </si>
  <si>
    <t>"dle SVK" 211,4</t>
  </si>
  <si>
    <t>11</t>
  </si>
  <si>
    <t>171251201</t>
  </si>
  <si>
    <t>Uložení sypaniny na skládky nebo meziskládky</t>
  </si>
  <si>
    <t>-1891870764</t>
  </si>
  <si>
    <t>Uložení sypaniny na skládky nebo meziskládky bez hutnění s upravením uložené sypaniny do předepsaného tvaru</t>
  </si>
  <si>
    <t>Poznámka k položce:_x000d_
vč. urovnání povrchu navezeného materiálu, který bude na deponii ponechán</t>
  </si>
  <si>
    <t xml:space="preserve">"výkop + stáv.konstrukce polní cesty" 711,4+3340,4 </t>
  </si>
  <si>
    <t>"výkop z vsakovacích jam" 16</t>
  </si>
  <si>
    <t>"ornice" 212,2</t>
  </si>
  <si>
    <t>12</t>
  </si>
  <si>
    <t>181351104</t>
  </si>
  <si>
    <t>Rozprostření ornice tl vrstvy přes 200 do 250 mm pl přes 100 do 500 m2 v rovině nebo ve svahu do 1:5 strojně</t>
  </si>
  <si>
    <t>-2067776835</t>
  </si>
  <si>
    <t>Rozprostření a urovnání ornice v rovině nebo ve svahu sklonu do 1:5 strojně při souvislé ploše přes 100 do 500 m2, tl. vrstvy přes 200 do 250 mm</t>
  </si>
  <si>
    <t>"rozprostření přebytečné ornice v prům.tl. 0,25m" (212,2-108,7)/0,25</t>
  </si>
  <si>
    <t>13</t>
  </si>
  <si>
    <t>181451121</t>
  </si>
  <si>
    <t>Založení lučního trávníku výsevem pl přes 1000 m2 v rovině a ve svahu do 1:5</t>
  </si>
  <si>
    <t>300876867</t>
  </si>
  <si>
    <t>Založení trávníku na půdě předem připravené plochy přes 1000 m2 výsevem včetně utažení lučního v rovině nebo na svahu do 1:5</t>
  </si>
  <si>
    <t>"v ploše rozprostření humusu" 414+724,9</t>
  </si>
  <si>
    <t>14</t>
  </si>
  <si>
    <t>M</t>
  </si>
  <si>
    <t>00572470</t>
  </si>
  <si>
    <t>osivo směs travní univerzál</t>
  </si>
  <si>
    <t>kg</t>
  </si>
  <si>
    <t>-822743853</t>
  </si>
  <si>
    <t>1138,9*0,02 'Přepočtené koeficientem množství</t>
  </si>
  <si>
    <t>181951112</t>
  </si>
  <si>
    <t>Úprava pláně v hornině třídy těžitelnosti I skupiny 1 až 3 se zhutněním strojně</t>
  </si>
  <si>
    <t>-1332389929</t>
  </si>
  <si>
    <t>Úprava pláně vyrovnáním výškových rozdílů strojně v hornině třídy těžitelnosti I, skupiny 1 až 3 se zhutněním</t>
  </si>
  <si>
    <t>"odhadem 80% plochy AZ" 0,8*4761,66</t>
  </si>
  <si>
    <t>16</t>
  </si>
  <si>
    <t>181951114</t>
  </si>
  <si>
    <t>Úprava pláně v hornině třídy těžitelnosti II skupiny 4 a 5 se zhutněním strojně</t>
  </si>
  <si>
    <t>379664195</t>
  </si>
  <si>
    <t>Úprava pláně vyrovnáním výškových rozdílů strojně v hornině třídy těžitelnosti II, skupiny 4 a 5 se zhutněním</t>
  </si>
  <si>
    <t>"odhadem 20% plochy AZ" 0,2*4761,66</t>
  </si>
  <si>
    <t>17</t>
  </si>
  <si>
    <t>182151111</t>
  </si>
  <si>
    <t>Svahování v zářezech v hornině třídy těžitelnosti I skupiny 1 až 3 strojně</t>
  </si>
  <si>
    <t>-1958133966</t>
  </si>
  <si>
    <t>Svahování trvalých svahů do projektovaných profilů strojně s potřebným přemístěním výkopku při svahování v zářezech v hornině třídy těžitelnosti I, skupiny 1 až 3</t>
  </si>
  <si>
    <t>"dle SVK" 95,7</t>
  </si>
  <si>
    <t>18</t>
  </si>
  <si>
    <t>182251101</t>
  </si>
  <si>
    <t>Svahování násypů strojně</t>
  </si>
  <si>
    <t>556097715</t>
  </si>
  <si>
    <t>Svahování trvalých svahů do projektovaných profilů strojně s potřebným přemístěním výkopku při svahování násypů v jakékoliv hornině</t>
  </si>
  <si>
    <t>"dle SVK" 629,2</t>
  </si>
  <si>
    <t>19</t>
  </si>
  <si>
    <t>182351133</t>
  </si>
  <si>
    <t>Rozprostření ornice pl přes 500 m2 ve svahu nad 1:5 tl vrstvy do 200 mm strojně</t>
  </si>
  <si>
    <t>1318647169</t>
  </si>
  <si>
    <t>Rozprostření a urovnání ornice ve svahu sklonu přes 1:5 strojně při souvislé ploše přes 500 m2, tl. vrstvy do 200 mm</t>
  </si>
  <si>
    <t>"dle SVK" 724,9</t>
  </si>
  <si>
    <t>20</t>
  </si>
  <si>
    <t>183151114</t>
  </si>
  <si>
    <t>Hloubení jam pro výsadbu dřevin strojně v rovině nebo ve svahu do 1:5 obj jamky přes 0,5 do 0,7 m3</t>
  </si>
  <si>
    <t>-332535312</t>
  </si>
  <si>
    <t>Hloubení jam pro výsadbu dřevin strojně v rovině nebo ve svahu do 1:5, objem přes 0,50 do 0,70 m3</t>
  </si>
  <si>
    <t>140</t>
  </si>
  <si>
    <t>184201112</t>
  </si>
  <si>
    <t>Výsadba stromu bez balu do jamky v kmene přes 1,8 do 2,5 m v rovině a svahu do 1:5</t>
  </si>
  <si>
    <t>1592548576</t>
  </si>
  <si>
    <t>Výsadba stromů bez balu do předem vyhloubené jamky se zalitím v rovině nebo na svahu do 1:5, při výšce kmene přes 1,8 do 2,5 m</t>
  </si>
  <si>
    <t>Poznámka k položce:_x000d_
vč. veškerych pomocných prací (výkop, mulčování apod.)_x000d_Upevnění stromků ke 3 kůlům</t>
  </si>
  <si>
    <t>22</t>
  </si>
  <si>
    <t>RMAT0001</t>
  </si>
  <si>
    <t>Ovocný strom</t>
  </si>
  <si>
    <t>1998349613</t>
  </si>
  <si>
    <t>dřevina</t>
  </si>
  <si>
    <t>Poznámka k položce:_x000d_
Hrušeň + švestka, jednat se bude o staré původní domácí odrůdy, které snesou nekvalitní _x000d_půdu a rostou a plodí s minimem výchovných zásahů. Výška stromů bude 2 m, stromy budou_x000d_ se zapěstovanou korunou.</t>
  </si>
  <si>
    <t>23</t>
  </si>
  <si>
    <t>184215132</t>
  </si>
  <si>
    <t>Ukotvení kmene dřevin v rovině nebo na svahu do 1:5 třemi kůly D do 0,1 m dl přes 1 do 2 m</t>
  </si>
  <si>
    <t>-1379701169</t>
  </si>
  <si>
    <t>Ukotvení dřeviny kůly v rovině nebo na svahu do 1:5 třemi kůly, délky přes 1 do 2 m</t>
  </si>
  <si>
    <t>24</t>
  </si>
  <si>
    <t>60591253</t>
  </si>
  <si>
    <t>kůl vyvazovací dřevěný impregnovaný D 8cm dl 2m</t>
  </si>
  <si>
    <t>-2136638834</t>
  </si>
  <si>
    <t>140*3 'Přepočtené koeficientem množství</t>
  </si>
  <si>
    <t>25</t>
  </si>
  <si>
    <t>184813121</t>
  </si>
  <si>
    <t>Ochrana dřevin před okusem ručně pletivem v rovině a svahu do 1:5</t>
  </si>
  <si>
    <t>-1253702773</t>
  </si>
  <si>
    <t>Ochrana dřevin před okusem zvěří ručně v rovině nebo ve svahu do 1:5, pletivem, výšky do 2 m</t>
  </si>
  <si>
    <t>26</t>
  </si>
  <si>
    <t>184816111</t>
  </si>
  <si>
    <t>Hnojení sazenic průmyslovými hnojivy do 0,25 kg k jedné sazenici</t>
  </si>
  <si>
    <t>-1214599025</t>
  </si>
  <si>
    <t>Hnojení sazenic průmyslovými hnojivy v množství do 0,25 kg k jedné sazenici</t>
  </si>
  <si>
    <t>27</t>
  </si>
  <si>
    <t>25191155</t>
  </si>
  <si>
    <t>hnojivo průmyslové</t>
  </si>
  <si>
    <t>-1189121487</t>
  </si>
  <si>
    <t>140*0,25 'Přepočtené koeficientem množství</t>
  </si>
  <si>
    <t>28</t>
  </si>
  <si>
    <t>185803111</t>
  </si>
  <si>
    <t>Ošetření trávníku shrabáním v rovině a svahu do 1:5</t>
  </si>
  <si>
    <t>-648535206</t>
  </si>
  <si>
    <t>Ošetření trávníku jednorázové v rovině nebo na svahu do 1:5</t>
  </si>
  <si>
    <t>29</t>
  </si>
  <si>
    <t>185804311</t>
  </si>
  <si>
    <t>Zalití rostlin vodou plocha do 20 m2</t>
  </si>
  <si>
    <t>1531049994</t>
  </si>
  <si>
    <t>Zalití rostlin vodou plochy záhonů jednotlivě do 20 m2</t>
  </si>
  <si>
    <t>"5x zalití stromů 20l/ks" 0,02*5*140</t>
  </si>
  <si>
    <t>30</t>
  </si>
  <si>
    <t>185804312</t>
  </si>
  <si>
    <t>Zalití rostlin vodou plocha přes 20 m2</t>
  </si>
  <si>
    <t>-1238732873</t>
  </si>
  <si>
    <t>Zalití rostlin vodou plochy záhonů jednotlivě přes 20 m2</t>
  </si>
  <si>
    <t>"2x zalití, 3l/m2" 2*3*1138,9*0,001</t>
  </si>
  <si>
    <t>Zakládání</t>
  </si>
  <si>
    <t>31</t>
  </si>
  <si>
    <t>211531111</t>
  </si>
  <si>
    <t>Výplň odvodňovacích žeber nebo trativodů kamenivem hrubým drceným frakce 16 až 63 mm</t>
  </si>
  <si>
    <t>2016748862</t>
  </si>
  <si>
    <t>Výplň kamenivem do rýh odvodňovacích žeber nebo trativodů bez zhutnění, s úpravou povrchu výplně kamenivem hrubým drceným frakce 16 až 63 mm</t>
  </si>
  <si>
    <t>"výplň vsakovacích jam" 4*2</t>
  </si>
  <si>
    <t>32</t>
  </si>
  <si>
    <t>211971122</t>
  </si>
  <si>
    <t>Zřízení opláštění žeber nebo trativodů geotextilií v rýze nebo zářezu přes 1:2 š přes 2,5 m</t>
  </si>
  <si>
    <t>-1316500015</t>
  </si>
  <si>
    <t>Zřízení opláštění výplně z geotextilie odvodňovacích žeber nebo trativodů v rýze nebo zářezu se stěnami svislými nebo šikmými o sklonu přes 1:2 při rozvinuté šířce opláštění přes 2,5 m</t>
  </si>
  <si>
    <t>"obalení trativodů vč. přesahů 10%" 1,1*1105*(0,5+0,7+0,5+0,7)</t>
  </si>
  <si>
    <t>"obalení vsakovacích jam vč. přesahů 10%" 1,1*4*(8+2)</t>
  </si>
  <si>
    <t>33</t>
  </si>
  <si>
    <t>69311270</t>
  </si>
  <si>
    <t>geotextilie netkaná separační, ochranná, filtrační, drenážní PES 400g/m2</t>
  </si>
  <si>
    <t>-172503625</t>
  </si>
  <si>
    <t>2961,2*1,1845 'Přepočtené koeficientem množství</t>
  </si>
  <si>
    <t>34</t>
  </si>
  <si>
    <t>212752412</t>
  </si>
  <si>
    <t>Trativod z drenážních trubek korugovaných PE-HD SN 8 perforace 220° včetně lože otevřený výkop DN 150 pro liniové stavby</t>
  </si>
  <si>
    <t>m</t>
  </si>
  <si>
    <t>-1478431371</t>
  </si>
  <si>
    <t>Trativody z drenážních trubek pro liniové stavby a komunikace se zřízením štěrkového lože pod trubky a s jejich obsypem v otevřeném výkopu trubka korugovaná sendvičová PE-HD SN 8 perforace 220° DN 150</t>
  </si>
  <si>
    <t>Poznámka k položce:_x000d_
Drenáž DN 150, profilovaná, perforovaná (standardní_x000d_perforace s otvory na 220° po obvodu trubky) s_x000d_plným dnem, kruhová pevnost SN 8, odolná vůči_x000d_tlakovému čištění. Uložena do lože ze štěrkodrti ŠD_x000d_0/22 tl. 10 cm, s obsypem z HDK 8/32 tl. min. 10 cm_x000d_nad potrubím, zásypem rýhy z HDK 16/32, ČSN EN_x000d_13242+A1 a filtrační geotextilií, plošná hmotnost_x000d_190g/m2._x000d_
Vyústěna do svahu, vsakovacích jam nebo do_x000d_melioračních hlavníků._x000d_
- Kompletní provedení drenáží_x000d_
- Položka je včetně veškerých zemních prací, včetně kompletní likvidace_x000d_
materiálu (včetně poplatků)._x000d_
- Položka je včetně veškerého potřebného materiálu_x000d_
a dopravy.</t>
  </si>
  <si>
    <t>"v dl. trasy" 1077</t>
  </si>
  <si>
    <t>"příčné přechody" 2*4</t>
  </si>
  <si>
    <t>"příčné propojení do vsakovacích jam" 5*4</t>
  </si>
  <si>
    <t>35</t>
  </si>
  <si>
    <t>213141112</t>
  </si>
  <si>
    <t>Zřízení vrstvy z geotextilie v rovině nebo ve sklonu do 1:5 š přes 3 do 6 m</t>
  </si>
  <si>
    <t>-1170952392</t>
  </si>
  <si>
    <t>Zřízení vrstvy z geotextilie filtrační, separační, odvodňovací, ochranné, výztužné nebo protierozní v rovině nebo ve sklonu do 1:5, šířky přes 3 do 6 m</t>
  </si>
  <si>
    <t>"v ploše sanace podloží" 4761,66</t>
  </si>
  <si>
    <t>"svislé části a zabalení" 1077*2*(0,4*0,5)</t>
  </si>
  <si>
    <t>36</t>
  </si>
  <si>
    <t>1703630769</t>
  </si>
  <si>
    <t>5192,46*1,1845 'Přepočtené koeficientem množství</t>
  </si>
  <si>
    <t>Vodorovné konstrukce</t>
  </si>
  <si>
    <t>37</t>
  </si>
  <si>
    <t>451541111</t>
  </si>
  <si>
    <t>Lože pod potrubí otevřený výkop ze štěrkodrtě</t>
  </si>
  <si>
    <t>-2052939998</t>
  </si>
  <si>
    <t>Lože pod potrubí, stoky a drobné objekty v otevřeném výkopu ze štěrkodrtě 0-63 mm</t>
  </si>
  <si>
    <t xml:space="preserve">"podklad pod dlažbou + 20% přesahy" 1,2*56*0,15 </t>
  </si>
  <si>
    <t>38</t>
  </si>
  <si>
    <t>452312151</t>
  </si>
  <si>
    <t>Sedlové lože z betonu prostého bez zvýšených nároků na prostředí tř. C 20/25 otevřený výkop</t>
  </si>
  <si>
    <t>-938191606</t>
  </si>
  <si>
    <t>Podkladní a zajišťovací konstrukce z betonu prostého v otevřeném výkopu bez zvýšených nároků na prostředí sedlové lože pod potrubí z betonu tř. C 20/25</t>
  </si>
  <si>
    <t>"v ploše dlažby + 10% přesahy" 1,1*56*0,15</t>
  </si>
  <si>
    <t>Komunikace pozemní</t>
  </si>
  <si>
    <t>39</t>
  </si>
  <si>
    <t>564661111</t>
  </si>
  <si>
    <t>Podklad z kameniva hrubého drceného vel. 63-125 mm plochy přes 100 m2 tl 200 mm</t>
  </si>
  <si>
    <t>-742404300</t>
  </si>
  <si>
    <t>Podklad z kameniva hrubého drceného vel. 63-125 mm, s rozprostřením a zhutněním plochy přes 100 m2, po zhutnění tl. 200 mm</t>
  </si>
  <si>
    <t>Poznámka k položce:_x000d_
- štěrkodrť frakce 0/125_x000d_
- 2 vrstvy v celkové tl. 0,4m_x000d_
- výměna AZ_x000d_
- předpoklad využití původních konstrukčních vrstev vozovky_x000d_
- vč. promíchání nakupovaného materiálu a vyzískaného materiálu a s tím spojených prací_x000d_
- materiál vhodný do AZ dle ČSN 73 6133, musí být dodržen čl. 9.2.6 ČSN 736133_x000d_
- včetně nákupu a dovozu materiálu_x000d_
- včetně zhutnění na 100% PS a úpravy parapláně_x000d_
- cena je včetně veškeré dopravy</t>
  </si>
  <si>
    <t>2*4761,66</t>
  </si>
  <si>
    <t>40</t>
  </si>
  <si>
    <t>564851111</t>
  </si>
  <si>
    <t>Podklad ze štěrkodrtě ŠD plochy přes 100 m2 tl 150 mm</t>
  </si>
  <si>
    <t>-734410701</t>
  </si>
  <si>
    <t>Podklad ze štěrkodrti ŠD s rozprostřením a zhutněním plochy přes 100 m2, po zhutnění tl. 150 mm</t>
  </si>
  <si>
    <t>Poznámka k položce:_x000d_
ŠD 0/32</t>
  </si>
  <si>
    <t>"Plocha ACO" 3372</t>
  </si>
  <si>
    <t>"rozšíření dle VL" 1007*2*(0,04+0,05+0,15+0,15)</t>
  </si>
  <si>
    <t>41</t>
  </si>
  <si>
    <t>564851112</t>
  </si>
  <si>
    <t>Podklad ze štěrkodrtě ŠD plochy přes 100 m2 tl 160 mm</t>
  </si>
  <si>
    <t>1755950655</t>
  </si>
  <si>
    <t>Podklad ze štěrkodrti ŠD s rozprostřením a zhutněním plochy přes 100 m2, po zhutnění tl. 160 mm</t>
  </si>
  <si>
    <t>Poznámka k položce:_x000d_
ŠD 0/63 v prům.tl. 0,16m</t>
  </si>
  <si>
    <t xml:space="preserve">"Plocha ACO" 3372 </t>
  </si>
  <si>
    <t>"rozšíření dle VL" 1007*2*(0,04+0,05+0,15+0,15+0,15+0,15)</t>
  </si>
  <si>
    <t>42</t>
  </si>
  <si>
    <t>569851111</t>
  </si>
  <si>
    <t>Zpevnění krajnic štěrkodrtí tl 150 mm</t>
  </si>
  <si>
    <t>1917922817</t>
  </si>
  <si>
    <t>Zpevnění krajnic nebo komunikací pro pěší s rozprostřením a zhutněním, po zhutnění štěrkodrtí tl. 150 mm</t>
  </si>
  <si>
    <t>Poznámka k položce:_x000d_
- ŠDb 0/32 Gn tl. 15 cm_x000d_
- včetně nákupu a dovozu materiálu_x000d_
- včetně rozprostření a zhutnění_x000d_
- cena je včetně veškeré dopravy</t>
  </si>
  <si>
    <t>"krajnice š.0,5m" 0,5*2*1077</t>
  </si>
  <si>
    <t>43</t>
  </si>
  <si>
    <t>569903311</t>
  </si>
  <si>
    <t>Zřízení zemních krajnic se zhutněním</t>
  </si>
  <si>
    <t>2093158239</t>
  </si>
  <si>
    <t>Zřízení zemních krajnic z hornin jakékoliv třídy se zhutněním</t>
  </si>
  <si>
    <t>Poznámka k položce:_x000d_
Dosypáno zeminou alespoň podmínečně vhodnou nebo_x000d_lepší dle ČSN 73 6133 a zhutněno na 100% PS._x000d_Položka je včetně nákupu a dovozu vhodné zeminy._x000d_Možno použít též vhodnou zeminu z výkopů -_x000d_případné zlepšení této zeminy do požadovaných_x000d_parametrů dle ČSN a TKP i způsob zlepšení si zajistí a_x000d_určí zhotovitel stavby na své náklady.</t>
  </si>
  <si>
    <t>2*0,12*1007</t>
  </si>
  <si>
    <t>44</t>
  </si>
  <si>
    <t>573191111</t>
  </si>
  <si>
    <t>Postřik infiltrační kationaktivní emulzí v množství 1 kg/m2</t>
  </si>
  <si>
    <t>-570216506</t>
  </si>
  <si>
    <t>Postřik infiltrační kationaktivní emulzí v množství 1,00 kg/m2</t>
  </si>
  <si>
    <t>Poznámka k položce:_x000d_
PI-E, C60 B5 0,7 kg/m2</t>
  </si>
  <si>
    <t>"v ploše ŠD 0/32" 4157,46</t>
  </si>
  <si>
    <t>45</t>
  </si>
  <si>
    <t>573231107</t>
  </si>
  <si>
    <t>Postřik živičný spojovací ze silniční emulze v množství 0,40 kg/m2</t>
  </si>
  <si>
    <t>975741294</t>
  </si>
  <si>
    <t>Postřik spojovací PS bez posypu kamenivem ze silniční emulze, v množství 0,40 kg/m2</t>
  </si>
  <si>
    <t>Poznámka k položce:_x000d_
PS-E, C60B5 0,35 kg/m2</t>
  </si>
  <si>
    <t>"v ploše PMH" 3734,52</t>
  </si>
  <si>
    <t>46</t>
  </si>
  <si>
    <t>574381111</t>
  </si>
  <si>
    <t>Penetrační makadam hrubý PMH tl 90 mm</t>
  </si>
  <si>
    <t>195038331</t>
  </si>
  <si>
    <t>Penetrační makadam PM s rozprostřením kameniva na sucho, s prolitím živicí, s posypem drtí a se zhutněním hrubý (PMH) z kameniva hrubého drceného, po zhutnění tl. 90 mm</t>
  </si>
  <si>
    <t>Poznámka k položce:_x000d_
PMH 150mm</t>
  </si>
  <si>
    <t>"pokládka ve dvou vrstvách, výsledná vrstva tl. 150mm"</t>
  </si>
  <si>
    <t>"plocha ACO" 2*3372</t>
  </si>
  <si>
    <t>"rozšíření dle VL" 2*1007*2*(0,04+0,05)</t>
  </si>
  <si>
    <t>47</t>
  </si>
  <si>
    <t>577134111</t>
  </si>
  <si>
    <t>Asfaltový beton vrstva obrusná ACO 11 (ABS) tř. I tl 40 mm š do 3 m z nemodifikovaného asfaltu</t>
  </si>
  <si>
    <t>2066272130</t>
  </si>
  <si>
    <t>Asfaltový beton vrstva obrusná ACO 11 (ABS) s rozprostřením a se zhutněním z nemodifikovaného asfaltu v pruhu šířky do 3 m tř. I, po zhutnění tl. 40 mm</t>
  </si>
  <si>
    <t>Poznámka k položce:_x000d_
ACO 11+ 50/70</t>
  </si>
  <si>
    <t>"planimetrováno" 3372</t>
  </si>
  <si>
    <t>48</t>
  </si>
  <si>
    <t>591241111</t>
  </si>
  <si>
    <t>Kladení dlažby z kostek drobných z kamene na MC tl 50 mm</t>
  </si>
  <si>
    <t>1864324462</t>
  </si>
  <si>
    <t>Kladení dlažby z kostek s provedením lože do tl. 50 mm, s vyplněním spár, s dvojím beraněním a se smetením přebytečného materiálu na krajnici drobných z kamene, do lože z cementové malty</t>
  </si>
  <si>
    <t>"plocha svodného žlábku na dlážděného pásu v napojení" 56</t>
  </si>
  <si>
    <t>49</t>
  </si>
  <si>
    <t>58381015</t>
  </si>
  <si>
    <t>kostka řezanoštípaná dlažební žula 10x10x10cm</t>
  </si>
  <si>
    <t>672365162</t>
  </si>
  <si>
    <t>56*1,02 'Přepočtené koeficientem množství</t>
  </si>
  <si>
    <t>Trubní vedení</t>
  </si>
  <si>
    <t>50</t>
  </si>
  <si>
    <t>810391811</t>
  </si>
  <si>
    <t>Bourání stávajícího potrubí z betonu DN přes 200 do 400</t>
  </si>
  <si>
    <t>1613741606</t>
  </si>
  <si>
    <t>Bourání stávajícího potrubí z betonu v otevřeném výkopu DN přes 200 do 400</t>
  </si>
  <si>
    <t>"vybourání meliorace v km 0,02" 12</t>
  </si>
  <si>
    <t>51</t>
  </si>
  <si>
    <t>810441811</t>
  </si>
  <si>
    <t>Bourání stávajícího potrubí z betonu DN přes 400 do 600</t>
  </si>
  <si>
    <t>-521130693</t>
  </si>
  <si>
    <t>Bourání stávajícího potrubí z betonu v otevřeném výkopu DN přes 400 do 600</t>
  </si>
  <si>
    <t>"bourání meliorace v km 0,49" 10</t>
  </si>
  <si>
    <t>52</t>
  </si>
  <si>
    <t>811387111</t>
  </si>
  <si>
    <t>Kladení netěsněného potrubí z trub betonových DN 400</t>
  </si>
  <si>
    <t>1093943348</t>
  </si>
  <si>
    <t>Kladení netěsněného potrubí z trub betonových do DN 400</t>
  </si>
  <si>
    <t>Poznámka k položce:_x000d_
Kompletní provedení vč. zemních prací, lože, obetonováno apod.</t>
  </si>
  <si>
    <t>"nová meliorace v km 0,02" 12</t>
  </si>
  <si>
    <t>53</t>
  </si>
  <si>
    <t>59222022</t>
  </si>
  <si>
    <t>trouba ŽB hrdlová DN 400</t>
  </si>
  <si>
    <t>-174162402</t>
  </si>
  <si>
    <t>12*1,04 'Přepočtené koeficientem množství</t>
  </si>
  <si>
    <t>54</t>
  </si>
  <si>
    <t>811447111</t>
  </si>
  <si>
    <t>Kladení netěsněného potrubí z trub betonových DN 600</t>
  </si>
  <si>
    <t>2074131989</t>
  </si>
  <si>
    <t>Kladení netěsněného potrubí z trub betonových do DN 600</t>
  </si>
  <si>
    <t>"meliorace v km 0,49" 10</t>
  </si>
  <si>
    <t>55</t>
  </si>
  <si>
    <t>59222001</t>
  </si>
  <si>
    <t>trouba ŽB hrdlová DN 600</t>
  </si>
  <si>
    <t>1189924188</t>
  </si>
  <si>
    <t>10*1,04 'Přepočtené koeficientem množství</t>
  </si>
  <si>
    <t>56</t>
  </si>
  <si>
    <t>890311811</t>
  </si>
  <si>
    <t>Bourání šachet ze ŽB ručně obestavěného prostoru do 1,5 m3</t>
  </si>
  <si>
    <t>-1559317573</t>
  </si>
  <si>
    <t>Bourání šachet a jímek ručně velikosti obestavěného prostoru do 1,5 m3 ze železobetonu</t>
  </si>
  <si>
    <t>"bourání šachet v km 0,02" 2*1,5</t>
  </si>
  <si>
    <t>57</t>
  </si>
  <si>
    <t>895111141</t>
  </si>
  <si>
    <t>Drenážní šachtice normální z betonových dílců Šn-100 hl do 0,5 m</t>
  </si>
  <si>
    <t>977621114</t>
  </si>
  <si>
    <t>Drenážní šachtice normální z betonových dílců typ Šn 100 hl. do 0,5 m</t>
  </si>
  <si>
    <t>Poznámka k položce:_x000d_
kompletní provedení vč. zemních prací a napojení potrubí</t>
  </si>
  <si>
    <t>"šachty v km 0,02" 2</t>
  </si>
  <si>
    <t>58</t>
  </si>
  <si>
    <t>895111149</t>
  </si>
  <si>
    <t>Příplatek ZKD 0,5 m hloubky drenážní šachtice Šn-100</t>
  </si>
  <si>
    <t>274358181</t>
  </si>
  <si>
    <t>Drenážní šachtice normální z betonových dílců typ Šn 100 Příplatek k ceně za každých dalších i započatých 0,5 m hl.</t>
  </si>
  <si>
    <t>Ostatní konstrukce a práce, bourání</t>
  </si>
  <si>
    <t>59</t>
  </si>
  <si>
    <t>912211111</t>
  </si>
  <si>
    <t>Montáž směrového sloupku silničního plastového prosté uložení bez betonového základu</t>
  </si>
  <si>
    <t>-1357006706</t>
  </si>
  <si>
    <t>Montáž směrového sloupku plastového s odrazkou prostým uložením bez betonového základu silničního</t>
  </si>
  <si>
    <t>"dle situace" 4</t>
  </si>
  <si>
    <t>60</t>
  </si>
  <si>
    <t>40445162</t>
  </si>
  <si>
    <t>sloupek směrový silniční plastový 1,0m</t>
  </si>
  <si>
    <t>1751823166</t>
  </si>
  <si>
    <t>61</t>
  </si>
  <si>
    <t>914111111</t>
  </si>
  <si>
    <t>Montáž svislé dopravní značky do velikosti 1 m2 objímkami na sloupek nebo konzolu</t>
  </si>
  <si>
    <t>188191764</t>
  </si>
  <si>
    <t>Montáž svislé dopravní značky základní velikosti do 1 m2 objímkami na sloupky nebo konzoly</t>
  </si>
  <si>
    <t>62</t>
  </si>
  <si>
    <t>40445619</t>
  </si>
  <si>
    <t>zákazové, příkazové dopravní značky B1-B34, C1-15 500mm</t>
  </si>
  <si>
    <t>-1656238979</t>
  </si>
  <si>
    <t>63</t>
  </si>
  <si>
    <t>914431112</t>
  </si>
  <si>
    <t>Montáž dopravního zrcadla o velikosti do 1 m2 na sloupek nebo konzolu</t>
  </si>
  <si>
    <t>1707877765</t>
  </si>
  <si>
    <t>Montáž dopravního zrcadla na sloupky nebo konzoly velikosti do 1 m2</t>
  </si>
  <si>
    <t>64</t>
  </si>
  <si>
    <t>40445204</t>
  </si>
  <si>
    <t>zrcadlo dopravní čtvercové 800x1000mm</t>
  </si>
  <si>
    <t>1235872884</t>
  </si>
  <si>
    <t>Poznámka k položce:_x000d_
varianta protizámrzová</t>
  </si>
  <si>
    <t>65</t>
  </si>
  <si>
    <t>914511112</t>
  </si>
  <si>
    <t>Montáž sloupku dopravních značek délky do 3,5 m s betonovým základem a patkou D 60 mm</t>
  </si>
  <si>
    <t>77370072</t>
  </si>
  <si>
    <t>Montáž sloupku dopravních značek délky do 3,5 m do hliníkové patky pro sloupek D 60 mm</t>
  </si>
  <si>
    <t>66</t>
  </si>
  <si>
    <t>40445225</t>
  </si>
  <si>
    <t>sloupek pro dopravní značku Zn D 60mm v 3,5m</t>
  </si>
  <si>
    <t>993842354</t>
  </si>
  <si>
    <t>67</t>
  </si>
  <si>
    <t>919112233</t>
  </si>
  <si>
    <t>Řezání spár pro vytvoření komůrky š 20 mm hl 40 mm pro těsnící zálivku v živičném krytu</t>
  </si>
  <si>
    <t>-706133458</t>
  </si>
  <si>
    <t>Řezání dilatačních spár v živičném krytu vytvoření komůrky pro těsnící zálivku šířky 20 mm, hloubky 40 mm</t>
  </si>
  <si>
    <t>"napojení na stávající asf. povrch a přechod asf. povrchu a dlažby" 25+10+3+3+10+19</t>
  </si>
  <si>
    <t>68</t>
  </si>
  <si>
    <t>919121233</t>
  </si>
  <si>
    <t>Těsnění spár zálivkou za studena pro komůrky š 20 mm hl 40 mm bez těsnicího profilu</t>
  </si>
  <si>
    <t>-1541636091</t>
  </si>
  <si>
    <t>Utěsnění dilatačních spár zálivkou za studena v cementobetonovém nebo živičném krytu včetně adhezního nátěru bez těsnicího profilu pod zálivkou, pro komůrky šířky 20 mm, hloubky 40 mm</t>
  </si>
  <si>
    <t>997</t>
  </si>
  <si>
    <t>Přesun sutě</t>
  </si>
  <si>
    <t>69</t>
  </si>
  <si>
    <t>997211612</t>
  </si>
  <si>
    <t>Nakládání vybouraných hmot na dopravní prostředky pro vodorovnou dopravu</t>
  </si>
  <si>
    <t>t</t>
  </si>
  <si>
    <t>-204043425</t>
  </si>
  <si>
    <t>Nakládání suti nebo vybouraných hmot na dopravní prostředky pro vodorovnou dopravu vybouraných hmot</t>
  </si>
  <si>
    <t>70</t>
  </si>
  <si>
    <t>997221571</t>
  </si>
  <si>
    <t>Vodorovná doprava vybouraných hmot do 1 km</t>
  </si>
  <si>
    <t>-1685368385</t>
  </si>
  <si>
    <t>Vodorovná doprava vybouraných hmot bez naložení, ale se složením a s hrubým urovnáním na vzdálenost do 1 km</t>
  </si>
  <si>
    <t>71</t>
  </si>
  <si>
    <t>997221579</t>
  </si>
  <si>
    <t>Příplatek ZKD 1 km u vodorovné dopravy vybouraných hmot</t>
  </si>
  <si>
    <t>271973508</t>
  </si>
  <si>
    <t>Vodorovná doprava vybouraných hmot bez naložení, ale se složením a s hrubým urovnáním na vzdálenost Příplatek k ceně za každý další i započatý 1 km přes 1 km</t>
  </si>
  <si>
    <t>16,6*15 'Přepočtené koeficientem množství</t>
  </si>
  <si>
    <t>72</t>
  </si>
  <si>
    <t>997221861</t>
  </si>
  <si>
    <t>Poplatek za uložení stavebního odpadu na recyklační skládce (skládkovné) z prostého betonu pod kódem 17 01 01</t>
  </si>
  <si>
    <t>885340267</t>
  </si>
  <si>
    <t>Poplatek za uložení stavebního odpadu na recyklační skládce (skládkovné) z prostého betonu zatříděného do Katalogu odpadů pod kódem 17 01 01</t>
  </si>
  <si>
    <t>998</t>
  </si>
  <si>
    <t>Přesun hmot</t>
  </si>
  <si>
    <t>73</t>
  </si>
  <si>
    <t>998225111</t>
  </si>
  <si>
    <t>Přesun hmot pro pozemní komunikace s krytem z kamene, monolitickým betonovým nebo živičným</t>
  </si>
  <si>
    <t>-595540099</t>
  </si>
  <si>
    <t>Přesun hmot pro komunikace s krytem z kameniva, monolitickým betonovým nebo živičným dopravní vzdálenost do 200 m jakékoliv délky objektu</t>
  </si>
  <si>
    <t>74</t>
  </si>
  <si>
    <t>998225191</t>
  </si>
  <si>
    <t>Příplatek k přesunu hmot pro pozemní komunikace s krytem z kamene, živičným, betonovým do 1000 m</t>
  </si>
  <si>
    <t>1406214382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</si>
  <si>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</si>
  <si>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</si>
  <si>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</si>
  <si>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</si>
  <si>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</si>
  <si>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75</t>
  </si>
  <si>
    <t>011314000</t>
  </si>
  <si>
    <t>Archeologický dohled</t>
  </si>
  <si>
    <t>…</t>
  </si>
  <si>
    <t>1024</t>
  </si>
  <si>
    <t>1466673361</t>
  </si>
  <si>
    <t>76</t>
  </si>
  <si>
    <t>011324000</t>
  </si>
  <si>
    <t>Archeologický průzkum</t>
  </si>
  <si>
    <t>-464368261</t>
  </si>
  <si>
    <t>77</t>
  </si>
  <si>
    <t>011514000</t>
  </si>
  <si>
    <t>Stavebně-statický průzkum</t>
  </si>
  <si>
    <t>-348294935</t>
  </si>
  <si>
    <t>Poznámka k položce:_x000d_
Pasportizace sousedních nemovitostí před stavbou, v průběhu stavby a po skončení stavby_x000d_vč. fotodokumentace, videozáznamu apod</t>
  </si>
  <si>
    <t>78</t>
  </si>
  <si>
    <t>012103000</t>
  </si>
  <si>
    <t>Geodetické práce před výstavbou</t>
  </si>
  <si>
    <t>-1497263245</t>
  </si>
  <si>
    <t>Poznámka k položce:_x000d_
Geodetické vytyčení pozemků a stavby před zahájením realizace</t>
  </si>
  <si>
    <t>79</t>
  </si>
  <si>
    <t>012203000</t>
  </si>
  <si>
    <t>Geodetické práce při provádění stavby</t>
  </si>
  <si>
    <t>-1298701170</t>
  </si>
  <si>
    <t xml:space="preserve">Poznámka k položce:_x000d_
Geodetické zaměření (veškerá potřebná měření při výstavbě)_x000d_
</t>
  </si>
  <si>
    <t>80</t>
  </si>
  <si>
    <t>012303000</t>
  </si>
  <si>
    <t>Geodetické práce po výstavbě</t>
  </si>
  <si>
    <t>900477334</t>
  </si>
  <si>
    <t xml:space="preserve">Poznámka k položce:_x000d_
Geodetické zaměření skutečného provedení stavby_x000d_
</t>
  </si>
  <si>
    <t>81</t>
  </si>
  <si>
    <t>013254000</t>
  </si>
  <si>
    <t>Dokumentace skutečného provedení stavby</t>
  </si>
  <si>
    <t>-1898291564</t>
  </si>
  <si>
    <t>Poznámka k položce:_x000d_
DSPS 4x tištěně, 1x CD</t>
  </si>
  <si>
    <t>VRN2</t>
  </si>
  <si>
    <t>Příprava staveniště</t>
  </si>
  <si>
    <t>82</t>
  </si>
  <si>
    <t>020001000</t>
  </si>
  <si>
    <t>-982587480</t>
  </si>
  <si>
    <t xml:space="preserve">Poznámka k položce:_x000d_
Odstranění posedu vč. likvidace a odvozu_x000d_
</t>
  </si>
  <si>
    <t>83</t>
  </si>
  <si>
    <t>021103000</t>
  </si>
  <si>
    <t>Zabezpečení přírodních hodnot na místě</t>
  </si>
  <si>
    <t>1296556845</t>
  </si>
  <si>
    <t xml:space="preserve">Poznámka k položce:_x000d_
Ochrana stromů podél cesty, aby se zabránilo jejich poškození_x000d_
</t>
  </si>
  <si>
    <t>VRN3</t>
  </si>
  <si>
    <t>Zařízení staveniště</t>
  </si>
  <si>
    <t>84</t>
  </si>
  <si>
    <t>030001000</t>
  </si>
  <si>
    <t>-1381929462</t>
  </si>
  <si>
    <t>VRN4</t>
  </si>
  <si>
    <t>Inženýrská činnost</t>
  </si>
  <si>
    <t>85</t>
  </si>
  <si>
    <t>043002000</t>
  </si>
  <si>
    <t>Zkoušky a ostatní měření</t>
  </si>
  <si>
    <t>-2130970795</t>
  </si>
  <si>
    <t>Poznámka k položce:_x000d_
zkoušení materiálů zkušebnou zhotovitele nebo nazávislou zkušebnou_x000d_zkoušení konstrukcí a prací zkušebnou zhotovitele nebo nezávislou zkušebnou</t>
  </si>
  <si>
    <t>86</t>
  </si>
  <si>
    <t>045002000</t>
  </si>
  <si>
    <t>Kompletační a koordinační činnost</t>
  </si>
  <si>
    <t>-557064148</t>
  </si>
  <si>
    <t xml:space="preserve">Poznámka k položce:_x000d_
- zajištění fotodokumentace dokumentující postup výstavby - 2x CD_x000d_
</t>
  </si>
  <si>
    <t>VRN6</t>
  </si>
  <si>
    <t>Územní vlivy</t>
  </si>
  <si>
    <t>87</t>
  </si>
  <si>
    <t>060001000</t>
  </si>
  <si>
    <t>2020555893</t>
  </si>
  <si>
    <t>Poznámka k položce:_x000d_
Čištění navazujících komunikací, uvedení okolí stavby do původního stavu</t>
  </si>
  <si>
    <t>VRN7</t>
  </si>
  <si>
    <t>Provozní vlivy</t>
  </si>
  <si>
    <t>88</t>
  </si>
  <si>
    <t>072002000</t>
  </si>
  <si>
    <t>Silniční provoz</t>
  </si>
  <si>
    <t>756919353</t>
  </si>
  <si>
    <t>Poznámka k položce:_x000d_
Dopravně-inženýrské opatření během výstavby_x000d_
vč. návrhu, projednání a odsouhlasení DIO DI Policie ČR a ODSH_x000d_
Vše včetně dodávky, montáže, přemísťění během_x000d_stavby, demontáže, dopravy_x000d_
Vše včetně případného zakrytí a odkrytí stávající DZ,_x000d_které je v rozporu s DIO</t>
  </si>
  <si>
    <t>89</t>
  </si>
  <si>
    <t>075002000</t>
  </si>
  <si>
    <t>Ochranná pásma</t>
  </si>
  <si>
    <t>648640717</t>
  </si>
  <si>
    <t>Poznámka k položce:_x000d_
- vytyčení stávajících inženýrských sítí_x000d__x000d_
- zajištění dohledu provozovatele IS</t>
  </si>
  <si>
    <t>VRN9</t>
  </si>
  <si>
    <t>Ostatní náklady</t>
  </si>
  <si>
    <t>90</t>
  </si>
  <si>
    <t>091002000</t>
  </si>
  <si>
    <t>Ostatní náklady související s objektem</t>
  </si>
  <si>
    <t>-1948649265</t>
  </si>
  <si>
    <t>Poznámka k položce:_x000d_
Zhotovení a instalace prezentační cedule dle požadavku objednatele_x000d_
- cedule 800x600 z kompozitního sendvičového materiálu (hliník a centrální PE deska) na_x000d_ dřevněnou desku na sloupku s malou stříškou</t>
  </si>
  <si>
    <t>102 - Polní cesta HC3R</t>
  </si>
  <si>
    <t>Ing. Jiří Hovorka</t>
  </si>
  <si>
    <t>"odstranění stromků a keřů podél cesty a větví k profilu komunikace" 520</t>
  </si>
  <si>
    <t>113152112</t>
  </si>
  <si>
    <t>Odstranění podkladů zpevněných ploch z kameniva drceného</t>
  </si>
  <si>
    <t>994094582</t>
  </si>
  <si>
    <t>Odstranění podkladů zpevněných ploch s přemístěním na skládku na vzdálenost do 20 m nebo s naložením na dopravní prostředek z kameniva drceného</t>
  </si>
  <si>
    <t>"stávající konstrukční vrstvy polní cesty, dle SVK" 548,9</t>
  </si>
  <si>
    <t>"dle SVK" 975,2</t>
  </si>
  <si>
    <t>"dle SVK, odhadem 80%" 0,8*2715,1</t>
  </si>
  <si>
    <t>"dle SVK odhadem 20%" 0,2*2715,1</t>
  </si>
  <si>
    <t>132151104</t>
  </si>
  <si>
    <t>Hloubení rýh nezapažených š do 800 mm v hornině třídy těžitelnosti I skupiny 1 a 2 objem přes 100 m3 strojně</t>
  </si>
  <si>
    <t>-854462875</t>
  </si>
  <si>
    <t>Hloubení nezapažených rýh šířky do 800 mm strojně s urovnáním dna do předepsaného profilu a spádu v hornině třídy těžitelnosti I skupiny 1 a 2 přes 100 m3</t>
  </si>
  <si>
    <t>"výkop pro vsakovací rýhy" 712*0,6*0,8</t>
  </si>
  <si>
    <t>132251104</t>
  </si>
  <si>
    <t>Hloubení rýh nezapažených š do 800 mm v hornině třídy těžitelnosti I skupiny 3 objem přes 100 m3 strojně</t>
  </si>
  <si>
    <t>-1466323640</t>
  </si>
  <si>
    <t>Hloubení nezapažených rýh šířky do 800 mm strojně s urovnáním dna do předepsaného profilu a spádu v hornině třídy těžitelnosti I skupiny 3 přes 100 m3</t>
  </si>
  <si>
    <t xml:space="preserve">"výkop vsakovací rýhy" 712*0,6*0,3 </t>
  </si>
  <si>
    <t>162551107</t>
  </si>
  <si>
    <t>Vodorovné přemístění přes 2 000 do 2500 m výkopku/sypaniny z horniny třídy těžitelnosti I skupiny 1 až 3</t>
  </si>
  <si>
    <t>1854624751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</si>
  <si>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</si>
  <si>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"odvoz na místo určené obcí Jankov" 274,45+2172,08-119+8+341,76+128,16</t>
  </si>
  <si>
    <t>"přesun ornice na mezideponii" 975,2</t>
  </si>
  <si>
    <t>"přesun ornice pro pohumusování a rozprostření" 975,2</t>
  </si>
  <si>
    <t>"přesun zeminy na mezideponii" 119+8</t>
  </si>
  <si>
    <t>"přesun zeminy pro násyp a pro zásyp vsakovcích jam" 119+8</t>
  </si>
  <si>
    <t>"přesun konstr.vrstev na mezideponii" 274,45</t>
  </si>
  <si>
    <t>"přesun konstr.vrstev do sanací" 274,45</t>
  </si>
  <si>
    <t>162551127</t>
  </si>
  <si>
    <t>Vodorovné přemístění přes 2 000 do 2500 m výkopku/sypaniny z horniny třídy těžitelnosti II skupiny 4 a 5</t>
  </si>
  <si>
    <t>1174095703</t>
  </si>
  <si>
    <t>Vodorovné přemístění výkopku nebo sypaniny po suchu na obvyklém dopravním prostředku, bez naložení výkopku, avšak se složením bez rozhrnutí z horniny třídy těžitelnosti II skupiny 4 a 5 na vzdálenost přes 2 000 do 2 500 m</t>
  </si>
  <si>
    <t>"odvoz na místo určené obcí Jankov" 543,02</t>
  </si>
  <si>
    <t>171152111</t>
  </si>
  <si>
    <t>Uložení sypaniny z hornin nesoudržných a sypkých do násypů zhutněných v aktivní zóně silnic a dálnic</t>
  </si>
  <si>
    <t>-980533756</t>
  </si>
  <si>
    <t>Uložení sypaniny do zhutněných násypů pro silnice, dálnice a letiště s rozprostřením sypaniny ve vrstvách, s hrubým urovnáním a uzavřením povrchu násypu z hornin nesoudržných sypkých v aktivní zóně</t>
  </si>
  <si>
    <t>"předpoklad 50% původních konstrukčních vrstev" 0,5*548,9</t>
  </si>
  <si>
    <t>"dle SVK" 119</t>
  </si>
  <si>
    <t>"dle SVK" 718,5</t>
  </si>
  <si>
    <t>"výkop + stáv.konstrukce polní cesty" 2715,1+548,9</t>
  </si>
  <si>
    <t>"ornice" 975,2</t>
  </si>
  <si>
    <t>"výkop z vsakovacích rýh" 341,76+128,16</t>
  </si>
  <si>
    <t>"rozprostření přebytečné ornice v prům.tl. 0,25m" (975,2-368,5)/0,25</t>
  </si>
  <si>
    <t>"v ploše rozprostření humusu" 2426,8+2456,7</t>
  </si>
  <si>
    <t>4883,5*0,02 'Přepočtené koeficientem množství</t>
  </si>
  <si>
    <t>"odhadem 80% plochy AZ" 0,8*3512,23</t>
  </si>
  <si>
    <t>"odhadem 20% plochy AZ" 0,2*3512,23</t>
  </si>
  <si>
    <t>1222612007</t>
  </si>
  <si>
    <t>"dle SVK" 2032,7</t>
  </si>
  <si>
    <t>1599019381</t>
  </si>
  <si>
    <t>"dle SVK" 424,5</t>
  </si>
  <si>
    <t>"dle SVK" 2456,7</t>
  </si>
  <si>
    <t>12*3 'Přepočtené koeficientem množství</t>
  </si>
  <si>
    <t>12*0,25 'Přepočtené koeficientem množství</t>
  </si>
  <si>
    <t>"5x zalití stromů 20l/ks" 0,02*5*12</t>
  </si>
  <si>
    <t>"2x zalití, 3l/m2" 2*3*4883,5*0,001</t>
  </si>
  <si>
    <t>"výplň vsakovacích rýh frakce 22/32" 712*0,6*0,6</t>
  </si>
  <si>
    <t>211561111</t>
  </si>
  <si>
    <t>Výplň odvodňovacích žeber nebo trativodů kamenivem hrubým drceným frakce 4 až 16 mm</t>
  </si>
  <si>
    <t>-447248190</t>
  </si>
  <si>
    <t>Výplň kamenivem do rýh odvodňovacích žeber nebo trativodů bez zhutnění, s úpravou povrchu výplně kamenivem hrubým drceným frakce 4 až 16 mm</t>
  </si>
  <si>
    <t>"výplň vsakovacích rýh frakce 8/16" 712*0,6*0,5</t>
  </si>
  <si>
    <t>"povrch vsakovacích rýh" 712*1*0,15</t>
  </si>
  <si>
    <t>"obalení trativodů vč. přesahů 10%" 1,1*733,5*(0,5+0,7+0,5+0,7)</t>
  </si>
  <si>
    <t>1980,44*1,1845 'Přepočtené koeficientem množství</t>
  </si>
  <si>
    <t>-1362937885</t>
  </si>
  <si>
    <t>"obalení vsakovacích rýh" 712*(1,1+0,6+1,1+0,6)</t>
  </si>
  <si>
    <t>69311080</t>
  </si>
  <si>
    <t>geotextilie netkaná separační, ochranná, filtrační, drenážní PES 200g/m2</t>
  </si>
  <si>
    <t>1769308752</t>
  </si>
  <si>
    <t>2420,8*1,1845 'Přepočtené koeficientem množství</t>
  </si>
  <si>
    <t>"v dl. trasy" 733,5</t>
  </si>
  <si>
    <t>"v ploše sanace podloží" 3512,23</t>
  </si>
  <si>
    <t>"svislé části a zabalení" 733,5*2*(0,4*0,5)</t>
  </si>
  <si>
    <t>3805,63*1,1845 'Přepočtené koeficientem množství</t>
  </si>
  <si>
    <t xml:space="preserve">"podklad pod dlažbou + 20% přesahy" 1,2*52*0,15 </t>
  </si>
  <si>
    <t>"pod propustkem" 13*0,15*2</t>
  </si>
  <si>
    <t>"v ploše dlažby + 10% přesahy" 1,1*52*0,15</t>
  </si>
  <si>
    <t>"pod dlažbou LK u propustku" 2*2*4*0,15</t>
  </si>
  <si>
    <t>452312161</t>
  </si>
  <si>
    <t>Sedlové lože z betonu prostého bez zvýšených nároků na prostředí tř. C 25/30 otevřený výkop</t>
  </si>
  <si>
    <t>1244992938</t>
  </si>
  <si>
    <t>Podkladní a zajišťovací konstrukce z betonu prostého v otevřeném výkopu bez zvýšených nároků na prostředí sedlové lože pod potrubí z betonu tř. C 25/30</t>
  </si>
  <si>
    <t>"Pod propustekm" 13*1,8*0,3</t>
  </si>
  <si>
    <t>465513127</t>
  </si>
  <si>
    <t>Dlažba z lomového kamene na cementovou maltu s vyspárováním tl 200 mm</t>
  </si>
  <si>
    <t>-672623466</t>
  </si>
  <si>
    <t>Dlažba z lomového kamene lomařsky upraveného na cementovou maltu, s vyspárováním cementovou maltou, tl. kamene 200 mm</t>
  </si>
  <si>
    <t>"dlažba LK u propustku" 2*2*4</t>
  </si>
  <si>
    <t>2*3512,23</t>
  </si>
  <si>
    <t>"odečte se plocha, kde jsou použity pův. konstr. vrstvy" -1*274,45/0,2</t>
  </si>
  <si>
    <t>"Plocha ACO" 85</t>
  </si>
  <si>
    <t>"Plocha PMH" 2415</t>
  </si>
  <si>
    <t>"rozšíření dle VL" 733,5*2*(0,04+0,05+0,15+0,15)</t>
  </si>
  <si>
    <t>"rozšíření dle VL" 733,5*2*(0,04+0,05+0,15+0,15+0,15+0,15)</t>
  </si>
  <si>
    <t>"krajnice š.0,5m" 0,5*2*733,5</t>
  </si>
  <si>
    <t>2*0,12*733,5</t>
  </si>
  <si>
    <t>"v ploše ŠD 0/32" 3072,13</t>
  </si>
  <si>
    <t>"v ploše PMH" 88,6</t>
  </si>
  <si>
    <t>573451115</t>
  </si>
  <si>
    <t>Dvojitý nátěr z asfaltu v množství 2,7 kg/m2 s posypem</t>
  </si>
  <si>
    <t>678900772</t>
  </si>
  <si>
    <t>Dvojitý nátěr DN s posypem kamenivem a se zaválcováním z asfaltu silničního, v množství 2,7 kg/m2</t>
  </si>
  <si>
    <t>Poznámka k položce:_x000d_
Asfaltový nátěr dvojvrstvý DV 20mm_x000d_
frakce kameniva 4/8 množství 12kg/m², 1,5 kg/m² zbytkového pojiva_x000d_frakce kameniva 2/4 množství 8kg/m², 1,2 kg/m² zbytkového pojiva</t>
  </si>
  <si>
    <t>"planimetrováno z Koor.sit." 2415</t>
  </si>
  <si>
    <t>"plocha ACO" 2*85</t>
  </si>
  <si>
    <t>"rozšíření dle VL" 2*20*2*(0,04+0,05)</t>
  </si>
  <si>
    <t>"plocha DV" 2*2415</t>
  </si>
  <si>
    <t>"planimetrováno" 85</t>
  </si>
  <si>
    <t>"plocha svodných žlábků na dlážděného pásu v napojení" 52</t>
  </si>
  <si>
    <t>52*1,02 'Přepočtené koeficientem množství</t>
  </si>
  <si>
    <t>"dle situace" 2</t>
  </si>
  <si>
    <t>"napojení na stávající asf. povrch a přechod asf. povrchu a dlažby" 21+10+3</t>
  </si>
  <si>
    <t>919535559</t>
  </si>
  <si>
    <t>Obetonování trubního propustku betonem prostým tř. C 25/30</t>
  </si>
  <si>
    <t>-1131203401</t>
  </si>
  <si>
    <t>Obetonování trubního propustku betonem prostým bez zvýšených nároků na prostředí tř. C 25/30</t>
  </si>
  <si>
    <t>"propustek" 13*0,69</t>
  </si>
  <si>
    <t>919551114</t>
  </si>
  <si>
    <t>Zřízení propustku z trub plastových PE rýhovaných se spojkami nebo s hrdlem DN 600 mm</t>
  </si>
  <si>
    <t>343710388</t>
  </si>
  <si>
    <t>Zřízení propustku z trub plastových polyetylenových rýhovaných se spojkami nebo s hrdlem DN 600 mm</t>
  </si>
  <si>
    <t>Poznámka k položce:_x000d_
Kompletní provedení vč. zemních prací</t>
  </si>
  <si>
    <t>"propustek" 13</t>
  </si>
  <si>
    <t>28617295</t>
  </si>
  <si>
    <t>trubka kanalizační PP korugovaná se zesílenou stěnou DN 600x6000mm SN16</t>
  </si>
  <si>
    <t>1840246447</t>
  </si>
  <si>
    <t>13*1,015 'Přepočtené koeficientem množství</t>
  </si>
  <si>
    <t>938902151</t>
  </si>
  <si>
    <t>Čistění příkopů strojně příkopovou frézou š dna do 400 mm</t>
  </si>
  <si>
    <t>271028767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</si>
  <si>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</si>
  <si>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"pročištění příkopu před propustkem" 30+12</t>
  </si>
  <si>
    <t>966008112</t>
  </si>
  <si>
    <t>Bourání trubního propustku DN přes 300 do 500</t>
  </si>
  <si>
    <t>-723631830</t>
  </si>
  <si>
    <t>Bourání trubního propustku s odklizením a uložením vybouraného materiálu na skládku na vzdálenost do 3 m nebo s naložením na dopravní prostředek z trub betonových nebo železobetonových DN přes 300 do 500 mm</t>
  </si>
  <si>
    <t>"dle zaměření" 10</t>
  </si>
  <si>
    <t>966008311</t>
  </si>
  <si>
    <t>Bourání čela trubního propustku z betonu železového</t>
  </si>
  <si>
    <t>-290402635</t>
  </si>
  <si>
    <t>Bourání trubního propustku s odklizením a uložením vybouraného materiálu na skládku na vzdálenost do 3 m nebo s naložením na dopravní prostředek čela z betonu železového</t>
  </si>
  <si>
    <t>2*1,5*0,5*1,5</t>
  </si>
  <si>
    <t>22,424*15 'Přepočtené koeficientem množství</t>
  </si>
  <si>
    <t>91</t>
  </si>
  <si>
    <t>92</t>
  </si>
  <si>
    <t>93</t>
  </si>
  <si>
    <t>94</t>
  </si>
  <si>
    <t>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</si>
</sst>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20-051-C1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cesty HC1R a HC3R v k.ú. Jankov u Českých Budějovic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'101 - Polní cesta HC1R'!J30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'101 - Polní cesta HC1R'!P133</f>
        <v>0</v>
      </c>
      <c r="AV95" s="128">
        <f>'101 - Polní cesta HC1R'!J33</f>
        <v>0</v>
      </c>
      <c r="AW95" s="128">
        <f>'101 - Polní cesta HC1R'!J34</f>
        <v>0</v>
      </c>
      <c r="AX95" s="128">
        <f>'101 - Polní cesta HC1R'!J35</f>
        <v>0</v>
      </c>
      <c r="AY95" s="128">
        <f>'101 - Polní cesta HC1R'!J36</f>
        <v>0</v>
      </c>
      <c r="AZ95" s="128">
        <f>'101 - Polní cesta HC1R'!F33</f>
        <v>0</v>
      </c>
      <c r="BA95" s="128">
        <f>'101 - Polní cesta HC1R'!F34</f>
        <v>0</v>
      </c>
      <c r="BB95" s="128">
        <f>'101 - Polní cesta HC1R'!F35</f>
        <v>0</v>
      </c>
      <c r="BC95" s="128">
        <f>'101 - Polní cesta HC1R'!F36</f>
        <v>0</v>
      </c>
      <c r="BD95" s="130">
        <f>'101 - Polní cesta HC1R'!F37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'102 - Polní cesta HC3R'!J30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'102 - Polní cesta HC3R'!P132</f>
        <v>0</v>
      </c>
      <c r="AV96" s="133">
        <f>'102 - Polní cesta HC3R'!J33</f>
        <v>0</v>
      </c>
      <c r="AW96" s="133">
        <f>'102 - Polní cesta HC3R'!J34</f>
        <v>0</v>
      </c>
      <c r="AX96" s="133">
        <f>'102 - Polní cesta HC3R'!J35</f>
        <v>0</v>
      </c>
      <c r="AY96" s="133">
        <f>'102 - Polní cesta HC3R'!J36</f>
        <v>0</v>
      </c>
      <c r="AZ96" s="133">
        <f>'102 - Polní cesta HC3R'!F33</f>
        <v>0</v>
      </c>
      <c r="BA96" s="133">
        <f>'102 - Polní cesta HC3R'!F34</f>
        <v>0</v>
      </c>
      <c r="BB96" s="133">
        <f>'102 - Polní cesta HC3R'!F35</f>
        <v>0</v>
      </c>
      <c r="BC96" s="133">
        <f>'102 - Polní cesta HC3R'!F36</f>
        <v>0</v>
      </c>
      <c r="BD96" s="135">
        <f>'102 - Polní cesta HC3R'!F37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UuvymZiVNB3FgNDFaNmbI2vy1aCh/ObBww6fGkgLi5apsuVGk8DYOm6V03UpsBqc3V4vtMh6UT6efEBv1uKFPA==" hashValue="vV4IIIfR/E2GSh2xyx6MoyTwez7v15rWGFbsqWf/DGPl4P0JOyLKt1bSufTXoQq3BOsH/7Q6Ad8hgxjf6hMKsg==" algorithmName="SHA-512" password="CCAC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01 - Polní cesta HC1R'!C2" display="/"/>
    <hyperlink ref="A96" location="'102 - Polní cesta HC3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HC1R a HC3R v k.ú. Jankov u Českých Budějovic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90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91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ROUND((SUM(BE133:BE442)),  2)</f>
        <v>0</v>
      </c>
      <c r="G33" s="38"/>
      <c r="H33" s="38"/>
      <c r="I33" s="155">
        <v>0.20999999999999999</v>
      </c>
      <c r="J33" s="154">
        <f>ROUND(((SUM(BE133:BE442))*I33),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ROUND((SUM(BF133:BF442)),  2)</f>
        <v>0</v>
      </c>
      <c r="G34" s="38"/>
      <c r="H34" s="38"/>
      <c r="I34" s="155">
        <v>0.14999999999999999</v>
      </c>
      <c r="J34" s="154">
        <f>ROUND(((SUM(BF133:BF442))*I34),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ROUND((SUM(BG133:BG442)),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ROUND((SUM(BH133:BH442)),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ROUND((SUM(BI133:BI442)),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Polní cesty HC1R a HC3R v k.ú. Jankov u Českých Budějovic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Polní cesta HC1R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 ČR</v>
      </c>
      <c r="G91" s="40"/>
      <c r="H91" s="40"/>
      <c r="I91" s="32" t="s">
        <v>29</v>
      </c>
      <c r="J91" s="36" t="str">
        <f>E21</f>
        <v>Ing. jiří Hovorka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J135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J237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J264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J271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J321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J351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J375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105</v>
      </c>
      <c r="E105" s="188"/>
      <c r="F105" s="188"/>
      <c r="G105" s="188"/>
      <c r="H105" s="188"/>
      <c r="I105" s="188"/>
      <c r="J105" s="189">
        <f>J385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106</v>
      </c>
      <c r="E106" s="182"/>
      <c r="F106" s="182"/>
      <c r="G106" s="182"/>
      <c r="H106" s="182"/>
      <c r="I106" s="182"/>
      <c r="J106" s="183">
        <f>J390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107</v>
      </c>
      <c r="E107" s="188"/>
      <c r="F107" s="188"/>
      <c r="G107" s="188"/>
      <c r="H107" s="188"/>
      <c r="I107" s="188"/>
      <c r="J107" s="189">
        <f>J391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108</v>
      </c>
      <c r="E108" s="188"/>
      <c r="F108" s="188"/>
      <c r="G108" s="188"/>
      <c r="H108" s="188"/>
      <c r="I108" s="188"/>
      <c r="J108" s="189">
        <f>J411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109</v>
      </c>
      <c r="E109" s="188"/>
      <c r="F109" s="188"/>
      <c r="G109" s="188"/>
      <c r="H109" s="188"/>
      <c r="I109" s="188"/>
      <c r="J109" s="189">
        <f>J418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110</v>
      </c>
      <c r="E110" s="188"/>
      <c r="F110" s="188"/>
      <c r="G110" s="188"/>
      <c r="H110" s="188"/>
      <c r="I110" s="188"/>
      <c r="J110" s="189">
        <f>J421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111</v>
      </c>
      <c r="E111" s="188"/>
      <c r="F111" s="188"/>
      <c r="G111" s="188"/>
      <c r="H111" s="188"/>
      <c r="I111" s="188"/>
      <c r="J111" s="189">
        <f>J428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112</v>
      </c>
      <c r="E112" s="188"/>
      <c r="F112" s="188"/>
      <c r="G112" s="188"/>
      <c r="H112" s="188"/>
      <c r="I112" s="188"/>
      <c r="J112" s="189">
        <f>J432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113</v>
      </c>
      <c r="E113" s="188"/>
      <c r="F113" s="188"/>
      <c r="G113" s="188"/>
      <c r="H113" s="188"/>
      <c r="I113" s="188"/>
      <c r="J113" s="189">
        <f>J439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4" t="str">
        <f>E7</f>
        <v>Polní cesty HC1R a HC3R v k.ú. Jankov u Českých Budějovic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88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101 - Polní cesta HC1R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 xml:space="preserve"> </v>
      </c>
      <c r="G127" s="40"/>
      <c r="H127" s="40"/>
      <c r="I127" s="32" t="s">
        <v>22</v>
      </c>
      <c r="J127" s="79" t="str">
        <f>IF(J12="","",J12)</f>
        <v>16. 3. 2023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Státní pozemkový úřad ČR</v>
      </c>
      <c r="G129" s="40"/>
      <c r="H129" s="40"/>
      <c r="I129" s="32" t="s">
        <v>29</v>
      </c>
      <c r="J129" s="36" t="str">
        <f>E21</f>
        <v>Ing. jiří Hovorka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1"/>
      <c r="B132" s="192"/>
      <c r="C132" s="193" t="s">
        <v>115</v>
      </c>
      <c r="D132" s="194" t="s">
        <v>58</v>
      </c>
      <c r="E132" s="194" t="s">
        <v>54</v>
      </c>
      <c r="F132" s="194" t="s">
        <v>55</v>
      </c>
      <c r="G132" s="194" t="s">
        <v>116</v>
      </c>
      <c r="H132" s="194" t="s">
        <v>117</v>
      </c>
      <c r="I132" s="194" t="s">
        <v>118</v>
      </c>
      <c r="J132" s="194" t="s">
        <v>94</v>
      </c>
      <c r="K132" s="195" t="s">
        <v>119</v>
      </c>
      <c r="L132" s="196"/>
      <c r="M132" s="100" t="s">
        <v>1</v>
      </c>
      <c r="N132" s="101" t="s">
        <v>37</v>
      </c>
      <c r="O132" s="101" t="s">
        <v>120</v>
      </c>
      <c r="P132" s="101" t="s">
        <v>121</v>
      </c>
      <c r="Q132" s="101" t="s">
        <v>122</v>
      </c>
      <c r="R132" s="101" t="s">
        <v>123</v>
      </c>
      <c r="S132" s="101" t="s">
        <v>124</v>
      </c>
      <c r="T132" s="102" t="s">
        <v>125</v>
      </c>
      <c r="U132" s="191"/>
      <c r="V132" s="191"/>
      <c r="W132" s="191"/>
      <c r="X132" s="191"/>
      <c r="Y132" s="191"/>
      <c r="Z132" s="191"/>
      <c r="AA132" s="191"/>
      <c r="AB132" s="191"/>
      <c r="AC132" s="191"/>
      <c r="AD132" s="191"/>
      <c r="AE132" s="191"/>
    </row>
    <row r="133" s="2" customFormat="1" ht="22.8" customHeight="1">
      <c r="A133" s="38"/>
      <c r="B133" s="39"/>
      <c r="C133" s="107" t="s">
        <v>126</v>
      </c>
      <c r="D133" s="40"/>
      <c r="E133" s="40"/>
      <c r="F133" s="40"/>
      <c r="G133" s="40"/>
      <c r="H133" s="40"/>
      <c r="I133" s="40"/>
      <c r="J133" s="197">
        <f>BK133</f>
        <v>0</v>
      </c>
      <c r="K133" s="40"/>
      <c r="L133" s="44"/>
      <c r="M133" s="103"/>
      <c r="N133" s="198"/>
      <c r="O133" s="104"/>
      <c r="P133" s="199">
        <f>P134+P390</f>
        <v>0</v>
      </c>
      <c r="Q133" s="104"/>
      <c r="R133" s="199">
        <f>R134+R390</f>
        <v>775.42998919999991</v>
      </c>
      <c r="S133" s="104"/>
      <c r="T133" s="200">
        <f>T134+T390</f>
        <v>16.600000000000001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96</v>
      </c>
      <c r="BK133" s="201">
        <f>BK134+BK390</f>
        <v>0</v>
      </c>
    </row>
    <row r="134" s="12" customFormat="1" ht="25.92" customHeight="1">
      <c r="A134" s="12"/>
      <c r="B134" s="202"/>
      <c r="C134" s="203"/>
      <c r="D134" s="204" t="s">
        <v>72</v>
      </c>
      <c r="E134" s="205" t="s">
        <v>127</v>
      </c>
      <c r="F134" s="205" t="s">
        <v>128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P135+P237+P264+P271+P321+P351+P375+P385</f>
        <v>0</v>
      </c>
      <c r="Q134" s="210"/>
      <c r="R134" s="211">
        <f>R135+R237+R264+R271+R321+R351+R375+R385</f>
        <v>775.42998919999991</v>
      </c>
      <c r="S134" s="210"/>
      <c r="T134" s="212">
        <f>T135+T237+T264+T271+T321+T351+T375+T385</f>
        <v>16.600000000000001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129</v>
      </c>
      <c r="BK134" s="215">
        <f>BK135+BK237+BK264+BK271+BK321+BK351+BK375+BK385</f>
        <v>0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81</v>
      </c>
      <c r="F135" s="216" t="s">
        <v>130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SUM(P136:P236)</f>
        <v>0</v>
      </c>
      <c r="Q135" s="210"/>
      <c r="R135" s="211">
        <f>SUM(R136:R236)</f>
        <v>2.3383780000000005</v>
      </c>
      <c r="S135" s="210"/>
      <c r="T135" s="212">
        <f>SUM(T136:T236)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129</v>
      </c>
      <c r="BK135" s="215">
        <f>SUM(BK136:BK236)</f>
        <v>0</v>
      </c>
    </row>
    <row r="136" s="2" customFormat="1" ht="33" customHeight="1">
      <c r="A136" s="38"/>
      <c r="B136" s="39"/>
      <c r="C136" s="218" t="s">
        <v>81</v>
      </c>
      <c r="D136" s="218" t="s">
        <v>131</v>
      </c>
      <c r="E136" s="219" t="s">
        <v>132</v>
      </c>
      <c r="F136" s="220" t="s">
        <v>133</v>
      </c>
      <c r="G136" s="221" t="s">
        <v>134</v>
      </c>
      <c r="H136" s="222">
        <v>350</v>
      </c>
      <c r="I136" s="223"/>
      <c r="J136" s="224">
        <f>ROUND(I136*H136,2)</f>
        <v>0</v>
      </c>
      <c r="K136" s="220" t="s">
        <v>135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136</v>
      </c>
      <c r="AT136" s="229" t="s">
        <v>131</v>
      </c>
      <c r="AU136" s="229" t="s">
        <v>83</v>
      </c>
      <c r="AY136" s="17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136</v>
      </c>
      <c r="BM136" s="229" t="s">
        <v>137</v>
      </c>
    </row>
    <row r="137" s="2" customFormat="1">
      <c r="A137" s="38"/>
      <c r="B137" s="39"/>
      <c r="C137" s="40"/>
      <c r="D137" s="231" t="s">
        <v>138</v>
      </c>
      <c r="E137" s="40"/>
      <c r="F137" s="232" t="s">
        <v>139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138</v>
      </c>
      <c r="AU137" s="17" t="s">
        <v>83</v>
      </c>
    </row>
    <row r="138" s="2" customFormat="1">
      <c r="A138" s="38"/>
      <c r="B138" s="39"/>
      <c r="C138" s="40"/>
      <c r="D138" s="231" t="s">
        <v>140</v>
      </c>
      <c r="E138" s="40"/>
      <c r="F138" s="236" t="s">
        <v>141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83</v>
      </c>
    </row>
    <row r="139" s="13" customFormat="1">
      <c r="A139" s="13"/>
      <c r="B139" s="237"/>
      <c r="C139" s="238"/>
      <c r="D139" s="231" t="s">
        <v>142</v>
      </c>
      <c r="E139" s="239" t="s">
        <v>1</v>
      </c>
      <c r="F139" s="240" t="s">
        <v>143</v>
      </c>
      <c r="G139" s="238"/>
      <c r="H139" s="241">
        <v>350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142</v>
      </c>
      <c r="AU139" s="247" t="s">
        <v>83</v>
      </c>
      <c r="AV139" s="13" t="s">
        <v>83</v>
      </c>
      <c r="AW139" s="13" t="s">
        <v>30</v>
      </c>
      <c r="AX139" s="13" t="s">
        <v>81</v>
      </c>
      <c r="AY139" s="247" t="s">
        <v>129</v>
      </c>
    </row>
    <row r="140" s="2" customFormat="1" ht="21.75" customHeight="1">
      <c r="A140" s="38"/>
      <c r="B140" s="39"/>
      <c r="C140" s="218" t="s">
        <v>83</v>
      </c>
      <c r="D140" s="218" t="s">
        <v>131</v>
      </c>
      <c r="E140" s="219" t="s">
        <v>144</v>
      </c>
      <c r="F140" s="220" t="s">
        <v>145</v>
      </c>
      <c r="G140" s="221" t="s">
        <v>146</v>
      </c>
      <c r="H140" s="222">
        <v>5</v>
      </c>
      <c r="I140" s="223"/>
      <c r="J140" s="224">
        <f>ROUND(I140*H140,2)</f>
        <v>0</v>
      </c>
      <c r="K140" s="220" t="s">
        <v>135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136</v>
      </c>
      <c r="AT140" s="229" t="s">
        <v>131</v>
      </c>
      <c r="AU140" s="229" t="s">
        <v>83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136</v>
      </c>
      <c r="BM140" s="229" t="s">
        <v>147</v>
      </c>
    </row>
    <row r="141" s="2" customFormat="1">
      <c r="A141" s="38"/>
      <c r="B141" s="39"/>
      <c r="C141" s="40"/>
      <c r="D141" s="231" t="s">
        <v>138</v>
      </c>
      <c r="E141" s="40"/>
      <c r="F141" s="232" t="s">
        <v>148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83</v>
      </c>
    </row>
    <row r="142" s="2" customFormat="1">
      <c r="A142" s="38"/>
      <c r="B142" s="39"/>
      <c r="C142" s="40"/>
      <c r="D142" s="231" t="s">
        <v>140</v>
      </c>
      <c r="E142" s="40"/>
      <c r="F142" s="236" t="s">
        <v>149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83</v>
      </c>
    </row>
    <row r="143" s="2" customFormat="1" ht="24.15" customHeight="1">
      <c r="A143" s="38"/>
      <c r="B143" s="39"/>
      <c r="C143" s="218" t="s">
        <v>150</v>
      </c>
      <c r="D143" s="218" t="s">
        <v>131</v>
      </c>
      <c r="E143" s="219" t="s">
        <v>151</v>
      </c>
      <c r="F143" s="220" t="s">
        <v>152</v>
      </c>
      <c r="G143" s="221" t="s">
        <v>153</v>
      </c>
      <c r="H143" s="222">
        <v>212.19999999999999</v>
      </c>
      <c r="I143" s="223"/>
      <c r="J143" s="224">
        <f>ROUND(I143*H143,2)</f>
        <v>0</v>
      </c>
      <c r="K143" s="220" t="s">
        <v>135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136</v>
      </c>
      <c r="AT143" s="229" t="s">
        <v>131</v>
      </c>
      <c r="AU143" s="229" t="s">
        <v>83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136</v>
      </c>
      <c r="BM143" s="229" t="s">
        <v>154</v>
      </c>
    </row>
    <row r="144" s="2" customFormat="1">
      <c r="A144" s="38"/>
      <c r="B144" s="39"/>
      <c r="C144" s="40"/>
      <c r="D144" s="231" t="s">
        <v>138</v>
      </c>
      <c r="E144" s="40"/>
      <c r="F144" s="232" t="s">
        <v>155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83</v>
      </c>
    </row>
    <row r="145" s="2" customFormat="1">
      <c r="A145" s="38"/>
      <c r="B145" s="39"/>
      <c r="C145" s="40"/>
      <c r="D145" s="231" t="s">
        <v>140</v>
      </c>
      <c r="E145" s="40"/>
      <c r="F145" s="236" t="s">
        <v>156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83</v>
      </c>
    </row>
    <row r="146" s="13" customFormat="1">
      <c r="A146" s="13"/>
      <c r="B146" s="237"/>
      <c r="C146" s="238"/>
      <c r="D146" s="231" t="s">
        <v>142</v>
      </c>
      <c r="E146" s="239" t="s">
        <v>1</v>
      </c>
      <c r="F146" s="240" t="s">
        <v>157</v>
      </c>
      <c r="G146" s="238"/>
      <c r="H146" s="241">
        <v>212.19999999999999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142</v>
      </c>
      <c r="AU146" s="247" t="s">
        <v>83</v>
      </c>
      <c r="AV146" s="13" t="s">
        <v>83</v>
      </c>
      <c r="AW146" s="13" t="s">
        <v>30</v>
      </c>
      <c r="AX146" s="13" t="s">
        <v>81</v>
      </c>
      <c r="AY146" s="247" t="s">
        <v>129</v>
      </c>
    </row>
    <row r="147" s="2" customFormat="1" ht="37.8" customHeight="1">
      <c r="A147" s="38"/>
      <c r="B147" s="39"/>
      <c r="C147" s="218" t="s">
        <v>136</v>
      </c>
      <c r="D147" s="218" t="s">
        <v>131</v>
      </c>
      <c r="E147" s="219" t="s">
        <v>158</v>
      </c>
      <c r="F147" s="220" t="s">
        <v>159</v>
      </c>
      <c r="G147" s="221" t="s">
        <v>153</v>
      </c>
      <c r="H147" s="222">
        <v>3383.7199999999998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83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136</v>
      </c>
      <c r="BM147" s="229" t="s">
        <v>160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161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83</v>
      </c>
    </row>
    <row r="149" s="13" customFormat="1">
      <c r="A149" s="13"/>
      <c r="B149" s="237"/>
      <c r="C149" s="238"/>
      <c r="D149" s="231" t="s">
        <v>142</v>
      </c>
      <c r="E149" s="239" t="s">
        <v>1</v>
      </c>
      <c r="F149" s="240" t="s">
        <v>162</v>
      </c>
      <c r="G149" s="238"/>
      <c r="H149" s="241">
        <v>2672.3200000000002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142</v>
      </c>
      <c r="AU149" s="247" t="s">
        <v>83</v>
      </c>
      <c r="AV149" s="13" t="s">
        <v>83</v>
      </c>
      <c r="AW149" s="13" t="s">
        <v>30</v>
      </c>
      <c r="AX149" s="13" t="s">
        <v>73</v>
      </c>
      <c r="AY149" s="247" t="s">
        <v>129</v>
      </c>
    </row>
    <row r="150" s="13" customFormat="1">
      <c r="A150" s="13"/>
      <c r="B150" s="237"/>
      <c r="C150" s="238"/>
      <c r="D150" s="231" t="s">
        <v>142</v>
      </c>
      <c r="E150" s="239" t="s">
        <v>1</v>
      </c>
      <c r="F150" s="240" t="s">
        <v>163</v>
      </c>
      <c r="G150" s="238"/>
      <c r="H150" s="241">
        <v>711.39999999999998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142</v>
      </c>
      <c r="AU150" s="247" t="s">
        <v>83</v>
      </c>
      <c r="AV150" s="13" t="s">
        <v>83</v>
      </c>
      <c r="AW150" s="13" t="s">
        <v>30</v>
      </c>
      <c r="AX150" s="13" t="s">
        <v>73</v>
      </c>
      <c r="AY150" s="247" t="s">
        <v>129</v>
      </c>
    </row>
    <row r="151" s="14" customFormat="1">
      <c r="A151" s="14"/>
      <c r="B151" s="248"/>
      <c r="C151" s="249"/>
      <c r="D151" s="231" t="s">
        <v>142</v>
      </c>
      <c r="E151" s="250" t="s">
        <v>1</v>
      </c>
      <c r="F151" s="251" t="s">
        <v>164</v>
      </c>
      <c r="G151" s="249"/>
      <c r="H151" s="252">
        <v>3383.7200000000003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142</v>
      </c>
      <c r="AU151" s="258" t="s">
        <v>83</v>
      </c>
      <c r="AV151" s="14" t="s">
        <v>136</v>
      </c>
      <c r="AW151" s="14" t="s">
        <v>30</v>
      </c>
      <c r="AX151" s="14" t="s">
        <v>81</v>
      </c>
      <c r="AY151" s="258" t="s">
        <v>129</v>
      </c>
    </row>
    <row r="152" s="2" customFormat="1" ht="37.8" customHeight="1">
      <c r="A152" s="38"/>
      <c r="B152" s="39"/>
      <c r="C152" s="218" t="s">
        <v>165</v>
      </c>
      <c r="D152" s="218" t="s">
        <v>131</v>
      </c>
      <c r="E152" s="219" t="s">
        <v>166</v>
      </c>
      <c r="F152" s="220" t="s">
        <v>167</v>
      </c>
      <c r="G152" s="221" t="s">
        <v>153</v>
      </c>
      <c r="H152" s="222">
        <v>668.08000000000004</v>
      </c>
      <c r="I152" s="223"/>
      <c r="J152" s="224">
        <f>ROUND(I152*H152,2)</f>
        <v>0</v>
      </c>
      <c r="K152" s="220" t="s">
        <v>135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</v>
      </c>
      <c r="AT152" s="229" t="s">
        <v>131</v>
      </c>
      <c r="AU152" s="229" t="s">
        <v>83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136</v>
      </c>
      <c r="BM152" s="229" t="s">
        <v>168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169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83</v>
      </c>
    </row>
    <row r="154" s="13" customFormat="1">
      <c r="A154" s="13"/>
      <c r="B154" s="237"/>
      <c r="C154" s="238"/>
      <c r="D154" s="231" t="s">
        <v>142</v>
      </c>
      <c r="E154" s="239" t="s">
        <v>1</v>
      </c>
      <c r="F154" s="240" t="s">
        <v>170</v>
      </c>
      <c r="G154" s="238"/>
      <c r="H154" s="241">
        <v>668.08000000000004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142</v>
      </c>
      <c r="AU154" s="247" t="s">
        <v>83</v>
      </c>
      <c r="AV154" s="13" t="s">
        <v>83</v>
      </c>
      <c r="AW154" s="13" t="s">
        <v>30</v>
      </c>
      <c r="AX154" s="13" t="s">
        <v>81</v>
      </c>
      <c r="AY154" s="247" t="s">
        <v>129</v>
      </c>
    </row>
    <row r="155" s="2" customFormat="1" ht="33" customHeight="1">
      <c r="A155" s="38"/>
      <c r="B155" s="39"/>
      <c r="C155" s="218" t="s">
        <v>171</v>
      </c>
      <c r="D155" s="218" t="s">
        <v>131</v>
      </c>
      <c r="E155" s="219" t="s">
        <v>172</v>
      </c>
      <c r="F155" s="220" t="s">
        <v>173</v>
      </c>
      <c r="G155" s="221" t="s">
        <v>153</v>
      </c>
      <c r="H155" s="222">
        <v>16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83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136</v>
      </c>
      <c r="BM155" s="229" t="s">
        <v>174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175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83</v>
      </c>
    </row>
    <row r="157" s="13" customFormat="1">
      <c r="A157" s="13"/>
      <c r="B157" s="237"/>
      <c r="C157" s="238"/>
      <c r="D157" s="231" t="s">
        <v>142</v>
      </c>
      <c r="E157" s="239" t="s">
        <v>1</v>
      </c>
      <c r="F157" s="240" t="s">
        <v>176</v>
      </c>
      <c r="G157" s="238"/>
      <c r="H157" s="241">
        <v>16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142</v>
      </c>
      <c r="AU157" s="247" t="s">
        <v>83</v>
      </c>
      <c r="AV157" s="13" t="s">
        <v>83</v>
      </c>
      <c r="AW157" s="13" t="s">
        <v>30</v>
      </c>
      <c r="AX157" s="13" t="s">
        <v>81</v>
      </c>
      <c r="AY157" s="247" t="s">
        <v>129</v>
      </c>
    </row>
    <row r="158" s="2" customFormat="1" ht="37.8" customHeight="1">
      <c r="A158" s="38"/>
      <c r="B158" s="39"/>
      <c r="C158" s="218" t="s">
        <v>177</v>
      </c>
      <c r="D158" s="218" t="s">
        <v>131</v>
      </c>
      <c r="E158" s="219" t="s">
        <v>178</v>
      </c>
      <c r="F158" s="220" t="s">
        <v>179</v>
      </c>
      <c r="G158" s="221" t="s">
        <v>153</v>
      </c>
      <c r="H158" s="222">
        <v>4511.8999999999996</v>
      </c>
      <c r="I158" s="223"/>
      <c r="J158" s="224">
        <f>ROUND(I158*H158,2)</f>
        <v>0</v>
      </c>
      <c r="K158" s="220" t="s">
        <v>135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131</v>
      </c>
      <c r="AU158" s="229" t="s">
        <v>83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136</v>
      </c>
      <c r="BM158" s="229" t="s">
        <v>180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181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83</v>
      </c>
    </row>
    <row r="160" s="13" customFormat="1">
      <c r="A160" s="13"/>
      <c r="B160" s="237"/>
      <c r="C160" s="238"/>
      <c r="D160" s="231" t="s">
        <v>142</v>
      </c>
      <c r="E160" s="239" t="s">
        <v>1</v>
      </c>
      <c r="F160" s="240" t="s">
        <v>182</v>
      </c>
      <c r="G160" s="238"/>
      <c r="H160" s="241">
        <v>4048.0999999999999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142</v>
      </c>
      <c r="AU160" s="247" t="s">
        <v>83</v>
      </c>
      <c r="AV160" s="13" t="s">
        <v>83</v>
      </c>
      <c r="AW160" s="13" t="s">
        <v>30</v>
      </c>
      <c r="AX160" s="13" t="s">
        <v>73</v>
      </c>
      <c r="AY160" s="247" t="s">
        <v>129</v>
      </c>
    </row>
    <row r="161" s="13" customFormat="1">
      <c r="A161" s="13"/>
      <c r="B161" s="237"/>
      <c r="C161" s="238"/>
      <c r="D161" s="231" t="s">
        <v>142</v>
      </c>
      <c r="E161" s="239" t="s">
        <v>1</v>
      </c>
      <c r="F161" s="240" t="s">
        <v>183</v>
      </c>
      <c r="G161" s="238"/>
      <c r="H161" s="241">
        <v>212.19999999999999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142</v>
      </c>
      <c r="AU161" s="247" t="s">
        <v>83</v>
      </c>
      <c r="AV161" s="13" t="s">
        <v>83</v>
      </c>
      <c r="AW161" s="13" t="s">
        <v>30</v>
      </c>
      <c r="AX161" s="13" t="s">
        <v>73</v>
      </c>
      <c r="AY161" s="247" t="s">
        <v>129</v>
      </c>
    </row>
    <row r="162" s="13" customFormat="1">
      <c r="A162" s="13"/>
      <c r="B162" s="237"/>
      <c r="C162" s="238"/>
      <c r="D162" s="231" t="s">
        <v>142</v>
      </c>
      <c r="E162" s="239" t="s">
        <v>1</v>
      </c>
      <c r="F162" s="240" t="s">
        <v>184</v>
      </c>
      <c r="G162" s="238"/>
      <c r="H162" s="241">
        <v>212.19999999999999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142</v>
      </c>
      <c r="AU162" s="247" t="s">
        <v>83</v>
      </c>
      <c r="AV162" s="13" t="s">
        <v>83</v>
      </c>
      <c r="AW162" s="13" t="s">
        <v>30</v>
      </c>
      <c r="AX162" s="13" t="s">
        <v>73</v>
      </c>
      <c r="AY162" s="247" t="s">
        <v>129</v>
      </c>
    </row>
    <row r="163" s="13" customFormat="1">
      <c r="A163" s="13"/>
      <c r="B163" s="237"/>
      <c r="C163" s="238"/>
      <c r="D163" s="231" t="s">
        <v>142</v>
      </c>
      <c r="E163" s="239" t="s">
        <v>1</v>
      </c>
      <c r="F163" s="240" t="s">
        <v>185</v>
      </c>
      <c r="G163" s="238"/>
      <c r="H163" s="241">
        <v>19.699999999999999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142</v>
      </c>
      <c r="AU163" s="247" t="s">
        <v>83</v>
      </c>
      <c r="AV163" s="13" t="s">
        <v>83</v>
      </c>
      <c r="AW163" s="13" t="s">
        <v>30</v>
      </c>
      <c r="AX163" s="13" t="s">
        <v>73</v>
      </c>
      <c r="AY163" s="247" t="s">
        <v>129</v>
      </c>
    </row>
    <row r="164" s="13" customFormat="1">
      <c r="A164" s="13"/>
      <c r="B164" s="237"/>
      <c r="C164" s="238"/>
      <c r="D164" s="231" t="s">
        <v>142</v>
      </c>
      <c r="E164" s="239" t="s">
        <v>1</v>
      </c>
      <c r="F164" s="240" t="s">
        <v>186</v>
      </c>
      <c r="G164" s="238"/>
      <c r="H164" s="241">
        <v>19.699999999999999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142</v>
      </c>
      <c r="AU164" s="247" t="s">
        <v>83</v>
      </c>
      <c r="AV164" s="13" t="s">
        <v>83</v>
      </c>
      <c r="AW164" s="13" t="s">
        <v>30</v>
      </c>
      <c r="AX164" s="13" t="s">
        <v>73</v>
      </c>
      <c r="AY164" s="247" t="s">
        <v>129</v>
      </c>
    </row>
    <row r="165" s="14" customFormat="1">
      <c r="A165" s="14"/>
      <c r="B165" s="248"/>
      <c r="C165" s="249"/>
      <c r="D165" s="231" t="s">
        <v>142</v>
      </c>
      <c r="E165" s="250" t="s">
        <v>1</v>
      </c>
      <c r="F165" s="251" t="s">
        <v>164</v>
      </c>
      <c r="G165" s="249"/>
      <c r="H165" s="252">
        <v>4511.8999999999996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142</v>
      </c>
      <c r="AU165" s="258" t="s">
        <v>83</v>
      </c>
      <c r="AV165" s="14" t="s">
        <v>136</v>
      </c>
      <c r="AW165" s="14" t="s">
        <v>30</v>
      </c>
      <c r="AX165" s="14" t="s">
        <v>81</v>
      </c>
      <c r="AY165" s="258" t="s">
        <v>129</v>
      </c>
    </row>
    <row r="166" s="2" customFormat="1" ht="37.8" customHeight="1">
      <c r="A166" s="38"/>
      <c r="B166" s="39"/>
      <c r="C166" s="218" t="s">
        <v>187</v>
      </c>
      <c r="D166" s="218" t="s">
        <v>131</v>
      </c>
      <c r="E166" s="219" t="s">
        <v>188</v>
      </c>
      <c r="F166" s="220" t="s">
        <v>189</v>
      </c>
      <c r="G166" s="221" t="s">
        <v>153</v>
      </c>
      <c r="H166" s="222">
        <v>668.08000000000004</v>
      </c>
      <c r="I166" s="223"/>
      <c r="J166" s="224">
        <f>ROUND(I166*H166,2)</f>
        <v>0</v>
      </c>
      <c r="K166" s="220" t="s">
        <v>135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136</v>
      </c>
      <c r="AT166" s="229" t="s">
        <v>131</v>
      </c>
      <c r="AU166" s="229" t="s">
        <v>83</v>
      </c>
      <c r="AY166" s="17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136</v>
      </c>
      <c r="BM166" s="229" t="s">
        <v>190</v>
      </c>
    </row>
    <row r="167" s="2" customFormat="1">
      <c r="A167" s="38"/>
      <c r="B167" s="39"/>
      <c r="C167" s="40"/>
      <c r="D167" s="231" t="s">
        <v>138</v>
      </c>
      <c r="E167" s="40"/>
      <c r="F167" s="232" t="s">
        <v>191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83</v>
      </c>
    </row>
    <row r="168" s="13" customFormat="1">
      <c r="A168" s="13"/>
      <c r="B168" s="237"/>
      <c r="C168" s="238"/>
      <c r="D168" s="231" t="s">
        <v>142</v>
      </c>
      <c r="E168" s="239" t="s">
        <v>1</v>
      </c>
      <c r="F168" s="240" t="s">
        <v>192</v>
      </c>
      <c r="G168" s="238"/>
      <c r="H168" s="241">
        <v>668.08000000000004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142</v>
      </c>
      <c r="AU168" s="247" t="s">
        <v>83</v>
      </c>
      <c r="AV168" s="13" t="s">
        <v>83</v>
      </c>
      <c r="AW168" s="13" t="s">
        <v>30</v>
      </c>
      <c r="AX168" s="13" t="s">
        <v>81</v>
      </c>
      <c r="AY168" s="247" t="s">
        <v>129</v>
      </c>
    </row>
    <row r="169" s="2" customFormat="1" ht="33" customHeight="1">
      <c r="A169" s="38"/>
      <c r="B169" s="39"/>
      <c r="C169" s="218" t="s">
        <v>193</v>
      </c>
      <c r="D169" s="218" t="s">
        <v>131</v>
      </c>
      <c r="E169" s="219" t="s">
        <v>194</v>
      </c>
      <c r="F169" s="220" t="s">
        <v>195</v>
      </c>
      <c r="G169" s="221" t="s">
        <v>153</v>
      </c>
      <c r="H169" s="222">
        <v>19.699999999999999</v>
      </c>
      <c r="I169" s="223"/>
      <c r="J169" s="224">
        <f>ROUND(I169*H169,2)</f>
        <v>0</v>
      </c>
      <c r="K169" s="220" t="s">
        <v>135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136</v>
      </c>
      <c r="AT169" s="229" t="s">
        <v>131</v>
      </c>
      <c r="AU169" s="229" t="s">
        <v>83</v>
      </c>
      <c r="AY169" s="17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136</v>
      </c>
      <c r="BM169" s="229" t="s">
        <v>196</v>
      </c>
    </row>
    <row r="170" s="2" customFormat="1">
      <c r="A170" s="38"/>
      <c r="B170" s="39"/>
      <c r="C170" s="40"/>
      <c r="D170" s="231" t="s">
        <v>138</v>
      </c>
      <c r="E170" s="40"/>
      <c r="F170" s="232" t="s">
        <v>197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83</v>
      </c>
    </row>
    <row r="171" s="13" customFormat="1">
      <c r="A171" s="13"/>
      <c r="B171" s="237"/>
      <c r="C171" s="238"/>
      <c r="D171" s="231" t="s">
        <v>142</v>
      </c>
      <c r="E171" s="239" t="s">
        <v>1</v>
      </c>
      <c r="F171" s="240" t="s">
        <v>198</v>
      </c>
      <c r="G171" s="238"/>
      <c r="H171" s="241">
        <v>11.699999999999999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142</v>
      </c>
      <c r="AU171" s="247" t="s">
        <v>83</v>
      </c>
      <c r="AV171" s="13" t="s">
        <v>83</v>
      </c>
      <c r="AW171" s="13" t="s">
        <v>30</v>
      </c>
      <c r="AX171" s="13" t="s">
        <v>73</v>
      </c>
      <c r="AY171" s="247" t="s">
        <v>129</v>
      </c>
    </row>
    <row r="172" s="13" customFormat="1">
      <c r="A172" s="13"/>
      <c r="B172" s="237"/>
      <c r="C172" s="238"/>
      <c r="D172" s="231" t="s">
        <v>142</v>
      </c>
      <c r="E172" s="239" t="s">
        <v>1</v>
      </c>
      <c r="F172" s="240" t="s">
        <v>199</v>
      </c>
      <c r="G172" s="238"/>
      <c r="H172" s="241">
        <v>8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142</v>
      </c>
      <c r="AU172" s="247" t="s">
        <v>83</v>
      </c>
      <c r="AV172" s="13" t="s">
        <v>83</v>
      </c>
      <c r="AW172" s="13" t="s">
        <v>30</v>
      </c>
      <c r="AX172" s="13" t="s">
        <v>73</v>
      </c>
      <c r="AY172" s="247" t="s">
        <v>129</v>
      </c>
    </row>
    <row r="173" s="14" customFormat="1">
      <c r="A173" s="14"/>
      <c r="B173" s="248"/>
      <c r="C173" s="249"/>
      <c r="D173" s="231" t="s">
        <v>142</v>
      </c>
      <c r="E173" s="250" t="s">
        <v>1</v>
      </c>
      <c r="F173" s="251" t="s">
        <v>164</v>
      </c>
      <c r="G173" s="249"/>
      <c r="H173" s="252">
        <v>19.699999999999999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142</v>
      </c>
      <c r="AU173" s="258" t="s">
        <v>83</v>
      </c>
      <c r="AV173" s="14" t="s">
        <v>136</v>
      </c>
      <c r="AW173" s="14" t="s">
        <v>30</v>
      </c>
      <c r="AX173" s="14" t="s">
        <v>81</v>
      </c>
      <c r="AY173" s="258" t="s">
        <v>129</v>
      </c>
    </row>
    <row r="174" s="2" customFormat="1" ht="24.15" customHeight="1">
      <c r="A174" s="38"/>
      <c r="B174" s="39"/>
      <c r="C174" s="218" t="s">
        <v>200</v>
      </c>
      <c r="D174" s="218" t="s">
        <v>131</v>
      </c>
      <c r="E174" s="219" t="s">
        <v>201</v>
      </c>
      <c r="F174" s="220" t="s">
        <v>202</v>
      </c>
      <c r="G174" s="221" t="s">
        <v>134</v>
      </c>
      <c r="H174" s="222">
        <v>211.40000000000001</v>
      </c>
      <c r="I174" s="223"/>
      <c r="J174" s="224">
        <f>ROUND(I174*H174,2)</f>
        <v>0</v>
      </c>
      <c r="K174" s="220" t="s">
        <v>135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136</v>
      </c>
      <c r="AT174" s="229" t="s">
        <v>131</v>
      </c>
      <c r="AU174" s="229" t="s">
        <v>83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136</v>
      </c>
      <c r="BM174" s="229" t="s">
        <v>203</v>
      </c>
    </row>
    <row r="175" s="2" customFormat="1">
      <c r="A175" s="38"/>
      <c r="B175" s="39"/>
      <c r="C175" s="40"/>
      <c r="D175" s="231" t="s">
        <v>138</v>
      </c>
      <c r="E175" s="40"/>
      <c r="F175" s="232" t="s">
        <v>204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83</v>
      </c>
    </row>
    <row r="176" s="13" customFormat="1">
      <c r="A176" s="13"/>
      <c r="B176" s="237"/>
      <c r="C176" s="238"/>
      <c r="D176" s="231" t="s">
        <v>142</v>
      </c>
      <c r="E176" s="239" t="s">
        <v>1</v>
      </c>
      <c r="F176" s="240" t="s">
        <v>205</v>
      </c>
      <c r="G176" s="238"/>
      <c r="H176" s="241">
        <v>211.40000000000001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142</v>
      </c>
      <c r="AU176" s="247" t="s">
        <v>83</v>
      </c>
      <c r="AV176" s="13" t="s">
        <v>83</v>
      </c>
      <c r="AW176" s="13" t="s">
        <v>30</v>
      </c>
      <c r="AX176" s="13" t="s">
        <v>81</v>
      </c>
      <c r="AY176" s="247" t="s">
        <v>129</v>
      </c>
    </row>
    <row r="177" s="2" customFormat="1" ht="16.5" customHeight="1">
      <c r="A177" s="38"/>
      <c r="B177" s="39"/>
      <c r="C177" s="218" t="s">
        <v>206</v>
      </c>
      <c r="D177" s="218" t="s">
        <v>131</v>
      </c>
      <c r="E177" s="219" t="s">
        <v>207</v>
      </c>
      <c r="F177" s="220" t="s">
        <v>208</v>
      </c>
      <c r="G177" s="221" t="s">
        <v>153</v>
      </c>
      <c r="H177" s="222">
        <v>4280</v>
      </c>
      <c r="I177" s="223"/>
      <c r="J177" s="224">
        <f>ROUND(I177*H177,2)</f>
        <v>0</v>
      </c>
      <c r="K177" s="220" t="s">
        <v>135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136</v>
      </c>
      <c r="AT177" s="229" t="s">
        <v>131</v>
      </c>
      <c r="AU177" s="229" t="s">
        <v>83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136</v>
      </c>
      <c r="BM177" s="229" t="s">
        <v>209</v>
      </c>
    </row>
    <row r="178" s="2" customFormat="1">
      <c r="A178" s="38"/>
      <c r="B178" s="39"/>
      <c r="C178" s="40"/>
      <c r="D178" s="231" t="s">
        <v>138</v>
      </c>
      <c r="E178" s="40"/>
      <c r="F178" s="232" t="s">
        <v>210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83</v>
      </c>
    </row>
    <row r="179" s="2" customFormat="1">
      <c r="A179" s="38"/>
      <c r="B179" s="39"/>
      <c r="C179" s="40"/>
      <c r="D179" s="231" t="s">
        <v>140</v>
      </c>
      <c r="E179" s="40"/>
      <c r="F179" s="236" t="s">
        <v>211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140</v>
      </c>
      <c r="AU179" s="17" t="s">
        <v>83</v>
      </c>
    </row>
    <row r="180" s="13" customFormat="1">
      <c r="A180" s="13"/>
      <c r="B180" s="237"/>
      <c r="C180" s="238"/>
      <c r="D180" s="231" t="s">
        <v>142</v>
      </c>
      <c r="E180" s="239" t="s">
        <v>1</v>
      </c>
      <c r="F180" s="240" t="s">
        <v>212</v>
      </c>
      <c r="G180" s="238"/>
      <c r="H180" s="241">
        <v>4051.8000000000002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142</v>
      </c>
      <c r="AU180" s="247" t="s">
        <v>83</v>
      </c>
      <c r="AV180" s="13" t="s">
        <v>83</v>
      </c>
      <c r="AW180" s="13" t="s">
        <v>30</v>
      </c>
      <c r="AX180" s="13" t="s">
        <v>73</v>
      </c>
      <c r="AY180" s="247" t="s">
        <v>129</v>
      </c>
    </row>
    <row r="181" s="13" customFormat="1">
      <c r="A181" s="13"/>
      <c r="B181" s="237"/>
      <c r="C181" s="238"/>
      <c r="D181" s="231" t="s">
        <v>142</v>
      </c>
      <c r="E181" s="239" t="s">
        <v>1</v>
      </c>
      <c r="F181" s="240" t="s">
        <v>213</v>
      </c>
      <c r="G181" s="238"/>
      <c r="H181" s="241">
        <v>16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142</v>
      </c>
      <c r="AU181" s="247" t="s">
        <v>83</v>
      </c>
      <c r="AV181" s="13" t="s">
        <v>83</v>
      </c>
      <c r="AW181" s="13" t="s">
        <v>30</v>
      </c>
      <c r="AX181" s="13" t="s">
        <v>73</v>
      </c>
      <c r="AY181" s="247" t="s">
        <v>129</v>
      </c>
    </row>
    <row r="182" s="13" customFormat="1">
      <c r="A182" s="13"/>
      <c r="B182" s="237"/>
      <c r="C182" s="238"/>
      <c r="D182" s="231" t="s">
        <v>142</v>
      </c>
      <c r="E182" s="239" t="s">
        <v>1</v>
      </c>
      <c r="F182" s="240" t="s">
        <v>214</v>
      </c>
      <c r="G182" s="238"/>
      <c r="H182" s="241">
        <v>212.19999999999999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142</v>
      </c>
      <c r="AU182" s="247" t="s">
        <v>83</v>
      </c>
      <c r="AV182" s="13" t="s">
        <v>83</v>
      </c>
      <c r="AW182" s="13" t="s">
        <v>30</v>
      </c>
      <c r="AX182" s="13" t="s">
        <v>73</v>
      </c>
      <c r="AY182" s="247" t="s">
        <v>129</v>
      </c>
    </row>
    <row r="183" s="14" customFormat="1">
      <c r="A183" s="14"/>
      <c r="B183" s="248"/>
      <c r="C183" s="249"/>
      <c r="D183" s="231" t="s">
        <v>142</v>
      </c>
      <c r="E183" s="250" t="s">
        <v>1</v>
      </c>
      <c r="F183" s="251" t="s">
        <v>164</v>
      </c>
      <c r="G183" s="249"/>
      <c r="H183" s="252">
        <v>4280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142</v>
      </c>
      <c r="AU183" s="258" t="s">
        <v>83</v>
      </c>
      <c r="AV183" s="14" t="s">
        <v>136</v>
      </c>
      <c r="AW183" s="14" t="s">
        <v>30</v>
      </c>
      <c r="AX183" s="14" t="s">
        <v>81</v>
      </c>
      <c r="AY183" s="258" t="s">
        <v>129</v>
      </c>
    </row>
    <row r="184" s="2" customFormat="1" ht="37.8" customHeight="1">
      <c r="A184" s="38"/>
      <c r="B184" s="39"/>
      <c r="C184" s="218" t="s">
        <v>215</v>
      </c>
      <c r="D184" s="218" t="s">
        <v>131</v>
      </c>
      <c r="E184" s="219" t="s">
        <v>216</v>
      </c>
      <c r="F184" s="220" t="s">
        <v>217</v>
      </c>
      <c r="G184" s="221" t="s">
        <v>134</v>
      </c>
      <c r="H184" s="222">
        <v>414</v>
      </c>
      <c r="I184" s="223"/>
      <c r="J184" s="224">
        <f>ROUND(I184*H184,2)</f>
        <v>0</v>
      </c>
      <c r="K184" s="220" t="s">
        <v>135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136</v>
      </c>
      <c r="AT184" s="229" t="s">
        <v>131</v>
      </c>
      <c r="AU184" s="229" t="s">
        <v>83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136</v>
      </c>
      <c r="BM184" s="229" t="s">
        <v>218</v>
      </c>
    </row>
    <row r="185" s="2" customFormat="1">
      <c r="A185" s="38"/>
      <c r="B185" s="39"/>
      <c r="C185" s="40"/>
      <c r="D185" s="231" t="s">
        <v>138</v>
      </c>
      <c r="E185" s="40"/>
      <c r="F185" s="232" t="s">
        <v>219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138</v>
      </c>
      <c r="AU185" s="17" t="s">
        <v>83</v>
      </c>
    </row>
    <row r="186" s="13" customFormat="1">
      <c r="A186" s="13"/>
      <c r="B186" s="237"/>
      <c r="C186" s="238"/>
      <c r="D186" s="231" t="s">
        <v>142</v>
      </c>
      <c r="E186" s="239" t="s">
        <v>1</v>
      </c>
      <c r="F186" s="240" t="s">
        <v>220</v>
      </c>
      <c r="G186" s="238"/>
      <c r="H186" s="241">
        <v>414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142</v>
      </c>
      <c r="AU186" s="247" t="s">
        <v>83</v>
      </c>
      <c r="AV186" s="13" t="s">
        <v>83</v>
      </c>
      <c r="AW186" s="13" t="s">
        <v>30</v>
      </c>
      <c r="AX186" s="13" t="s">
        <v>81</v>
      </c>
      <c r="AY186" s="247" t="s">
        <v>129</v>
      </c>
    </row>
    <row r="187" s="2" customFormat="1" ht="24.15" customHeight="1">
      <c r="A187" s="38"/>
      <c r="B187" s="39"/>
      <c r="C187" s="218" t="s">
        <v>221</v>
      </c>
      <c r="D187" s="218" t="s">
        <v>131</v>
      </c>
      <c r="E187" s="219" t="s">
        <v>222</v>
      </c>
      <c r="F187" s="220" t="s">
        <v>223</v>
      </c>
      <c r="G187" s="221" t="s">
        <v>134</v>
      </c>
      <c r="H187" s="222">
        <v>1138.9000000000001</v>
      </c>
      <c r="I187" s="223"/>
      <c r="J187" s="224">
        <f>ROUND(I187*H187,2)</f>
        <v>0</v>
      </c>
      <c r="K187" s="220" t="s">
        <v>135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136</v>
      </c>
      <c r="AT187" s="229" t="s">
        <v>131</v>
      </c>
      <c r="AU187" s="229" t="s">
        <v>83</v>
      </c>
      <c r="AY187" s="17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136</v>
      </c>
      <c r="BM187" s="229" t="s">
        <v>224</v>
      </c>
    </row>
    <row r="188" s="2" customFormat="1">
      <c r="A188" s="38"/>
      <c r="B188" s="39"/>
      <c r="C188" s="40"/>
      <c r="D188" s="231" t="s">
        <v>138</v>
      </c>
      <c r="E188" s="40"/>
      <c r="F188" s="232" t="s">
        <v>225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138</v>
      </c>
      <c r="AU188" s="17" t="s">
        <v>83</v>
      </c>
    </row>
    <row r="189" s="13" customFormat="1">
      <c r="A189" s="13"/>
      <c r="B189" s="237"/>
      <c r="C189" s="238"/>
      <c r="D189" s="231" t="s">
        <v>142</v>
      </c>
      <c r="E189" s="239" t="s">
        <v>1</v>
      </c>
      <c r="F189" s="240" t="s">
        <v>226</v>
      </c>
      <c r="G189" s="238"/>
      <c r="H189" s="241">
        <v>1138.9000000000001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142</v>
      </c>
      <c r="AU189" s="247" t="s">
        <v>83</v>
      </c>
      <c r="AV189" s="13" t="s">
        <v>83</v>
      </c>
      <c r="AW189" s="13" t="s">
        <v>30</v>
      </c>
      <c r="AX189" s="13" t="s">
        <v>81</v>
      </c>
      <c r="AY189" s="247" t="s">
        <v>129</v>
      </c>
    </row>
    <row r="190" s="2" customFormat="1" ht="16.5" customHeight="1">
      <c r="A190" s="38"/>
      <c r="B190" s="39"/>
      <c r="C190" s="259" t="s">
        <v>227</v>
      </c>
      <c r="D190" s="259" t="s">
        <v>228</v>
      </c>
      <c r="E190" s="260" t="s">
        <v>229</v>
      </c>
      <c r="F190" s="261" t="s">
        <v>230</v>
      </c>
      <c r="G190" s="262" t="s">
        <v>231</v>
      </c>
      <c r="H190" s="263">
        <v>22.777999999999999</v>
      </c>
      <c r="I190" s="264"/>
      <c r="J190" s="265">
        <f>ROUND(I190*H190,2)</f>
        <v>0</v>
      </c>
      <c r="K190" s="261" t="s">
        <v>135</v>
      </c>
      <c r="L190" s="266"/>
      <c r="M190" s="267" t="s">
        <v>1</v>
      </c>
      <c r="N190" s="268" t="s">
        <v>38</v>
      </c>
      <c r="O190" s="91"/>
      <c r="P190" s="227">
        <f>O190*H190</f>
        <v>0</v>
      </c>
      <c r="Q190" s="227">
        <v>0.001</v>
      </c>
      <c r="R190" s="227">
        <f>Q190*H190</f>
        <v>0.022778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187</v>
      </c>
      <c r="AT190" s="229" t="s">
        <v>228</v>
      </c>
      <c r="AU190" s="229" t="s">
        <v>83</v>
      </c>
      <c r="AY190" s="17" t="s">
        <v>129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136</v>
      </c>
      <c r="BM190" s="229" t="s">
        <v>232</v>
      </c>
    </row>
    <row r="191" s="2" customFormat="1">
      <c r="A191" s="38"/>
      <c r="B191" s="39"/>
      <c r="C191" s="40"/>
      <c r="D191" s="231" t="s">
        <v>138</v>
      </c>
      <c r="E191" s="40"/>
      <c r="F191" s="232" t="s">
        <v>230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138</v>
      </c>
      <c r="AU191" s="17" t="s">
        <v>83</v>
      </c>
    </row>
    <row r="192" s="13" customFormat="1">
      <c r="A192" s="13"/>
      <c r="B192" s="237"/>
      <c r="C192" s="238"/>
      <c r="D192" s="231" t="s">
        <v>142</v>
      </c>
      <c r="E192" s="238"/>
      <c r="F192" s="240" t="s">
        <v>233</v>
      </c>
      <c r="G192" s="238"/>
      <c r="H192" s="241">
        <v>22.777999999999999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142</v>
      </c>
      <c r="AU192" s="247" t="s">
        <v>83</v>
      </c>
      <c r="AV192" s="13" t="s">
        <v>83</v>
      </c>
      <c r="AW192" s="13" t="s">
        <v>4</v>
      </c>
      <c r="AX192" s="13" t="s">
        <v>81</v>
      </c>
      <c r="AY192" s="247" t="s">
        <v>129</v>
      </c>
    </row>
    <row r="193" s="2" customFormat="1" ht="24.15" customHeight="1">
      <c r="A193" s="38"/>
      <c r="B193" s="39"/>
      <c r="C193" s="218" t="s">
        <v>8</v>
      </c>
      <c r="D193" s="218" t="s">
        <v>131</v>
      </c>
      <c r="E193" s="219" t="s">
        <v>234</v>
      </c>
      <c r="F193" s="220" t="s">
        <v>235</v>
      </c>
      <c r="G193" s="221" t="s">
        <v>134</v>
      </c>
      <c r="H193" s="222">
        <v>3809.328</v>
      </c>
      <c r="I193" s="223"/>
      <c r="J193" s="224">
        <f>ROUND(I193*H193,2)</f>
        <v>0</v>
      </c>
      <c r="K193" s="220" t="s">
        <v>135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136</v>
      </c>
      <c r="AT193" s="229" t="s">
        <v>131</v>
      </c>
      <c r="AU193" s="229" t="s">
        <v>83</v>
      </c>
      <c r="AY193" s="17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136</v>
      </c>
      <c r="BM193" s="229" t="s">
        <v>236</v>
      </c>
    </row>
    <row r="194" s="2" customFormat="1">
      <c r="A194" s="38"/>
      <c r="B194" s="39"/>
      <c r="C194" s="40"/>
      <c r="D194" s="231" t="s">
        <v>138</v>
      </c>
      <c r="E194" s="40"/>
      <c r="F194" s="232" t="s">
        <v>237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83</v>
      </c>
    </row>
    <row r="195" s="13" customFormat="1">
      <c r="A195" s="13"/>
      <c r="B195" s="237"/>
      <c r="C195" s="238"/>
      <c r="D195" s="231" t="s">
        <v>142</v>
      </c>
      <c r="E195" s="239" t="s">
        <v>1</v>
      </c>
      <c r="F195" s="240" t="s">
        <v>238</v>
      </c>
      <c r="G195" s="238"/>
      <c r="H195" s="241">
        <v>3809.328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142</v>
      </c>
      <c r="AU195" s="247" t="s">
        <v>83</v>
      </c>
      <c r="AV195" s="13" t="s">
        <v>83</v>
      </c>
      <c r="AW195" s="13" t="s">
        <v>30</v>
      </c>
      <c r="AX195" s="13" t="s">
        <v>81</v>
      </c>
      <c r="AY195" s="247" t="s">
        <v>129</v>
      </c>
    </row>
    <row r="196" s="2" customFormat="1" ht="24.15" customHeight="1">
      <c r="A196" s="38"/>
      <c r="B196" s="39"/>
      <c r="C196" s="218" t="s">
        <v>239</v>
      </c>
      <c r="D196" s="218" t="s">
        <v>131</v>
      </c>
      <c r="E196" s="219" t="s">
        <v>240</v>
      </c>
      <c r="F196" s="220" t="s">
        <v>241</v>
      </c>
      <c r="G196" s="221" t="s">
        <v>134</v>
      </c>
      <c r="H196" s="222">
        <v>952.33199999999999</v>
      </c>
      <c r="I196" s="223"/>
      <c r="J196" s="224">
        <f>ROUND(I196*H196,2)</f>
        <v>0</v>
      </c>
      <c r="K196" s="220" t="s">
        <v>135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136</v>
      </c>
      <c r="AT196" s="229" t="s">
        <v>131</v>
      </c>
      <c r="AU196" s="229" t="s">
        <v>83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136</v>
      </c>
      <c r="BM196" s="229" t="s">
        <v>242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243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83</v>
      </c>
    </row>
    <row r="198" s="13" customFormat="1">
      <c r="A198" s="13"/>
      <c r="B198" s="237"/>
      <c r="C198" s="238"/>
      <c r="D198" s="231" t="s">
        <v>142</v>
      </c>
      <c r="E198" s="239" t="s">
        <v>1</v>
      </c>
      <c r="F198" s="240" t="s">
        <v>244</v>
      </c>
      <c r="G198" s="238"/>
      <c r="H198" s="241">
        <v>952.33199999999999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142</v>
      </c>
      <c r="AU198" s="247" t="s">
        <v>83</v>
      </c>
      <c r="AV198" s="13" t="s">
        <v>83</v>
      </c>
      <c r="AW198" s="13" t="s">
        <v>30</v>
      </c>
      <c r="AX198" s="13" t="s">
        <v>81</v>
      </c>
      <c r="AY198" s="247" t="s">
        <v>129</v>
      </c>
    </row>
    <row r="199" s="2" customFormat="1" ht="24.15" customHeight="1">
      <c r="A199" s="38"/>
      <c r="B199" s="39"/>
      <c r="C199" s="218" t="s">
        <v>245</v>
      </c>
      <c r="D199" s="218" t="s">
        <v>131</v>
      </c>
      <c r="E199" s="219" t="s">
        <v>246</v>
      </c>
      <c r="F199" s="220" t="s">
        <v>247</v>
      </c>
      <c r="G199" s="221" t="s">
        <v>134</v>
      </c>
      <c r="H199" s="222">
        <v>95.700000000000003</v>
      </c>
      <c r="I199" s="223"/>
      <c r="J199" s="224">
        <f>ROUND(I199*H199,2)</f>
        <v>0</v>
      </c>
      <c r="K199" s="220" t="s">
        <v>135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136</v>
      </c>
      <c r="AT199" s="229" t="s">
        <v>131</v>
      </c>
      <c r="AU199" s="229" t="s">
        <v>83</v>
      </c>
      <c r="AY199" s="17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136</v>
      </c>
      <c r="BM199" s="229" t="s">
        <v>248</v>
      </c>
    </row>
    <row r="200" s="2" customFormat="1">
      <c r="A200" s="38"/>
      <c r="B200" s="39"/>
      <c r="C200" s="40"/>
      <c r="D200" s="231" t="s">
        <v>138</v>
      </c>
      <c r="E200" s="40"/>
      <c r="F200" s="232" t="s">
        <v>249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138</v>
      </c>
      <c r="AU200" s="17" t="s">
        <v>83</v>
      </c>
    </row>
    <row r="201" s="13" customFormat="1">
      <c r="A201" s="13"/>
      <c r="B201" s="237"/>
      <c r="C201" s="238"/>
      <c r="D201" s="231" t="s">
        <v>142</v>
      </c>
      <c r="E201" s="239" t="s">
        <v>1</v>
      </c>
      <c r="F201" s="240" t="s">
        <v>250</v>
      </c>
      <c r="G201" s="238"/>
      <c r="H201" s="241">
        <v>95.700000000000003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142</v>
      </c>
      <c r="AU201" s="247" t="s">
        <v>83</v>
      </c>
      <c r="AV201" s="13" t="s">
        <v>83</v>
      </c>
      <c r="AW201" s="13" t="s">
        <v>30</v>
      </c>
      <c r="AX201" s="13" t="s">
        <v>81</v>
      </c>
      <c r="AY201" s="247" t="s">
        <v>129</v>
      </c>
    </row>
    <row r="202" s="2" customFormat="1" ht="16.5" customHeight="1">
      <c r="A202" s="38"/>
      <c r="B202" s="39"/>
      <c r="C202" s="218" t="s">
        <v>251</v>
      </c>
      <c r="D202" s="218" t="s">
        <v>131</v>
      </c>
      <c r="E202" s="219" t="s">
        <v>252</v>
      </c>
      <c r="F202" s="220" t="s">
        <v>253</v>
      </c>
      <c r="G202" s="221" t="s">
        <v>134</v>
      </c>
      <c r="H202" s="222">
        <v>629.20000000000005</v>
      </c>
      <c r="I202" s="223"/>
      <c r="J202" s="224">
        <f>ROUND(I202*H202,2)</f>
        <v>0</v>
      </c>
      <c r="K202" s="220" t="s">
        <v>135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136</v>
      </c>
      <c r="AT202" s="229" t="s">
        <v>131</v>
      </c>
      <c r="AU202" s="229" t="s">
        <v>83</v>
      </c>
      <c r="AY202" s="17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136</v>
      </c>
      <c r="BM202" s="229" t="s">
        <v>254</v>
      </c>
    </row>
    <row r="203" s="2" customFormat="1">
      <c r="A203" s="38"/>
      <c r="B203" s="39"/>
      <c r="C203" s="40"/>
      <c r="D203" s="231" t="s">
        <v>138</v>
      </c>
      <c r="E203" s="40"/>
      <c r="F203" s="232" t="s">
        <v>255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138</v>
      </c>
      <c r="AU203" s="17" t="s">
        <v>83</v>
      </c>
    </row>
    <row r="204" s="13" customFormat="1">
      <c r="A204" s="13"/>
      <c r="B204" s="237"/>
      <c r="C204" s="238"/>
      <c r="D204" s="231" t="s">
        <v>142</v>
      </c>
      <c r="E204" s="239" t="s">
        <v>1</v>
      </c>
      <c r="F204" s="240" t="s">
        <v>256</v>
      </c>
      <c r="G204" s="238"/>
      <c r="H204" s="241">
        <v>629.20000000000005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142</v>
      </c>
      <c r="AU204" s="247" t="s">
        <v>83</v>
      </c>
      <c r="AV204" s="13" t="s">
        <v>83</v>
      </c>
      <c r="AW204" s="13" t="s">
        <v>30</v>
      </c>
      <c r="AX204" s="13" t="s">
        <v>81</v>
      </c>
      <c r="AY204" s="247" t="s">
        <v>129</v>
      </c>
    </row>
    <row r="205" s="2" customFormat="1" ht="24.15" customHeight="1">
      <c r="A205" s="38"/>
      <c r="B205" s="39"/>
      <c r="C205" s="218" t="s">
        <v>257</v>
      </c>
      <c r="D205" s="218" t="s">
        <v>131</v>
      </c>
      <c r="E205" s="219" t="s">
        <v>258</v>
      </c>
      <c r="F205" s="220" t="s">
        <v>259</v>
      </c>
      <c r="G205" s="221" t="s">
        <v>134</v>
      </c>
      <c r="H205" s="222">
        <v>724.89999999999998</v>
      </c>
      <c r="I205" s="223"/>
      <c r="J205" s="224">
        <f>ROUND(I205*H205,2)</f>
        <v>0</v>
      </c>
      <c r="K205" s="220" t="s">
        <v>135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136</v>
      </c>
      <c r="AT205" s="229" t="s">
        <v>131</v>
      </c>
      <c r="AU205" s="229" t="s">
        <v>83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136</v>
      </c>
      <c r="BM205" s="229" t="s">
        <v>260</v>
      </c>
    </row>
    <row r="206" s="2" customFormat="1">
      <c r="A206" s="38"/>
      <c r="B206" s="39"/>
      <c r="C206" s="40"/>
      <c r="D206" s="231" t="s">
        <v>138</v>
      </c>
      <c r="E206" s="40"/>
      <c r="F206" s="232" t="s">
        <v>261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138</v>
      </c>
      <c r="AU206" s="17" t="s">
        <v>83</v>
      </c>
    </row>
    <row r="207" s="13" customFormat="1">
      <c r="A207" s="13"/>
      <c r="B207" s="237"/>
      <c r="C207" s="238"/>
      <c r="D207" s="231" t="s">
        <v>142</v>
      </c>
      <c r="E207" s="239" t="s">
        <v>1</v>
      </c>
      <c r="F207" s="240" t="s">
        <v>262</v>
      </c>
      <c r="G207" s="238"/>
      <c r="H207" s="241">
        <v>724.89999999999998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142</v>
      </c>
      <c r="AU207" s="247" t="s">
        <v>83</v>
      </c>
      <c r="AV207" s="13" t="s">
        <v>83</v>
      </c>
      <c r="AW207" s="13" t="s">
        <v>30</v>
      </c>
      <c r="AX207" s="13" t="s">
        <v>81</v>
      </c>
      <c r="AY207" s="247" t="s">
        <v>129</v>
      </c>
    </row>
    <row r="208" s="2" customFormat="1" ht="33" customHeight="1">
      <c r="A208" s="38"/>
      <c r="B208" s="39"/>
      <c r="C208" s="218" t="s">
        <v>263</v>
      </c>
      <c r="D208" s="218" t="s">
        <v>131</v>
      </c>
      <c r="E208" s="219" t="s">
        <v>264</v>
      </c>
      <c r="F208" s="220" t="s">
        <v>265</v>
      </c>
      <c r="G208" s="221" t="s">
        <v>146</v>
      </c>
      <c r="H208" s="222">
        <v>140</v>
      </c>
      <c r="I208" s="223"/>
      <c r="J208" s="224">
        <f>ROUND(I208*H208,2)</f>
        <v>0</v>
      </c>
      <c r="K208" s="220" t="s">
        <v>135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136</v>
      </c>
      <c r="AT208" s="229" t="s">
        <v>131</v>
      </c>
      <c r="AU208" s="229" t="s">
        <v>83</v>
      </c>
      <c r="AY208" s="17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136</v>
      </c>
      <c r="BM208" s="229" t="s">
        <v>266</v>
      </c>
    </row>
    <row r="209" s="2" customFormat="1">
      <c r="A209" s="38"/>
      <c r="B209" s="39"/>
      <c r="C209" s="40"/>
      <c r="D209" s="231" t="s">
        <v>138</v>
      </c>
      <c r="E209" s="40"/>
      <c r="F209" s="232" t="s">
        <v>267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138</v>
      </c>
      <c r="AU209" s="17" t="s">
        <v>83</v>
      </c>
    </row>
    <row r="210" s="13" customFormat="1">
      <c r="A210" s="13"/>
      <c r="B210" s="237"/>
      <c r="C210" s="238"/>
      <c r="D210" s="231" t="s">
        <v>142</v>
      </c>
      <c r="E210" s="239" t="s">
        <v>1</v>
      </c>
      <c r="F210" s="240" t="s">
        <v>268</v>
      </c>
      <c r="G210" s="238"/>
      <c r="H210" s="241">
        <v>140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142</v>
      </c>
      <c r="AU210" s="247" t="s">
        <v>83</v>
      </c>
      <c r="AV210" s="13" t="s">
        <v>83</v>
      </c>
      <c r="AW210" s="13" t="s">
        <v>30</v>
      </c>
      <c r="AX210" s="13" t="s">
        <v>81</v>
      </c>
      <c r="AY210" s="247" t="s">
        <v>129</v>
      </c>
    </row>
    <row r="211" s="2" customFormat="1" ht="24.15" customHeight="1">
      <c r="A211" s="38"/>
      <c r="B211" s="39"/>
      <c r="C211" s="218" t="s">
        <v>7</v>
      </c>
      <c r="D211" s="218" t="s">
        <v>131</v>
      </c>
      <c r="E211" s="219" t="s">
        <v>269</v>
      </c>
      <c r="F211" s="220" t="s">
        <v>270</v>
      </c>
      <c r="G211" s="221" t="s">
        <v>146</v>
      </c>
      <c r="H211" s="222">
        <v>140</v>
      </c>
      <c r="I211" s="223"/>
      <c r="J211" s="224">
        <f>ROUND(I211*H211,2)</f>
        <v>0</v>
      </c>
      <c r="K211" s="220" t="s">
        <v>135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136</v>
      </c>
      <c r="AT211" s="229" t="s">
        <v>131</v>
      </c>
      <c r="AU211" s="229" t="s">
        <v>83</v>
      </c>
      <c r="AY211" s="17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136</v>
      </c>
      <c r="BM211" s="229" t="s">
        <v>271</v>
      </c>
    </row>
    <row r="212" s="2" customFormat="1">
      <c r="A212" s="38"/>
      <c r="B212" s="39"/>
      <c r="C212" s="40"/>
      <c r="D212" s="231" t="s">
        <v>138</v>
      </c>
      <c r="E212" s="40"/>
      <c r="F212" s="232" t="s">
        <v>272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138</v>
      </c>
      <c r="AU212" s="17" t="s">
        <v>83</v>
      </c>
    </row>
    <row r="213" s="2" customFormat="1">
      <c r="A213" s="38"/>
      <c r="B213" s="39"/>
      <c r="C213" s="40"/>
      <c r="D213" s="231" t="s">
        <v>140</v>
      </c>
      <c r="E213" s="40"/>
      <c r="F213" s="236" t="s">
        <v>273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140</v>
      </c>
      <c r="AU213" s="17" t="s">
        <v>83</v>
      </c>
    </row>
    <row r="214" s="2" customFormat="1" ht="16.5" customHeight="1">
      <c r="A214" s="38"/>
      <c r="B214" s="39"/>
      <c r="C214" s="259" t="s">
        <v>274</v>
      </c>
      <c r="D214" s="259" t="s">
        <v>228</v>
      </c>
      <c r="E214" s="260" t="s">
        <v>275</v>
      </c>
      <c r="F214" s="261" t="s">
        <v>276</v>
      </c>
      <c r="G214" s="262" t="s">
        <v>146</v>
      </c>
      <c r="H214" s="263">
        <v>140</v>
      </c>
      <c r="I214" s="264"/>
      <c r="J214" s="265">
        <f>ROUND(I214*H214,2)</f>
        <v>0</v>
      </c>
      <c r="K214" s="261" t="s">
        <v>1</v>
      </c>
      <c r="L214" s="266"/>
      <c r="M214" s="267" t="s">
        <v>1</v>
      </c>
      <c r="N214" s="268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187</v>
      </c>
      <c r="AT214" s="229" t="s">
        <v>228</v>
      </c>
      <c r="AU214" s="229" t="s">
        <v>83</v>
      </c>
      <c r="AY214" s="17" t="s">
        <v>129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136</v>
      </c>
      <c r="BM214" s="229" t="s">
        <v>277</v>
      </c>
    </row>
    <row r="215" s="2" customFormat="1">
      <c r="A215" s="38"/>
      <c r="B215" s="39"/>
      <c r="C215" s="40"/>
      <c r="D215" s="231" t="s">
        <v>138</v>
      </c>
      <c r="E215" s="40"/>
      <c r="F215" s="232" t="s">
        <v>278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83</v>
      </c>
    </row>
    <row r="216" s="2" customFormat="1">
      <c r="A216" s="38"/>
      <c r="B216" s="39"/>
      <c r="C216" s="40"/>
      <c r="D216" s="231" t="s">
        <v>140</v>
      </c>
      <c r="E216" s="40"/>
      <c r="F216" s="236" t="s">
        <v>279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140</v>
      </c>
      <c r="AU216" s="17" t="s">
        <v>83</v>
      </c>
    </row>
    <row r="217" s="2" customFormat="1" ht="33" customHeight="1">
      <c r="A217" s="38"/>
      <c r="B217" s="39"/>
      <c r="C217" s="218" t="s">
        <v>280</v>
      </c>
      <c r="D217" s="218" t="s">
        <v>131</v>
      </c>
      <c r="E217" s="219" t="s">
        <v>281</v>
      </c>
      <c r="F217" s="220" t="s">
        <v>282</v>
      </c>
      <c r="G217" s="221" t="s">
        <v>146</v>
      </c>
      <c r="H217" s="222">
        <v>140</v>
      </c>
      <c r="I217" s="223"/>
      <c r="J217" s="224">
        <f>ROUND(I217*H217,2)</f>
        <v>0</v>
      </c>
      <c r="K217" s="220" t="s">
        <v>135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5.0000000000000002E-05</v>
      </c>
      <c r="R217" s="227">
        <f>Q217*H217</f>
        <v>0.0070000000000000001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136</v>
      </c>
      <c r="AT217" s="229" t="s">
        <v>131</v>
      </c>
      <c r="AU217" s="229" t="s">
        <v>83</v>
      </c>
      <c r="AY217" s="17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136</v>
      </c>
      <c r="BM217" s="229" t="s">
        <v>283</v>
      </c>
    </row>
    <row r="218" s="2" customFormat="1">
      <c r="A218" s="38"/>
      <c r="B218" s="39"/>
      <c r="C218" s="40"/>
      <c r="D218" s="231" t="s">
        <v>138</v>
      </c>
      <c r="E218" s="40"/>
      <c r="F218" s="232" t="s">
        <v>284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83</v>
      </c>
    </row>
    <row r="219" s="2" customFormat="1" ht="21.75" customHeight="1">
      <c r="A219" s="38"/>
      <c r="B219" s="39"/>
      <c r="C219" s="259" t="s">
        <v>285</v>
      </c>
      <c r="D219" s="259" t="s">
        <v>228</v>
      </c>
      <c r="E219" s="260" t="s">
        <v>286</v>
      </c>
      <c r="F219" s="261" t="s">
        <v>287</v>
      </c>
      <c r="G219" s="262" t="s">
        <v>146</v>
      </c>
      <c r="H219" s="263">
        <v>420</v>
      </c>
      <c r="I219" s="264"/>
      <c r="J219" s="265">
        <f>ROUND(I219*H219,2)</f>
        <v>0</v>
      </c>
      <c r="K219" s="261" t="s">
        <v>135</v>
      </c>
      <c r="L219" s="266"/>
      <c r="M219" s="267" t="s">
        <v>1</v>
      </c>
      <c r="N219" s="268" t="s">
        <v>38</v>
      </c>
      <c r="O219" s="91"/>
      <c r="P219" s="227">
        <f>O219*H219</f>
        <v>0</v>
      </c>
      <c r="Q219" s="227">
        <v>0.0047200000000000002</v>
      </c>
      <c r="R219" s="227">
        <f>Q219*H219</f>
        <v>1.9824000000000002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187</v>
      </c>
      <c r="AT219" s="229" t="s">
        <v>228</v>
      </c>
      <c r="AU219" s="229" t="s">
        <v>83</v>
      </c>
      <c r="AY219" s="17" t="s">
        <v>129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136</v>
      </c>
      <c r="BM219" s="229" t="s">
        <v>288</v>
      </c>
    </row>
    <row r="220" s="2" customFormat="1">
      <c r="A220" s="38"/>
      <c r="B220" s="39"/>
      <c r="C220" s="40"/>
      <c r="D220" s="231" t="s">
        <v>138</v>
      </c>
      <c r="E220" s="40"/>
      <c r="F220" s="232" t="s">
        <v>287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83</v>
      </c>
    </row>
    <row r="221" s="13" customFormat="1">
      <c r="A221" s="13"/>
      <c r="B221" s="237"/>
      <c r="C221" s="238"/>
      <c r="D221" s="231" t="s">
        <v>142</v>
      </c>
      <c r="E221" s="238"/>
      <c r="F221" s="240" t="s">
        <v>289</v>
      </c>
      <c r="G221" s="238"/>
      <c r="H221" s="241">
        <v>420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142</v>
      </c>
      <c r="AU221" s="247" t="s">
        <v>83</v>
      </c>
      <c r="AV221" s="13" t="s">
        <v>83</v>
      </c>
      <c r="AW221" s="13" t="s">
        <v>4</v>
      </c>
      <c r="AX221" s="13" t="s">
        <v>81</v>
      </c>
      <c r="AY221" s="247" t="s">
        <v>129</v>
      </c>
    </row>
    <row r="222" s="2" customFormat="1" ht="24.15" customHeight="1">
      <c r="A222" s="38"/>
      <c r="B222" s="39"/>
      <c r="C222" s="218" t="s">
        <v>290</v>
      </c>
      <c r="D222" s="218" t="s">
        <v>131</v>
      </c>
      <c r="E222" s="219" t="s">
        <v>291</v>
      </c>
      <c r="F222" s="220" t="s">
        <v>292</v>
      </c>
      <c r="G222" s="221" t="s">
        <v>146</v>
      </c>
      <c r="H222" s="222">
        <v>140</v>
      </c>
      <c r="I222" s="223"/>
      <c r="J222" s="224">
        <f>ROUND(I222*H222,2)</f>
        <v>0</v>
      </c>
      <c r="K222" s="220" t="s">
        <v>135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0.0020799999999999998</v>
      </c>
      <c r="R222" s="227">
        <f>Q222*H222</f>
        <v>0.29119999999999996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136</v>
      </c>
      <c r="AT222" s="229" t="s">
        <v>131</v>
      </c>
      <c r="AU222" s="229" t="s">
        <v>83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136</v>
      </c>
      <c r="BM222" s="229" t="s">
        <v>293</v>
      </c>
    </row>
    <row r="223" s="2" customFormat="1">
      <c r="A223" s="38"/>
      <c r="B223" s="39"/>
      <c r="C223" s="40"/>
      <c r="D223" s="231" t="s">
        <v>138</v>
      </c>
      <c r="E223" s="40"/>
      <c r="F223" s="232" t="s">
        <v>294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83</v>
      </c>
    </row>
    <row r="224" s="2" customFormat="1" ht="24.15" customHeight="1">
      <c r="A224" s="38"/>
      <c r="B224" s="39"/>
      <c r="C224" s="218" t="s">
        <v>295</v>
      </c>
      <c r="D224" s="218" t="s">
        <v>131</v>
      </c>
      <c r="E224" s="219" t="s">
        <v>296</v>
      </c>
      <c r="F224" s="220" t="s">
        <v>297</v>
      </c>
      <c r="G224" s="221" t="s">
        <v>146</v>
      </c>
      <c r="H224" s="222">
        <v>140</v>
      </c>
      <c r="I224" s="223"/>
      <c r="J224" s="224">
        <f>ROUND(I224*H224,2)</f>
        <v>0</v>
      </c>
      <c r="K224" s="220" t="s">
        <v>135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136</v>
      </c>
      <c r="AT224" s="229" t="s">
        <v>131</v>
      </c>
      <c r="AU224" s="229" t="s">
        <v>83</v>
      </c>
      <c r="AY224" s="17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136</v>
      </c>
      <c r="BM224" s="229" t="s">
        <v>298</v>
      </c>
    </row>
    <row r="225" s="2" customFormat="1">
      <c r="A225" s="38"/>
      <c r="B225" s="39"/>
      <c r="C225" s="40"/>
      <c r="D225" s="231" t="s">
        <v>138</v>
      </c>
      <c r="E225" s="40"/>
      <c r="F225" s="232" t="s">
        <v>299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138</v>
      </c>
      <c r="AU225" s="17" t="s">
        <v>83</v>
      </c>
    </row>
    <row r="226" s="2" customFormat="1" ht="16.5" customHeight="1">
      <c r="A226" s="38"/>
      <c r="B226" s="39"/>
      <c r="C226" s="259" t="s">
        <v>300</v>
      </c>
      <c r="D226" s="259" t="s">
        <v>228</v>
      </c>
      <c r="E226" s="260" t="s">
        <v>301</v>
      </c>
      <c r="F226" s="261" t="s">
        <v>302</v>
      </c>
      <c r="G226" s="262" t="s">
        <v>231</v>
      </c>
      <c r="H226" s="263">
        <v>35</v>
      </c>
      <c r="I226" s="264"/>
      <c r="J226" s="265">
        <f>ROUND(I226*H226,2)</f>
        <v>0</v>
      </c>
      <c r="K226" s="261" t="s">
        <v>135</v>
      </c>
      <c r="L226" s="266"/>
      <c r="M226" s="267" t="s">
        <v>1</v>
      </c>
      <c r="N226" s="268" t="s">
        <v>38</v>
      </c>
      <c r="O226" s="91"/>
      <c r="P226" s="227">
        <f>O226*H226</f>
        <v>0</v>
      </c>
      <c r="Q226" s="227">
        <v>0.001</v>
      </c>
      <c r="R226" s="227">
        <f>Q226*H226</f>
        <v>0.035000000000000003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187</v>
      </c>
      <c r="AT226" s="229" t="s">
        <v>228</v>
      </c>
      <c r="AU226" s="229" t="s">
        <v>83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136</v>
      </c>
      <c r="BM226" s="229" t="s">
        <v>303</v>
      </c>
    </row>
    <row r="227" s="2" customFormat="1">
      <c r="A227" s="38"/>
      <c r="B227" s="39"/>
      <c r="C227" s="40"/>
      <c r="D227" s="231" t="s">
        <v>138</v>
      </c>
      <c r="E227" s="40"/>
      <c r="F227" s="232" t="s">
        <v>302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83</v>
      </c>
    </row>
    <row r="228" s="13" customFormat="1">
      <c r="A228" s="13"/>
      <c r="B228" s="237"/>
      <c r="C228" s="238"/>
      <c r="D228" s="231" t="s">
        <v>142</v>
      </c>
      <c r="E228" s="238"/>
      <c r="F228" s="240" t="s">
        <v>304</v>
      </c>
      <c r="G228" s="238"/>
      <c r="H228" s="241">
        <v>35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142</v>
      </c>
      <c r="AU228" s="247" t="s">
        <v>83</v>
      </c>
      <c r="AV228" s="13" t="s">
        <v>83</v>
      </c>
      <c r="AW228" s="13" t="s">
        <v>4</v>
      </c>
      <c r="AX228" s="13" t="s">
        <v>81</v>
      </c>
      <c r="AY228" s="247" t="s">
        <v>129</v>
      </c>
    </row>
    <row r="229" s="2" customFormat="1" ht="21.75" customHeight="1">
      <c r="A229" s="38"/>
      <c r="B229" s="39"/>
      <c r="C229" s="218" t="s">
        <v>305</v>
      </c>
      <c r="D229" s="218" t="s">
        <v>131</v>
      </c>
      <c r="E229" s="219" t="s">
        <v>306</v>
      </c>
      <c r="F229" s="220" t="s">
        <v>307</v>
      </c>
      <c r="G229" s="221" t="s">
        <v>134</v>
      </c>
      <c r="H229" s="222">
        <v>1138.9000000000001</v>
      </c>
      <c r="I229" s="223"/>
      <c r="J229" s="224">
        <f>ROUND(I229*H229,2)</f>
        <v>0</v>
      </c>
      <c r="K229" s="220" t="s">
        <v>135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136</v>
      </c>
      <c r="AT229" s="229" t="s">
        <v>131</v>
      </c>
      <c r="AU229" s="229" t="s">
        <v>83</v>
      </c>
      <c r="AY229" s="17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136</v>
      </c>
      <c r="BM229" s="229" t="s">
        <v>308</v>
      </c>
    </row>
    <row r="230" s="2" customFormat="1">
      <c r="A230" s="38"/>
      <c r="B230" s="39"/>
      <c r="C230" s="40"/>
      <c r="D230" s="231" t="s">
        <v>138</v>
      </c>
      <c r="E230" s="40"/>
      <c r="F230" s="232" t="s">
        <v>309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83</v>
      </c>
    </row>
    <row r="231" s="2" customFormat="1" ht="16.5" customHeight="1">
      <c r="A231" s="38"/>
      <c r="B231" s="39"/>
      <c r="C231" s="218" t="s">
        <v>310</v>
      </c>
      <c r="D231" s="218" t="s">
        <v>131</v>
      </c>
      <c r="E231" s="219" t="s">
        <v>311</v>
      </c>
      <c r="F231" s="220" t="s">
        <v>312</v>
      </c>
      <c r="G231" s="221" t="s">
        <v>153</v>
      </c>
      <c r="H231" s="222">
        <v>14</v>
      </c>
      <c r="I231" s="223"/>
      <c r="J231" s="224">
        <f>ROUND(I231*H231,2)</f>
        <v>0</v>
      </c>
      <c r="K231" s="220" t="s">
        <v>135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136</v>
      </c>
      <c r="AT231" s="229" t="s">
        <v>131</v>
      </c>
      <c r="AU231" s="229" t="s">
        <v>83</v>
      </c>
      <c r="AY231" s="17" t="s">
        <v>129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136</v>
      </c>
      <c r="BM231" s="229" t="s">
        <v>313</v>
      </c>
    </row>
    <row r="232" s="2" customFormat="1">
      <c r="A232" s="38"/>
      <c r="B232" s="39"/>
      <c r="C232" s="40"/>
      <c r="D232" s="231" t="s">
        <v>138</v>
      </c>
      <c r="E232" s="40"/>
      <c r="F232" s="232" t="s">
        <v>314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138</v>
      </c>
      <c r="AU232" s="17" t="s">
        <v>83</v>
      </c>
    </row>
    <row r="233" s="13" customFormat="1">
      <c r="A233" s="13"/>
      <c r="B233" s="237"/>
      <c r="C233" s="238"/>
      <c r="D233" s="231" t="s">
        <v>142</v>
      </c>
      <c r="E233" s="239" t="s">
        <v>1</v>
      </c>
      <c r="F233" s="240" t="s">
        <v>315</v>
      </c>
      <c r="G233" s="238"/>
      <c r="H233" s="241">
        <v>14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142</v>
      </c>
      <c r="AU233" s="247" t="s">
        <v>83</v>
      </c>
      <c r="AV233" s="13" t="s">
        <v>83</v>
      </c>
      <c r="AW233" s="13" t="s">
        <v>30</v>
      </c>
      <c r="AX233" s="13" t="s">
        <v>81</v>
      </c>
      <c r="AY233" s="247" t="s">
        <v>129</v>
      </c>
    </row>
    <row r="234" s="2" customFormat="1" ht="16.5" customHeight="1">
      <c r="A234" s="38"/>
      <c r="B234" s="39"/>
      <c r="C234" s="218" t="s">
        <v>316</v>
      </c>
      <c r="D234" s="218" t="s">
        <v>131</v>
      </c>
      <c r="E234" s="219" t="s">
        <v>317</v>
      </c>
      <c r="F234" s="220" t="s">
        <v>318</v>
      </c>
      <c r="G234" s="221" t="s">
        <v>153</v>
      </c>
      <c r="H234" s="222">
        <v>6.8330000000000002</v>
      </c>
      <c r="I234" s="223"/>
      <c r="J234" s="224">
        <f>ROUND(I234*H234,2)</f>
        <v>0</v>
      </c>
      <c r="K234" s="220" t="s">
        <v>135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136</v>
      </c>
      <c r="AT234" s="229" t="s">
        <v>131</v>
      </c>
      <c r="AU234" s="229" t="s">
        <v>83</v>
      </c>
      <c r="AY234" s="17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136</v>
      </c>
      <c r="BM234" s="229" t="s">
        <v>319</v>
      </c>
    </row>
    <row r="235" s="2" customFormat="1">
      <c r="A235" s="38"/>
      <c r="B235" s="39"/>
      <c r="C235" s="40"/>
      <c r="D235" s="231" t="s">
        <v>138</v>
      </c>
      <c r="E235" s="40"/>
      <c r="F235" s="232" t="s">
        <v>320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83</v>
      </c>
    </row>
    <row r="236" s="13" customFormat="1">
      <c r="A236" s="13"/>
      <c r="B236" s="237"/>
      <c r="C236" s="238"/>
      <c r="D236" s="231" t="s">
        <v>142</v>
      </c>
      <c r="E236" s="239" t="s">
        <v>1</v>
      </c>
      <c r="F236" s="240" t="s">
        <v>321</v>
      </c>
      <c r="G236" s="238"/>
      <c r="H236" s="241">
        <v>6.8330000000000002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142</v>
      </c>
      <c r="AU236" s="247" t="s">
        <v>83</v>
      </c>
      <c r="AV236" s="13" t="s">
        <v>83</v>
      </c>
      <c r="AW236" s="13" t="s">
        <v>30</v>
      </c>
      <c r="AX236" s="13" t="s">
        <v>81</v>
      </c>
      <c r="AY236" s="247" t="s">
        <v>129</v>
      </c>
    </row>
    <row r="237" s="12" customFormat="1" ht="22.8" customHeight="1">
      <c r="A237" s="12"/>
      <c r="B237" s="202"/>
      <c r="C237" s="203"/>
      <c r="D237" s="204" t="s">
        <v>72</v>
      </c>
      <c r="E237" s="216" t="s">
        <v>83</v>
      </c>
      <c r="F237" s="216" t="s">
        <v>322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SUM(P238:P263)</f>
        <v>0</v>
      </c>
      <c r="Q237" s="210"/>
      <c r="R237" s="211">
        <f>SUM(R238:R263)</f>
        <v>321.32122239999995</v>
      </c>
      <c r="S237" s="210"/>
      <c r="T237" s="212">
        <f>SUM(T238:T263)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81</v>
      </c>
      <c r="AT237" s="214" t="s">
        <v>72</v>
      </c>
      <c r="AU237" s="214" t="s">
        <v>81</v>
      </c>
      <c r="AY237" s="213" t="s">
        <v>129</v>
      </c>
      <c r="BK237" s="215">
        <f>SUM(BK238:BK263)</f>
        <v>0</v>
      </c>
    </row>
    <row r="238" s="2" customFormat="1" ht="33" customHeight="1">
      <c r="A238" s="38"/>
      <c r="B238" s="39"/>
      <c r="C238" s="218" t="s">
        <v>323</v>
      </c>
      <c r="D238" s="218" t="s">
        <v>131</v>
      </c>
      <c r="E238" s="219" t="s">
        <v>324</v>
      </c>
      <c r="F238" s="220" t="s">
        <v>325</v>
      </c>
      <c r="G238" s="221" t="s">
        <v>153</v>
      </c>
      <c r="H238" s="222">
        <v>8</v>
      </c>
      <c r="I238" s="223"/>
      <c r="J238" s="224">
        <f>ROUND(I238*H238,2)</f>
        <v>0</v>
      </c>
      <c r="K238" s="220" t="s">
        <v>135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1.6299999999999999</v>
      </c>
      <c r="R238" s="227">
        <f>Q238*H238</f>
        <v>13.039999999999999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136</v>
      </c>
      <c r="AT238" s="229" t="s">
        <v>131</v>
      </c>
      <c r="AU238" s="229" t="s">
        <v>83</v>
      </c>
      <c r="AY238" s="17" t="s">
        <v>129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136</v>
      </c>
      <c r="BM238" s="229" t="s">
        <v>326</v>
      </c>
    </row>
    <row r="239" s="2" customFormat="1">
      <c r="A239" s="38"/>
      <c r="B239" s="39"/>
      <c r="C239" s="40"/>
      <c r="D239" s="231" t="s">
        <v>138</v>
      </c>
      <c r="E239" s="40"/>
      <c r="F239" s="232" t="s">
        <v>327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83</v>
      </c>
    </row>
    <row r="240" s="13" customFormat="1">
      <c r="A240" s="13"/>
      <c r="B240" s="237"/>
      <c r="C240" s="238"/>
      <c r="D240" s="231" t="s">
        <v>142</v>
      </c>
      <c r="E240" s="239" t="s">
        <v>1</v>
      </c>
      <c r="F240" s="240" t="s">
        <v>328</v>
      </c>
      <c r="G240" s="238"/>
      <c r="H240" s="241">
        <v>8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142</v>
      </c>
      <c r="AU240" s="247" t="s">
        <v>83</v>
      </c>
      <c r="AV240" s="13" t="s">
        <v>83</v>
      </c>
      <c r="AW240" s="13" t="s">
        <v>30</v>
      </c>
      <c r="AX240" s="13" t="s">
        <v>81</v>
      </c>
      <c r="AY240" s="247" t="s">
        <v>129</v>
      </c>
    </row>
    <row r="241" s="2" customFormat="1" ht="24.15" customHeight="1">
      <c r="A241" s="38"/>
      <c r="B241" s="39"/>
      <c r="C241" s="218" t="s">
        <v>329</v>
      </c>
      <c r="D241" s="218" t="s">
        <v>131</v>
      </c>
      <c r="E241" s="219" t="s">
        <v>330</v>
      </c>
      <c r="F241" s="220" t="s">
        <v>331</v>
      </c>
      <c r="G241" s="221" t="s">
        <v>134</v>
      </c>
      <c r="H241" s="222">
        <v>2961.1999999999998</v>
      </c>
      <c r="I241" s="223"/>
      <c r="J241" s="224">
        <f>ROUND(I241*H241,2)</f>
        <v>0</v>
      </c>
      <c r="K241" s="220" t="s">
        <v>135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0.00027</v>
      </c>
      <c r="R241" s="227">
        <f>Q241*H241</f>
        <v>0.79952400000000001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136</v>
      </c>
      <c r="AT241" s="229" t="s">
        <v>131</v>
      </c>
      <c r="AU241" s="229" t="s">
        <v>83</v>
      </c>
      <c r="AY241" s="17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136</v>
      </c>
      <c r="BM241" s="229" t="s">
        <v>332</v>
      </c>
    </row>
    <row r="242" s="2" customFormat="1">
      <c r="A242" s="38"/>
      <c r="B242" s="39"/>
      <c r="C242" s="40"/>
      <c r="D242" s="231" t="s">
        <v>138</v>
      </c>
      <c r="E242" s="40"/>
      <c r="F242" s="232" t="s">
        <v>333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138</v>
      </c>
      <c r="AU242" s="17" t="s">
        <v>83</v>
      </c>
    </row>
    <row r="243" s="13" customFormat="1">
      <c r="A243" s="13"/>
      <c r="B243" s="237"/>
      <c r="C243" s="238"/>
      <c r="D243" s="231" t="s">
        <v>142</v>
      </c>
      <c r="E243" s="239" t="s">
        <v>1</v>
      </c>
      <c r="F243" s="240" t="s">
        <v>334</v>
      </c>
      <c r="G243" s="238"/>
      <c r="H243" s="241">
        <v>2917.1999999999998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142</v>
      </c>
      <c r="AU243" s="247" t="s">
        <v>83</v>
      </c>
      <c r="AV243" s="13" t="s">
        <v>83</v>
      </c>
      <c r="AW243" s="13" t="s">
        <v>30</v>
      </c>
      <c r="AX243" s="13" t="s">
        <v>73</v>
      </c>
      <c r="AY243" s="247" t="s">
        <v>129</v>
      </c>
    </row>
    <row r="244" s="13" customFormat="1">
      <c r="A244" s="13"/>
      <c r="B244" s="237"/>
      <c r="C244" s="238"/>
      <c r="D244" s="231" t="s">
        <v>142</v>
      </c>
      <c r="E244" s="239" t="s">
        <v>1</v>
      </c>
      <c r="F244" s="240" t="s">
        <v>335</v>
      </c>
      <c r="G244" s="238"/>
      <c r="H244" s="241">
        <v>44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142</v>
      </c>
      <c r="AU244" s="247" t="s">
        <v>83</v>
      </c>
      <c r="AV244" s="13" t="s">
        <v>83</v>
      </c>
      <c r="AW244" s="13" t="s">
        <v>30</v>
      </c>
      <c r="AX244" s="13" t="s">
        <v>73</v>
      </c>
      <c r="AY244" s="247" t="s">
        <v>129</v>
      </c>
    </row>
    <row r="245" s="14" customFormat="1">
      <c r="A245" s="14"/>
      <c r="B245" s="248"/>
      <c r="C245" s="249"/>
      <c r="D245" s="231" t="s">
        <v>142</v>
      </c>
      <c r="E245" s="250" t="s">
        <v>1</v>
      </c>
      <c r="F245" s="251" t="s">
        <v>164</v>
      </c>
      <c r="G245" s="249"/>
      <c r="H245" s="252">
        <v>2961.1999999999998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142</v>
      </c>
      <c r="AU245" s="258" t="s">
        <v>83</v>
      </c>
      <c r="AV245" s="14" t="s">
        <v>136</v>
      </c>
      <c r="AW245" s="14" t="s">
        <v>30</v>
      </c>
      <c r="AX245" s="14" t="s">
        <v>81</v>
      </c>
      <c r="AY245" s="258" t="s">
        <v>129</v>
      </c>
    </row>
    <row r="246" s="2" customFormat="1" ht="24.15" customHeight="1">
      <c r="A246" s="38"/>
      <c r="B246" s="39"/>
      <c r="C246" s="259" t="s">
        <v>336</v>
      </c>
      <c r="D246" s="259" t="s">
        <v>228</v>
      </c>
      <c r="E246" s="260" t="s">
        <v>337</v>
      </c>
      <c r="F246" s="261" t="s">
        <v>338</v>
      </c>
      <c r="G246" s="262" t="s">
        <v>134</v>
      </c>
      <c r="H246" s="263">
        <v>3507.5410000000002</v>
      </c>
      <c r="I246" s="264"/>
      <c r="J246" s="265">
        <f>ROUND(I246*H246,2)</f>
        <v>0</v>
      </c>
      <c r="K246" s="261" t="s">
        <v>135</v>
      </c>
      <c r="L246" s="266"/>
      <c r="M246" s="267" t="s">
        <v>1</v>
      </c>
      <c r="N246" s="268" t="s">
        <v>38</v>
      </c>
      <c r="O246" s="91"/>
      <c r="P246" s="227">
        <f>O246*H246</f>
        <v>0</v>
      </c>
      <c r="Q246" s="227">
        <v>0.00040000000000000002</v>
      </c>
      <c r="R246" s="227">
        <f>Q246*H246</f>
        <v>1.4030164000000001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187</v>
      </c>
      <c r="AT246" s="229" t="s">
        <v>228</v>
      </c>
      <c r="AU246" s="229" t="s">
        <v>83</v>
      </c>
      <c r="AY246" s="17" t="s">
        <v>129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136</v>
      </c>
      <c r="BM246" s="229" t="s">
        <v>339</v>
      </c>
    </row>
    <row r="247" s="2" customFormat="1">
      <c r="A247" s="38"/>
      <c r="B247" s="39"/>
      <c r="C247" s="40"/>
      <c r="D247" s="231" t="s">
        <v>138</v>
      </c>
      <c r="E247" s="40"/>
      <c r="F247" s="232" t="s">
        <v>338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83</v>
      </c>
    </row>
    <row r="248" s="13" customFormat="1">
      <c r="A248" s="13"/>
      <c r="B248" s="237"/>
      <c r="C248" s="238"/>
      <c r="D248" s="231" t="s">
        <v>142</v>
      </c>
      <c r="E248" s="238"/>
      <c r="F248" s="240" t="s">
        <v>340</v>
      </c>
      <c r="G248" s="238"/>
      <c r="H248" s="241">
        <v>3507.5410000000002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142</v>
      </c>
      <c r="AU248" s="247" t="s">
        <v>83</v>
      </c>
      <c r="AV248" s="13" t="s">
        <v>83</v>
      </c>
      <c r="AW248" s="13" t="s">
        <v>4</v>
      </c>
      <c r="AX248" s="13" t="s">
        <v>81</v>
      </c>
      <c r="AY248" s="247" t="s">
        <v>129</v>
      </c>
    </row>
    <row r="249" s="2" customFormat="1" ht="37.8" customHeight="1">
      <c r="A249" s="38"/>
      <c r="B249" s="39"/>
      <c r="C249" s="218" t="s">
        <v>341</v>
      </c>
      <c r="D249" s="218" t="s">
        <v>131</v>
      </c>
      <c r="E249" s="219" t="s">
        <v>342</v>
      </c>
      <c r="F249" s="220" t="s">
        <v>343</v>
      </c>
      <c r="G249" s="221" t="s">
        <v>344</v>
      </c>
      <c r="H249" s="222">
        <v>1105</v>
      </c>
      <c r="I249" s="223"/>
      <c r="J249" s="224">
        <f>ROUND(I249*H249,2)</f>
        <v>0</v>
      </c>
      <c r="K249" s="220" t="s">
        <v>135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0.27411000000000002</v>
      </c>
      <c r="R249" s="227">
        <f>Q249*H249</f>
        <v>302.89155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136</v>
      </c>
      <c r="AT249" s="229" t="s">
        <v>131</v>
      </c>
      <c r="AU249" s="229" t="s">
        <v>83</v>
      </c>
      <c r="AY249" s="17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136</v>
      </c>
      <c r="BM249" s="229" t="s">
        <v>345</v>
      </c>
    </row>
    <row r="250" s="2" customFormat="1">
      <c r="A250" s="38"/>
      <c r="B250" s="39"/>
      <c r="C250" s="40"/>
      <c r="D250" s="231" t="s">
        <v>138</v>
      </c>
      <c r="E250" s="40"/>
      <c r="F250" s="232" t="s">
        <v>346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138</v>
      </c>
      <c r="AU250" s="17" t="s">
        <v>83</v>
      </c>
    </row>
    <row r="251" s="2" customFormat="1">
      <c r="A251" s="38"/>
      <c r="B251" s="39"/>
      <c r="C251" s="40"/>
      <c r="D251" s="231" t="s">
        <v>140</v>
      </c>
      <c r="E251" s="40"/>
      <c r="F251" s="236" t="s">
        <v>347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140</v>
      </c>
      <c r="AU251" s="17" t="s">
        <v>83</v>
      </c>
    </row>
    <row r="252" s="13" customFormat="1">
      <c r="A252" s="13"/>
      <c r="B252" s="237"/>
      <c r="C252" s="238"/>
      <c r="D252" s="231" t="s">
        <v>142</v>
      </c>
      <c r="E252" s="239" t="s">
        <v>1</v>
      </c>
      <c r="F252" s="240" t="s">
        <v>348</v>
      </c>
      <c r="G252" s="238"/>
      <c r="H252" s="241">
        <v>1077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142</v>
      </c>
      <c r="AU252" s="247" t="s">
        <v>83</v>
      </c>
      <c r="AV252" s="13" t="s">
        <v>83</v>
      </c>
      <c r="AW252" s="13" t="s">
        <v>30</v>
      </c>
      <c r="AX252" s="13" t="s">
        <v>73</v>
      </c>
      <c r="AY252" s="247" t="s">
        <v>129</v>
      </c>
    </row>
    <row r="253" s="13" customFormat="1">
      <c r="A253" s="13"/>
      <c r="B253" s="237"/>
      <c r="C253" s="238"/>
      <c r="D253" s="231" t="s">
        <v>142</v>
      </c>
      <c r="E253" s="239" t="s">
        <v>1</v>
      </c>
      <c r="F253" s="240" t="s">
        <v>349</v>
      </c>
      <c r="G253" s="238"/>
      <c r="H253" s="241">
        <v>8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142</v>
      </c>
      <c r="AU253" s="247" t="s">
        <v>83</v>
      </c>
      <c r="AV253" s="13" t="s">
        <v>83</v>
      </c>
      <c r="AW253" s="13" t="s">
        <v>30</v>
      </c>
      <c r="AX253" s="13" t="s">
        <v>73</v>
      </c>
      <c r="AY253" s="247" t="s">
        <v>129</v>
      </c>
    </row>
    <row r="254" s="13" customFormat="1">
      <c r="A254" s="13"/>
      <c r="B254" s="237"/>
      <c r="C254" s="238"/>
      <c r="D254" s="231" t="s">
        <v>142</v>
      </c>
      <c r="E254" s="239" t="s">
        <v>1</v>
      </c>
      <c r="F254" s="240" t="s">
        <v>350</v>
      </c>
      <c r="G254" s="238"/>
      <c r="H254" s="241">
        <v>20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142</v>
      </c>
      <c r="AU254" s="247" t="s">
        <v>83</v>
      </c>
      <c r="AV254" s="13" t="s">
        <v>83</v>
      </c>
      <c r="AW254" s="13" t="s">
        <v>30</v>
      </c>
      <c r="AX254" s="13" t="s">
        <v>73</v>
      </c>
      <c r="AY254" s="247" t="s">
        <v>129</v>
      </c>
    </row>
    <row r="255" s="14" customFormat="1">
      <c r="A255" s="14"/>
      <c r="B255" s="248"/>
      <c r="C255" s="249"/>
      <c r="D255" s="231" t="s">
        <v>142</v>
      </c>
      <c r="E255" s="250" t="s">
        <v>1</v>
      </c>
      <c r="F255" s="251" t="s">
        <v>164</v>
      </c>
      <c r="G255" s="249"/>
      <c r="H255" s="252">
        <v>1105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142</v>
      </c>
      <c r="AU255" s="258" t="s">
        <v>83</v>
      </c>
      <c r="AV255" s="14" t="s">
        <v>136</v>
      </c>
      <c r="AW255" s="14" t="s">
        <v>30</v>
      </c>
      <c r="AX255" s="14" t="s">
        <v>81</v>
      </c>
      <c r="AY255" s="258" t="s">
        <v>129</v>
      </c>
    </row>
    <row r="256" s="2" customFormat="1" ht="24.15" customHeight="1">
      <c r="A256" s="38"/>
      <c r="B256" s="39"/>
      <c r="C256" s="218" t="s">
        <v>351</v>
      </c>
      <c r="D256" s="218" t="s">
        <v>131</v>
      </c>
      <c r="E256" s="219" t="s">
        <v>352</v>
      </c>
      <c r="F256" s="220" t="s">
        <v>353</v>
      </c>
      <c r="G256" s="221" t="s">
        <v>134</v>
      </c>
      <c r="H256" s="222">
        <v>5192.46</v>
      </c>
      <c r="I256" s="223"/>
      <c r="J256" s="224">
        <f>ROUND(I256*H256,2)</f>
        <v>0</v>
      </c>
      <c r="K256" s="220" t="s">
        <v>135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0.00013999999999999999</v>
      </c>
      <c r="R256" s="227">
        <f>Q256*H256</f>
        <v>0.72694439999999994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136</v>
      </c>
      <c r="AT256" s="229" t="s">
        <v>131</v>
      </c>
      <c r="AU256" s="229" t="s">
        <v>83</v>
      </c>
      <c r="AY256" s="17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136</v>
      </c>
      <c r="BM256" s="229" t="s">
        <v>354</v>
      </c>
    </row>
    <row r="257" s="2" customFormat="1">
      <c r="A257" s="38"/>
      <c r="B257" s="39"/>
      <c r="C257" s="40"/>
      <c r="D257" s="231" t="s">
        <v>138</v>
      </c>
      <c r="E257" s="40"/>
      <c r="F257" s="232" t="s">
        <v>355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138</v>
      </c>
      <c r="AU257" s="17" t="s">
        <v>83</v>
      </c>
    </row>
    <row r="258" s="13" customFormat="1">
      <c r="A258" s="13"/>
      <c r="B258" s="237"/>
      <c r="C258" s="238"/>
      <c r="D258" s="231" t="s">
        <v>142</v>
      </c>
      <c r="E258" s="239" t="s">
        <v>1</v>
      </c>
      <c r="F258" s="240" t="s">
        <v>356</v>
      </c>
      <c r="G258" s="238"/>
      <c r="H258" s="241">
        <v>4761.6599999999999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142</v>
      </c>
      <c r="AU258" s="247" t="s">
        <v>83</v>
      </c>
      <c r="AV258" s="13" t="s">
        <v>83</v>
      </c>
      <c r="AW258" s="13" t="s">
        <v>30</v>
      </c>
      <c r="AX258" s="13" t="s">
        <v>73</v>
      </c>
      <c r="AY258" s="247" t="s">
        <v>129</v>
      </c>
    </row>
    <row r="259" s="13" customFormat="1">
      <c r="A259" s="13"/>
      <c r="B259" s="237"/>
      <c r="C259" s="238"/>
      <c r="D259" s="231" t="s">
        <v>142</v>
      </c>
      <c r="E259" s="239" t="s">
        <v>1</v>
      </c>
      <c r="F259" s="240" t="s">
        <v>357</v>
      </c>
      <c r="G259" s="238"/>
      <c r="H259" s="241">
        <v>430.80000000000001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142</v>
      </c>
      <c r="AU259" s="247" t="s">
        <v>83</v>
      </c>
      <c r="AV259" s="13" t="s">
        <v>83</v>
      </c>
      <c r="AW259" s="13" t="s">
        <v>30</v>
      </c>
      <c r="AX259" s="13" t="s">
        <v>73</v>
      </c>
      <c r="AY259" s="247" t="s">
        <v>129</v>
      </c>
    </row>
    <row r="260" s="14" customFormat="1">
      <c r="A260" s="14"/>
      <c r="B260" s="248"/>
      <c r="C260" s="249"/>
      <c r="D260" s="231" t="s">
        <v>142</v>
      </c>
      <c r="E260" s="250" t="s">
        <v>1</v>
      </c>
      <c r="F260" s="251" t="s">
        <v>164</v>
      </c>
      <c r="G260" s="249"/>
      <c r="H260" s="252">
        <v>5192.46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142</v>
      </c>
      <c r="AU260" s="258" t="s">
        <v>83</v>
      </c>
      <c r="AV260" s="14" t="s">
        <v>136</v>
      </c>
      <c r="AW260" s="14" t="s">
        <v>30</v>
      </c>
      <c r="AX260" s="14" t="s">
        <v>81</v>
      </c>
      <c r="AY260" s="258" t="s">
        <v>129</v>
      </c>
    </row>
    <row r="261" s="2" customFormat="1" ht="24.15" customHeight="1">
      <c r="A261" s="38"/>
      <c r="B261" s="39"/>
      <c r="C261" s="259" t="s">
        <v>358</v>
      </c>
      <c r="D261" s="259" t="s">
        <v>228</v>
      </c>
      <c r="E261" s="260" t="s">
        <v>337</v>
      </c>
      <c r="F261" s="261" t="s">
        <v>338</v>
      </c>
      <c r="G261" s="262" t="s">
        <v>134</v>
      </c>
      <c r="H261" s="263">
        <v>6150.4690000000001</v>
      </c>
      <c r="I261" s="264"/>
      <c r="J261" s="265">
        <f>ROUND(I261*H261,2)</f>
        <v>0</v>
      </c>
      <c r="K261" s="261" t="s">
        <v>135</v>
      </c>
      <c r="L261" s="266"/>
      <c r="M261" s="267" t="s">
        <v>1</v>
      </c>
      <c r="N261" s="268" t="s">
        <v>38</v>
      </c>
      <c r="O261" s="91"/>
      <c r="P261" s="227">
        <f>O261*H261</f>
        <v>0</v>
      </c>
      <c r="Q261" s="227">
        <v>0.00040000000000000002</v>
      </c>
      <c r="R261" s="227">
        <f>Q261*H261</f>
        <v>2.4601876000000003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187</v>
      </c>
      <c r="AT261" s="229" t="s">
        <v>228</v>
      </c>
      <c r="AU261" s="229" t="s">
        <v>83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136</v>
      </c>
      <c r="BM261" s="229" t="s">
        <v>359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338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83</v>
      </c>
    </row>
    <row r="263" s="13" customFormat="1">
      <c r="A263" s="13"/>
      <c r="B263" s="237"/>
      <c r="C263" s="238"/>
      <c r="D263" s="231" t="s">
        <v>142</v>
      </c>
      <c r="E263" s="238"/>
      <c r="F263" s="240" t="s">
        <v>360</v>
      </c>
      <c r="G263" s="238"/>
      <c r="H263" s="241">
        <v>6150.4690000000001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142</v>
      </c>
      <c r="AU263" s="247" t="s">
        <v>83</v>
      </c>
      <c r="AV263" s="13" t="s">
        <v>83</v>
      </c>
      <c r="AW263" s="13" t="s">
        <v>4</v>
      </c>
      <c r="AX263" s="13" t="s">
        <v>81</v>
      </c>
      <c r="AY263" s="247" t="s">
        <v>129</v>
      </c>
    </row>
    <row r="264" s="12" customFormat="1" ht="22.8" customHeight="1">
      <c r="A264" s="12"/>
      <c r="B264" s="202"/>
      <c r="C264" s="203"/>
      <c r="D264" s="204" t="s">
        <v>72</v>
      </c>
      <c r="E264" s="216" t="s">
        <v>136</v>
      </c>
      <c r="F264" s="216" t="s">
        <v>361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SUM(P265:P270)</f>
        <v>0</v>
      </c>
      <c r="Q264" s="210"/>
      <c r="R264" s="211">
        <f>SUM(R265:R270)</f>
        <v>40.287550799999998</v>
      </c>
      <c r="S264" s="210"/>
      <c r="T264" s="212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81</v>
      </c>
      <c r="AT264" s="214" t="s">
        <v>72</v>
      </c>
      <c r="AU264" s="214" t="s">
        <v>81</v>
      </c>
      <c r="AY264" s="213" t="s">
        <v>129</v>
      </c>
      <c r="BK264" s="215">
        <f>SUM(BK265:BK270)</f>
        <v>0</v>
      </c>
    </row>
    <row r="265" s="2" customFormat="1" ht="16.5" customHeight="1">
      <c r="A265" s="38"/>
      <c r="B265" s="39"/>
      <c r="C265" s="218" t="s">
        <v>362</v>
      </c>
      <c r="D265" s="218" t="s">
        <v>131</v>
      </c>
      <c r="E265" s="219" t="s">
        <v>363</v>
      </c>
      <c r="F265" s="220" t="s">
        <v>364</v>
      </c>
      <c r="G265" s="221" t="s">
        <v>153</v>
      </c>
      <c r="H265" s="222">
        <v>10.08</v>
      </c>
      <c r="I265" s="223"/>
      <c r="J265" s="224">
        <f>ROUND(I265*H265,2)</f>
        <v>0</v>
      </c>
      <c r="K265" s="220" t="s">
        <v>135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1.7034</v>
      </c>
      <c r="R265" s="227">
        <f>Q265*H265</f>
        <v>17.170272000000001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136</v>
      </c>
      <c r="AT265" s="229" t="s">
        <v>131</v>
      </c>
      <c r="AU265" s="229" t="s">
        <v>83</v>
      </c>
      <c r="AY265" s="17" t="s">
        <v>129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136</v>
      </c>
      <c r="BM265" s="229" t="s">
        <v>365</v>
      </c>
    </row>
    <row r="266" s="2" customFormat="1">
      <c r="A266" s="38"/>
      <c r="B266" s="39"/>
      <c r="C266" s="40"/>
      <c r="D266" s="231" t="s">
        <v>138</v>
      </c>
      <c r="E266" s="40"/>
      <c r="F266" s="232" t="s">
        <v>366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83</v>
      </c>
    </row>
    <row r="267" s="13" customFormat="1">
      <c r="A267" s="13"/>
      <c r="B267" s="237"/>
      <c r="C267" s="238"/>
      <c r="D267" s="231" t="s">
        <v>142</v>
      </c>
      <c r="E267" s="239" t="s">
        <v>1</v>
      </c>
      <c r="F267" s="240" t="s">
        <v>367</v>
      </c>
      <c r="G267" s="238"/>
      <c r="H267" s="241">
        <v>10.08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142</v>
      </c>
      <c r="AU267" s="247" t="s">
        <v>83</v>
      </c>
      <c r="AV267" s="13" t="s">
        <v>83</v>
      </c>
      <c r="AW267" s="13" t="s">
        <v>30</v>
      </c>
      <c r="AX267" s="13" t="s">
        <v>81</v>
      </c>
      <c r="AY267" s="247" t="s">
        <v>129</v>
      </c>
    </row>
    <row r="268" s="2" customFormat="1" ht="24.15" customHeight="1">
      <c r="A268" s="38"/>
      <c r="B268" s="39"/>
      <c r="C268" s="218" t="s">
        <v>368</v>
      </c>
      <c r="D268" s="218" t="s">
        <v>131</v>
      </c>
      <c r="E268" s="219" t="s">
        <v>369</v>
      </c>
      <c r="F268" s="220" t="s">
        <v>370</v>
      </c>
      <c r="G268" s="221" t="s">
        <v>153</v>
      </c>
      <c r="H268" s="222">
        <v>9.2400000000000002</v>
      </c>
      <c r="I268" s="223"/>
      <c r="J268" s="224">
        <f>ROUND(I268*H268,2)</f>
        <v>0</v>
      </c>
      <c r="K268" s="220" t="s">
        <v>135</v>
      </c>
      <c r="L268" s="44"/>
      <c r="M268" s="225" t="s">
        <v>1</v>
      </c>
      <c r="N268" s="226" t="s">
        <v>38</v>
      </c>
      <c r="O268" s="91"/>
      <c r="P268" s="227">
        <f>O268*H268</f>
        <v>0</v>
      </c>
      <c r="Q268" s="227">
        <v>2.5018699999999998</v>
      </c>
      <c r="R268" s="227">
        <f>Q268*H268</f>
        <v>23.117278799999998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136</v>
      </c>
      <c r="AT268" s="229" t="s">
        <v>131</v>
      </c>
      <c r="AU268" s="229" t="s">
        <v>83</v>
      </c>
      <c r="AY268" s="17" t="s">
        <v>129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136</v>
      </c>
      <c r="BM268" s="229" t="s">
        <v>371</v>
      </c>
    </row>
    <row r="269" s="2" customFormat="1">
      <c r="A269" s="38"/>
      <c r="B269" s="39"/>
      <c r="C269" s="40"/>
      <c r="D269" s="231" t="s">
        <v>138</v>
      </c>
      <c r="E269" s="40"/>
      <c r="F269" s="232" t="s">
        <v>372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138</v>
      </c>
      <c r="AU269" s="17" t="s">
        <v>83</v>
      </c>
    </row>
    <row r="270" s="13" customFormat="1">
      <c r="A270" s="13"/>
      <c r="B270" s="237"/>
      <c r="C270" s="238"/>
      <c r="D270" s="231" t="s">
        <v>142</v>
      </c>
      <c r="E270" s="239" t="s">
        <v>1</v>
      </c>
      <c r="F270" s="240" t="s">
        <v>373</v>
      </c>
      <c r="G270" s="238"/>
      <c r="H270" s="241">
        <v>9.2400000000000002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142</v>
      </c>
      <c r="AU270" s="247" t="s">
        <v>83</v>
      </c>
      <c r="AV270" s="13" t="s">
        <v>83</v>
      </c>
      <c r="AW270" s="13" t="s">
        <v>30</v>
      </c>
      <c r="AX270" s="13" t="s">
        <v>81</v>
      </c>
      <c r="AY270" s="247" t="s">
        <v>129</v>
      </c>
    </row>
    <row r="271" s="12" customFormat="1" ht="22.8" customHeight="1">
      <c r="A271" s="12"/>
      <c r="B271" s="202"/>
      <c r="C271" s="203"/>
      <c r="D271" s="204" t="s">
        <v>72</v>
      </c>
      <c r="E271" s="216" t="s">
        <v>165</v>
      </c>
      <c r="F271" s="216" t="s">
        <v>374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SUM(P272:P320)</f>
        <v>0</v>
      </c>
      <c r="Q271" s="210"/>
      <c r="R271" s="211">
        <f>SUM(R272:R320)</f>
        <v>395.52852000000001</v>
      </c>
      <c r="S271" s="210"/>
      <c r="T271" s="212">
        <f>SUM(T272:T320)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81</v>
      </c>
      <c r="AT271" s="214" t="s">
        <v>72</v>
      </c>
      <c r="AU271" s="214" t="s">
        <v>81</v>
      </c>
      <c r="AY271" s="213" t="s">
        <v>129</v>
      </c>
      <c r="BK271" s="215">
        <f>SUM(BK272:BK320)</f>
        <v>0</v>
      </c>
    </row>
    <row r="272" s="2" customFormat="1" ht="24.15" customHeight="1">
      <c r="A272" s="38"/>
      <c r="B272" s="39"/>
      <c r="C272" s="218" t="s">
        <v>375</v>
      </c>
      <c r="D272" s="218" t="s">
        <v>131</v>
      </c>
      <c r="E272" s="219" t="s">
        <v>376</v>
      </c>
      <c r="F272" s="220" t="s">
        <v>377</v>
      </c>
      <c r="G272" s="221" t="s">
        <v>134</v>
      </c>
      <c r="H272" s="222">
        <v>9523.3199999999997</v>
      </c>
      <c r="I272" s="223"/>
      <c r="J272" s="224">
        <f>ROUND(I272*H272,2)</f>
        <v>0</v>
      </c>
      <c r="K272" s="220" t="s">
        <v>135</v>
      </c>
      <c r="L272" s="44"/>
      <c r="M272" s="225" t="s">
        <v>1</v>
      </c>
      <c r="N272" s="226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136</v>
      </c>
      <c r="AT272" s="229" t="s">
        <v>131</v>
      </c>
      <c r="AU272" s="229" t="s">
        <v>83</v>
      </c>
      <c r="AY272" s="17" t="s">
        <v>129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136</v>
      </c>
      <c r="BM272" s="229" t="s">
        <v>378</v>
      </c>
    </row>
    <row r="273" s="2" customFormat="1">
      <c r="A273" s="38"/>
      <c r="B273" s="39"/>
      <c r="C273" s="40"/>
      <c r="D273" s="231" t="s">
        <v>138</v>
      </c>
      <c r="E273" s="40"/>
      <c r="F273" s="232" t="s">
        <v>379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138</v>
      </c>
      <c r="AU273" s="17" t="s">
        <v>83</v>
      </c>
    </row>
    <row r="274" s="2" customFormat="1">
      <c r="A274" s="38"/>
      <c r="B274" s="39"/>
      <c r="C274" s="40"/>
      <c r="D274" s="231" t="s">
        <v>140</v>
      </c>
      <c r="E274" s="40"/>
      <c r="F274" s="236" t="s">
        <v>380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140</v>
      </c>
      <c r="AU274" s="17" t="s">
        <v>83</v>
      </c>
    </row>
    <row r="275" s="13" customFormat="1">
      <c r="A275" s="13"/>
      <c r="B275" s="237"/>
      <c r="C275" s="238"/>
      <c r="D275" s="231" t="s">
        <v>142</v>
      </c>
      <c r="E275" s="239" t="s">
        <v>1</v>
      </c>
      <c r="F275" s="240" t="s">
        <v>381</v>
      </c>
      <c r="G275" s="238"/>
      <c r="H275" s="241">
        <v>9523.3199999999997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142</v>
      </c>
      <c r="AU275" s="247" t="s">
        <v>83</v>
      </c>
      <c r="AV275" s="13" t="s">
        <v>83</v>
      </c>
      <c r="AW275" s="13" t="s">
        <v>30</v>
      </c>
      <c r="AX275" s="13" t="s">
        <v>81</v>
      </c>
      <c r="AY275" s="247" t="s">
        <v>129</v>
      </c>
    </row>
    <row r="276" s="2" customFormat="1" ht="24.15" customHeight="1">
      <c r="A276" s="38"/>
      <c r="B276" s="39"/>
      <c r="C276" s="218" t="s">
        <v>382</v>
      </c>
      <c r="D276" s="218" t="s">
        <v>131</v>
      </c>
      <c r="E276" s="219" t="s">
        <v>383</v>
      </c>
      <c r="F276" s="220" t="s">
        <v>384</v>
      </c>
      <c r="G276" s="221" t="s">
        <v>134</v>
      </c>
      <c r="H276" s="222">
        <v>4157.46</v>
      </c>
      <c r="I276" s="223"/>
      <c r="J276" s="224">
        <f>ROUND(I276*H276,2)</f>
        <v>0</v>
      </c>
      <c r="K276" s="220" t="s">
        <v>135</v>
      </c>
      <c r="L276" s="44"/>
      <c r="M276" s="225" t="s">
        <v>1</v>
      </c>
      <c r="N276" s="226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136</v>
      </c>
      <c r="AT276" s="229" t="s">
        <v>131</v>
      </c>
      <c r="AU276" s="229" t="s">
        <v>83</v>
      </c>
      <c r="AY276" s="17" t="s">
        <v>129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136</v>
      </c>
      <c r="BM276" s="229" t="s">
        <v>385</v>
      </c>
    </row>
    <row r="277" s="2" customFormat="1">
      <c r="A277" s="38"/>
      <c r="B277" s="39"/>
      <c r="C277" s="40"/>
      <c r="D277" s="231" t="s">
        <v>138</v>
      </c>
      <c r="E277" s="40"/>
      <c r="F277" s="232" t="s">
        <v>386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138</v>
      </c>
      <c r="AU277" s="17" t="s">
        <v>83</v>
      </c>
    </row>
    <row r="278" s="2" customFormat="1">
      <c r="A278" s="38"/>
      <c r="B278" s="39"/>
      <c r="C278" s="40"/>
      <c r="D278" s="231" t="s">
        <v>140</v>
      </c>
      <c r="E278" s="40"/>
      <c r="F278" s="236" t="s">
        <v>387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140</v>
      </c>
      <c r="AU278" s="17" t="s">
        <v>83</v>
      </c>
    </row>
    <row r="279" s="13" customFormat="1">
      <c r="A279" s="13"/>
      <c r="B279" s="237"/>
      <c r="C279" s="238"/>
      <c r="D279" s="231" t="s">
        <v>142</v>
      </c>
      <c r="E279" s="239" t="s">
        <v>1</v>
      </c>
      <c r="F279" s="240" t="s">
        <v>388</v>
      </c>
      <c r="G279" s="238"/>
      <c r="H279" s="241">
        <v>3372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142</v>
      </c>
      <c r="AU279" s="247" t="s">
        <v>83</v>
      </c>
      <c r="AV279" s="13" t="s">
        <v>83</v>
      </c>
      <c r="AW279" s="13" t="s">
        <v>30</v>
      </c>
      <c r="AX279" s="13" t="s">
        <v>73</v>
      </c>
      <c r="AY279" s="247" t="s">
        <v>129</v>
      </c>
    </row>
    <row r="280" s="13" customFormat="1">
      <c r="A280" s="13"/>
      <c r="B280" s="237"/>
      <c r="C280" s="238"/>
      <c r="D280" s="231" t="s">
        <v>142</v>
      </c>
      <c r="E280" s="239" t="s">
        <v>1</v>
      </c>
      <c r="F280" s="240" t="s">
        <v>389</v>
      </c>
      <c r="G280" s="238"/>
      <c r="H280" s="241">
        <v>785.46000000000004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142</v>
      </c>
      <c r="AU280" s="247" t="s">
        <v>83</v>
      </c>
      <c r="AV280" s="13" t="s">
        <v>83</v>
      </c>
      <c r="AW280" s="13" t="s">
        <v>30</v>
      </c>
      <c r="AX280" s="13" t="s">
        <v>73</v>
      </c>
      <c r="AY280" s="247" t="s">
        <v>129</v>
      </c>
    </row>
    <row r="281" s="14" customFormat="1">
      <c r="A281" s="14"/>
      <c r="B281" s="248"/>
      <c r="C281" s="249"/>
      <c r="D281" s="231" t="s">
        <v>142</v>
      </c>
      <c r="E281" s="250" t="s">
        <v>1</v>
      </c>
      <c r="F281" s="251" t="s">
        <v>164</v>
      </c>
      <c r="G281" s="249"/>
      <c r="H281" s="252">
        <v>4157.46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142</v>
      </c>
      <c r="AU281" s="258" t="s">
        <v>83</v>
      </c>
      <c r="AV281" s="14" t="s">
        <v>136</v>
      </c>
      <c r="AW281" s="14" t="s">
        <v>30</v>
      </c>
      <c r="AX281" s="14" t="s">
        <v>81</v>
      </c>
      <c r="AY281" s="258" t="s">
        <v>129</v>
      </c>
    </row>
    <row r="282" s="2" customFormat="1" ht="24.15" customHeight="1">
      <c r="A282" s="38"/>
      <c r="B282" s="39"/>
      <c r="C282" s="218" t="s">
        <v>390</v>
      </c>
      <c r="D282" s="218" t="s">
        <v>131</v>
      </c>
      <c r="E282" s="219" t="s">
        <v>391</v>
      </c>
      <c r="F282" s="220" t="s">
        <v>392</v>
      </c>
      <c r="G282" s="221" t="s">
        <v>134</v>
      </c>
      <c r="H282" s="222">
        <v>4761.6599999999999</v>
      </c>
      <c r="I282" s="223"/>
      <c r="J282" s="224">
        <f>ROUND(I282*H282,2)</f>
        <v>0</v>
      </c>
      <c r="K282" s="220" t="s">
        <v>135</v>
      </c>
      <c r="L282" s="44"/>
      <c r="M282" s="225" t="s">
        <v>1</v>
      </c>
      <c r="N282" s="226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136</v>
      </c>
      <c r="AT282" s="229" t="s">
        <v>131</v>
      </c>
      <c r="AU282" s="229" t="s">
        <v>83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136</v>
      </c>
      <c r="BM282" s="229" t="s">
        <v>393</v>
      </c>
    </row>
    <row r="283" s="2" customFormat="1">
      <c r="A283" s="38"/>
      <c r="B283" s="39"/>
      <c r="C283" s="40"/>
      <c r="D283" s="231" t="s">
        <v>138</v>
      </c>
      <c r="E283" s="40"/>
      <c r="F283" s="232" t="s">
        <v>394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83</v>
      </c>
    </row>
    <row r="284" s="2" customFormat="1">
      <c r="A284" s="38"/>
      <c r="B284" s="39"/>
      <c r="C284" s="40"/>
      <c r="D284" s="231" t="s">
        <v>140</v>
      </c>
      <c r="E284" s="40"/>
      <c r="F284" s="236" t="s">
        <v>395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140</v>
      </c>
      <c r="AU284" s="17" t="s">
        <v>83</v>
      </c>
    </row>
    <row r="285" s="13" customFormat="1">
      <c r="A285" s="13"/>
      <c r="B285" s="237"/>
      <c r="C285" s="238"/>
      <c r="D285" s="231" t="s">
        <v>142</v>
      </c>
      <c r="E285" s="239" t="s">
        <v>1</v>
      </c>
      <c r="F285" s="240" t="s">
        <v>396</v>
      </c>
      <c r="G285" s="238"/>
      <c r="H285" s="241">
        <v>3372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142</v>
      </c>
      <c r="AU285" s="247" t="s">
        <v>83</v>
      </c>
      <c r="AV285" s="13" t="s">
        <v>83</v>
      </c>
      <c r="AW285" s="13" t="s">
        <v>30</v>
      </c>
      <c r="AX285" s="13" t="s">
        <v>73</v>
      </c>
      <c r="AY285" s="247" t="s">
        <v>129</v>
      </c>
    </row>
    <row r="286" s="13" customFormat="1">
      <c r="A286" s="13"/>
      <c r="B286" s="237"/>
      <c r="C286" s="238"/>
      <c r="D286" s="231" t="s">
        <v>142</v>
      </c>
      <c r="E286" s="239" t="s">
        <v>1</v>
      </c>
      <c r="F286" s="240" t="s">
        <v>397</v>
      </c>
      <c r="G286" s="238"/>
      <c r="H286" s="241">
        <v>1389.6600000000001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142</v>
      </c>
      <c r="AU286" s="247" t="s">
        <v>83</v>
      </c>
      <c r="AV286" s="13" t="s">
        <v>83</v>
      </c>
      <c r="AW286" s="13" t="s">
        <v>30</v>
      </c>
      <c r="AX286" s="13" t="s">
        <v>73</v>
      </c>
      <c r="AY286" s="247" t="s">
        <v>129</v>
      </c>
    </row>
    <row r="287" s="14" customFormat="1">
      <c r="A287" s="14"/>
      <c r="B287" s="248"/>
      <c r="C287" s="249"/>
      <c r="D287" s="231" t="s">
        <v>142</v>
      </c>
      <c r="E287" s="250" t="s">
        <v>1</v>
      </c>
      <c r="F287" s="251" t="s">
        <v>164</v>
      </c>
      <c r="G287" s="249"/>
      <c r="H287" s="252">
        <v>4761.6599999999999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142</v>
      </c>
      <c r="AU287" s="258" t="s">
        <v>83</v>
      </c>
      <c r="AV287" s="14" t="s">
        <v>136</v>
      </c>
      <c r="AW287" s="14" t="s">
        <v>30</v>
      </c>
      <c r="AX287" s="14" t="s">
        <v>81</v>
      </c>
      <c r="AY287" s="258" t="s">
        <v>129</v>
      </c>
    </row>
    <row r="288" s="2" customFormat="1" ht="16.5" customHeight="1">
      <c r="A288" s="38"/>
      <c r="B288" s="39"/>
      <c r="C288" s="218" t="s">
        <v>398</v>
      </c>
      <c r="D288" s="218" t="s">
        <v>131</v>
      </c>
      <c r="E288" s="219" t="s">
        <v>399</v>
      </c>
      <c r="F288" s="220" t="s">
        <v>400</v>
      </c>
      <c r="G288" s="221" t="s">
        <v>134</v>
      </c>
      <c r="H288" s="222">
        <v>1077</v>
      </c>
      <c r="I288" s="223"/>
      <c r="J288" s="224">
        <f>ROUND(I288*H288,2)</f>
        <v>0</v>
      </c>
      <c r="K288" s="220" t="s">
        <v>135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0.34499999999999997</v>
      </c>
      <c r="R288" s="227">
        <f>Q288*H288</f>
        <v>371.565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136</v>
      </c>
      <c r="AT288" s="229" t="s">
        <v>131</v>
      </c>
      <c r="AU288" s="229" t="s">
        <v>83</v>
      </c>
      <c r="AY288" s="17" t="s">
        <v>129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81</v>
      </c>
      <c r="BK288" s="230">
        <f>ROUND(I288*H288,2)</f>
        <v>0</v>
      </c>
      <c r="BL288" s="17" t="s">
        <v>136</v>
      </c>
      <c r="BM288" s="229" t="s">
        <v>401</v>
      </c>
    </row>
    <row r="289" s="2" customFormat="1">
      <c r="A289" s="38"/>
      <c r="B289" s="39"/>
      <c r="C289" s="40"/>
      <c r="D289" s="231" t="s">
        <v>138</v>
      </c>
      <c r="E289" s="40"/>
      <c r="F289" s="232" t="s">
        <v>402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138</v>
      </c>
      <c r="AU289" s="17" t="s">
        <v>83</v>
      </c>
    </row>
    <row r="290" s="2" customFormat="1">
      <c r="A290" s="38"/>
      <c r="B290" s="39"/>
      <c r="C290" s="40"/>
      <c r="D290" s="231" t="s">
        <v>140</v>
      </c>
      <c r="E290" s="40"/>
      <c r="F290" s="236" t="s">
        <v>403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140</v>
      </c>
      <c r="AU290" s="17" t="s">
        <v>83</v>
      </c>
    </row>
    <row r="291" s="13" customFormat="1">
      <c r="A291" s="13"/>
      <c r="B291" s="237"/>
      <c r="C291" s="238"/>
      <c r="D291" s="231" t="s">
        <v>142</v>
      </c>
      <c r="E291" s="239" t="s">
        <v>1</v>
      </c>
      <c r="F291" s="240" t="s">
        <v>404</v>
      </c>
      <c r="G291" s="238"/>
      <c r="H291" s="241">
        <v>1077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142</v>
      </c>
      <c r="AU291" s="247" t="s">
        <v>83</v>
      </c>
      <c r="AV291" s="13" t="s">
        <v>83</v>
      </c>
      <c r="AW291" s="13" t="s">
        <v>30</v>
      </c>
      <c r="AX291" s="13" t="s">
        <v>81</v>
      </c>
      <c r="AY291" s="247" t="s">
        <v>129</v>
      </c>
    </row>
    <row r="292" s="2" customFormat="1" ht="16.5" customHeight="1">
      <c r="A292" s="38"/>
      <c r="B292" s="39"/>
      <c r="C292" s="218" t="s">
        <v>405</v>
      </c>
      <c r="D292" s="218" t="s">
        <v>131</v>
      </c>
      <c r="E292" s="219" t="s">
        <v>406</v>
      </c>
      <c r="F292" s="220" t="s">
        <v>407</v>
      </c>
      <c r="G292" s="221" t="s">
        <v>153</v>
      </c>
      <c r="H292" s="222">
        <v>241.68000000000001</v>
      </c>
      <c r="I292" s="223"/>
      <c r="J292" s="224">
        <f>ROUND(I292*H292,2)</f>
        <v>0</v>
      </c>
      <c r="K292" s="220" t="s">
        <v>135</v>
      </c>
      <c r="L292" s="44"/>
      <c r="M292" s="225" t="s">
        <v>1</v>
      </c>
      <c r="N292" s="226" t="s">
        <v>38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136</v>
      </c>
      <c r="AT292" s="229" t="s">
        <v>131</v>
      </c>
      <c r="AU292" s="229" t="s">
        <v>83</v>
      </c>
      <c r="AY292" s="17" t="s">
        <v>129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81</v>
      </c>
      <c r="BK292" s="230">
        <f>ROUND(I292*H292,2)</f>
        <v>0</v>
      </c>
      <c r="BL292" s="17" t="s">
        <v>136</v>
      </c>
      <c r="BM292" s="229" t="s">
        <v>408</v>
      </c>
    </row>
    <row r="293" s="2" customFormat="1">
      <c r="A293" s="38"/>
      <c r="B293" s="39"/>
      <c r="C293" s="40"/>
      <c r="D293" s="231" t="s">
        <v>138</v>
      </c>
      <c r="E293" s="40"/>
      <c r="F293" s="232" t="s">
        <v>409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138</v>
      </c>
      <c r="AU293" s="17" t="s">
        <v>83</v>
      </c>
    </row>
    <row r="294" s="2" customFormat="1">
      <c r="A294" s="38"/>
      <c r="B294" s="39"/>
      <c r="C294" s="40"/>
      <c r="D294" s="231" t="s">
        <v>140</v>
      </c>
      <c r="E294" s="40"/>
      <c r="F294" s="236" t="s">
        <v>410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140</v>
      </c>
      <c r="AU294" s="17" t="s">
        <v>83</v>
      </c>
    </row>
    <row r="295" s="13" customFormat="1">
      <c r="A295" s="13"/>
      <c r="B295" s="237"/>
      <c r="C295" s="238"/>
      <c r="D295" s="231" t="s">
        <v>142</v>
      </c>
      <c r="E295" s="239" t="s">
        <v>1</v>
      </c>
      <c r="F295" s="240" t="s">
        <v>411</v>
      </c>
      <c r="G295" s="238"/>
      <c r="H295" s="241">
        <v>241.68000000000001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142</v>
      </c>
      <c r="AU295" s="247" t="s">
        <v>83</v>
      </c>
      <c r="AV295" s="13" t="s">
        <v>83</v>
      </c>
      <c r="AW295" s="13" t="s">
        <v>30</v>
      </c>
      <c r="AX295" s="13" t="s">
        <v>81</v>
      </c>
      <c r="AY295" s="247" t="s">
        <v>129</v>
      </c>
    </row>
    <row r="296" s="2" customFormat="1" ht="24.15" customHeight="1">
      <c r="A296" s="38"/>
      <c r="B296" s="39"/>
      <c r="C296" s="218" t="s">
        <v>412</v>
      </c>
      <c r="D296" s="218" t="s">
        <v>131</v>
      </c>
      <c r="E296" s="219" t="s">
        <v>413</v>
      </c>
      <c r="F296" s="220" t="s">
        <v>414</v>
      </c>
      <c r="G296" s="221" t="s">
        <v>134</v>
      </c>
      <c r="H296" s="222">
        <v>4157.46</v>
      </c>
      <c r="I296" s="223"/>
      <c r="J296" s="224">
        <f>ROUND(I296*H296,2)</f>
        <v>0</v>
      </c>
      <c r="K296" s="220" t="s">
        <v>135</v>
      </c>
      <c r="L296" s="44"/>
      <c r="M296" s="225" t="s">
        <v>1</v>
      </c>
      <c r="N296" s="226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136</v>
      </c>
      <c r="AT296" s="229" t="s">
        <v>131</v>
      </c>
      <c r="AU296" s="229" t="s">
        <v>83</v>
      </c>
      <c r="AY296" s="17" t="s">
        <v>129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136</v>
      </c>
      <c r="BM296" s="229" t="s">
        <v>415</v>
      </c>
    </row>
    <row r="297" s="2" customFormat="1">
      <c r="A297" s="38"/>
      <c r="B297" s="39"/>
      <c r="C297" s="40"/>
      <c r="D297" s="231" t="s">
        <v>138</v>
      </c>
      <c r="E297" s="40"/>
      <c r="F297" s="232" t="s">
        <v>416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138</v>
      </c>
      <c r="AU297" s="17" t="s">
        <v>83</v>
      </c>
    </row>
    <row r="298" s="2" customFormat="1">
      <c r="A298" s="38"/>
      <c r="B298" s="39"/>
      <c r="C298" s="40"/>
      <c r="D298" s="231" t="s">
        <v>140</v>
      </c>
      <c r="E298" s="40"/>
      <c r="F298" s="236" t="s">
        <v>417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140</v>
      </c>
      <c r="AU298" s="17" t="s">
        <v>83</v>
      </c>
    </row>
    <row r="299" s="13" customFormat="1">
      <c r="A299" s="13"/>
      <c r="B299" s="237"/>
      <c r="C299" s="238"/>
      <c r="D299" s="231" t="s">
        <v>142</v>
      </c>
      <c r="E299" s="239" t="s">
        <v>1</v>
      </c>
      <c r="F299" s="240" t="s">
        <v>418</v>
      </c>
      <c r="G299" s="238"/>
      <c r="H299" s="241">
        <v>4157.46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142</v>
      </c>
      <c r="AU299" s="247" t="s">
        <v>83</v>
      </c>
      <c r="AV299" s="13" t="s">
        <v>83</v>
      </c>
      <c r="AW299" s="13" t="s">
        <v>30</v>
      </c>
      <c r="AX299" s="13" t="s">
        <v>81</v>
      </c>
      <c r="AY299" s="247" t="s">
        <v>129</v>
      </c>
    </row>
    <row r="300" s="2" customFormat="1" ht="24.15" customHeight="1">
      <c r="A300" s="38"/>
      <c r="B300" s="39"/>
      <c r="C300" s="218" t="s">
        <v>419</v>
      </c>
      <c r="D300" s="218" t="s">
        <v>131</v>
      </c>
      <c r="E300" s="219" t="s">
        <v>420</v>
      </c>
      <c r="F300" s="220" t="s">
        <v>421</v>
      </c>
      <c r="G300" s="221" t="s">
        <v>134</v>
      </c>
      <c r="H300" s="222">
        <v>3734.52</v>
      </c>
      <c r="I300" s="223"/>
      <c r="J300" s="224">
        <f>ROUND(I300*H300,2)</f>
        <v>0</v>
      </c>
      <c r="K300" s="220" t="s">
        <v>135</v>
      </c>
      <c r="L300" s="44"/>
      <c r="M300" s="225" t="s">
        <v>1</v>
      </c>
      <c r="N300" s="226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136</v>
      </c>
      <c r="AT300" s="229" t="s">
        <v>131</v>
      </c>
      <c r="AU300" s="229" t="s">
        <v>83</v>
      </c>
      <c r="AY300" s="17" t="s">
        <v>129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136</v>
      </c>
      <c r="BM300" s="229" t="s">
        <v>422</v>
      </c>
    </row>
    <row r="301" s="2" customFormat="1">
      <c r="A301" s="38"/>
      <c r="B301" s="39"/>
      <c r="C301" s="40"/>
      <c r="D301" s="231" t="s">
        <v>138</v>
      </c>
      <c r="E301" s="40"/>
      <c r="F301" s="232" t="s">
        <v>423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138</v>
      </c>
      <c r="AU301" s="17" t="s">
        <v>83</v>
      </c>
    </row>
    <row r="302" s="2" customFormat="1">
      <c r="A302" s="38"/>
      <c r="B302" s="39"/>
      <c r="C302" s="40"/>
      <c r="D302" s="231" t="s">
        <v>140</v>
      </c>
      <c r="E302" s="40"/>
      <c r="F302" s="236" t="s">
        <v>424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140</v>
      </c>
      <c r="AU302" s="17" t="s">
        <v>83</v>
      </c>
    </row>
    <row r="303" s="13" customFormat="1">
      <c r="A303" s="13"/>
      <c r="B303" s="237"/>
      <c r="C303" s="238"/>
      <c r="D303" s="231" t="s">
        <v>142</v>
      </c>
      <c r="E303" s="239" t="s">
        <v>1</v>
      </c>
      <c r="F303" s="240" t="s">
        <v>425</v>
      </c>
      <c r="G303" s="238"/>
      <c r="H303" s="241">
        <v>3734.52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142</v>
      </c>
      <c r="AU303" s="247" t="s">
        <v>83</v>
      </c>
      <c r="AV303" s="13" t="s">
        <v>83</v>
      </c>
      <c r="AW303" s="13" t="s">
        <v>30</v>
      </c>
      <c r="AX303" s="13" t="s">
        <v>81</v>
      </c>
      <c r="AY303" s="247" t="s">
        <v>129</v>
      </c>
    </row>
    <row r="304" s="2" customFormat="1" ht="16.5" customHeight="1">
      <c r="A304" s="38"/>
      <c r="B304" s="39"/>
      <c r="C304" s="218" t="s">
        <v>426</v>
      </c>
      <c r="D304" s="218" t="s">
        <v>131</v>
      </c>
      <c r="E304" s="219" t="s">
        <v>427</v>
      </c>
      <c r="F304" s="220" t="s">
        <v>428</v>
      </c>
      <c r="G304" s="221" t="s">
        <v>134</v>
      </c>
      <c r="H304" s="222">
        <v>7106.5200000000004</v>
      </c>
      <c r="I304" s="223"/>
      <c r="J304" s="224">
        <f>ROUND(I304*H304,2)</f>
        <v>0</v>
      </c>
      <c r="K304" s="220" t="s">
        <v>135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136</v>
      </c>
      <c r="AT304" s="229" t="s">
        <v>131</v>
      </c>
      <c r="AU304" s="229" t="s">
        <v>83</v>
      </c>
      <c r="AY304" s="17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136</v>
      </c>
      <c r="BM304" s="229" t="s">
        <v>429</v>
      </c>
    </row>
    <row r="305" s="2" customFormat="1">
      <c r="A305" s="38"/>
      <c r="B305" s="39"/>
      <c r="C305" s="40"/>
      <c r="D305" s="231" t="s">
        <v>138</v>
      </c>
      <c r="E305" s="40"/>
      <c r="F305" s="232" t="s">
        <v>430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138</v>
      </c>
      <c r="AU305" s="17" t="s">
        <v>83</v>
      </c>
    </row>
    <row r="306" s="2" customFormat="1">
      <c r="A306" s="38"/>
      <c r="B306" s="39"/>
      <c r="C306" s="40"/>
      <c r="D306" s="231" t="s">
        <v>140</v>
      </c>
      <c r="E306" s="40"/>
      <c r="F306" s="236" t="s">
        <v>431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140</v>
      </c>
      <c r="AU306" s="17" t="s">
        <v>83</v>
      </c>
    </row>
    <row r="307" s="15" customFormat="1">
      <c r="A307" s="15"/>
      <c r="B307" s="269"/>
      <c r="C307" s="270"/>
      <c r="D307" s="231" t="s">
        <v>142</v>
      </c>
      <c r="E307" s="271" t="s">
        <v>1</v>
      </c>
      <c r="F307" s="272" t="s">
        <v>432</v>
      </c>
      <c r="G307" s="270"/>
      <c r="H307" s="271" t="s">
        <v>1</v>
      </c>
      <c r="I307" s="273"/>
      <c r="J307" s="270"/>
      <c r="K307" s="270"/>
      <c r="L307" s="274"/>
      <c r="M307" s="275"/>
      <c r="N307" s="276"/>
      <c r="O307" s="276"/>
      <c r="P307" s="276"/>
      <c r="Q307" s="276"/>
      <c r="R307" s="276"/>
      <c r="S307" s="276"/>
      <c r="T307" s="27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8" t="s">
        <v>142</v>
      </c>
      <c r="AU307" s="278" t="s">
        <v>83</v>
      </c>
      <c r="AV307" s="15" t="s">
        <v>81</v>
      </c>
      <c r="AW307" s="15" t="s">
        <v>30</v>
      </c>
      <c r="AX307" s="15" t="s">
        <v>73</v>
      </c>
      <c r="AY307" s="278" t="s">
        <v>129</v>
      </c>
    </row>
    <row r="308" s="13" customFormat="1">
      <c r="A308" s="13"/>
      <c r="B308" s="237"/>
      <c r="C308" s="238"/>
      <c r="D308" s="231" t="s">
        <v>142</v>
      </c>
      <c r="E308" s="239" t="s">
        <v>1</v>
      </c>
      <c r="F308" s="240" t="s">
        <v>433</v>
      </c>
      <c r="G308" s="238"/>
      <c r="H308" s="241">
        <v>6744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142</v>
      </c>
      <c r="AU308" s="247" t="s">
        <v>83</v>
      </c>
      <c r="AV308" s="13" t="s">
        <v>83</v>
      </c>
      <c r="AW308" s="13" t="s">
        <v>30</v>
      </c>
      <c r="AX308" s="13" t="s">
        <v>73</v>
      </c>
      <c r="AY308" s="247" t="s">
        <v>129</v>
      </c>
    </row>
    <row r="309" s="13" customFormat="1">
      <c r="A309" s="13"/>
      <c r="B309" s="237"/>
      <c r="C309" s="238"/>
      <c r="D309" s="231" t="s">
        <v>142</v>
      </c>
      <c r="E309" s="239" t="s">
        <v>1</v>
      </c>
      <c r="F309" s="240" t="s">
        <v>434</v>
      </c>
      <c r="G309" s="238"/>
      <c r="H309" s="241">
        <v>362.51999999999998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142</v>
      </c>
      <c r="AU309" s="247" t="s">
        <v>83</v>
      </c>
      <c r="AV309" s="13" t="s">
        <v>83</v>
      </c>
      <c r="AW309" s="13" t="s">
        <v>30</v>
      </c>
      <c r="AX309" s="13" t="s">
        <v>73</v>
      </c>
      <c r="AY309" s="247" t="s">
        <v>129</v>
      </c>
    </row>
    <row r="310" s="14" customFormat="1">
      <c r="A310" s="14"/>
      <c r="B310" s="248"/>
      <c r="C310" s="249"/>
      <c r="D310" s="231" t="s">
        <v>142</v>
      </c>
      <c r="E310" s="250" t="s">
        <v>1</v>
      </c>
      <c r="F310" s="251" t="s">
        <v>164</v>
      </c>
      <c r="G310" s="249"/>
      <c r="H310" s="252">
        <v>7106.5200000000004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142</v>
      </c>
      <c r="AU310" s="258" t="s">
        <v>83</v>
      </c>
      <c r="AV310" s="14" t="s">
        <v>136</v>
      </c>
      <c r="AW310" s="14" t="s">
        <v>30</v>
      </c>
      <c r="AX310" s="14" t="s">
        <v>81</v>
      </c>
      <c r="AY310" s="258" t="s">
        <v>129</v>
      </c>
    </row>
    <row r="311" s="2" customFormat="1" ht="33" customHeight="1">
      <c r="A311" s="38"/>
      <c r="B311" s="39"/>
      <c r="C311" s="218" t="s">
        <v>435</v>
      </c>
      <c r="D311" s="218" t="s">
        <v>131</v>
      </c>
      <c r="E311" s="219" t="s">
        <v>436</v>
      </c>
      <c r="F311" s="220" t="s">
        <v>437</v>
      </c>
      <c r="G311" s="221" t="s">
        <v>134</v>
      </c>
      <c r="H311" s="222">
        <v>3372</v>
      </c>
      <c r="I311" s="223"/>
      <c r="J311" s="224">
        <f>ROUND(I311*H311,2)</f>
        <v>0</v>
      </c>
      <c r="K311" s="220" t="s">
        <v>135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136</v>
      </c>
      <c r="AT311" s="229" t="s">
        <v>131</v>
      </c>
      <c r="AU311" s="229" t="s">
        <v>83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136</v>
      </c>
      <c r="BM311" s="229" t="s">
        <v>438</v>
      </c>
    </row>
    <row r="312" s="2" customFormat="1">
      <c r="A312" s="38"/>
      <c r="B312" s="39"/>
      <c r="C312" s="40"/>
      <c r="D312" s="231" t="s">
        <v>138</v>
      </c>
      <c r="E312" s="40"/>
      <c r="F312" s="232" t="s">
        <v>439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138</v>
      </c>
      <c r="AU312" s="17" t="s">
        <v>83</v>
      </c>
    </row>
    <row r="313" s="2" customFormat="1">
      <c r="A313" s="38"/>
      <c r="B313" s="39"/>
      <c r="C313" s="40"/>
      <c r="D313" s="231" t="s">
        <v>140</v>
      </c>
      <c r="E313" s="40"/>
      <c r="F313" s="236" t="s">
        <v>440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140</v>
      </c>
      <c r="AU313" s="17" t="s">
        <v>83</v>
      </c>
    </row>
    <row r="314" s="13" customFormat="1">
      <c r="A314" s="13"/>
      <c r="B314" s="237"/>
      <c r="C314" s="238"/>
      <c r="D314" s="231" t="s">
        <v>142</v>
      </c>
      <c r="E314" s="239" t="s">
        <v>1</v>
      </c>
      <c r="F314" s="240" t="s">
        <v>441</v>
      </c>
      <c r="G314" s="238"/>
      <c r="H314" s="241">
        <v>3372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142</v>
      </c>
      <c r="AU314" s="247" t="s">
        <v>83</v>
      </c>
      <c r="AV314" s="13" t="s">
        <v>83</v>
      </c>
      <c r="AW314" s="13" t="s">
        <v>30</v>
      </c>
      <c r="AX314" s="13" t="s">
        <v>81</v>
      </c>
      <c r="AY314" s="247" t="s">
        <v>129</v>
      </c>
    </row>
    <row r="315" s="2" customFormat="1" ht="24.15" customHeight="1">
      <c r="A315" s="38"/>
      <c r="B315" s="39"/>
      <c r="C315" s="218" t="s">
        <v>442</v>
      </c>
      <c r="D315" s="218" t="s">
        <v>131</v>
      </c>
      <c r="E315" s="219" t="s">
        <v>443</v>
      </c>
      <c r="F315" s="220" t="s">
        <v>444</v>
      </c>
      <c r="G315" s="221" t="s">
        <v>134</v>
      </c>
      <c r="H315" s="222">
        <v>56</v>
      </c>
      <c r="I315" s="223"/>
      <c r="J315" s="224">
        <f>ROUND(I315*H315,2)</f>
        <v>0</v>
      </c>
      <c r="K315" s="220" t="s">
        <v>135</v>
      </c>
      <c r="L315" s="44"/>
      <c r="M315" s="225" t="s">
        <v>1</v>
      </c>
      <c r="N315" s="226" t="s">
        <v>38</v>
      </c>
      <c r="O315" s="91"/>
      <c r="P315" s="227">
        <f>O315*H315</f>
        <v>0</v>
      </c>
      <c r="Q315" s="227">
        <v>0.19536000000000001</v>
      </c>
      <c r="R315" s="227">
        <f>Q315*H315</f>
        <v>10.940160000000001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136</v>
      </c>
      <c r="AT315" s="229" t="s">
        <v>131</v>
      </c>
      <c r="AU315" s="229" t="s">
        <v>83</v>
      </c>
      <c r="AY315" s="17" t="s">
        <v>129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81</v>
      </c>
      <c r="BK315" s="230">
        <f>ROUND(I315*H315,2)</f>
        <v>0</v>
      </c>
      <c r="BL315" s="17" t="s">
        <v>136</v>
      </c>
      <c r="BM315" s="229" t="s">
        <v>445</v>
      </c>
    </row>
    <row r="316" s="2" customFormat="1">
      <c r="A316" s="38"/>
      <c r="B316" s="39"/>
      <c r="C316" s="40"/>
      <c r="D316" s="231" t="s">
        <v>138</v>
      </c>
      <c r="E316" s="40"/>
      <c r="F316" s="232" t="s">
        <v>446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138</v>
      </c>
      <c r="AU316" s="17" t="s">
        <v>83</v>
      </c>
    </row>
    <row r="317" s="13" customFormat="1">
      <c r="A317" s="13"/>
      <c r="B317" s="237"/>
      <c r="C317" s="238"/>
      <c r="D317" s="231" t="s">
        <v>142</v>
      </c>
      <c r="E317" s="239" t="s">
        <v>1</v>
      </c>
      <c r="F317" s="240" t="s">
        <v>447</v>
      </c>
      <c r="G317" s="238"/>
      <c r="H317" s="241">
        <v>56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142</v>
      </c>
      <c r="AU317" s="247" t="s">
        <v>83</v>
      </c>
      <c r="AV317" s="13" t="s">
        <v>83</v>
      </c>
      <c r="AW317" s="13" t="s">
        <v>30</v>
      </c>
      <c r="AX317" s="13" t="s">
        <v>81</v>
      </c>
      <c r="AY317" s="247" t="s">
        <v>129</v>
      </c>
    </row>
    <row r="318" s="2" customFormat="1" ht="16.5" customHeight="1">
      <c r="A318" s="38"/>
      <c r="B318" s="39"/>
      <c r="C318" s="259" t="s">
        <v>448</v>
      </c>
      <c r="D318" s="259" t="s">
        <v>228</v>
      </c>
      <c r="E318" s="260" t="s">
        <v>449</v>
      </c>
      <c r="F318" s="261" t="s">
        <v>450</v>
      </c>
      <c r="G318" s="262" t="s">
        <v>134</v>
      </c>
      <c r="H318" s="263">
        <v>57.119999999999997</v>
      </c>
      <c r="I318" s="264"/>
      <c r="J318" s="265">
        <f>ROUND(I318*H318,2)</f>
        <v>0</v>
      </c>
      <c r="K318" s="261" t="s">
        <v>135</v>
      </c>
      <c r="L318" s="266"/>
      <c r="M318" s="267" t="s">
        <v>1</v>
      </c>
      <c r="N318" s="268" t="s">
        <v>38</v>
      </c>
      <c r="O318" s="91"/>
      <c r="P318" s="227">
        <f>O318*H318</f>
        <v>0</v>
      </c>
      <c r="Q318" s="227">
        <v>0.22800000000000001</v>
      </c>
      <c r="R318" s="227">
        <f>Q318*H318</f>
        <v>13.02336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187</v>
      </c>
      <c r="AT318" s="229" t="s">
        <v>228</v>
      </c>
      <c r="AU318" s="229" t="s">
        <v>83</v>
      </c>
      <c r="AY318" s="17" t="s">
        <v>129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136</v>
      </c>
      <c r="BM318" s="229" t="s">
        <v>451</v>
      </c>
    </row>
    <row r="319" s="2" customFormat="1">
      <c r="A319" s="38"/>
      <c r="B319" s="39"/>
      <c r="C319" s="40"/>
      <c r="D319" s="231" t="s">
        <v>138</v>
      </c>
      <c r="E319" s="40"/>
      <c r="F319" s="232" t="s">
        <v>450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138</v>
      </c>
      <c r="AU319" s="17" t="s">
        <v>83</v>
      </c>
    </row>
    <row r="320" s="13" customFormat="1">
      <c r="A320" s="13"/>
      <c r="B320" s="237"/>
      <c r="C320" s="238"/>
      <c r="D320" s="231" t="s">
        <v>142</v>
      </c>
      <c r="E320" s="238"/>
      <c r="F320" s="240" t="s">
        <v>452</v>
      </c>
      <c r="G320" s="238"/>
      <c r="H320" s="241">
        <v>57.119999999999997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142</v>
      </c>
      <c r="AU320" s="247" t="s">
        <v>83</v>
      </c>
      <c r="AV320" s="13" t="s">
        <v>83</v>
      </c>
      <c r="AW320" s="13" t="s">
        <v>4</v>
      </c>
      <c r="AX320" s="13" t="s">
        <v>81</v>
      </c>
      <c r="AY320" s="247" t="s">
        <v>129</v>
      </c>
    </row>
    <row r="321" s="12" customFormat="1" ht="22.8" customHeight="1">
      <c r="A321" s="12"/>
      <c r="B321" s="202"/>
      <c r="C321" s="203"/>
      <c r="D321" s="204" t="s">
        <v>72</v>
      </c>
      <c r="E321" s="216" t="s">
        <v>187</v>
      </c>
      <c r="F321" s="216" t="s">
        <v>453</v>
      </c>
      <c r="G321" s="203"/>
      <c r="H321" s="203"/>
      <c r="I321" s="206"/>
      <c r="J321" s="217">
        <f>BK321</f>
        <v>0</v>
      </c>
      <c r="K321" s="203"/>
      <c r="L321" s="208"/>
      <c r="M321" s="209"/>
      <c r="N321" s="210"/>
      <c r="O321" s="210"/>
      <c r="P321" s="211">
        <f>SUM(P322:P350)</f>
        <v>0</v>
      </c>
      <c r="Q321" s="210"/>
      <c r="R321" s="211">
        <f>SUM(R322:R350)</f>
        <v>15.508388</v>
      </c>
      <c r="S321" s="210"/>
      <c r="T321" s="212">
        <f>SUM(T322:T350)</f>
        <v>16.600000000000001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3" t="s">
        <v>81</v>
      </c>
      <c r="AT321" s="214" t="s">
        <v>72</v>
      </c>
      <c r="AU321" s="214" t="s">
        <v>81</v>
      </c>
      <c r="AY321" s="213" t="s">
        <v>129</v>
      </c>
      <c r="BK321" s="215">
        <f>SUM(BK322:BK350)</f>
        <v>0</v>
      </c>
    </row>
    <row r="322" s="2" customFormat="1" ht="24.15" customHeight="1">
      <c r="A322" s="38"/>
      <c r="B322" s="39"/>
      <c r="C322" s="218" t="s">
        <v>454</v>
      </c>
      <c r="D322" s="218" t="s">
        <v>131</v>
      </c>
      <c r="E322" s="219" t="s">
        <v>455</v>
      </c>
      <c r="F322" s="220" t="s">
        <v>456</v>
      </c>
      <c r="G322" s="221" t="s">
        <v>344</v>
      </c>
      <c r="H322" s="222">
        <v>12</v>
      </c>
      <c r="I322" s="223"/>
      <c r="J322" s="224">
        <f>ROUND(I322*H322,2)</f>
        <v>0</v>
      </c>
      <c r="K322" s="220" t="s">
        <v>135</v>
      </c>
      <c r="L322" s="44"/>
      <c r="M322" s="225" t="s">
        <v>1</v>
      </c>
      <c r="N322" s="226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0.32000000000000001</v>
      </c>
      <c r="T322" s="228">
        <f>S322*H322</f>
        <v>3.8399999999999999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136</v>
      </c>
      <c r="AT322" s="229" t="s">
        <v>131</v>
      </c>
      <c r="AU322" s="229" t="s">
        <v>83</v>
      </c>
      <c r="AY322" s="17" t="s">
        <v>129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136</v>
      </c>
      <c r="BM322" s="229" t="s">
        <v>457</v>
      </c>
    </row>
    <row r="323" s="2" customFormat="1">
      <c r="A323" s="38"/>
      <c r="B323" s="39"/>
      <c r="C323" s="40"/>
      <c r="D323" s="231" t="s">
        <v>138</v>
      </c>
      <c r="E323" s="40"/>
      <c r="F323" s="232" t="s">
        <v>458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138</v>
      </c>
      <c r="AU323" s="17" t="s">
        <v>83</v>
      </c>
    </row>
    <row r="324" s="13" customFormat="1">
      <c r="A324" s="13"/>
      <c r="B324" s="237"/>
      <c r="C324" s="238"/>
      <c r="D324" s="231" t="s">
        <v>142</v>
      </c>
      <c r="E324" s="239" t="s">
        <v>1</v>
      </c>
      <c r="F324" s="240" t="s">
        <v>459</v>
      </c>
      <c r="G324" s="238"/>
      <c r="H324" s="241">
        <v>12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142</v>
      </c>
      <c r="AU324" s="247" t="s">
        <v>83</v>
      </c>
      <c r="AV324" s="13" t="s">
        <v>83</v>
      </c>
      <c r="AW324" s="13" t="s">
        <v>30</v>
      </c>
      <c r="AX324" s="13" t="s">
        <v>81</v>
      </c>
      <c r="AY324" s="247" t="s">
        <v>129</v>
      </c>
    </row>
    <row r="325" s="2" customFormat="1" ht="24.15" customHeight="1">
      <c r="A325" s="38"/>
      <c r="B325" s="39"/>
      <c r="C325" s="218" t="s">
        <v>460</v>
      </c>
      <c r="D325" s="218" t="s">
        <v>131</v>
      </c>
      <c r="E325" s="219" t="s">
        <v>461</v>
      </c>
      <c r="F325" s="220" t="s">
        <v>462</v>
      </c>
      <c r="G325" s="221" t="s">
        <v>344</v>
      </c>
      <c r="H325" s="222">
        <v>10</v>
      </c>
      <c r="I325" s="223"/>
      <c r="J325" s="224">
        <f>ROUND(I325*H325,2)</f>
        <v>0</v>
      </c>
      <c r="K325" s="220" t="s">
        <v>135</v>
      </c>
      <c r="L325" s="44"/>
      <c r="M325" s="225" t="s">
        <v>1</v>
      </c>
      <c r="N325" s="226" t="s">
        <v>38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0.69999999999999996</v>
      </c>
      <c r="T325" s="228">
        <f>S325*H325</f>
        <v>7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136</v>
      </c>
      <c r="AT325" s="229" t="s">
        <v>131</v>
      </c>
      <c r="AU325" s="229" t="s">
        <v>83</v>
      </c>
      <c r="AY325" s="17" t="s">
        <v>129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81</v>
      </c>
      <c r="BK325" s="230">
        <f>ROUND(I325*H325,2)</f>
        <v>0</v>
      </c>
      <c r="BL325" s="17" t="s">
        <v>136</v>
      </c>
      <c r="BM325" s="229" t="s">
        <v>463</v>
      </c>
    </row>
    <row r="326" s="2" customFormat="1">
      <c r="A326" s="38"/>
      <c r="B326" s="39"/>
      <c r="C326" s="40"/>
      <c r="D326" s="231" t="s">
        <v>138</v>
      </c>
      <c r="E326" s="40"/>
      <c r="F326" s="232" t="s">
        <v>464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138</v>
      </c>
      <c r="AU326" s="17" t="s">
        <v>83</v>
      </c>
    </row>
    <row r="327" s="13" customFormat="1">
      <c r="A327" s="13"/>
      <c r="B327" s="237"/>
      <c r="C327" s="238"/>
      <c r="D327" s="231" t="s">
        <v>142</v>
      </c>
      <c r="E327" s="239" t="s">
        <v>1</v>
      </c>
      <c r="F327" s="240" t="s">
        <v>465</v>
      </c>
      <c r="G327" s="238"/>
      <c r="H327" s="241">
        <v>10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142</v>
      </c>
      <c r="AU327" s="247" t="s">
        <v>83</v>
      </c>
      <c r="AV327" s="13" t="s">
        <v>83</v>
      </c>
      <c r="AW327" s="13" t="s">
        <v>30</v>
      </c>
      <c r="AX327" s="13" t="s">
        <v>81</v>
      </c>
      <c r="AY327" s="247" t="s">
        <v>129</v>
      </c>
    </row>
    <row r="328" s="2" customFormat="1" ht="21.75" customHeight="1">
      <c r="A328" s="38"/>
      <c r="B328" s="39"/>
      <c r="C328" s="218" t="s">
        <v>466</v>
      </c>
      <c r="D328" s="218" t="s">
        <v>131</v>
      </c>
      <c r="E328" s="219" t="s">
        <v>467</v>
      </c>
      <c r="F328" s="220" t="s">
        <v>468</v>
      </c>
      <c r="G328" s="221" t="s">
        <v>344</v>
      </c>
      <c r="H328" s="222">
        <v>12</v>
      </c>
      <c r="I328" s="223"/>
      <c r="J328" s="224">
        <f>ROUND(I328*H328,2)</f>
        <v>0</v>
      </c>
      <c r="K328" s="220" t="s">
        <v>135</v>
      </c>
      <c r="L328" s="44"/>
      <c r="M328" s="225" t="s">
        <v>1</v>
      </c>
      <c r="N328" s="226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136</v>
      </c>
      <c r="AT328" s="229" t="s">
        <v>131</v>
      </c>
      <c r="AU328" s="229" t="s">
        <v>83</v>
      </c>
      <c r="AY328" s="17" t="s">
        <v>129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136</v>
      </c>
      <c r="BM328" s="229" t="s">
        <v>469</v>
      </c>
    </row>
    <row r="329" s="2" customFormat="1">
      <c r="A329" s="38"/>
      <c r="B329" s="39"/>
      <c r="C329" s="40"/>
      <c r="D329" s="231" t="s">
        <v>138</v>
      </c>
      <c r="E329" s="40"/>
      <c r="F329" s="232" t="s">
        <v>470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138</v>
      </c>
      <c r="AU329" s="17" t="s">
        <v>83</v>
      </c>
    </row>
    <row r="330" s="2" customFormat="1">
      <c r="A330" s="38"/>
      <c r="B330" s="39"/>
      <c r="C330" s="40"/>
      <c r="D330" s="231" t="s">
        <v>140</v>
      </c>
      <c r="E330" s="40"/>
      <c r="F330" s="236" t="s">
        <v>471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140</v>
      </c>
      <c r="AU330" s="17" t="s">
        <v>83</v>
      </c>
    </row>
    <row r="331" s="13" customFormat="1">
      <c r="A331" s="13"/>
      <c r="B331" s="237"/>
      <c r="C331" s="238"/>
      <c r="D331" s="231" t="s">
        <v>142</v>
      </c>
      <c r="E331" s="239" t="s">
        <v>1</v>
      </c>
      <c r="F331" s="240" t="s">
        <v>472</v>
      </c>
      <c r="G331" s="238"/>
      <c r="H331" s="241">
        <v>12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142</v>
      </c>
      <c r="AU331" s="247" t="s">
        <v>83</v>
      </c>
      <c r="AV331" s="13" t="s">
        <v>83</v>
      </c>
      <c r="AW331" s="13" t="s">
        <v>30</v>
      </c>
      <c r="AX331" s="13" t="s">
        <v>81</v>
      </c>
      <c r="AY331" s="247" t="s">
        <v>129</v>
      </c>
    </row>
    <row r="332" s="2" customFormat="1" ht="16.5" customHeight="1">
      <c r="A332" s="38"/>
      <c r="B332" s="39"/>
      <c r="C332" s="259" t="s">
        <v>473</v>
      </c>
      <c r="D332" s="259" t="s">
        <v>228</v>
      </c>
      <c r="E332" s="260" t="s">
        <v>474</v>
      </c>
      <c r="F332" s="261" t="s">
        <v>475</v>
      </c>
      <c r="G332" s="262" t="s">
        <v>344</v>
      </c>
      <c r="H332" s="263">
        <v>12.48</v>
      </c>
      <c r="I332" s="264"/>
      <c r="J332" s="265">
        <f>ROUND(I332*H332,2)</f>
        <v>0</v>
      </c>
      <c r="K332" s="261" t="s">
        <v>135</v>
      </c>
      <c r="L332" s="266"/>
      <c r="M332" s="267" t="s">
        <v>1</v>
      </c>
      <c r="N332" s="268" t="s">
        <v>38</v>
      </c>
      <c r="O332" s="91"/>
      <c r="P332" s="227">
        <f>O332*H332</f>
        <v>0</v>
      </c>
      <c r="Q332" s="227">
        <v>0.29959999999999998</v>
      </c>
      <c r="R332" s="227">
        <f>Q332*H332</f>
        <v>3.7390079999999997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187</v>
      </c>
      <c r="AT332" s="229" t="s">
        <v>228</v>
      </c>
      <c r="AU332" s="229" t="s">
        <v>83</v>
      </c>
      <c r="AY332" s="17" t="s">
        <v>129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136</v>
      </c>
      <c r="BM332" s="229" t="s">
        <v>476</v>
      </c>
    </row>
    <row r="333" s="2" customFormat="1">
      <c r="A333" s="38"/>
      <c r="B333" s="39"/>
      <c r="C333" s="40"/>
      <c r="D333" s="231" t="s">
        <v>138</v>
      </c>
      <c r="E333" s="40"/>
      <c r="F333" s="232" t="s">
        <v>475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138</v>
      </c>
      <c r="AU333" s="17" t="s">
        <v>83</v>
      </c>
    </row>
    <row r="334" s="13" customFormat="1">
      <c r="A334" s="13"/>
      <c r="B334" s="237"/>
      <c r="C334" s="238"/>
      <c r="D334" s="231" t="s">
        <v>142</v>
      </c>
      <c r="E334" s="238"/>
      <c r="F334" s="240" t="s">
        <v>477</v>
      </c>
      <c r="G334" s="238"/>
      <c r="H334" s="241">
        <v>12.48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142</v>
      </c>
      <c r="AU334" s="247" t="s">
        <v>83</v>
      </c>
      <c r="AV334" s="13" t="s">
        <v>83</v>
      </c>
      <c r="AW334" s="13" t="s">
        <v>4</v>
      </c>
      <c r="AX334" s="13" t="s">
        <v>81</v>
      </c>
      <c r="AY334" s="247" t="s">
        <v>129</v>
      </c>
    </row>
    <row r="335" s="2" customFormat="1" ht="21.75" customHeight="1">
      <c r="A335" s="38"/>
      <c r="B335" s="39"/>
      <c r="C335" s="218" t="s">
        <v>478</v>
      </c>
      <c r="D335" s="218" t="s">
        <v>131</v>
      </c>
      <c r="E335" s="219" t="s">
        <v>479</v>
      </c>
      <c r="F335" s="220" t="s">
        <v>480</v>
      </c>
      <c r="G335" s="221" t="s">
        <v>344</v>
      </c>
      <c r="H335" s="222">
        <v>10</v>
      </c>
      <c r="I335" s="223"/>
      <c r="J335" s="224">
        <f>ROUND(I335*H335,2)</f>
        <v>0</v>
      </c>
      <c r="K335" s="220" t="s">
        <v>135</v>
      </c>
      <c r="L335" s="44"/>
      <c r="M335" s="225" t="s">
        <v>1</v>
      </c>
      <c r="N335" s="226" t="s">
        <v>38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136</v>
      </c>
      <c r="AT335" s="229" t="s">
        <v>131</v>
      </c>
      <c r="AU335" s="229" t="s">
        <v>83</v>
      </c>
      <c r="AY335" s="17" t="s">
        <v>129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81</v>
      </c>
      <c r="BK335" s="230">
        <f>ROUND(I335*H335,2)</f>
        <v>0</v>
      </c>
      <c r="BL335" s="17" t="s">
        <v>136</v>
      </c>
      <c r="BM335" s="229" t="s">
        <v>481</v>
      </c>
    </row>
    <row r="336" s="2" customFormat="1">
      <c r="A336" s="38"/>
      <c r="B336" s="39"/>
      <c r="C336" s="40"/>
      <c r="D336" s="231" t="s">
        <v>138</v>
      </c>
      <c r="E336" s="40"/>
      <c r="F336" s="232" t="s">
        <v>482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138</v>
      </c>
      <c r="AU336" s="17" t="s">
        <v>83</v>
      </c>
    </row>
    <row r="337" s="2" customFormat="1">
      <c r="A337" s="38"/>
      <c r="B337" s="39"/>
      <c r="C337" s="40"/>
      <c r="D337" s="231" t="s">
        <v>140</v>
      </c>
      <c r="E337" s="40"/>
      <c r="F337" s="236" t="s">
        <v>471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140</v>
      </c>
      <c r="AU337" s="17" t="s">
        <v>83</v>
      </c>
    </row>
    <row r="338" s="13" customFormat="1">
      <c r="A338" s="13"/>
      <c r="B338" s="237"/>
      <c r="C338" s="238"/>
      <c r="D338" s="231" t="s">
        <v>142</v>
      </c>
      <c r="E338" s="239" t="s">
        <v>1</v>
      </c>
      <c r="F338" s="240" t="s">
        <v>483</v>
      </c>
      <c r="G338" s="238"/>
      <c r="H338" s="241">
        <v>10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142</v>
      </c>
      <c r="AU338" s="247" t="s">
        <v>83</v>
      </c>
      <c r="AV338" s="13" t="s">
        <v>83</v>
      </c>
      <c r="AW338" s="13" t="s">
        <v>30</v>
      </c>
      <c r="AX338" s="13" t="s">
        <v>81</v>
      </c>
      <c r="AY338" s="247" t="s">
        <v>129</v>
      </c>
    </row>
    <row r="339" s="2" customFormat="1" ht="16.5" customHeight="1">
      <c r="A339" s="38"/>
      <c r="B339" s="39"/>
      <c r="C339" s="259" t="s">
        <v>484</v>
      </c>
      <c r="D339" s="259" t="s">
        <v>228</v>
      </c>
      <c r="E339" s="260" t="s">
        <v>485</v>
      </c>
      <c r="F339" s="261" t="s">
        <v>486</v>
      </c>
      <c r="G339" s="262" t="s">
        <v>344</v>
      </c>
      <c r="H339" s="263">
        <v>10.4</v>
      </c>
      <c r="I339" s="264"/>
      <c r="J339" s="265">
        <f>ROUND(I339*H339,2)</f>
        <v>0</v>
      </c>
      <c r="K339" s="261" t="s">
        <v>135</v>
      </c>
      <c r="L339" s="266"/>
      <c r="M339" s="267" t="s">
        <v>1</v>
      </c>
      <c r="N339" s="268" t="s">
        <v>38</v>
      </c>
      <c r="O339" s="91"/>
      <c r="P339" s="227">
        <f>O339*H339</f>
        <v>0</v>
      </c>
      <c r="Q339" s="227">
        <v>0.59999999999999998</v>
      </c>
      <c r="R339" s="227">
        <f>Q339*H339</f>
        <v>6.2400000000000002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187</v>
      </c>
      <c r="AT339" s="229" t="s">
        <v>228</v>
      </c>
      <c r="AU339" s="229" t="s">
        <v>83</v>
      </c>
      <c r="AY339" s="17" t="s">
        <v>129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81</v>
      </c>
      <c r="BK339" s="230">
        <f>ROUND(I339*H339,2)</f>
        <v>0</v>
      </c>
      <c r="BL339" s="17" t="s">
        <v>136</v>
      </c>
      <c r="BM339" s="229" t="s">
        <v>487</v>
      </c>
    </row>
    <row r="340" s="2" customFormat="1">
      <c r="A340" s="38"/>
      <c r="B340" s="39"/>
      <c r="C340" s="40"/>
      <c r="D340" s="231" t="s">
        <v>138</v>
      </c>
      <c r="E340" s="40"/>
      <c r="F340" s="232" t="s">
        <v>486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138</v>
      </c>
      <c r="AU340" s="17" t="s">
        <v>83</v>
      </c>
    </row>
    <row r="341" s="13" customFormat="1">
      <c r="A341" s="13"/>
      <c r="B341" s="237"/>
      <c r="C341" s="238"/>
      <c r="D341" s="231" t="s">
        <v>142</v>
      </c>
      <c r="E341" s="238"/>
      <c r="F341" s="240" t="s">
        <v>488</v>
      </c>
      <c r="G341" s="238"/>
      <c r="H341" s="241">
        <v>10.4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142</v>
      </c>
      <c r="AU341" s="247" t="s">
        <v>83</v>
      </c>
      <c r="AV341" s="13" t="s">
        <v>83</v>
      </c>
      <c r="AW341" s="13" t="s">
        <v>4</v>
      </c>
      <c r="AX341" s="13" t="s">
        <v>81</v>
      </c>
      <c r="AY341" s="247" t="s">
        <v>129</v>
      </c>
    </row>
    <row r="342" s="2" customFormat="1" ht="24.15" customHeight="1">
      <c r="A342" s="38"/>
      <c r="B342" s="39"/>
      <c r="C342" s="218" t="s">
        <v>489</v>
      </c>
      <c r="D342" s="218" t="s">
        <v>131</v>
      </c>
      <c r="E342" s="219" t="s">
        <v>490</v>
      </c>
      <c r="F342" s="220" t="s">
        <v>491</v>
      </c>
      <c r="G342" s="221" t="s">
        <v>153</v>
      </c>
      <c r="H342" s="222">
        <v>3</v>
      </c>
      <c r="I342" s="223"/>
      <c r="J342" s="224">
        <f>ROUND(I342*H342,2)</f>
        <v>0</v>
      </c>
      <c r="K342" s="220" t="s">
        <v>135</v>
      </c>
      <c r="L342" s="44"/>
      <c r="M342" s="225" t="s">
        <v>1</v>
      </c>
      <c r="N342" s="226" t="s">
        <v>38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1.9199999999999999</v>
      </c>
      <c r="T342" s="228">
        <f>S342*H342</f>
        <v>5.7599999999999998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136</v>
      </c>
      <c r="AT342" s="229" t="s">
        <v>131</v>
      </c>
      <c r="AU342" s="229" t="s">
        <v>83</v>
      </c>
      <c r="AY342" s="17" t="s">
        <v>129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136</v>
      </c>
      <c r="BM342" s="229" t="s">
        <v>492</v>
      </c>
    </row>
    <row r="343" s="2" customFormat="1">
      <c r="A343" s="38"/>
      <c r="B343" s="39"/>
      <c r="C343" s="40"/>
      <c r="D343" s="231" t="s">
        <v>138</v>
      </c>
      <c r="E343" s="40"/>
      <c r="F343" s="232" t="s">
        <v>493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138</v>
      </c>
      <c r="AU343" s="17" t="s">
        <v>83</v>
      </c>
    </row>
    <row r="344" s="13" customFormat="1">
      <c r="A344" s="13"/>
      <c r="B344" s="237"/>
      <c r="C344" s="238"/>
      <c r="D344" s="231" t="s">
        <v>142</v>
      </c>
      <c r="E344" s="239" t="s">
        <v>1</v>
      </c>
      <c r="F344" s="240" t="s">
        <v>494</v>
      </c>
      <c r="G344" s="238"/>
      <c r="H344" s="241">
        <v>3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142</v>
      </c>
      <c r="AU344" s="247" t="s">
        <v>83</v>
      </c>
      <c r="AV344" s="13" t="s">
        <v>83</v>
      </c>
      <c r="AW344" s="13" t="s">
        <v>30</v>
      </c>
      <c r="AX344" s="13" t="s">
        <v>81</v>
      </c>
      <c r="AY344" s="247" t="s">
        <v>129</v>
      </c>
    </row>
    <row r="345" s="2" customFormat="1" ht="24.15" customHeight="1">
      <c r="A345" s="38"/>
      <c r="B345" s="39"/>
      <c r="C345" s="218" t="s">
        <v>495</v>
      </c>
      <c r="D345" s="218" t="s">
        <v>131</v>
      </c>
      <c r="E345" s="219" t="s">
        <v>496</v>
      </c>
      <c r="F345" s="220" t="s">
        <v>497</v>
      </c>
      <c r="G345" s="221" t="s">
        <v>146</v>
      </c>
      <c r="H345" s="222">
        <v>2</v>
      </c>
      <c r="I345" s="223"/>
      <c r="J345" s="224">
        <f>ROUND(I345*H345,2)</f>
        <v>0</v>
      </c>
      <c r="K345" s="220" t="s">
        <v>135</v>
      </c>
      <c r="L345" s="44"/>
      <c r="M345" s="225" t="s">
        <v>1</v>
      </c>
      <c r="N345" s="226" t="s">
        <v>38</v>
      </c>
      <c r="O345" s="91"/>
      <c r="P345" s="227">
        <f>O345*H345</f>
        <v>0</v>
      </c>
      <c r="Q345" s="227">
        <v>1.5307299999999999</v>
      </c>
      <c r="R345" s="227">
        <f>Q345*H345</f>
        <v>3.0614599999999998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136</v>
      </c>
      <c r="AT345" s="229" t="s">
        <v>131</v>
      </c>
      <c r="AU345" s="229" t="s">
        <v>83</v>
      </c>
      <c r="AY345" s="17" t="s">
        <v>129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136</v>
      </c>
      <c r="BM345" s="229" t="s">
        <v>498</v>
      </c>
    </row>
    <row r="346" s="2" customFormat="1">
      <c r="A346" s="38"/>
      <c r="B346" s="39"/>
      <c r="C346" s="40"/>
      <c r="D346" s="231" t="s">
        <v>138</v>
      </c>
      <c r="E346" s="40"/>
      <c r="F346" s="232" t="s">
        <v>499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138</v>
      </c>
      <c r="AU346" s="17" t="s">
        <v>83</v>
      </c>
    </row>
    <row r="347" s="2" customFormat="1">
      <c r="A347" s="38"/>
      <c r="B347" s="39"/>
      <c r="C347" s="40"/>
      <c r="D347" s="231" t="s">
        <v>140</v>
      </c>
      <c r="E347" s="40"/>
      <c r="F347" s="236" t="s">
        <v>500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140</v>
      </c>
      <c r="AU347" s="17" t="s">
        <v>83</v>
      </c>
    </row>
    <row r="348" s="13" customFormat="1">
      <c r="A348" s="13"/>
      <c r="B348" s="237"/>
      <c r="C348" s="238"/>
      <c r="D348" s="231" t="s">
        <v>142</v>
      </c>
      <c r="E348" s="239" t="s">
        <v>1</v>
      </c>
      <c r="F348" s="240" t="s">
        <v>501</v>
      </c>
      <c r="G348" s="238"/>
      <c r="H348" s="241">
        <v>2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142</v>
      </c>
      <c r="AU348" s="247" t="s">
        <v>83</v>
      </c>
      <c r="AV348" s="13" t="s">
        <v>83</v>
      </c>
      <c r="AW348" s="13" t="s">
        <v>30</v>
      </c>
      <c r="AX348" s="13" t="s">
        <v>81</v>
      </c>
      <c r="AY348" s="247" t="s">
        <v>129</v>
      </c>
    </row>
    <row r="349" s="2" customFormat="1" ht="21.75" customHeight="1">
      <c r="A349" s="38"/>
      <c r="B349" s="39"/>
      <c r="C349" s="218" t="s">
        <v>502</v>
      </c>
      <c r="D349" s="218" t="s">
        <v>131</v>
      </c>
      <c r="E349" s="219" t="s">
        <v>503</v>
      </c>
      <c r="F349" s="220" t="s">
        <v>504</v>
      </c>
      <c r="G349" s="221" t="s">
        <v>146</v>
      </c>
      <c r="H349" s="222">
        <v>6</v>
      </c>
      <c r="I349" s="223"/>
      <c r="J349" s="224">
        <f>ROUND(I349*H349,2)</f>
        <v>0</v>
      </c>
      <c r="K349" s="220" t="s">
        <v>135</v>
      </c>
      <c r="L349" s="44"/>
      <c r="M349" s="225" t="s">
        <v>1</v>
      </c>
      <c r="N349" s="226" t="s">
        <v>38</v>
      </c>
      <c r="O349" s="91"/>
      <c r="P349" s="227">
        <f>O349*H349</f>
        <v>0</v>
      </c>
      <c r="Q349" s="227">
        <v>0.41132000000000002</v>
      </c>
      <c r="R349" s="227">
        <f>Q349*H349</f>
        <v>2.4679200000000003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136</v>
      </c>
      <c r="AT349" s="229" t="s">
        <v>131</v>
      </c>
      <c r="AU349" s="229" t="s">
        <v>83</v>
      </c>
      <c r="AY349" s="17" t="s">
        <v>129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136</v>
      </c>
      <c r="BM349" s="229" t="s">
        <v>505</v>
      </c>
    </row>
    <row r="350" s="2" customFormat="1">
      <c r="A350" s="38"/>
      <c r="B350" s="39"/>
      <c r="C350" s="40"/>
      <c r="D350" s="231" t="s">
        <v>138</v>
      </c>
      <c r="E350" s="40"/>
      <c r="F350" s="232" t="s">
        <v>506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138</v>
      </c>
      <c r="AU350" s="17" t="s">
        <v>83</v>
      </c>
    </row>
    <row r="351" s="12" customFormat="1" ht="22.8" customHeight="1">
      <c r="A351" s="12"/>
      <c r="B351" s="202"/>
      <c r="C351" s="203"/>
      <c r="D351" s="204" t="s">
        <v>72</v>
      </c>
      <c r="E351" s="216" t="s">
        <v>193</v>
      </c>
      <c r="F351" s="216" t="s">
        <v>507</v>
      </c>
      <c r="G351" s="203"/>
      <c r="H351" s="203"/>
      <c r="I351" s="206"/>
      <c r="J351" s="217">
        <f>BK351</f>
        <v>0</v>
      </c>
      <c r="K351" s="203"/>
      <c r="L351" s="208"/>
      <c r="M351" s="209"/>
      <c r="N351" s="210"/>
      <c r="O351" s="210"/>
      <c r="P351" s="211">
        <f>SUM(P352:P374)</f>
        <v>0</v>
      </c>
      <c r="Q351" s="210"/>
      <c r="R351" s="211">
        <f>SUM(R352:R374)</f>
        <v>0.44592999999999994</v>
      </c>
      <c r="S351" s="210"/>
      <c r="T351" s="212">
        <f>SUM(T352:T374)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3" t="s">
        <v>81</v>
      </c>
      <c r="AT351" s="214" t="s">
        <v>72</v>
      </c>
      <c r="AU351" s="214" t="s">
        <v>81</v>
      </c>
      <c r="AY351" s="213" t="s">
        <v>129</v>
      </c>
      <c r="BK351" s="215">
        <f>SUM(BK352:BK374)</f>
        <v>0</v>
      </c>
    </row>
    <row r="352" s="2" customFormat="1" ht="24.15" customHeight="1">
      <c r="A352" s="38"/>
      <c r="B352" s="39"/>
      <c r="C352" s="218" t="s">
        <v>508</v>
      </c>
      <c r="D352" s="218" t="s">
        <v>131</v>
      </c>
      <c r="E352" s="219" t="s">
        <v>509</v>
      </c>
      <c r="F352" s="220" t="s">
        <v>510</v>
      </c>
      <c r="G352" s="221" t="s">
        <v>146</v>
      </c>
      <c r="H352" s="222">
        <v>4</v>
      </c>
      <c r="I352" s="223"/>
      <c r="J352" s="224">
        <f>ROUND(I352*H352,2)</f>
        <v>0</v>
      </c>
      <c r="K352" s="220" t="s">
        <v>135</v>
      </c>
      <c r="L352" s="44"/>
      <c r="M352" s="225" t="s">
        <v>1</v>
      </c>
      <c r="N352" s="226" t="s">
        <v>38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136</v>
      </c>
      <c r="AT352" s="229" t="s">
        <v>131</v>
      </c>
      <c r="AU352" s="229" t="s">
        <v>83</v>
      </c>
      <c r="AY352" s="17" t="s">
        <v>129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81</v>
      </c>
      <c r="BK352" s="230">
        <f>ROUND(I352*H352,2)</f>
        <v>0</v>
      </c>
      <c r="BL352" s="17" t="s">
        <v>136</v>
      </c>
      <c r="BM352" s="229" t="s">
        <v>511</v>
      </c>
    </row>
    <row r="353" s="2" customFormat="1">
      <c r="A353" s="38"/>
      <c r="B353" s="39"/>
      <c r="C353" s="40"/>
      <c r="D353" s="231" t="s">
        <v>138</v>
      </c>
      <c r="E353" s="40"/>
      <c r="F353" s="232" t="s">
        <v>512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138</v>
      </c>
      <c r="AU353" s="17" t="s">
        <v>83</v>
      </c>
    </row>
    <row r="354" s="13" customFormat="1">
      <c r="A354" s="13"/>
      <c r="B354" s="237"/>
      <c r="C354" s="238"/>
      <c r="D354" s="231" t="s">
        <v>142</v>
      </c>
      <c r="E354" s="239" t="s">
        <v>1</v>
      </c>
      <c r="F354" s="240" t="s">
        <v>513</v>
      </c>
      <c r="G354" s="238"/>
      <c r="H354" s="241">
        <v>4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142</v>
      </c>
      <c r="AU354" s="247" t="s">
        <v>83</v>
      </c>
      <c r="AV354" s="13" t="s">
        <v>83</v>
      </c>
      <c r="AW354" s="13" t="s">
        <v>30</v>
      </c>
      <c r="AX354" s="13" t="s">
        <v>81</v>
      </c>
      <c r="AY354" s="247" t="s">
        <v>129</v>
      </c>
    </row>
    <row r="355" s="2" customFormat="1" ht="16.5" customHeight="1">
      <c r="A355" s="38"/>
      <c r="B355" s="39"/>
      <c r="C355" s="259" t="s">
        <v>514</v>
      </c>
      <c r="D355" s="259" t="s">
        <v>228</v>
      </c>
      <c r="E355" s="260" t="s">
        <v>515</v>
      </c>
      <c r="F355" s="261" t="s">
        <v>516</v>
      </c>
      <c r="G355" s="262" t="s">
        <v>146</v>
      </c>
      <c r="H355" s="263">
        <v>4</v>
      </c>
      <c r="I355" s="264"/>
      <c r="J355" s="265">
        <f>ROUND(I355*H355,2)</f>
        <v>0</v>
      </c>
      <c r="K355" s="261" t="s">
        <v>135</v>
      </c>
      <c r="L355" s="266"/>
      <c r="M355" s="267" t="s">
        <v>1</v>
      </c>
      <c r="N355" s="268" t="s">
        <v>38</v>
      </c>
      <c r="O355" s="91"/>
      <c r="P355" s="227">
        <f>O355*H355</f>
        <v>0</v>
      </c>
      <c r="Q355" s="227">
        <v>0.0020999999999999999</v>
      </c>
      <c r="R355" s="227">
        <f>Q355*H355</f>
        <v>0.0083999999999999995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187</v>
      </c>
      <c r="AT355" s="229" t="s">
        <v>228</v>
      </c>
      <c r="AU355" s="229" t="s">
        <v>83</v>
      </c>
      <c r="AY355" s="17" t="s">
        <v>129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81</v>
      </c>
      <c r="BK355" s="230">
        <f>ROUND(I355*H355,2)</f>
        <v>0</v>
      </c>
      <c r="BL355" s="17" t="s">
        <v>136</v>
      </c>
      <c r="BM355" s="229" t="s">
        <v>517</v>
      </c>
    </row>
    <row r="356" s="2" customFormat="1">
      <c r="A356" s="38"/>
      <c r="B356" s="39"/>
      <c r="C356" s="40"/>
      <c r="D356" s="231" t="s">
        <v>138</v>
      </c>
      <c r="E356" s="40"/>
      <c r="F356" s="232" t="s">
        <v>516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138</v>
      </c>
      <c r="AU356" s="17" t="s">
        <v>83</v>
      </c>
    </row>
    <row r="357" s="2" customFormat="1" ht="24.15" customHeight="1">
      <c r="A357" s="38"/>
      <c r="B357" s="39"/>
      <c r="C357" s="218" t="s">
        <v>518</v>
      </c>
      <c r="D357" s="218" t="s">
        <v>131</v>
      </c>
      <c r="E357" s="219" t="s">
        <v>519</v>
      </c>
      <c r="F357" s="220" t="s">
        <v>520</v>
      </c>
      <c r="G357" s="221" t="s">
        <v>146</v>
      </c>
      <c r="H357" s="222">
        <v>2</v>
      </c>
      <c r="I357" s="223"/>
      <c r="J357" s="224">
        <f>ROUND(I357*H357,2)</f>
        <v>0</v>
      </c>
      <c r="K357" s="220" t="s">
        <v>135</v>
      </c>
      <c r="L357" s="44"/>
      <c r="M357" s="225" t="s">
        <v>1</v>
      </c>
      <c r="N357" s="226" t="s">
        <v>38</v>
      </c>
      <c r="O357" s="91"/>
      <c r="P357" s="227">
        <f>O357*H357</f>
        <v>0</v>
      </c>
      <c r="Q357" s="227">
        <v>0.00069999999999999999</v>
      </c>
      <c r="R357" s="227">
        <f>Q357*H357</f>
        <v>0.0014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136</v>
      </c>
      <c r="AT357" s="229" t="s">
        <v>131</v>
      </c>
      <c r="AU357" s="229" t="s">
        <v>83</v>
      </c>
      <c r="AY357" s="17" t="s">
        <v>129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81</v>
      </c>
      <c r="BK357" s="230">
        <f>ROUND(I357*H357,2)</f>
        <v>0</v>
      </c>
      <c r="BL357" s="17" t="s">
        <v>136</v>
      </c>
      <c r="BM357" s="229" t="s">
        <v>521</v>
      </c>
    </row>
    <row r="358" s="2" customFormat="1">
      <c r="A358" s="38"/>
      <c r="B358" s="39"/>
      <c r="C358" s="40"/>
      <c r="D358" s="231" t="s">
        <v>138</v>
      </c>
      <c r="E358" s="40"/>
      <c r="F358" s="232" t="s">
        <v>522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138</v>
      </c>
      <c r="AU358" s="17" t="s">
        <v>83</v>
      </c>
    </row>
    <row r="359" s="2" customFormat="1" ht="24.15" customHeight="1">
      <c r="A359" s="38"/>
      <c r="B359" s="39"/>
      <c r="C359" s="259" t="s">
        <v>523</v>
      </c>
      <c r="D359" s="259" t="s">
        <v>228</v>
      </c>
      <c r="E359" s="260" t="s">
        <v>524</v>
      </c>
      <c r="F359" s="261" t="s">
        <v>525</v>
      </c>
      <c r="G359" s="262" t="s">
        <v>146</v>
      </c>
      <c r="H359" s="263">
        <v>2</v>
      </c>
      <c r="I359" s="264"/>
      <c r="J359" s="265">
        <f>ROUND(I359*H359,2)</f>
        <v>0</v>
      </c>
      <c r="K359" s="261" t="s">
        <v>135</v>
      </c>
      <c r="L359" s="266"/>
      <c r="M359" s="267" t="s">
        <v>1</v>
      </c>
      <c r="N359" s="268" t="s">
        <v>38</v>
      </c>
      <c r="O359" s="91"/>
      <c r="P359" s="227">
        <f>O359*H359</f>
        <v>0</v>
      </c>
      <c r="Q359" s="227">
        <v>0.0012999999999999999</v>
      </c>
      <c r="R359" s="227">
        <f>Q359*H359</f>
        <v>0.0025999999999999999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187</v>
      </c>
      <c r="AT359" s="229" t="s">
        <v>228</v>
      </c>
      <c r="AU359" s="229" t="s">
        <v>83</v>
      </c>
      <c r="AY359" s="17" t="s">
        <v>129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81</v>
      </c>
      <c r="BK359" s="230">
        <f>ROUND(I359*H359,2)</f>
        <v>0</v>
      </c>
      <c r="BL359" s="17" t="s">
        <v>136</v>
      </c>
      <c r="BM359" s="229" t="s">
        <v>526</v>
      </c>
    </row>
    <row r="360" s="2" customFormat="1">
      <c r="A360" s="38"/>
      <c r="B360" s="39"/>
      <c r="C360" s="40"/>
      <c r="D360" s="231" t="s">
        <v>138</v>
      </c>
      <c r="E360" s="40"/>
      <c r="F360" s="232" t="s">
        <v>525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138</v>
      </c>
      <c r="AU360" s="17" t="s">
        <v>83</v>
      </c>
    </row>
    <row r="361" s="2" customFormat="1" ht="24.15" customHeight="1">
      <c r="A361" s="38"/>
      <c r="B361" s="39"/>
      <c r="C361" s="218" t="s">
        <v>527</v>
      </c>
      <c r="D361" s="218" t="s">
        <v>131</v>
      </c>
      <c r="E361" s="219" t="s">
        <v>528</v>
      </c>
      <c r="F361" s="220" t="s">
        <v>529</v>
      </c>
      <c r="G361" s="221" t="s">
        <v>146</v>
      </c>
      <c r="H361" s="222">
        <v>1</v>
      </c>
      <c r="I361" s="223"/>
      <c r="J361" s="224">
        <f>ROUND(I361*H361,2)</f>
        <v>0</v>
      </c>
      <c r="K361" s="220" t="s">
        <v>135</v>
      </c>
      <c r="L361" s="44"/>
      <c r="M361" s="225" t="s">
        <v>1</v>
      </c>
      <c r="N361" s="226" t="s">
        <v>38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136</v>
      </c>
      <c r="AT361" s="229" t="s">
        <v>131</v>
      </c>
      <c r="AU361" s="229" t="s">
        <v>83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136</v>
      </c>
      <c r="BM361" s="229" t="s">
        <v>530</v>
      </c>
    </row>
    <row r="362" s="2" customFormat="1">
      <c r="A362" s="38"/>
      <c r="B362" s="39"/>
      <c r="C362" s="40"/>
      <c r="D362" s="231" t="s">
        <v>138</v>
      </c>
      <c r="E362" s="40"/>
      <c r="F362" s="232" t="s">
        <v>531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138</v>
      </c>
      <c r="AU362" s="17" t="s">
        <v>83</v>
      </c>
    </row>
    <row r="363" s="2" customFormat="1" ht="16.5" customHeight="1">
      <c r="A363" s="38"/>
      <c r="B363" s="39"/>
      <c r="C363" s="259" t="s">
        <v>532</v>
      </c>
      <c r="D363" s="259" t="s">
        <v>228</v>
      </c>
      <c r="E363" s="260" t="s">
        <v>533</v>
      </c>
      <c r="F363" s="261" t="s">
        <v>534</v>
      </c>
      <c r="G363" s="262" t="s">
        <v>146</v>
      </c>
      <c r="H363" s="263">
        <v>1</v>
      </c>
      <c r="I363" s="264"/>
      <c r="J363" s="265">
        <f>ROUND(I363*H363,2)</f>
        <v>0</v>
      </c>
      <c r="K363" s="261" t="s">
        <v>135</v>
      </c>
      <c r="L363" s="266"/>
      <c r="M363" s="267" t="s">
        <v>1</v>
      </c>
      <c r="N363" s="268" t="s">
        <v>38</v>
      </c>
      <c r="O363" s="91"/>
      <c r="P363" s="227">
        <f>O363*H363</f>
        <v>0</v>
      </c>
      <c r="Q363" s="227">
        <v>0.015699999999999999</v>
      </c>
      <c r="R363" s="227">
        <f>Q363*H363</f>
        <v>0.015699999999999999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187</v>
      </c>
      <c r="AT363" s="229" t="s">
        <v>228</v>
      </c>
      <c r="AU363" s="229" t="s">
        <v>83</v>
      </c>
      <c r="AY363" s="17" t="s">
        <v>129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81</v>
      </c>
      <c r="BK363" s="230">
        <f>ROUND(I363*H363,2)</f>
        <v>0</v>
      </c>
      <c r="BL363" s="17" t="s">
        <v>136</v>
      </c>
      <c r="BM363" s="229" t="s">
        <v>535</v>
      </c>
    </row>
    <row r="364" s="2" customFormat="1">
      <c r="A364" s="38"/>
      <c r="B364" s="39"/>
      <c r="C364" s="40"/>
      <c r="D364" s="231" t="s">
        <v>138</v>
      </c>
      <c r="E364" s="40"/>
      <c r="F364" s="232" t="s">
        <v>534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138</v>
      </c>
      <c r="AU364" s="17" t="s">
        <v>83</v>
      </c>
    </row>
    <row r="365" s="2" customFormat="1">
      <c r="A365" s="38"/>
      <c r="B365" s="39"/>
      <c r="C365" s="40"/>
      <c r="D365" s="231" t="s">
        <v>140</v>
      </c>
      <c r="E365" s="40"/>
      <c r="F365" s="236" t="s">
        <v>536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140</v>
      </c>
      <c r="AU365" s="17" t="s">
        <v>83</v>
      </c>
    </row>
    <row r="366" s="2" customFormat="1" ht="24.15" customHeight="1">
      <c r="A366" s="38"/>
      <c r="B366" s="39"/>
      <c r="C366" s="218" t="s">
        <v>537</v>
      </c>
      <c r="D366" s="218" t="s">
        <v>131</v>
      </c>
      <c r="E366" s="219" t="s">
        <v>538</v>
      </c>
      <c r="F366" s="220" t="s">
        <v>539</v>
      </c>
      <c r="G366" s="221" t="s">
        <v>146</v>
      </c>
      <c r="H366" s="222">
        <v>3</v>
      </c>
      <c r="I366" s="223"/>
      <c r="J366" s="224">
        <f>ROUND(I366*H366,2)</f>
        <v>0</v>
      </c>
      <c r="K366" s="220" t="s">
        <v>135</v>
      </c>
      <c r="L366" s="44"/>
      <c r="M366" s="225" t="s">
        <v>1</v>
      </c>
      <c r="N366" s="226" t="s">
        <v>38</v>
      </c>
      <c r="O366" s="91"/>
      <c r="P366" s="227">
        <f>O366*H366</f>
        <v>0</v>
      </c>
      <c r="Q366" s="227">
        <v>0.11241</v>
      </c>
      <c r="R366" s="227">
        <f>Q366*H366</f>
        <v>0.33722999999999997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136</v>
      </c>
      <c r="AT366" s="229" t="s">
        <v>131</v>
      </c>
      <c r="AU366" s="229" t="s">
        <v>83</v>
      </c>
      <c r="AY366" s="17" t="s">
        <v>129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136</v>
      </c>
      <c r="BM366" s="229" t="s">
        <v>540</v>
      </c>
    </row>
    <row r="367" s="2" customFormat="1">
      <c r="A367" s="38"/>
      <c r="B367" s="39"/>
      <c r="C367" s="40"/>
      <c r="D367" s="231" t="s">
        <v>138</v>
      </c>
      <c r="E367" s="40"/>
      <c r="F367" s="232" t="s">
        <v>541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138</v>
      </c>
      <c r="AU367" s="17" t="s">
        <v>83</v>
      </c>
    </row>
    <row r="368" s="2" customFormat="1" ht="21.75" customHeight="1">
      <c r="A368" s="38"/>
      <c r="B368" s="39"/>
      <c r="C368" s="259" t="s">
        <v>542</v>
      </c>
      <c r="D368" s="259" t="s">
        <v>228</v>
      </c>
      <c r="E368" s="260" t="s">
        <v>543</v>
      </c>
      <c r="F368" s="261" t="s">
        <v>544</v>
      </c>
      <c r="G368" s="262" t="s">
        <v>146</v>
      </c>
      <c r="H368" s="263">
        <v>3</v>
      </c>
      <c r="I368" s="264"/>
      <c r="J368" s="265">
        <f>ROUND(I368*H368,2)</f>
        <v>0</v>
      </c>
      <c r="K368" s="261" t="s">
        <v>135</v>
      </c>
      <c r="L368" s="266"/>
      <c r="M368" s="267" t="s">
        <v>1</v>
      </c>
      <c r="N368" s="268" t="s">
        <v>38</v>
      </c>
      <c r="O368" s="91"/>
      <c r="P368" s="227">
        <f>O368*H368</f>
        <v>0</v>
      </c>
      <c r="Q368" s="227">
        <v>0.0061000000000000004</v>
      </c>
      <c r="R368" s="227">
        <f>Q368*H368</f>
        <v>0.0183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187</v>
      </c>
      <c r="AT368" s="229" t="s">
        <v>228</v>
      </c>
      <c r="AU368" s="229" t="s">
        <v>83</v>
      </c>
      <c r="AY368" s="17" t="s">
        <v>129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136</v>
      </c>
      <c r="BM368" s="229" t="s">
        <v>545</v>
      </c>
    </row>
    <row r="369" s="2" customFormat="1">
      <c r="A369" s="38"/>
      <c r="B369" s="39"/>
      <c r="C369" s="40"/>
      <c r="D369" s="231" t="s">
        <v>138</v>
      </c>
      <c r="E369" s="40"/>
      <c r="F369" s="232" t="s">
        <v>544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138</v>
      </c>
      <c r="AU369" s="17" t="s">
        <v>83</v>
      </c>
    </row>
    <row r="370" s="2" customFormat="1" ht="24.15" customHeight="1">
      <c r="A370" s="38"/>
      <c r="B370" s="39"/>
      <c r="C370" s="218" t="s">
        <v>546</v>
      </c>
      <c r="D370" s="218" t="s">
        <v>131</v>
      </c>
      <c r="E370" s="219" t="s">
        <v>547</v>
      </c>
      <c r="F370" s="220" t="s">
        <v>548</v>
      </c>
      <c r="G370" s="221" t="s">
        <v>344</v>
      </c>
      <c r="H370" s="222">
        <v>70</v>
      </c>
      <c r="I370" s="223"/>
      <c r="J370" s="224">
        <f>ROUND(I370*H370,2)</f>
        <v>0</v>
      </c>
      <c r="K370" s="220" t="s">
        <v>135</v>
      </c>
      <c r="L370" s="44"/>
      <c r="M370" s="225" t="s">
        <v>1</v>
      </c>
      <c r="N370" s="226" t="s">
        <v>38</v>
      </c>
      <c r="O370" s="91"/>
      <c r="P370" s="227">
        <f>O370*H370</f>
        <v>0</v>
      </c>
      <c r="Q370" s="227">
        <v>1.0000000000000001E-05</v>
      </c>
      <c r="R370" s="227">
        <f>Q370*H370</f>
        <v>0.0007000000000000001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136</v>
      </c>
      <c r="AT370" s="229" t="s">
        <v>131</v>
      </c>
      <c r="AU370" s="229" t="s">
        <v>83</v>
      </c>
      <c r="AY370" s="17" t="s">
        <v>129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81</v>
      </c>
      <c r="BK370" s="230">
        <f>ROUND(I370*H370,2)</f>
        <v>0</v>
      </c>
      <c r="BL370" s="17" t="s">
        <v>136</v>
      </c>
      <c r="BM370" s="229" t="s">
        <v>549</v>
      </c>
    </row>
    <row r="371" s="2" customFormat="1">
      <c r="A371" s="38"/>
      <c r="B371" s="39"/>
      <c r="C371" s="40"/>
      <c r="D371" s="231" t="s">
        <v>138</v>
      </c>
      <c r="E371" s="40"/>
      <c r="F371" s="232" t="s">
        <v>550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138</v>
      </c>
      <c r="AU371" s="17" t="s">
        <v>83</v>
      </c>
    </row>
    <row r="372" s="13" customFormat="1">
      <c r="A372" s="13"/>
      <c r="B372" s="237"/>
      <c r="C372" s="238"/>
      <c r="D372" s="231" t="s">
        <v>142</v>
      </c>
      <c r="E372" s="239" t="s">
        <v>1</v>
      </c>
      <c r="F372" s="240" t="s">
        <v>551</v>
      </c>
      <c r="G372" s="238"/>
      <c r="H372" s="241">
        <v>70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142</v>
      </c>
      <c r="AU372" s="247" t="s">
        <v>83</v>
      </c>
      <c r="AV372" s="13" t="s">
        <v>83</v>
      </c>
      <c r="AW372" s="13" t="s">
        <v>30</v>
      </c>
      <c r="AX372" s="13" t="s">
        <v>81</v>
      </c>
      <c r="AY372" s="247" t="s">
        <v>129</v>
      </c>
    </row>
    <row r="373" s="2" customFormat="1" ht="24.15" customHeight="1">
      <c r="A373" s="38"/>
      <c r="B373" s="39"/>
      <c r="C373" s="218" t="s">
        <v>552</v>
      </c>
      <c r="D373" s="218" t="s">
        <v>131</v>
      </c>
      <c r="E373" s="219" t="s">
        <v>553</v>
      </c>
      <c r="F373" s="220" t="s">
        <v>554</v>
      </c>
      <c r="G373" s="221" t="s">
        <v>344</v>
      </c>
      <c r="H373" s="222">
        <v>70</v>
      </c>
      <c r="I373" s="223"/>
      <c r="J373" s="224">
        <f>ROUND(I373*H373,2)</f>
        <v>0</v>
      </c>
      <c r="K373" s="220" t="s">
        <v>135</v>
      </c>
      <c r="L373" s="44"/>
      <c r="M373" s="225" t="s">
        <v>1</v>
      </c>
      <c r="N373" s="226" t="s">
        <v>38</v>
      </c>
      <c r="O373" s="91"/>
      <c r="P373" s="227">
        <f>O373*H373</f>
        <v>0</v>
      </c>
      <c r="Q373" s="227">
        <v>0.00088000000000000003</v>
      </c>
      <c r="R373" s="227">
        <f>Q373*H373</f>
        <v>0.061600000000000002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136</v>
      </c>
      <c r="AT373" s="229" t="s">
        <v>131</v>
      </c>
      <c r="AU373" s="229" t="s">
        <v>83</v>
      </c>
      <c r="AY373" s="17" t="s">
        <v>129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81</v>
      </c>
      <c r="BK373" s="230">
        <f>ROUND(I373*H373,2)</f>
        <v>0</v>
      </c>
      <c r="BL373" s="17" t="s">
        <v>136</v>
      </c>
      <c r="BM373" s="229" t="s">
        <v>555</v>
      </c>
    </row>
    <row r="374" s="2" customFormat="1">
      <c r="A374" s="38"/>
      <c r="B374" s="39"/>
      <c r="C374" s="40"/>
      <c r="D374" s="231" t="s">
        <v>138</v>
      </c>
      <c r="E374" s="40"/>
      <c r="F374" s="232" t="s">
        <v>556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138</v>
      </c>
      <c r="AU374" s="17" t="s">
        <v>83</v>
      </c>
    </row>
    <row r="375" s="12" customFormat="1" ht="22.8" customHeight="1">
      <c r="A375" s="12"/>
      <c r="B375" s="202"/>
      <c r="C375" s="203"/>
      <c r="D375" s="204" t="s">
        <v>72</v>
      </c>
      <c r="E375" s="216" t="s">
        <v>557</v>
      </c>
      <c r="F375" s="216" t="s">
        <v>558</v>
      </c>
      <c r="G375" s="203"/>
      <c r="H375" s="203"/>
      <c r="I375" s="206"/>
      <c r="J375" s="217">
        <f>BK375</f>
        <v>0</v>
      </c>
      <c r="K375" s="203"/>
      <c r="L375" s="208"/>
      <c r="M375" s="209"/>
      <c r="N375" s="210"/>
      <c r="O375" s="210"/>
      <c r="P375" s="211">
        <f>SUM(P376:P384)</f>
        <v>0</v>
      </c>
      <c r="Q375" s="210"/>
      <c r="R375" s="211">
        <f>SUM(R376:R384)</f>
        <v>0</v>
      </c>
      <c r="S375" s="210"/>
      <c r="T375" s="212">
        <f>SUM(T376:T384)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3" t="s">
        <v>81</v>
      </c>
      <c r="AT375" s="214" t="s">
        <v>72</v>
      </c>
      <c r="AU375" s="214" t="s">
        <v>81</v>
      </c>
      <c r="AY375" s="213" t="s">
        <v>129</v>
      </c>
      <c r="BK375" s="215">
        <f>SUM(BK376:BK384)</f>
        <v>0</v>
      </c>
    </row>
    <row r="376" s="2" customFormat="1" ht="24.15" customHeight="1">
      <c r="A376" s="38"/>
      <c r="B376" s="39"/>
      <c r="C376" s="218" t="s">
        <v>559</v>
      </c>
      <c r="D376" s="218" t="s">
        <v>131</v>
      </c>
      <c r="E376" s="219" t="s">
        <v>560</v>
      </c>
      <c r="F376" s="220" t="s">
        <v>561</v>
      </c>
      <c r="G376" s="221" t="s">
        <v>562</v>
      </c>
      <c r="H376" s="222">
        <v>16.600000000000001</v>
      </c>
      <c r="I376" s="223"/>
      <c r="J376" s="224">
        <f>ROUND(I376*H376,2)</f>
        <v>0</v>
      </c>
      <c r="K376" s="220" t="s">
        <v>135</v>
      </c>
      <c r="L376" s="44"/>
      <c r="M376" s="225" t="s">
        <v>1</v>
      </c>
      <c r="N376" s="226" t="s">
        <v>38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136</v>
      </c>
      <c r="AT376" s="229" t="s">
        <v>131</v>
      </c>
      <c r="AU376" s="229" t="s">
        <v>83</v>
      </c>
      <c r="AY376" s="17" t="s">
        <v>129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81</v>
      </c>
      <c r="BK376" s="230">
        <f>ROUND(I376*H376,2)</f>
        <v>0</v>
      </c>
      <c r="BL376" s="17" t="s">
        <v>136</v>
      </c>
      <c r="BM376" s="229" t="s">
        <v>563</v>
      </c>
    </row>
    <row r="377" s="2" customFormat="1">
      <c r="A377" s="38"/>
      <c r="B377" s="39"/>
      <c r="C377" s="40"/>
      <c r="D377" s="231" t="s">
        <v>138</v>
      </c>
      <c r="E377" s="40"/>
      <c r="F377" s="232" t="s">
        <v>564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138</v>
      </c>
      <c r="AU377" s="17" t="s">
        <v>83</v>
      </c>
    </row>
    <row r="378" s="2" customFormat="1" ht="16.5" customHeight="1">
      <c r="A378" s="38"/>
      <c r="B378" s="39"/>
      <c r="C378" s="218" t="s">
        <v>565</v>
      </c>
      <c r="D378" s="218" t="s">
        <v>131</v>
      </c>
      <c r="E378" s="219" t="s">
        <v>566</v>
      </c>
      <c r="F378" s="220" t="s">
        <v>567</v>
      </c>
      <c r="G378" s="221" t="s">
        <v>562</v>
      </c>
      <c r="H378" s="222">
        <v>16.600000000000001</v>
      </c>
      <c r="I378" s="223"/>
      <c r="J378" s="224">
        <f>ROUND(I378*H378,2)</f>
        <v>0</v>
      </c>
      <c r="K378" s="220" t="s">
        <v>135</v>
      </c>
      <c r="L378" s="44"/>
      <c r="M378" s="225" t="s">
        <v>1</v>
      </c>
      <c r="N378" s="226" t="s">
        <v>38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136</v>
      </c>
      <c r="AT378" s="229" t="s">
        <v>131</v>
      </c>
      <c r="AU378" s="229" t="s">
        <v>83</v>
      </c>
      <c r="AY378" s="17" t="s">
        <v>129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81</v>
      </c>
      <c r="BK378" s="230">
        <f>ROUND(I378*H378,2)</f>
        <v>0</v>
      </c>
      <c r="BL378" s="17" t="s">
        <v>136</v>
      </c>
      <c r="BM378" s="229" t="s">
        <v>568</v>
      </c>
    </row>
    <row r="379" s="2" customFormat="1">
      <c r="A379" s="38"/>
      <c r="B379" s="39"/>
      <c r="C379" s="40"/>
      <c r="D379" s="231" t="s">
        <v>138</v>
      </c>
      <c r="E379" s="40"/>
      <c r="F379" s="232" t="s">
        <v>569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138</v>
      </c>
      <c r="AU379" s="17" t="s">
        <v>83</v>
      </c>
    </row>
    <row r="380" s="2" customFormat="1" ht="24.15" customHeight="1">
      <c r="A380" s="38"/>
      <c r="B380" s="39"/>
      <c r="C380" s="218" t="s">
        <v>570</v>
      </c>
      <c r="D380" s="218" t="s">
        <v>131</v>
      </c>
      <c r="E380" s="219" t="s">
        <v>571</v>
      </c>
      <c r="F380" s="220" t="s">
        <v>572</v>
      </c>
      <c r="G380" s="221" t="s">
        <v>562</v>
      </c>
      <c r="H380" s="222">
        <v>249</v>
      </c>
      <c r="I380" s="223"/>
      <c r="J380" s="224">
        <f>ROUND(I380*H380,2)</f>
        <v>0</v>
      </c>
      <c r="K380" s="220" t="s">
        <v>135</v>
      </c>
      <c r="L380" s="44"/>
      <c r="M380" s="225" t="s">
        <v>1</v>
      </c>
      <c r="N380" s="226" t="s">
        <v>38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136</v>
      </c>
      <c r="AT380" s="229" t="s">
        <v>131</v>
      </c>
      <c r="AU380" s="229" t="s">
        <v>83</v>
      </c>
      <c r="AY380" s="17" t="s">
        <v>129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81</v>
      </c>
      <c r="BK380" s="230">
        <f>ROUND(I380*H380,2)</f>
        <v>0</v>
      </c>
      <c r="BL380" s="17" t="s">
        <v>136</v>
      </c>
      <c r="BM380" s="229" t="s">
        <v>573</v>
      </c>
    </row>
    <row r="381" s="2" customFormat="1">
      <c r="A381" s="38"/>
      <c r="B381" s="39"/>
      <c r="C381" s="40"/>
      <c r="D381" s="231" t="s">
        <v>138</v>
      </c>
      <c r="E381" s="40"/>
      <c r="F381" s="232" t="s">
        <v>574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138</v>
      </c>
      <c r="AU381" s="17" t="s">
        <v>83</v>
      </c>
    </row>
    <row r="382" s="13" customFormat="1">
      <c r="A382" s="13"/>
      <c r="B382" s="237"/>
      <c r="C382" s="238"/>
      <c r="D382" s="231" t="s">
        <v>142</v>
      </c>
      <c r="E382" s="238"/>
      <c r="F382" s="240" t="s">
        <v>575</v>
      </c>
      <c r="G382" s="238"/>
      <c r="H382" s="241">
        <v>249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142</v>
      </c>
      <c r="AU382" s="247" t="s">
        <v>83</v>
      </c>
      <c r="AV382" s="13" t="s">
        <v>83</v>
      </c>
      <c r="AW382" s="13" t="s">
        <v>4</v>
      </c>
      <c r="AX382" s="13" t="s">
        <v>81</v>
      </c>
      <c r="AY382" s="247" t="s">
        <v>129</v>
      </c>
    </row>
    <row r="383" s="2" customFormat="1" ht="37.8" customHeight="1">
      <c r="A383" s="38"/>
      <c r="B383" s="39"/>
      <c r="C383" s="218" t="s">
        <v>576</v>
      </c>
      <c r="D383" s="218" t="s">
        <v>131</v>
      </c>
      <c r="E383" s="219" t="s">
        <v>577</v>
      </c>
      <c r="F383" s="220" t="s">
        <v>578</v>
      </c>
      <c r="G383" s="221" t="s">
        <v>562</v>
      </c>
      <c r="H383" s="222">
        <v>16.600000000000001</v>
      </c>
      <c r="I383" s="223"/>
      <c r="J383" s="224">
        <f>ROUND(I383*H383,2)</f>
        <v>0</v>
      </c>
      <c r="K383" s="220" t="s">
        <v>135</v>
      </c>
      <c r="L383" s="44"/>
      <c r="M383" s="225" t="s">
        <v>1</v>
      </c>
      <c r="N383" s="226" t="s">
        <v>38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136</v>
      </c>
      <c r="AT383" s="229" t="s">
        <v>131</v>
      </c>
      <c r="AU383" s="229" t="s">
        <v>83</v>
      </c>
      <c r="AY383" s="17" t="s">
        <v>129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81</v>
      </c>
      <c r="BK383" s="230">
        <f>ROUND(I383*H383,2)</f>
        <v>0</v>
      </c>
      <c r="BL383" s="17" t="s">
        <v>136</v>
      </c>
      <c r="BM383" s="229" t="s">
        <v>579</v>
      </c>
    </row>
    <row r="384" s="2" customFormat="1">
      <c r="A384" s="38"/>
      <c r="B384" s="39"/>
      <c r="C384" s="40"/>
      <c r="D384" s="231" t="s">
        <v>138</v>
      </c>
      <c r="E384" s="40"/>
      <c r="F384" s="232" t="s">
        <v>580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138</v>
      </c>
      <c r="AU384" s="17" t="s">
        <v>83</v>
      </c>
    </row>
    <row r="385" s="12" customFormat="1" ht="22.8" customHeight="1">
      <c r="A385" s="12"/>
      <c r="B385" s="202"/>
      <c r="C385" s="203"/>
      <c r="D385" s="204" t="s">
        <v>72</v>
      </c>
      <c r="E385" s="216" t="s">
        <v>581</v>
      </c>
      <c r="F385" s="216" t="s">
        <v>582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SUM(P386:P389)</f>
        <v>0</v>
      </c>
      <c r="Q385" s="210"/>
      <c r="R385" s="211">
        <f>SUM(R386:R389)</f>
        <v>0</v>
      </c>
      <c r="S385" s="210"/>
      <c r="T385" s="212">
        <f>SUM(T386:T389)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81</v>
      </c>
      <c r="AT385" s="214" t="s">
        <v>72</v>
      </c>
      <c r="AU385" s="214" t="s">
        <v>81</v>
      </c>
      <c r="AY385" s="213" t="s">
        <v>129</v>
      </c>
      <c r="BK385" s="215">
        <f>SUM(BK386:BK389)</f>
        <v>0</v>
      </c>
    </row>
    <row r="386" s="2" customFormat="1" ht="33" customHeight="1">
      <c r="A386" s="38"/>
      <c r="B386" s="39"/>
      <c r="C386" s="218" t="s">
        <v>583</v>
      </c>
      <c r="D386" s="218" t="s">
        <v>131</v>
      </c>
      <c r="E386" s="219" t="s">
        <v>584</v>
      </c>
      <c r="F386" s="220" t="s">
        <v>585</v>
      </c>
      <c r="G386" s="221" t="s">
        <v>562</v>
      </c>
      <c r="H386" s="222">
        <v>775.42999999999995</v>
      </c>
      <c r="I386" s="223"/>
      <c r="J386" s="224">
        <f>ROUND(I386*H386,2)</f>
        <v>0</v>
      </c>
      <c r="K386" s="220" t="s">
        <v>135</v>
      </c>
      <c r="L386" s="44"/>
      <c r="M386" s="225" t="s">
        <v>1</v>
      </c>
      <c r="N386" s="226" t="s">
        <v>38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136</v>
      </c>
      <c r="AT386" s="229" t="s">
        <v>131</v>
      </c>
      <c r="AU386" s="229" t="s">
        <v>83</v>
      </c>
      <c r="AY386" s="17" t="s">
        <v>129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81</v>
      </c>
      <c r="BK386" s="230">
        <f>ROUND(I386*H386,2)</f>
        <v>0</v>
      </c>
      <c r="BL386" s="17" t="s">
        <v>136</v>
      </c>
      <c r="BM386" s="229" t="s">
        <v>586</v>
      </c>
    </row>
    <row r="387" s="2" customFormat="1">
      <c r="A387" s="38"/>
      <c r="B387" s="39"/>
      <c r="C387" s="40"/>
      <c r="D387" s="231" t="s">
        <v>138</v>
      </c>
      <c r="E387" s="40"/>
      <c r="F387" s="232" t="s">
        <v>587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138</v>
      </c>
      <c r="AU387" s="17" t="s">
        <v>83</v>
      </c>
    </row>
    <row r="388" s="2" customFormat="1" ht="33" customHeight="1">
      <c r="A388" s="38"/>
      <c r="B388" s="39"/>
      <c r="C388" s="218" t="s">
        <v>588</v>
      </c>
      <c r="D388" s="218" t="s">
        <v>131</v>
      </c>
      <c r="E388" s="219" t="s">
        <v>589</v>
      </c>
      <c r="F388" s="220" t="s">
        <v>590</v>
      </c>
      <c r="G388" s="221" t="s">
        <v>562</v>
      </c>
      <c r="H388" s="222">
        <v>775.42999999999995</v>
      </c>
      <c r="I388" s="223"/>
      <c r="J388" s="224">
        <f>ROUND(I388*H388,2)</f>
        <v>0</v>
      </c>
      <c r="K388" s="220" t="s">
        <v>135</v>
      </c>
      <c r="L388" s="44"/>
      <c r="M388" s="225" t="s">
        <v>1</v>
      </c>
      <c r="N388" s="226" t="s">
        <v>38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136</v>
      </c>
      <c r="AT388" s="229" t="s">
        <v>131</v>
      </c>
      <c r="AU388" s="229" t="s">
        <v>83</v>
      </c>
      <c r="AY388" s="17" t="s">
        <v>129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81</v>
      </c>
      <c r="BK388" s="230">
        <f>ROUND(I388*H388,2)</f>
        <v>0</v>
      </c>
      <c r="BL388" s="17" t="s">
        <v>136</v>
      </c>
      <c r="BM388" s="229" t="s">
        <v>591</v>
      </c>
    </row>
    <row r="389" s="2" customFormat="1">
      <c r="A389" s="38"/>
      <c r="B389" s="39"/>
      <c r="C389" s="40"/>
      <c r="D389" s="231" t="s">
        <v>138</v>
      </c>
      <c r="E389" s="40"/>
      <c r="F389" s="232" t="s">
        <v>592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138</v>
      </c>
      <c r="AU389" s="17" t="s">
        <v>83</v>
      </c>
    </row>
    <row r="390" s="12" customFormat="1" ht="25.92" customHeight="1">
      <c r="A390" s="12"/>
      <c r="B390" s="202"/>
      <c r="C390" s="203"/>
      <c r="D390" s="204" t="s">
        <v>72</v>
      </c>
      <c r="E390" s="205" t="s">
        <v>593</v>
      </c>
      <c r="F390" s="205" t="s">
        <v>594</v>
      </c>
      <c r="G390" s="203"/>
      <c r="H390" s="203"/>
      <c r="I390" s="206"/>
      <c r="J390" s="207">
        <f>BK390</f>
        <v>0</v>
      </c>
      <c r="K390" s="203"/>
      <c r="L390" s="208"/>
      <c r="M390" s="209"/>
      <c r="N390" s="210"/>
      <c r="O390" s="210"/>
      <c r="P390" s="211">
        <f>P391+P411+P418+P421+P428+P432+P439</f>
        <v>0</v>
      </c>
      <c r="Q390" s="210"/>
      <c r="R390" s="211">
        <f>R391+R411+R418+R421+R428+R432+R439</f>
        <v>0</v>
      </c>
      <c r="S390" s="210"/>
      <c r="T390" s="212">
        <f>T391+T411+T418+T421+T428+T432+T439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3" t="s">
        <v>165</v>
      </c>
      <c r="AT390" s="214" t="s">
        <v>72</v>
      </c>
      <c r="AU390" s="214" t="s">
        <v>73</v>
      </c>
      <c r="AY390" s="213" t="s">
        <v>129</v>
      </c>
      <c r="BK390" s="215">
        <f>BK391+BK411+BK418+BK421+BK428+BK432+BK439</f>
        <v>0</v>
      </c>
    </row>
    <row r="391" s="12" customFormat="1" ht="22.8" customHeight="1">
      <c r="A391" s="12"/>
      <c r="B391" s="202"/>
      <c r="C391" s="203"/>
      <c r="D391" s="204" t="s">
        <v>72</v>
      </c>
      <c r="E391" s="216" t="s">
        <v>595</v>
      </c>
      <c r="F391" s="216" t="s">
        <v>596</v>
      </c>
      <c r="G391" s="203"/>
      <c r="H391" s="203"/>
      <c r="I391" s="206"/>
      <c r="J391" s="217">
        <f>BK391</f>
        <v>0</v>
      </c>
      <c r="K391" s="203"/>
      <c r="L391" s="208"/>
      <c r="M391" s="209"/>
      <c r="N391" s="210"/>
      <c r="O391" s="210"/>
      <c r="P391" s="211">
        <f>SUM(P392:P410)</f>
        <v>0</v>
      </c>
      <c r="Q391" s="210"/>
      <c r="R391" s="211">
        <f>SUM(R392:R410)</f>
        <v>0</v>
      </c>
      <c r="S391" s="210"/>
      <c r="T391" s="212">
        <f>SUM(T392:T410)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165</v>
      </c>
      <c r="AT391" s="214" t="s">
        <v>72</v>
      </c>
      <c r="AU391" s="214" t="s">
        <v>81</v>
      </c>
      <c r="AY391" s="213" t="s">
        <v>129</v>
      </c>
      <c r="BK391" s="215">
        <f>SUM(BK392:BK410)</f>
        <v>0</v>
      </c>
    </row>
    <row r="392" s="2" customFormat="1" ht="16.5" customHeight="1">
      <c r="A392" s="38"/>
      <c r="B392" s="39"/>
      <c r="C392" s="218" t="s">
        <v>597</v>
      </c>
      <c r="D392" s="218" t="s">
        <v>131</v>
      </c>
      <c r="E392" s="219" t="s">
        <v>598</v>
      </c>
      <c r="F392" s="220" t="s">
        <v>599</v>
      </c>
      <c r="G392" s="221" t="s">
        <v>600</v>
      </c>
      <c r="H392" s="222">
        <v>1</v>
      </c>
      <c r="I392" s="223"/>
      <c r="J392" s="224">
        <f>ROUND(I392*H392,2)</f>
        <v>0</v>
      </c>
      <c r="K392" s="220" t="s">
        <v>135</v>
      </c>
      <c r="L392" s="44"/>
      <c r="M392" s="225" t="s">
        <v>1</v>
      </c>
      <c r="N392" s="226" t="s">
        <v>38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601</v>
      </c>
      <c r="AT392" s="229" t="s">
        <v>131</v>
      </c>
      <c r="AU392" s="229" t="s">
        <v>83</v>
      </c>
      <c r="AY392" s="17" t="s">
        <v>129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81</v>
      </c>
      <c r="BK392" s="230">
        <f>ROUND(I392*H392,2)</f>
        <v>0</v>
      </c>
      <c r="BL392" s="17" t="s">
        <v>601</v>
      </c>
      <c r="BM392" s="229" t="s">
        <v>602</v>
      </c>
    </row>
    <row r="393" s="2" customFormat="1">
      <c r="A393" s="38"/>
      <c r="B393" s="39"/>
      <c r="C393" s="40"/>
      <c r="D393" s="231" t="s">
        <v>138</v>
      </c>
      <c r="E393" s="40"/>
      <c r="F393" s="232" t="s">
        <v>599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138</v>
      </c>
      <c r="AU393" s="17" t="s">
        <v>83</v>
      </c>
    </row>
    <row r="394" s="2" customFormat="1" ht="16.5" customHeight="1">
      <c r="A394" s="38"/>
      <c r="B394" s="39"/>
      <c r="C394" s="218" t="s">
        <v>603</v>
      </c>
      <c r="D394" s="218" t="s">
        <v>131</v>
      </c>
      <c r="E394" s="219" t="s">
        <v>604</v>
      </c>
      <c r="F394" s="220" t="s">
        <v>605</v>
      </c>
      <c r="G394" s="221" t="s">
        <v>600</v>
      </c>
      <c r="H394" s="222">
        <v>1</v>
      </c>
      <c r="I394" s="223"/>
      <c r="J394" s="224">
        <f>ROUND(I394*H394,2)</f>
        <v>0</v>
      </c>
      <c r="K394" s="220" t="s">
        <v>135</v>
      </c>
      <c r="L394" s="44"/>
      <c r="M394" s="225" t="s">
        <v>1</v>
      </c>
      <c r="N394" s="226" t="s">
        <v>38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601</v>
      </c>
      <c r="AT394" s="229" t="s">
        <v>131</v>
      </c>
      <c r="AU394" s="229" t="s">
        <v>83</v>
      </c>
      <c r="AY394" s="17" t="s">
        <v>129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81</v>
      </c>
      <c r="BK394" s="230">
        <f>ROUND(I394*H394,2)</f>
        <v>0</v>
      </c>
      <c r="BL394" s="17" t="s">
        <v>601</v>
      </c>
      <c r="BM394" s="229" t="s">
        <v>606</v>
      </c>
    </row>
    <row r="395" s="2" customFormat="1">
      <c r="A395" s="38"/>
      <c r="B395" s="39"/>
      <c r="C395" s="40"/>
      <c r="D395" s="231" t="s">
        <v>138</v>
      </c>
      <c r="E395" s="40"/>
      <c r="F395" s="232" t="s">
        <v>605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138</v>
      </c>
      <c r="AU395" s="17" t="s">
        <v>83</v>
      </c>
    </row>
    <row r="396" s="2" customFormat="1" ht="16.5" customHeight="1">
      <c r="A396" s="38"/>
      <c r="B396" s="39"/>
      <c r="C396" s="218" t="s">
        <v>607</v>
      </c>
      <c r="D396" s="218" t="s">
        <v>131</v>
      </c>
      <c r="E396" s="219" t="s">
        <v>608</v>
      </c>
      <c r="F396" s="220" t="s">
        <v>609</v>
      </c>
      <c r="G396" s="221" t="s">
        <v>600</v>
      </c>
      <c r="H396" s="222">
        <v>1</v>
      </c>
      <c r="I396" s="223"/>
      <c r="J396" s="224">
        <f>ROUND(I396*H396,2)</f>
        <v>0</v>
      </c>
      <c r="K396" s="220" t="s">
        <v>135</v>
      </c>
      <c r="L396" s="44"/>
      <c r="M396" s="225" t="s">
        <v>1</v>
      </c>
      <c r="N396" s="226" t="s">
        <v>38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601</v>
      </c>
      <c r="AT396" s="229" t="s">
        <v>131</v>
      </c>
      <c r="AU396" s="229" t="s">
        <v>83</v>
      </c>
      <c r="AY396" s="17" t="s">
        <v>129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81</v>
      </c>
      <c r="BK396" s="230">
        <f>ROUND(I396*H396,2)</f>
        <v>0</v>
      </c>
      <c r="BL396" s="17" t="s">
        <v>601</v>
      </c>
      <c r="BM396" s="229" t="s">
        <v>610</v>
      </c>
    </row>
    <row r="397" s="2" customFormat="1">
      <c r="A397" s="38"/>
      <c r="B397" s="39"/>
      <c r="C397" s="40"/>
      <c r="D397" s="231" t="s">
        <v>138</v>
      </c>
      <c r="E397" s="40"/>
      <c r="F397" s="232" t="s">
        <v>609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138</v>
      </c>
      <c r="AU397" s="17" t="s">
        <v>83</v>
      </c>
    </row>
    <row r="398" s="2" customFormat="1">
      <c r="A398" s="38"/>
      <c r="B398" s="39"/>
      <c r="C398" s="40"/>
      <c r="D398" s="231" t="s">
        <v>140</v>
      </c>
      <c r="E398" s="40"/>
      <c r="F398" s="236" t="s">
        <v>611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140</v>
      </c>
      <c r="AU398" s="17" t="s">
        <v>83</v>
      </c>
    </row>
    <row r="399" s="2" customFormat="1" ht="16.5" customHeight="1">
      <c r="A399" s="38"/>
      <c r="B399" s="39"/>
      <c r="C399" s="218" t="s">
        <v>612</v>
      </c>
      <c r="D399" s="218" t="s">
        <v>131</v>
      </c>
      <c r="E399" s="219" t="s">
        <v>613</v>
      </c>
      <c r="F399" s="220" t="s">
        <v>614</v>
      </c>
      <c r="G399" s="221" t="s">
        <v>600</v>
      </c>
      <c r="H399" s="222">
        <v>1</v>
      </c>
      <c r="I399" s="223"/>
      <c r="J399" s="224">
        <f>ROUND(I399*H399,2)</f>
        <v>0</v>
      </c>
      <c r="K399" s="220" t="s">
        <v>135</v>
      </c>
      <c r="L399" s="44"/>
      <c r="M399" s="225" t="s">
        <v>1</v>
      </c>
      <c r="N399" s="226" t="s">
        <v>38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601</v>
      </c>
      <c r="AT399" s="229" t="s">
        <v>131</v>
      </c>
      <c r="AU399" s="229" t="s">
        <v>83</v>
      </c>
      <c r="AY399" s="17" t="s">
        <v>129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81</v>
      </c>
      <c r="BK399" s="230">
        <f>ROUND(I399*H399,2)</f>
        <v>0</v>
      </c>
      <c r="BL399" s="17" t="s">
        <v>601</v>
      </c>
      <c r="BM399" s="229" t="s">
        <v>615</v>
      </c>
    </row>
    <row r="400" s="2" customFormat="1">
      <c r="A400" s="38"/>
      <c r="B400" s="39"/>
      <c r="C400" s="40"/>
      <c r="D400" s="231" t="s">
        <v>138</v>
      </c>
      <c r="E400" s="40"/>
      <c r="F400" s="232" t="s">
        <v>614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138</v>
      </c>
      <c r="AU400" s="17" t="s">
        <v>83</v>
      </c>
    </row>
    <row r="401" s="2" customFormat="1">
      <c r="A401" s="38"/>
      <c r="B401" s="39"/>
      <c r="C401" s="40"/>
      <c r="D401" s="231" t="s">
        <v>140</v>
      </c>
      <c r="E401" s="40"/>
      <c r="F401" s="236" t="s">
        <v>616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140</v>
      </c>
      <c r="AU401" s="17" t="s">
        <v>83</v>
      </c>
    </row>
    <row r="402" s="2" customFormat="1" ht="16.5" customHeight="1">
      <c r="A402" s="38"/>
      <c r="B402" s="39"/>
      <c r="C402" s="218" t="s">
        <v>617</v>
      </c>
      <c r="D402" s="218" t="s">
        <v>131</v>
      </c>
      <c r="E402" s="219" t="s">
        <v>618</v>
      </c>
      <c r="F402" s="220" t="s">
        <v>619</v>
      </c>
      <c r="G402" s="221" t="s">
        <v>600</v>
      </c>
      <c r="H402" s="222">
        <v>1</v>
      </c>
      <c r="I402" s="223"/>
      <c r="J402" s="224">
        <f>ROUND(I402*H402,2)</f>
        <v>0</v>
      </c>
      <c r="K402" s="220" t="s">
        <v>135</v>
      </c>
      <c r="L402" s="44"/>
      <c r="M402" s="225" t="s">
        <v>1</v>
      </c>
      <c r="N402" s="226" t="s">
        <v>38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601</v>
      </c>
      <c r="AT402" s="229" t="s">
        <v>131</v>
      </c>
      <c r="AU402" s="229" t="s">
        <v>83</v>
      </c>
      <c r="AY402" s="17" t="s">
        <v>129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81</v>
      </c>
      <c r="BK402" s="230">
        <f>ROUND(I402*H402,2)</f>
        <v>0</v>
      </c>
      <c r="BL402" s="17" t="s">
        <v>601</v>
      </c>
      <c r="BM402" s="229" t="s">
        <v>620</v>
      </c>
    </row>
    <row r="403" s="2" customFormat="1">
      <c r="A403" s="38"/>
      <c r="B403" s="39"/>
      <c r="C403" s="40"/>
      <c r="D403" s="231" t="s">
        <v>138</v>
      </c>
      <c r="E403" s="40"/>
      <c r="F403" s="232" t="s">
        <v>619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138</v>
      </c>
      <c r="AU403" s="17" t="s">
        <v>83</v>
      </c>
    </row>
    <row r="404" s="2" customFormat="1">
      <c r="A404" s="38"/>
      <c r="B404" s="39"/>
      <c r="C404" s="40"/>
      <c r="D404" s="231" t="s">
        <v>140</v>
      </c>
      <c r="E404" s="40"/>
      <c r="F404" s="236" t="s">
        <v>621</v>
      </c>
      <c r="G404" s="40"/>
      <c r="H404" s="40"/>
      <c r="I404" s="233"/>
      <c r="J404" s="40"/>
      <c r="K404" s="40"/>
      <c r="L404" s="44"/>
      <c r="M404" s="234"/>
      <c r="N404" s="23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140</v>
      </c>
      <c r="AU404" s="17" t="s">
        <v>83</v>
      </c>
    </row>
    <row r="405" s="2" customFormat="1" ht="16.5" customHeight="1">
      <c r="A405" s="38"/>
      <c r="B405" s="39"/>
      <c r="C405" s="218" t="s">
        <v>622</v>
      </c>
      <c r="D405" s="218" t="s">
        <v>131</v>
      </c>
      <c r="E405" s="219" t="s">
        <v>623</v>
      </c>
      <c r="F405" s="220" t="s">
        <v>624</v>
      </c>
      <c r="G405" s="221" t="s">
        <v>600</v>
      </c>
      <c r="H405" s="222">
        <v>1</v>
      </c>
      <c r="I405" s="223"/>
      <c r="J405" s="224">
        <f>ROUND(I405*H405,2)</f>
        <v>0</v>
      </c>
      <c r="K405" s="220" t="s">
        <v>135</v>
      </c>
      <c r="L405" s="44"/>
      <c r="M405" s="225" t="s">
        <v>1</v>
      </c>
      <c r="N405" s="226" t="s">
        <v>38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601</v>
      </c>
      <c r="AT405" s="229" t="s">
        <v>131</v>
      </c>
      <c r="AU405" s="229" t="s">
        <v>83</v>
      </c>
      <c r="AY405" s="17" t="s">
        <v>129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81</v>
      </c>
      <c r="BK405" s="230">
        <f>ROUND(I405*H405,2)</f>
        <v>0</v>
      </c>
      <c r="BL405" s="17" t="s">
        <v>601</v>
      </c>
      <c r="BM405" s="229" t="s">
        <v>625</v>
      </c>
    </row>
    <row r="406" s="2" customFormat="1">
      <c r="A406" s="38"/>
      <c r="B406" s="39"/>
      <c r="C406" s="40"/>
      <c r="D406" s="231" t="s">
        <v>138</v>
      </c>
      <c r="E406" s="40"/>
      <c r="F406" s="232" t="s">
        <v>624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138</v>
      </c>
      <c r="AU406" s="17" t="s">
        <v>83</v>
      </c>
    </row>
    <row r="407" s="2" customFormat="1">
      <c r="A407" s="38"/>
      <c r="B407" s="39"/>
      <c r="C407" s="40"/>
      <c r="D407" s="231" t="s">
        <v>140</v>
      </c>
      <c r="E407" s="40"/>
      <c r="F407" s="236" t="s">
        <v>626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140</v>
      </c>
      <c r="AU407" s="17" t="s">
        <v>83</v>
      </c>
    </row>
    <row r="408" s="2" customFormat="1" ht="16.5" customHeight="1">
      <c r="A408" s="38"/>
      <c r="B408" s="39"/>
      <c r="C408" s="218" t="s">
        <v>627</v>
      </c>
      <c r="D408" s="218" t="s">
        <v>131</v>
      </c>
      <c r="E408" s="219" t="s">
        <v>628</v>
      </c>
      <c r="F408" s="220" t="s">
        <v>629</v>
      </c>
      <c r="G408" s="221" t="s">
        <v>600</v>
      </c>
      <c r="H408" s="222">
        <v>1</v>
      </c>
      <c r="I408" s="223"/>
      <c r="J408" s="224">
        <f>ROUND(I408*H408,2)</f>
        <v>0</v>
      </c>
      <c r="K408" s="220" t="s">
        <v>135</v>
      </c>
      <c r="L408" s="44"/>
      <c r="M408" s="225" t="s">
        <v>1</v>
      </c>
      <c r="N408" s="226" t="s">
        <v>38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601</v>
      </c>
      <c r="AT408" s="229" t="s">
        <v>131</v>
      </c>
      <c r="AU408" s="229" t="s">
        <v>83</v>
      </c>
      <c r="AY408" s="17" t="s">
        <v>129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81</v>
      </c>
      <c r="BK408" s="230">
        <f>ROUND(I408*H408,2)</f>
        <v>0</v>
      </c>
      <c r="BL408" s="17" t="s">
        <v>601</v>
      </c>
      <c r="BM408" s="229" t="s">
        <v>630</v>
      </c>
    </row>
    <row r="409" s="2" customFormat="1">
      <c r="A409" s="38"/>
      <c r="B409" s="39"/>
      <c r="C409" s="40"/>
      <c r="D409" s="231" t="s">
        <v>138</v>
      </c>
      <c r="E409" s="40"/>
      <c r="F409" s="232" t="s">
        <v>629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138</v>
      </c>
      <c r="AU409" s="17" t="s">
        <v>83</v>
      </c>
    </row>
    <row r="410" s="2" customFormat="1">
      <c r="A410" s="38"/>
      <c r="B410" s="39"/>
      <c r="C410" s="40"/>
      <c r="D410" s="231" t="s">
        <v>140</v>
      </c>
      <c r="E410" s="40"/>
      <c r="F410" s="236" t="s">
        <v>631</v>
      </c>
      <c r="G410" s="40"/>
      <c r="H410" s="40"/>
      <c r="I410" s="233"/>
      <c r="J410" s="40"/>
      <c r="K410" s="40"/>
      <c r="L410" s="44"/>
      <c r="M410" s="234"/>
      <c r="N410" s="235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140</v>
      </c>
      <c r="AU410" s="17" t="s">
        <v>83</v>
      </c>
    </row>
    <row r="411" s="12" customFormat="1" ht="22.8" customHeight="1">
      <c r="A411" s="12"/>
      <c r="B411" s="202"/>
      <c r="C411" s="203"/>
      <c r="D411" s="204" t="s">
        <v>72</v>
      </c>
      <c r="E411" s="216" t="s">
        <v>632</v>
      </c>
      <c r="F411" s="216" t="s">
        <v>633</v>
      </c>
      <c r="G411" s="203"/>
      <c r="H411" s="203"/>
      <c r="I411" s="206"/>
      <c r="J411" s="217">
        <f>BK411</f>
        <v>0</v>
      </c>
      <c r="K411" s="203"/>
      <c r="L411" s="208"/>
      <c r="M411" s="209"/>
      <c r="N411" s="210"/>
      <c r="O411" s="210"/>
      <c r="P411" s="211">
        <f>SUM(P412:P417)</f>
        <v>0</v>
      </c>
      <c r="Q411" s="210"/>
      <c r="R411" s="211">
        <f>SUM(R412:R417)</f>
        <v>0</v>
      </c>
      <c r="S411" s="210"/>
      <c r="T411" s="212">
        <f>SUM(T412:T417)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3" t="s">
        <v>165</v>
      </c>
      <c r="AT411" s="214" t="s">
        <v>72</v>
      </c>
      <c r="AU411" s="214" t="s">
        <v>81</v>
      </c>
      <c r="AY411" s="213" t="s">
        <v>129</v>
      </c>
      <c r="BK411" s="215">
        <f>SUM(BK412:BK417)</f>
        <v>0</v>
      </c>
    </row>
    <row r="412" s="2" customFormat="1" ht="16.5" customHeight="1">
      <c r="A412" s="38"/>
      <c r="B412" s="39"/>
      <c r="C412" s="218" t="s">
        <v>634</v>
      </c>
      <c r="D412" s="218" t="s">
        <v>131</v>
      </c>
      <c r="E412" s="219" t="s">
        <v>635</v>
      </c>
      <c r="F412" s="220" t="s">
        <v>633</v>
      </c>
      <c r="G412" s="221" t="s">
        <v>600</v>
      </c>
      <c r="H412" s="222">
        <v>1</v>
      </c>
      <c r="I412" s="223"/>
      <c r="J412" s="224">
        <f>ROUND(I412*H412,2)</f>
        <v>0</v>
      </c>
      <c r="K412" s="220" t="s">
        <v>135</v>
      </c>
      <c r="L412" s="44"/>
      <c r="M412" s="225" t="s">
        <v>1</v>
      </c>
      <c r="N412" s="226" t="s">
        <v>38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601</v>
      </c>
      <c r="AT412" s="229" t="s">
        <v>131</v>
      </c>
      <c r="AU412" s="229" t="s">
        <v>83</v>
      </c>
      <c r="AY412" s="17" t="s">
        <v>129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81</v>
      </c>
      <c r="BK412" s="230">
        <f>ROUND(I412*H412,2)</f>
        <v>0</v>
      </c>
      <c r="BL412" s="17" t="s">
        <v>601</v>
      </c>
      <c r="BM412" s="229" t="s">
        <v>636</v>
      </c>
    </row>
    <row r="413" s="2" customFormat="1">
      <c r="A413" s="38"/>
      <c r="B413" s="39"/>
      <c r="C413" s="40"/>
      <c r="D413" s="231" t="s">
        <v>138</v>
      </c>
      <c r="E413" s="40"/>
      <c r="F413" s="232" t="s">
        <v>633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138</v>
      </c>
      <c r="AU413" s="17" t="s">
        <v>83</v>
      </c>
    </row>
    <row r="414" s="2" customFormat="1">
      <c r="A414" s="38"/>
      <c r="B414" s="39"/>
      <c r="C414" s="40"/>
      <c r="D414" s="231" t="s">
        <v>140</v>
      </c>
      <c r="E414" s="40"/>
      <c r="F414" s="236" t="s">
        <v>637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140</v>
      </c>
      <c r="AU414" s="17" t="s">
        <v>83</v>
      </c>
    </row>
    <row r="415" s="2" customFormat="1" ht="16.5" customHeight="1">
      <c r="A415" s="38"/>
      <c r="B415" s="39"/>
      <c r="C415" s="218" t="s">
        <v>638</v>
      </c>
      <c r="D415" s="218" t="s">
        <v>131</v>
      </c>
      <c r="E415" s="219" t="s">
        <v>639</v>
      </c>
      <c r="F415" s="220" t="s">
        <v>640</v>
      </c>
      <c r="G415" s="221" t="s">
        <v>600</v>
      </c>
      <c r="H415" s="222">
        <v>1</v>
      </c>
      <c r="I415" s="223"/>
      <c r="J415" s="224">
        <f>ROUND(I415*H415,2)</f>
        <v>0</v>
      </c>
      <c r="K415" s="220" t="s">
        <v>135</v>
      </c>
      <c r="L415" s="44"/>
      <c r="M415" s="225" t="s">
        <v>1</v>
      </c>
      <c r="N415" s="226" t="s">
        <v>38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601</v>
      </c>
      <c r="AT415" s="229" t="s">
        <v>131</v>
      </c>
      <c r="AU415" s="229" t="s">
        <v>83</v>
      </c>
      <c r="AY415" s="17" t="s">
        <v>129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81</v>
      </c>
      <c r="BK415" s="230">
        <f>ROUND(I415*H415,2)</f>
        <v>0</v>
      </c>
      <c r="BL415" s="17" t="s">
        <v>601</v>
      </c>
      <c r="BM415" s="229" t="s">
        <v>641</v>
      </c>
    </row>
    <row r="416" s="2" customFormat="1">
      <c r="A416" s="38"/>
      <c r="B416" s="39"/>
      <c r="C416" s="40"/>
      <c r="D416" s="231" t="s">
        <v>138</v>
      </c>
      <c r="E416" s="40"/>
      <c r="F416" s="232" t="s">
        <v>640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138</v>
      </c>
      <c r="AU416" s="17" t="s">
        <v>83</v>
      </c>
    </row>
    <row r="417" s="2" customFormat="1">
      <c r="A417" s="38"/>
      <c r="B417" s="39"/>
      <c r="C417" s="40"/>
      <c r="D417" s="231" t="s">
        <v>140</v>
      </c>
      <c r="E417" s="40"/>
      <c r="F417" s="236" t="s">
        <v>642</v>
      </c>
      <c r="G417" s="40"/>
      <c r="H417" s="40"/>
      <c r="I417" s="233"/>
      <c r="J417" s="40"/>
      <c r="K417" s="40"/>
      <c r="L417" s="44"/>
      <c r="M417" s="234"/>
      <c r="N417" s="235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140</v>
      </c>
      <c r="AU417" s="17" t="s">
        <v>83</v>
      </c>
    </row>
    <row r="418" s="12" customFormat="1" ht="22.8" customHeight="1">
      <c r="A418" s="12"/>
      <c r="B418" s="202"/>
      <c r="C418" s="203"/>
      <c r="D418" s="204" t="s">
        <v>72</v>
      </c>
      <c r="E418" s="216" t="s">
        <v>643</v>
      </c>
      <c r="F418" s="216" t="s">
        <v>644</v>
      </c>
      <c r="G418" s="203"/>
      <c r="H418" s="203"/>
      <c r="I418" s="206"/>
      <c r="J418" s="217">
        <f>BK418</f>
        <v>0</v>
      </c>
      <c r="K418" s="203"/>
      <c r="L418" s="208"/>
      <c r="M418" s="209"/>
      <c r="N418" s="210"/>
      <c r="O418" s="210"/>
      <c r="P418" s="211">
        <f>SUM(P419:P420)</f>
        <v>0</v>
      </c>
      <c r="Q418" s="210"/>
      <c r="R418" s="211">
        <f>SUM(R419:R420)</f>
        <v>0</v>
      </c>
      <c r="S418" s="210"/>
      <c r="T418" s="212">
        <f>SUM(T419:T420)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3" t="s">
        <v>165</v>
      </c>
      <c r="AT418" s="214" t="s">
        <v>72</v>
      </c>
      <c r="AU418" s="214" t="s">
        <v>81</v>
      </c>
      <c r="AY418" s="213" t="s">
        <v>129</v>
      </c>
      <c r="BK418" s="215">
        <f>SUM(BK419:BK420)</f>
        <v>0</v>
      </c>
    </row>
    <row r="419" s="2" customFormat="1" ht="16.5" customHeight="1">
      <c r="A419" s="38"/>
      <c r="B419" s="39"/>
      <c r="C419" s="218" t="s">
        <v>645</v>
      </c>
      <c r="D419" s="218" t="s">
        <v>131</v>
      </c>
      <c r="E419" s="219" t="s">
        <v>646</v>
      </c>
      <c r="F419" s="220" t="s">
        <v>644</v>
      </c>
      <c r="G419" s="221" t="s">
        <v>600</v>
      </c>
      <c r="H419" s="222">
        <v>1</v>
      </c>
      <c r="I419" s="223"/>
      <c r="J419" s="224">
        <f>ROUND(I419*H419,2)</f>
        <v>0</v>
      </c>
      <c r="K419" s="220" t="s">
        <v>135</v>
      </c>
      <c r="L419" s="44"/>
      <c r="M419" s="225" t="s">
        <v>1</v>
      </c>
      <c r="N419" s="226" t="s">
        <v>38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601</v>
      </c>
      <c r="AT419" s="229" t="s">
        <v>131</v>
      </c>
      <c r="AU419" s="229" t="s">
        <v>83</v>
      </c>
      <c r="AY419" s="17" t="s">
        <v>129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81</v>
      </c>
      <c r="BK419" s="230">
        <f>ROUND(I419*H419,2)</f>
        <v>0</v>
      </c>
      <c r="BL419" s="17" t="s">
        <v>601</v>
      </c>
      <c r="BM419" s="229" t="s">
        <v>647</v>
      </c>
    </row>
    <row r="420" s="2" customFormat="1">
      <c r="A420" s="38"/>
      <c r="B420" s="39"/>
      <c r="C420" s="40"/>
      <c r="D420" s="231" t="s">
        <v>138</v>
      </c>
      <c r="E420" s="40"/>
      <c r="F420" s="232" t="s">
        <v>644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138</v>
      </c>
      <c r="AU420" s="17" t="s">
        <v>83</v>
      </c>
    </row>
    <row r="421" s="12" customFormat="1" ht="22.8" customHeight="1">
      <c r="A421" s="12"/>
      <c r="B421" s="202"/>
      <c r="C421" s="203"/>
      <c r="D421" s="204" t="s">
        <v>72</v>
      </c>
      <c r="E421" s="216" t="s">
        <v>648</v>
      </c>
      <c r="F421" s="216" t="s">
        <v>649</v>
      </c>
      <c r="G421" s="203"/>
      <c r="H421" s="203"/>
      <c r="I421" s="206"/>
      <c r="J421" s="217">
        <f>BK421</f>
        <v>0</v>
      </c>
      <c r="K421" s="203"/>
      <c r="L421" s="208"/>
      <c r="M421" s="209"/>
      <c r="N421" s="210"/>
      <c r="O421" s="210"/>
      <c r="P421" s="211">
        <f>SUM(P422:P427)</f>
        <v>0</v>
      </c>
      <c r="Q421" s="210"/>
      <c r="R421" s="211">
        <f>SUM(R422:R427)</f>
        <v>0</v>
      </c>
      <c r="S421" s="210"/>
      <c r="T421" s="212">
        <f>SUM(T422:T427)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3" t="s">
        <v>165</v>
      </c>
      <c r="AT421" s="214" t="s">
        <v>72</v>
      </c>
      <c r="AU421" s="214" t="s">
        <v>81</v>
      </c>
      <c r="AY421" s="213" t="s">
        <v>129</v>
      </c>
      <c r="BK421" s="215">
        <f>SUM(BK422:BK427)</f>
        <v>0</v>
      </c>
    </row>
    <row r="422" s="2" customFormat="1" ht="16.5" customHeight="1">
      <c r="A422" s="38"/>
      <c r="B422" s="39"/>
      <c r="C422" s="218" t="s">
        <v>650</v>
      </c>
      <c r="D422" s="218" t="s">
        <v>131</v>
      </c>
      <c r="E422" s="219" t="s">
        <v>651</v>
      </c>
      <c r="F422" s="220" t="s">
        <v>652</v>
      </c>
      <c r="G422" s="221" t="s">
        <v>600</v>
      </c>
      <c r="H422" s="222">
        <v>1</v>
      </c>
      <c r="I422" s="223"/>
      <c r="J422" s="224">
        <f>ROUND(I422*H422,2)</f>
        <v>0</v>
      </c>
      <c r="K422" s="220" t="s">
        <v>135</v>
      </c>
      <c r="L422" s="44"/>
      <c r="M422" s="225" t="s">
        <v>1</v>
      </c>
      <c r="N422" s="226" t="s">
        <v>38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601</v>
      </c>
      <c r="AT422" s="229" t="s">
        <v>131</v>
      </c>
      <c r="AU422" s="229" t="s">
        <v>83</v>
      </c>
      <c r="AY422" s="17" t="s">
        <v>129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81</v>
      </c>
      <c r="BK422" s="230">
        <f>ROUND(I422*H422,2)</f>
        <v>0</v>
      </c>
      <c r="BL422" s="17" t="s">
        <v>601</v>
      </c>
      <c r="BM422" s="229" t="s">
        <v>653</v>
      </c>
    </row>
    <row r="423" s="2" customFormat="1">
      <c r="A423" s="38"/>
      <c r="B423" s="39"/>
      <c r="C423" s="40"/>
      <c r="D423" s="231" t="s">
        <v>138</v>
      </c>
      <c r="E423" s="40"/>
      <c r="F423" s="232" t="s">
        <v>652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138</v>
      </c>
      <c r="AU423" s="17" t="s">
        <v>83</v>
      </c>
    </row>
    <row r="424" s="2" customFormat="1">
      <c r="A424" s="38"/>
      <c r="B424" s="39"/>
      <c r="C424" s="40"/>
      <c r="D424" s="231" t="s">
        <v>140</v>
      </c>
      <c r="E424" s="40"/>
      <c r="F424" s="236" t="s">
        <v>654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140</v>
      </c>
      <c r="AU424" s="17" t="s">
        <v>83</v>
      </c>
    </row>
    <row r="425" s="2" customFormat="1" ht="16.5" customHeight="1">
      <c r="A425" s="38"/>
      <c r="B425" s="39"/>
      <c r="C425" s="218" t="s">
        <v>655</v>
      </c>
      <c r="D425" s="218" t="s">
        <v>131</v>
      </c>
      <c r="E425" s="219" t="s">
        <v>656</v>
      </c>
      <c r="F425" s="220" t="s">
        <v>657</v>
      </c>
      <c r="G425" s="221" t="s">
        <v>600</v>
      </c>
      <c r="H425" s="222">
        <v>1</v>
      </c>
      <c r="I425" s="223"/>
      <c r="J425" s="224">
        <f>ROUND(I425*H425,2)</f>
        <v>0</v>
      </c>
      <c r="K425" s="220" t="s">
        <v>135</v>
      </c>
      <c r="L425" s="44"/>
      <c r="M425" s="225" t="s">
        <v>1</v>
      </c>
      <c r="N425" s="226" t="s">
        <v>38</v>
      </c>
      <c r="O425" s="91"/>
      <c r="P425" s="227">
        <f>O425*H425</f>
        <v>0</v>
      </c>
      <c r="Q425" s="227">
        <v>0</v>
      </c>
      <c r="R425" s="227">
        <f>Q425*H425</f>
        <v>0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601</v>
      </c>
      <c r="AT425" s="229" t="s">
        <v>131</v>
      </c>
      <c r="AU425" s="229" t="s">
        <v>83</v>
      </c>
      <c r="AY425" s="17" t="s">
        <v>129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81</v>
      </c>
      <c r="BK425" s="230">
        <f>ROUND(I425*H425,2)</f>
        <v>0</v>
      </c>
      <c r="BL425" s="17" t="s">
        <v>601</v>
      </c>
      <c r="BM425" s="229" t="s">
        <v>658</v>
      </c>
    </row>
    <row r="426" s="2" customFormat="1">
      <c r="A426" s="38"/>
      <c r="B426" s="39"/>
      <c r="C426" s="40"/>
      <c r="D426" s="231" t="s">
        <v>138</v>
      </c>
      <c r="E426" s="40"/>
      <c r="F426" s="232" t="s">
        <v>657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138</v>
      </c>
      <c r="AU426" s="17" t="s">
        <v>83</v>
      </c>
    </row>
    <row r="427" s="2" customFormat="1">
      <c r="A427" s="38"/>
      <c r="B427" s="39"/>
      <c r="C427" s="40"/>
      <c r="D427" s="231" t="s">
        <v>140</v>
      </c>
      <c r="E427" s="40"/>
      <c r="F427" s="236" t="s">
        <v>659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140</v>
      </c>
      <c r="AU427" s="17" t="s">
        <v>83</v>
      </c>
    </row>
    <row r="428" s="12" customFormat="1" ht="22.8" customHeight="1">
      <c r="A428" s="12"/>
      <c r="B428" s="202"/>
      <c r="C428" s="203"/>
      <c r="D428" s="204" t="s">
        <v>72</v>
      </c>
      <c r="E428" s="216" t="s">
        <v>660</v>
      </c>
      <c r="F428" s="216" t="s">
        <v>661</v>
      </c>
      <c r="G428" s="203"/>
      <c r="H428" s="203"/>
      <c r="I428" s="206"/>
      <c r="J428" s="217">
        <f>BK428</f>
        <v>0</v>
      </c>
      <c r="K428" s="203"/>
      <c r="L428" s="208"/>
      <c r="M428" s="209"/>
      <c r="N428" s="210"/>
      <c r="O428" s="210"/>
      <c r="P428" s="211">
        <f>SUM(P429:P431)</f>
        <v>0</v>
      </c>
      <c r="Q428" s="210"/>
      <c r="R428" s="211">
        <f>SUM(R429:R431)</f>
        <v>0</v>
      </c>
      <c r="S428" s="210"/>
      <c r="T428" s="212">
        <f>SUM(T429:T431)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3" t="s">
        <v>165</v>
      </c>
      <c r="AT428" s="214" t="s">
        <v>72</v>
      </c>
      <c r="AU428" s="214" t="s">
        <v>81</v>
      </c>
      <c r="AY428" s="213" t="s">
        <v>129</v>
      </c>
      <c r="BK428" s="215">
        <f>SUM(BK429:BK431)</f>
        <v>0</v>
      </c>
    </row>
    <row r="429" s="2" customFormat="1" ht="16.5" customHeight="1">
      <c r="A429" s="38"/>
      <c r="B429" s="39"/>
      <c r="C429" s="218" t="s">
        <v>662</v>
      </c>
      <c r="D429" s="218" t="s">
        <v>131</v>
      </c>
      <c r="E429" s="219" t="s">
        <v>663</v>
      </c>
      <c r="F429" s="220" t="s">
        <v>661</v>
      </c>
      <c r="G429" s="221" t="s">
        <v>600</v>
      </c>
      <c r="H429" s="222">
        <v>1</v>
      </c>
      <c r="I429" s="223"/>
      <c r="J429" s="224">
        <f>ROUND(I429*H429,2)</f>
        <v>0</v>
      </c>
      <c r="K429" s="220" t="s">
        <v>135</v>
      </c>
      <c r="L429" s="44"/>
      <c r="M429" s="225" t="s">
        <v>1</v>
      </c>
      <c r="N429" s="226" t="s">
        <v>38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601</v>
      </c>
      <c r="AT429" s="229" t="s">
        <v>131</v>
      </c>
      <c r="AU429" s="229" t="s">
        <v>83</v>
      </c>
      <c r="AY429" s="17" t="s">
        <v>129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81</v>
      </c>
      <c r="BK429" s="230">
        <f>ROUND(I429*H429,2)</f>
        <v>0</v>
      </c>
      <c r="BL429" s="17" t="s">
        <v>601</v>
      </c>
      <c r="BM429" s="229" t="s">
        <v>664</v>
      </c>
    </row>
    <row r="430" s="2" customFormat="1">
      <c r="A430" s="38"/>
      <c r="B430" s="39"/>
      <c r="C430" s="40"/>
      <c r="D430" s="231" t="s">
        <v>138</v>
      </c>
      <c r="E430" s="40"/>
      <c r="F430" s="232" t="s">
        <v>661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138</v>
      </c>
      <c r="AU430" s="17" t="s">
        <v>83</v>
      </c>
    </row>
    <row r="431" s="2" customFormat="1">
      <c r="A431" s="38"/>
      <c r="B431" s="39"/>
      <c r="C431" s="40"/>
      <c r="D431" s="231" t="s">
        <v>140</v>
      </c>
      <c r="E431" s="40"/>
      <c r="F431" s="236" t="s">
        <v>665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140</v>
      </c>
      <c r="AU431" s="17" t="s">
        <v>83</v>
      </c>
    </row>
    <row r="432" s="12" customFormat="1" ht="22.8" customHeight="1">
      <c r="A432" s="12"/>
      <c r="B432" s="202"/>
      <c r="C432" s="203"/>
      <c r="D432" s="204" t="s">
        <v>72</v>
      </c>
      <c r="E432" s="216" t="s">
        <v>666</v>
      </c>
      <c r="F432" s="216" t="s">
        <v>667</v>
      </c>
      <c r="G432" s="203"/>
      <c r="H432" s="203"/>
      <c r="I432" s="206"/>
      <c r="J432" s="217">
        <f>BK432</f>
        <v>0</v>
      </c>
      <c r="K432" s="203"/>
      <c r="L432" s="208"/>
      <c r="M432" s="209"/>
      <c r="N432" s="210"/>
      <c r="O432" s="210"/>
      <c r="P432" s="211">
        <f>SUM(P433:P438)</f>
        <v>0</v>
      </c>
      <c r="Q432" s="210"/>
      <c r="R432" s="211">
        <f>SUM(R433:R438)</f>
        <v>0</v>
      </c>
      <c r="S432" s="210"/>
      <c r="T432" s="212">
        <f>SUM(T433:T438)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3" t="s">
        <v>165</v>
      </c>
      <c r="AT432" s="214" t="s">
        <v>72</v>
      </c>
      <c r="AU432" s="214" t="s">
        <v>81</v>
      </c>
      <c r="AY432" s="213" t="s">
        <v>129</v>
      </c>
      <c r="BK432" s="215">
        <f>SUM(BK433:BK438)</f>
        <v>0</v>
      </c>
    </row>
    <row r="433" s="2" customFormat="1" ht="16.5" customHeight="1">
      <c r="A433" s="38"/>
      <c r="B433" s="39"/>
      <c r="C433" s="218" t="s">
        <v>668</v>
      </c>
      <c r="D433" s="218" t="s">
        <v>131</v>
      </c>
      <c r="E433" s="219" t="s">
        <v>669</v>
      </c>
      <c r="F433" s="220" t="s">
        <v>670</v>
      </c>
      <c r="G433" s="221" t="s">
        <v>600</v>
      </c>
      <c r="H433" s="222">
        <v>1</v>
      </c>
      <c r="I433" s="223"/>
      <c r="J433" s="224">
        <f>ROUND(I433*H433,2)</f>
        <v>0</v>
      </c>
      <c r="K433" s="220" t="s">
        <v>135</v>
      </c>
      <c r="L433" s="44"/>
      <c r="M433" s="225" t="s">
        <v>1</v>
      </c>
      <c r="N433" s="226" t="s">
        <v>38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601</v>
      </c>
      <c r="AT433" s="229" t="s">
        <v>131</v>
      </c>
      <c r="AU433" s="229" t="s">
        <v>83</v>
      </c>
      <c r="AY433" s="17" t="s">
        <v>129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81</v>
      </c>
      <c r="BK433" s="230">
        <f>ROUND(I433*H433,2)</f>
        <v>0</v>
      </c>
      <c r="BL433" s="17" t="s">
        <v>601</v>
      </c>
      <c r="BM433" s="229" t="s">
        <v>671</v>
      </c>
    </row>
    <row r="434" s="2" customFormat="1">
      <c r="A434" s="38"/>
      <c r="B434" s="39"/>
      <c r="C434" s="40"/>
      <c r="D434" s="231" t="s">
        <v>138</v>
      </c>
      <c r="E434" s="40"/>
      <c r="F434" s="232" t="s">
        <v>670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138</v>
      </c>
      <c r="AU434" s="17" t="s">
        <v>83</v>
      </c>
    </row>
    <row r="435" s="2" customFormat="1">
      <c r="A435" s="38"/>
      <c r="B435" s="39"/>
      <c r="C435" s="40"/>
      <c r="D435" s="231" t="s">
        <v>140</v>
      </c>
      <c r="E435" s="40"/>
      <c r="F435" s="236" t="s">
        <v>672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140</v>
      </c>
      <c r="AU435" s="17" t="s">
        <v>83</v>
      </c>
    </row>
    <row r="436" s="2" customFormat="1" ht="16.5" customHeight="1">
      <c r="A436" s="38"/>
      <c r="B436" s="39"/>
      <c r="C436" s="218" t="s">
        <v>673</v>
      </c>
      <c r="D436" s="218" t="s">
        <v>131</v>
      </c>
      <c r="E436" s="219" t="s">
        <v>674</v>
      </c>
      <c r="F436" s="220" t="s">
        <v>675</v>
      </c>
      <c r="G436" s="221" t="s">
        <v>600</v>
      </c>
      <c r="H436" s="222">
        <v>1</v>
      </c>
      <c r="I436" s="223"/>
      <c r="J436" s="224">
        <f>ROUND(I436*H436,2)</f>
        <v>0</v>
      </c>
      <c r="K436" s="220" t="s">
        <v>135</v>
      </c>
      <c r="L436" s="44"/>
      <c r="M436" s="225" t="s">
        <v>1</v>
      </c>
      <c r="N436" s="226" t="s">
        <v>38</v>
      </c>
      <c r="O436" s="91"/>
      <c r="P436" s="227">
        <f>O436*H436</f>
        <v>0</v>
      </c>
      <c r="Q436" s="227">
        <v>0</v>
      </c>
      <c r="R436" s="227">
        <f>Q436*H436</f>
        <v>0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601</v>
      </c>
      <c r="AT436" s="229" t="s">
        <v>131</v>
      </c>
      <c r="AU436" s="229" t="s">
        <v>83</v>
      </c>
      <c r="AY436" s="17" t="s">
        <v>129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81</v>
      </c>
      <c r="BK436" s="230">
        <f>ROUND(I436*H436,2)</f>
        <v>0</v>
      </c>
      <c r="BL436" s="17" t="s">
        <v>601</v>
      </c>
      <c r="BM436" s="229" t="s">
        <v>676</v>
      </c>
    </row>
    <row r="437" s="2" customFormat="1">
      <c r="A437" s="38"/>
      <c r="B437" s="39"/>
      <c r="C437" s="40"/>
      <c r="D437" s="231" t="s">
        <v>138</v>
      </c>
      <c r="E437" s="40"/>
      <c r="F437" s="232" t="s">
        <v>675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138</v>
      </c>
      <c r="AU437" s="17" t="s">
        <v>83</v>
      </c>
    </row>
    <row r="438" s="2" customFormat="1">
      <c r="A438" s="38"/>
      <c r="B438" s="39"/>
      <c r="C438" s="40"/>
      <c r="D438" s="231" t="s">
        <v>140</v>
      </c>
      <c r="E438" s="40"/>
      <c r="F438" s="236" t="s">
        <v>677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140</v>
      </c>
      <c r="AU438" s="17" t="s">
        <v>83</v>
      </c>
    </row>
    <row r="439" s="12" customFormat="1" ht="22.8" customHeight="1">
      <c r="A439" s="12"/>
      <c r="B439" s="202"/>
      <c r="C439" s="203"/>
      <c r="D439" s="204" t="s">
        <v>72</v>
      </c>
      <c r="E439" s="216" t="s">
        <v>678</v>
      </c>
      <c r="F439" s="216" t="s">
        <v>679</v>
      </c>
      <c r="G439" s="203"/>
      <c r="H439" s="203"/>
      <c r="I439" s="206"/>
      <c r="J439" s="217">
        <f>BK439</f>
        <v>0</v>
      </c>
      <c r="K439" s="203"/>
      <c r="L439" s="208"/>
      <c r="M439" s="209"/>
      <c r="N439" s="210"/>
      <c r="O439" s="210"/>
      <c r="P439" s="211">
        <f>SUM(P440:P442)</f>
        <v>0</v>
      </c>
      <c r="Q439" s="210"/>
      <c r="R439" s="211">
        <f>SUM(R440:R442)</f>
        <v>0</v>
      </c>
      <c r="S439" s="210"/>
      <c r="T439" s="212">
        <f>SUM(T440:T442)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3" t="s">
        <v>165</v>
      </c>
      <c r="AT439" s="214" t="s">
        <v>72</v>
      </c>
      <c r="AU439" s="214" t="s">
        <v>81</v>
      </c>
      <c r="AY439" s="213" t="s">
        <v>129</v>
      </c>
      <c r="BK439" s="215">
        <f>SUM(BK440:BK442)</f>
        <v>0</v>
      </c>
    </row>
    <row r="440" s="2" customFormat="1" ht="16.5" customHeight="1">
      <c r="A440" s="38"/>
      <c r="B440" s="39"/>
      <c r="C440" s="218" t="s">
        <v>680</v>
      </c>
      <c r="D440" s="218" t="s">
        <v>131</v>
      </c>
      <c r="E440" s="219" t="s">
        <v>681</v>
      </c>
      <c r="F440" s="220" t="s">
        <v>682</v>
      </c>
      <c r="G440" s="221" t="s">
        <v>600</v>
      </c>
      <c r="H440" s="222">
        <v>1</v>
      </c>
      <c r="I440" s="223"/>
      <c r="J440" s="224">
        <f>ROUND(I440*H440,2)</f>
        <v>0</v>
      </c>
      <c r="K440" s="220" t="s">
        <v>135</v>
      </c>
      <c r="L440" s="44"/>
      <c r="M440" s="225" t="s">
        <v>1</v>
      </c>
      <c r="N440" s="226" t="s">
        <v>38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601</v>
      </c>
      <c r="AT440" s="229" t="s">
        <v>131</v>
      </c>
      <c r="AU440" s="229" t="s">
        <v>83</v>
      </c>
      <c r="AY440" s="17" t="s">
        <v>129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81</v>
      </c>
      <c r="BK440" s="230">
        <f>ROUND(I440*H440,2)</f>
        <v>0</v>
      </c>
      <c r="BL440" s="17" t="s">
        <v>601</v>
      </c>
      <c r="BM440" s="229" t="s">
        <v>683</v>
      </c>
    </row>
    <row r="441" s="2" customFormat="1">
      <c r="A441" s="38"/>
      <c r="B441" s="39"/>
      <c r="C441" s="40"/>
      <c r="D441" s="231" t="s">
        <v>138</v>
      </c>
      <c r="E441" s="40"/>
      <c r="F441" s="232" t="s">
        <v>682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138</v>
      </c>
      <c r="AU441" s="17" t="s">
        <v>83</v>
      </c>
    </row>
    <row r="442" s="2" customFormat="1">
      <c r="A442" s="38"/>
      <c r="B442" s="39"/>
      <c r="C442" s="40"/>
      <c r="D442" s="231" t="s">
        <v>140</v>
      </c>
      <c r="E442" s="40"/>
      <c r="F442" s="236" t="s">
        <v>684</v>
      </c>
      <c r="G442" s="40"/>
      <c r="H442" s="40"/>
      <c r="I442" s="233"/>
      <c r="J442" s="40"/>
      <c r="K442" s="40"/>
      <c r="L442" s="44"/>
      <c r="M442" s="279"/>
      <c r="N442" s="280"/>
      <c r="O442" s="281"/>
      <c r="P442" s="281"/>
      <c r="Q442" s="281"/>
      <c r="R442" s="281"/>
      <c r="S442" s="281"/>
      <c r="T442" s="28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140</v>
      </c>
      <c r="AU442" s="17" t="s">
        <v>83</v>
      </c>
    </row>
    <row r="443" s="2" customFormat="1" ht="6.96" customHeight="1">
      <c r="A443" s="38"/>
      <c r="B443" s="66"/>
      <c r="C443" s="67"/>
      <c r="D443" s="67"/>
      <c r="E443" s="67"/>
      <c r="F443" s="67"/>
      <c r="G443" s="67"/>
      <c r="H443" s="67"/>
      <c r="I443" s="67"/>
      <c r="J443" s="67"/>
      <c r="K443" s="67"/>
      <c r="L443" s="44"/>
      <c r="M443" s="38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</row>
  </sheetData>
  <sheetProtection sheet="1" autoFilter="0" formatColumns="0" formatRows="0" objects="1" scenarios="1" spinCount="100000" saltValue="D9X4jhLBB0ASyEfMdIsSpbO3T+jJup/I23aS7t7YhKJShj0ubcJBU4sE6l0LX864i7ewlwubqLcU/J96kAQ52Q==" hashValue="ed5apBslWslH+OxDjiHYrflVfzW9DF+7CSGeLj4pd4+5BeR0u+3kXOdaYWPgv+QgaSWKoLdUHojpPnwWNXOZXA==" algorithmName="SHA-512" password="CCAC"/>
  <autoFilter ref="C132:K442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HC1R a HC3R v k.ú. Jankov u Českých Budějovic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90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686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ROUND((SUM(BE132:BE466)),  2)</f>
        <v>0</v>
      </c>
      <c r="G33" s="38"/>
      <c r="H33" s="38"/>
      <c r="I33" s="155">
        <v>0.20999999999999999</v>
      </c>
      <c r="J33" s="154">
        <f>ROUND(((SUM(BE132:BE466))*I33),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ROUND((SUM(BF132:BF466)),  2)</f>
        <v>0</v>
      </c>
      <c r="G34" s="38"/>
      <c r="H34" s="38"/>
      <c r="I34" s="155">
        <v>0.14999999999999999</v>
      </c>
      <c r="J34" s="154">
        <f>ROUND(((SUM(BF132:BF466))*I34),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ROUND((SUM(BG132:BG466)),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ROUND((SUM(BH132:BH466)),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ROUND((SUM(BI132:BI466)),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Polní cesty HC1R a HC3R v k.ú. Jankov u Českých Budějovic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102 - Polní cesta HC3R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 ČR</v>
      </c>
      <c r="G91" s="40"/>
      <c r="H91" s="40"/>
      <c r="I91" s="32" t="s">
        <v>29</v>
      </c>
      <c r="J91" s="36" t="str">
        <f>E21</f>
        <v>Ing. Jiří Hovorka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J133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J134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J248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J288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J305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J364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J402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J412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106</v>
      </c>
      <c r="E105" s="182"/>
      <c r="F105" s="182"/>
      <c r="G105" s="182"/>
      <c r="H105" s="182"/>
      <c r="I105" s="182"/>
      <c r="J105" s="183">
        <f>J417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J418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J438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J442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J445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111</v>
      </c>
      <c r="E110" s="188"/>
      <c r="F110" s="188"/>
      <c r="G110" s="188"/>
      <c r="H110" s="188"/>
      <c r="I110" s="188"/>
      <c r="J110" s="189">
        <f>J452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112</v>
      </c>
      <c r="E111" s="188"/>
      <c r="F111" s="188"/>
      <c r="G111" s="188"/>
      <c r="H111" s="188"/>
      <c r="I111" s="188"/>
      <c r="J111" s="189">
        <f>J456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113</v>
      </c>
      <c r="E112" s="188"/>
      <c r="F112" s="188"/>
      <c r="G112" s="188"/>
      <c r="H112" s="188"/>
      <c r="I112" s="188"/>
      <c r="J112" s="189">
        <f>J463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4" t="str">
        <f>E7</f>
        <v>Polní cesty HC1R a HC3R v k.ú. Jankov u Českých Budějovic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88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102 - Polní cesta HC3R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 xml:space="preserve"> </v>
      </c>
      <c r="G126" s="40"/>
      <c r="H126" s="40"/>
      <c r="I126" s="32" t="s">
        <v>22</v>
      </c>
      <c r="J126" s="79" t="str">
        <f>IF(J12="","",J12)</f>
        <v>16. 3. 2023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Státní pozemkový úřad ČR</v>
      </c>
      <c r="G128" s="40"/>
      <c r="H128" s="40"/>
      <c r="I128" s="32" t="s">
        <v>29</v>
      </c>
      <c r="J128" s="36" t="str">
        <f>E21</f>
        <v>Ing. Jiří Hovorka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1"/>
      <c r="B131" s="192"/>
      <c r="C131" s="193" t="s">
        <v>115</v>
      </c>
      <c r="D131" s="194" t="s">
        <v>58</v>
      </c>
      <c r="E131" s="194" t="s">
        <v>54</v>
      </c>
      <c r="F131" s="194" t="s">
        <v>55</v>
      </c>
      <c r="G131" s="194" t="s">
        <v>116</v>
      </c>
      <c r="H131" s="194" t="s">
        <v>117</v>
      </c>
      <c r="I131" s="194" t="s">
        <v>118</v>
      </c>
      <c r="J131" s="194" t="s">
        <v>94</v>
      </c>
      <c r="K131" s="195" t="s">
        <v>119</v>
      </c>
      <c r="L131" s="196"/>
      <c r="M131" s="100" t="s">
        <v>1</v>
      </c>
      <c r="N131" s="101" t="s">
        <v>37</v>
      </c>
      <c r="O131" s="101" t="s">
        <v>120</v>
      </c>
      <c r="P131" s="101" t="s">
        <v>121</v>
      </c>
      <c r="Q131" s="101" t="s">
        <v>122</v>
      </c>
      <c r="R131" s="101" t="s">
        <v>123</v>
      </c>
      <c r="S131" s="101" t="s">
        <v>124</v>
      </c>
      <c r="T131" s="102" t="s">
        <v>125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38"/>
      <c r="B132" s="39"/>
      <c r="C132" s="107" t="s">
        <v>126</v>
      </c>
      <c r="D132" s="40"/>
      <c r="E132" s="40"/>
      <c r="F132" s="40"/>
      <c r="G132" s="40"/>
      <c r="H132" s="40"/>
      <c r="I132" s="40"/>
      <c r="J132" s="197">
        <f>BK132</f>
        <v>0</v>
      </c>
      <c r="K132" s="40"/>
      <c r="L132" s="44"/>
      <c r="M132" s="103"/>
      <c r="N132" s="198"/>
      <c r="O132" s="104"/>
      <c r="P132" s="199">
        <f>P133+P417</f>
        <v>0</v>
      </c>
      <c r="Q132" s="104"/>
      <c r="R132" s="199">
        <f>R133+R417</f>
        <v>1556.2012589499998</v>
      </c>
      <c r="S132" s="104"/>
      <c r="T132" s="200">
        <f>T133+T417</f>
        <v>22.423999999999999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96</v>
      </c>
      <c r="BK132" s="201">
        <f>BK133+BK417</f>
        <v>0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127</v>
      </c>
      <c r="F133" s="205" t="s">
        <v>128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P134+P248+P288+P305+P364+P402+P412</f>
        <v>0</v>
      </c>
      <c r="Q133" s="210"/>
      <c r="R133" s="211">
        <f>R134+R248+R288+R305+R364+R402+R412</f>
        <v>1556.2012589499998</v>
      </c>
      <c r="S133" s="210"/>
      <c r="T133" s="212">
        <f>T134+T248+T288+T305+T364+T402+T412</f>
        <v>22.423999999999999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73</v>
      </c>
      <c r="AY133" s="213" t="s">
        <v>129</v>
      </c>
      <c r="BK133" s="215">
        <f>BK134+BK248+BK288+BK305+BK364+BK402+BK412</f>
        <v>0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81</v>
      </c>
      <c r="F134" s="216" t="s">
        <v>130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SUM(P135:P247)</f>
        <v>0</v>
      </c>
      <c r="Q134" s="210"/>
      <c r="R134" s="211">
        <f>SUM(R135:R247)</f>
        <v>0.29615000000000002</v>
      </c>
      <c r="S134" s="210"/>
      <c r="T134" s="212">
        <f>SUM(T135:T247)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129</v>
      </c>
      <c r="BK134" s="215">
        <f>SUM(BK135:BK247)</f>
        <v>0</v>
      </c>
    </row>
    <row r="135" s="2" customFormat="1" ht="33" customHeight="1">
      <c r="A135" s="38"/>
      <c r="B135" s="39"/>
      <c r="C135" s="218" t="s">
        <v>81</v>
      </c>
      <c r="D135" s="218" t="s">
        <v>131</v>
      </c>
      <c r="E135" s="219" t="s">
        <v>132</v>
      </c>
      <c r="F135" s="220" t="s">
        <v>133</v>
      </c>
      <c r="G135" s="221" t="s">
        <v>134</v>
      </c>
      <c r="H135" s="222">
        <v>520</v>
      </c>
      <c r="I135" s="223"/>
      <c r="J135" s="224">
        <f>ROUND(I135*H135,2)</f>
        <v>0</v>
      </c>
      <c r="K135" s="220" t="s">
        <v>135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136</v>
      </c>
      <c r="AT135" s="229" t="s">
        <v>131</v>
      </c>
      <c r="AU135" s="229" t="s">
        <v>83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136</v>
      </c>
      <c r="BM135" s="229" t="s">
        <v>137</v>
      </c>
    </row>
    <row r="136" s="2" customFormat="1">
      <c r="A136" s="38"/>
      <c r="B136" s="39"/>
      <c r="C136" s="40"/>
      <c r="D136" s="231" t="s">
        <v>138</v>
      </c>
      <c r="E136" s="40"/>
      <c r="F136" s="232" t="s">
        <v>139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83</v>
      </c>
    </row>
    <row r="137" s="2" customFormat="1">
      <c r="A137" s="38"/>
      <c r="B137" s="39"/>
      <c r="C137" s="40"/>
      <c r="D137" s="231" t="s">
        <v>140</v>
      </c>
      <c r="E137" s="40"/>
      <c r="F137" s="236" t="s">
        <v>141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140</v>
      </c>
      <c r="AU137" s="17" t="s">
        <v>83</v>
      </c>
    </row>
    <row r="138" s="13" customFormat="1">
      <c r="A138" s="13"/>
      <c r="B138" s="237"/>
      <c r="C138" s="238"/>
      <c r="D138" s="231" t="s">
        <v>142</v>
      </c>
      <c r="E138" s="239" t="s">
        <v>1</v>
      </c>
      <c r="F138" s="240" t="s">
        <v>687</v>
      </c>
      <c r="G138" s="238"/>
      <c r="H138" s="241">
        <v>520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142</v>
      </c>
      <c r="AU138" s="247" t="s">
        <v>83</v>
      </c>
      <c r="AV138" s="13" t="s">
        <v>83</v>
      </c>
      <c r="AW138" s="13" t="s">
        <v>30</v>
      </c>
      <c r="AX138" s="13" t="s">
        <v>81</v>
      </c>
      <c r="AY138" s="247" t="s">
        <v>129</v>
      </c>
    </row>
    <row r="139" s="2" customFormat="1" ht="21.75" customHeight="1">
      <c r="A139" s="38"/>
      <c r="B139" s="39"/>
      <c r="C139" s="218" t="s">
        <v>83</v>
      </c>
      <c r="D139" s="218" t="s">
        <v>131</v>
      </c>
      <c r="E139" s="219" t="s">
        <v>144</v>
      </c>
      <c r="F139" s="220" t="s">
        <v>145</v>
      </c>
      <c r="G139" s="221" t="s">
        <v>146</v>
      </c>
      <c r="H139" s="222">
        <v>14</v>
      </c>
      <c r="I139" s="223"/>
      <c r="J139" s="224">
        <f>ROUND(I139*H139,2)</f>
        <v>0</v>
      </c>
      <c r="K139" s="220" t="s">
        <v>135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136</v>
      </c>
      <c r="AT139" s="229" t="s">
        <v>131</v>
      </c>
      <c r="AU139" s="229" t="s">
        <v>83</v>
      </c>
      <c r="AY139" s="17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136</v>
      </c>
      <c r="BM139" s="229" t="s">
        <v>147</v>
      </c>
    </row>
    <row r="140" s="2" customFormat="1">
      <c r="A140" s="38"/>
      <c r="B140" s="39"/>
      <c r="C140" s="40"/>
      <c r="D140" s="231" t="s">
        <v>138</v>
      </c>
      <c r="E140" s="40"/>
      <c r="F140" s="232" t="s">
        <v>148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83</v>
      </c>
    </row>
    <row r="141" s="2" customFormat="1">
      <c r="A141" s="38"/>
      <c r="B141" s="39"/>
      <c r="C141" s="40"/>
      <c r="D141" s="231" t="s">
        <v>140</v>
      </c>
      <c r="E141" s="40"/>
      <c r="F141" s="236" t="s">
        <v>149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140</v>
      </c>
      <c r="AU141" s="17" t="s">
        <v>83</v>
      </c>
    </row>
    <row r="142" s="2" customFormat="1" ht="24.15" customHeight="1">
      <c r="A142" s="38"/>
      <c r="B142" s="39"/>
      <c r="C142" s="218" t="s">
        <v>150</v>
      </c>
      <c r="D142" s="218" t="s">
        <v>131</v>
      </c>
      <c r="E142" s="219" t="s">
        <v>688</v>
      </c>
      <c r="F142" s="220" t="s">
        <v>689</v>
      </c>
      <c r="G142" s="221" t="s">
        <v>153</v>
      </c>
      <c r="H142" s="222">
        <v>548.89999999999998</v>
      </c>
      <c r="I142" s="223"/>
      <c r="J142" s="224">
        <f>ROUND(I142*H142,2)</f>
        <v>0</v>
      </c>
      <c r="K142" s="220" t="s">
        <v>135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136</v>
      </c>
      <c r="AT142" s="229" t="s">
        <v>131</v>
      </c>
      <c r="AU142" s="229" t="s">
        <v>83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136</v>
      </c>
      <c r="BM142" s="229" t="s">
        <v>690</v>
      </c>
    </row>
    <row r="143" s="2" customFormat="1">
      <c r="A143" s="38"/>
      <c r="B143" s="39"/>
      <c r="C143" s="40"/>
      <c r="D143" s="231" t="s">
        <v>138</v>
      </c>
      <c r="E143" s="40"/>
      <c r="F143" s="232" t="s">
        <v>691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83</v>
      </c>
    </row>
    <row r="144" s="13" customFormat="1">
      <c r="A144" s="13"/>
      <c r="B144" s="237"/>
      <c r="C144" s="238"/>
      <c r="D144" s="231" t="s">
        <v>142</v>
      </c>
      <c r="E144" s="239" t="s">
        <v>1</v>
      </c>
      <c r="F144" s="240" t="s">
        <v>692</v>
      </c>
      <c r="G144" s="238"/>
      <c r="H144" s="241">
        <v>548.89999999999998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142</v>
      </c>
      <c r="AU144" s="247" t="s">
        <v>83</v>
      </c>
      <c r="AV144" s="13" t="s">
        <v>83</v>
      </c>
      <c r="AW144" s="13" t="s">
        <v>30</v>
      </c>
      <c r="AX144" s="13" t="s">
        <v>81</v>
      </c>
      <c r="AY144" s="247" t="s">
        <v>129</v>
      </c>
    </row>
    <row r="145" s="2" customFormat="1" ht="24.15" customHeight="1">
      <c r="A145" s="38"/>
      <c r="B145" s="39"/>
      <c r="C145" s="218" t="s">
        <v>136</v>
      </c>
      <c r="D145" s="218" t="s">
        <v>131</v>
      </c>
      <c r="E145" s="219" t="s">
        <v>151</v>
      </c>
      <c r="F145" s="220" t="s">
        <v>152</v>
      </c>
      <c r="G145" s="221" t="s">
        <v>153</v>
      </c>
      <c r="H145" s="222">
        <v>975.20000000000005</v>
      </c>
      <c r="I145" s="223"/>
      <c r="J145" s="224">
        <f>ROUND(I145*H145,2)</f>
        <v>0</v>
      </c>
      <c r="K145" s="220" t="s">
        <v>135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136</v>
      </c>
      <c r="AT145" s="229" t="s">
        <v>131</v>
      </c>
      <c r="AU145" s="229" t="s">
        <v>83</v>
      </c>
      <c r="AY145" s="17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136</v>
      </c>
      <c r="BM145" s="229" t="s">
        <v>154</v>
      </c>
    </row>
    <row r="146" s="2" customFormat="1">
      <c r="A146" s="38"/>
      <c r="B146" s="39"/>
      <c r="C146" s="40"/>
      <c r="D146" s="231" t="s">
        <v>138</v>
      </c>
      <c r="E146" s="40"/>
      <c r="F146" s="232" t="s">
        <v>155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138</v>
      </c>
      <c r="AU146" s="17" t="s">
        <v>83</v>
      </c>
    </row>
    <row r="147" s="2" customFormat="1">
      <c r="A147" s="38"/>
      <c r="B147" s="39"/>
      <c r="C147" s="40"/>
      <c r="D147" s="231" t="s">
        <v>140</v>
      </c>
      <c r="E147" s="40"/>
      <c r="F147" s="236" t="s">
        <v>156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140</v>
      </c>
      <c r="AU147" s="17" t="s">
        <v>83</v>
      </c>
    </row>
    <row r="148" s="13" customFormat="1">
      <c r="A148" s="13"/>
      <c r="B148" s="237"/>
      <c r="C148" s="238"/>
      <c r="D148" s="231" t="s">
        <v>142</v>
      </c>
      <c r="E148" s="239" t="s">
        <v>1</v>
      </c>
      <c r="F148" s="240" t="s">
        <v>693</v>
      </c>
      <c r="G148" s="238"/>
      <c r="H148" s="241">
        <v>975.20000000000005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142</v>
      </c>
      <c r="AU148" s="247" t="s">
        <v>83</v>
      </c>
      <c r="AV148" s="13" t="s">
        <v>83</v>
      </c>
      <c r="AW148" s="13" t="s">
        <v>30</v>
      </c>
      <c r="AX148" s="13" t="s">
        <v>81</v>
      </c>
      <c r="AY148" s="247" t="s">
        <v>129</v>
      </c>
    </row>
    <row r="149" s="2" customFormat="1" ht="37.8" customHeight="1">
      <c r="A149" s="38"/>
      <c r="B149" s="39"/>
      <c r="C149" s="218" t="s">
        <v>165</v>
      </c>
      <c r="D149" s="218" t="s">
        <v>131</v>
      </c>
      <c r="E149" s="219" t="s">
        <v>158</v>
      </c>
      <c r="F149" s="220" t="s">
        <v>159</v>
      </c>
      <c r="G149" s="221" t="s">
        <v>153</v>
      </c>
      <c r="H149" s="222">
        <v>2172.0799999999999</v>
      </c>
      <c r="I149" s="223"/>
      <c r="J149" s="224">
        <f>ROUND(I149*H149,2)</f>
        <v>0</v>
      </c>
      <c r="K149" s="220" t="s">
        <v>135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136</v>
      </c>
      <c r="AT149" s="229" t="s">
        <v>131</v>
      </c>
      <c r="AU149" s="229" t="s">
        <v>83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136</v>
      </c>
      <c r="BM149" s="229" t="s">
        <v>160</v>
      </c>
    </row>
    <row r="150" s="2" customFormat="1">
      <c r="A150" s="38"/>
      <c r="B150" s="39"/>
      <c r="C150" s="40"/>
      <c r="D150" s="231" t="s">
        <v>138</v>
      </c>
      <c r="E150" s="40"/>
      <c r="F150" s="232" t="s">
        <v>161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83</v>
      </c>
    </row>
    <row r="151" s="13" customFormat="1">
      <c r="A151" s="13"/>
      <c r="B151" s="237"/>
      <c r="C151" s="238"/>
      <c r="D151" s="231" t="s">
        <v>142</v>
      </c>
      <c r="E151" s="239" t="s">
        <v>1</v>
      </c>
      <c r="F151" s="240" t="s">
        <v>694</v>
      </c>
      <c r="G151" s="238"/>
      <c r="H151" s="241">
        <v>2172.0799999999999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142</v>
      </c>
      <c r="AU151" s="247" t="s">
        <v>83</v>
      </c>
      <c r="AV151" s="13" t="s">
        <v>83</v>
      </c>
      <c r="AW151" s="13" t="s">
        <v>30</v>
      </c>
      <c r="AX151" s="13" t="s">
        <v>81</v>
      </c>
      <c r="AY151" s="247" t="s">
        <v>129</v>
      </c>
    </row>
    <row r="152" s="2" customFormat="1" ht="37.8" customHeight="1">
      <c r="A152" s="38"/>
      <c r="B152" s="39"/>
      <c r="C152" s="218" t="s">
        <v>171</v>
      </c>
      <c r="D152" s="218" t="s">
        <v>131</v>
      </c>
      <c r="E152" s="219" t="s">
        <v>166</v>
      </c>
      <c r="F152" s="220" t="s">
        <v>167</v>
      </c>
      <c r="G152" s="221" t="s">
        <v>153</v>
      </c>
      <c r="H152" s="222">
        <v>543.01999999999998</v>
      </c>
      <c r="I152" s="223"/>
      <c r="J152" s="224">
        <f>ROUND(I152*H152,2)</f>
        <v>0</v>
      </c>
      <c r="K152" s="220" t="s">
        <v>135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136</v>
      </c>
      <c r="AT152" s="229" t="s">
        <v>131</v>
      </c>
      <c r="AU152" s="229" t="s">
        <v>83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136</v>
      </c>
      <c r="BM152" s="229" t="s">
        <v>168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169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83</v>
      </c>
    </row>
    <row r="154" s="13" customFormat="1">
      <c r="A154" s="13"/>
      <c r="B154" s="237"/>
      <c r="C154" s="238"/>
      <c r="D154" s="231" t="s">
        <v>142</v>
      </c>
      <c r="E154" s="239" t="s">
        <v>1</v>
      </c>
      <c r="F154" s="240" t="s">
        <v>695</v>
      </c>
      <c r="G154" s="238"/>
      <c r="H154" s="241">
        <v>543.01999999999998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142</v>
      </c>
      <c r="AU154" s="247" t="s">
        <v>83</v>
      </c>
      <c r="AV154" s="13" t="s">
        <v>83</v>
      </c>
      <c r="AW154" s="13" t="s">
        <v>30</v>
      </c>
      <c r="AX154" s="13" t="s">
        <v>81</v>
      </c>
      <c r="AY154" s="247" t="s">
        <v>129</v>
      </c>
    </row>
    <row r="155" s="2" customFormat="1" ht="33" customHeight="1">
      <c r="A155" s="38"/>
      <c r="B155" s="39"/>
      <c r="C155" s="218" t="s">
        <v>177</v>
      </c>
      <c r="D155" s="218" t="s">
        <v>131</v>
      </c>
      <c r="E155" s="219" t="s">
        <v>172</v>
      </c>
      <c r="F155" s="220" t="s">
        <v>173</v>
      </c>
      <c r="G155" s="221" t="s">
        <v>153</v>
      </c>
      <c r="H155" s="222">
        <v>16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83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136</v>
      </c>
      <c r="BM155" s="229" t="s">
        <v>174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175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83</v>
      </c>
    </row>
    <row r="157" s="13" customFormat="1">
      <c r="A157" s="13"/>
      <c r="B157" s="237"/>
      <c r="C157" s="238"/>
      <c r="D157" s="231" t="s">
        <v>142</v>
      </c>
      <c r="E157" s="239" t="s">
        <v>1</v>
      </c>
      <c r="F157" s="240" t="s">
        <v>176</v>
      </c>
      <c r="G157" s="238"/>
      <c r="H157" s="241">
        <v>16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142</v>
      </c>
      <c r="AU157" s="247" t="s">
        <v>83</v>
      </c>
      <c r="AV157" s="13" t="s">
        <v>83</v>
      </c>
      <c r="AW157" s="13" t="s">
        <v>30</v>
      </c>
      <c r="AX157" s="13" t="s">
        <v>81</v>
      </c>
      <c r="AY157" s="247" t="s">
        <v>129</v>
      </c>
    </row>
    <row r="158" s="2" customFormat="1" ht="37.8" customHeight="1">
      <c r="A158" s="38"/>
      <c r="B158" s="39"/>
      <c r="C158" s="218" t="s">
        <v>187</v>
      </c>
      <c r="D158" s="218" t="s">
        <v>131</v>
      </c>
      <c r="E158" s="219" t="s">
        <v>696</v>
      </c>
      <c r="F158" s="220" t="s">
        <v>697</v>
      </c>
      <c r="G158" s="221" t="s">
        <v>153</v>
      </c>
      <c r="H158" s="222">
        <v>341.75999999999999</v>
      </c>
      <c r="I158" s="223"/>
      <c r="J158" s="224">
        <f>ROUND(I158*H158,2)</f>
        <v>0</v>
      </c>
      <c r="K158" s="220" t="s">
        <v>135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136</v>
      </c>
      <c r="AT158" s="229" t="s">
        <v>131</v>
      </c>
      <c r="AU158" s="229" t="s">
        <v>83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136</v>
      </c>
      <c r="BM158" s="229" t="s">
        <v>698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699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83</v>
      </c>
    </row>
    <row r="160" s="13" customFormat="1">
      <c r="A160" s="13"/>
      <c r="B160" s="237"/>
      <c r="C160" s="238"/>
      <c r="D160" s="231" t="s">
        <v>142</v>
      </c>
      <c r="E160" s="239" t="s">
        <v>1</v>
      </c>
      <c r="F160" s="240" t="s">
        <v>700</v>
      </c>
      <c r="G160" s="238"/>
      <c r="H160" s="241">
        <v>341.75999999999999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142</v>
      </c>
      <c r="AU160" s="247" t="s">
        <v>83</v>
      </c>
      <c r="AV160" s="13" t="s">
        <v>83</v>
      </c>
      <c r="AW160" s="13" t="s">
        <v>30</v>
      </c>
      <c r="AX160" s="13" t="s">
        <v>81</v>
      </c>
      <c r="AY160" s="247" t="s">
        <v>129</v>
      </c>
    </row>
    <row r="161" s="2" customFormat="1" ht="33" customHeight="1">
      <c r="A161" s="38"/>
      <c r="B161" s="39"/>
      <c r="C161" s="218" t="s">
        <v>193</v>
      </c>
      <c r="D161" s="218" t="s">
        <v>131</v>
      </c>
      <c r="E161" s="219" t="s">
        <v>701</v>
      </c>
      <c r="F161" s="220" t="s">
        <v>702</v>
      </c>
      <c r="G161" s="221" t="s">
        <v>153</v>
      </c>
      <c r="H161" s="222">
        <v>128.16</v>
      </c>
      <c r="I161" s="223"/>
      <c r="J161" s="224">
        <f>ROUND(I161*H161,2)</f>
        <v>0</v>
      </c>
      <c r="K161" s="220" t="s">
        <v>135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136</v>
      </c>
      <c r="AT161" s="229" t="s">
        <v>131</v>
      </c>
      <c r="AU161" s="229" t="s">
        <v>83</v>
      </c>
      <c r="AY161" s="17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136</v>
      </c>
      <c r="BM161" s="229" t="s">
        <v>703</v>
      </c>
    </row>
    <row r="162" s="2" customFormat="1">
      <c r="A162" s="38"/>
      <c r="B162" s="39"/>
      <c r="C162" s="40"/>
      <c r="D162" s="231" t="s">
        <v>138</v>
      </c>
      <c r="E162" s="40"/>
      <c r="F162" s="232" t="s">
        <v>704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83</v>
      </c>
    </row>
    <row r="163" s="13" customFormat="1">
      <c r="A163" s="13"/>
      <c r="B163" s="237"/>
      <c r="C163" s="238"/>
      <c r="D163" s="231" t="s">
        <v>142</v>
      </c>
      <c r="E163" s="239" t="s">
        <v>1</v>
      </c>
      <c r="F163" s="240" t="s">
        <v>705</v>
      </c>
      <c r="G163" s="238"/>
      <c r="H163" s="241">
        <v>128.16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142</v>
      </c>
      <c r="AU163" s="247" t="s">
        <v>83</v>
      </c>
      <c r="AV163" s="13" t="s">
        <v>83</v>
      </c>
      <c r="AW163" s="13" t="s">
        <v>30</v>
      </c>
      <c r="AX163" s="13" t="s">
        <v>81</v>
      </c>
      <c r="AY163" s="247" t="s">
        <v>129</v>
      </c>
    </row>
    <row r="164" s="2" customFormat="1" ht="37.8" customHeight="1">
      <c r="A164" s="38"/>
      <c r="B164" s="39"/>
      <c r="C164" s="218" t="s">
        <v>200</v>
      </c>
      <c r="D164" s="218" t="s">
        <v>131</v>
      </c>
      <c r="E164" s="219" t="s">
        <v>706</v>
      </c>
      <c r="F164" s="220" t="s">
        <v>707</v>
      </c>
      <c r="G164" s="221" t="s">
        <v>153</v>
      </c>
      <c r="H164" s="222">
        <v>5558.75</v>
      </c>
      <c r="I164" s="223"/>
      <c r="J164" s="224">
        <f>ROUND(I164*H164,2)</f>
        <v>0</v>
      </c>
      <c r="K164" s="220" t="s">
        <v>135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136</v>
      </c>
      <c r="AT164" s="229" t="s">
        <v>131</v>
      </c>
      <c r="AU164" s="229" t="s">
        <v>83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136</v>
      </c>
      <c r="BM164" s="229" t="s">
        <v>708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709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83</v>
      </c>
    </row>
    <row r="166" s="13" customFormat="1">
      <c r="A166" s="13"/>
      <c r="B166" s="237"/>
      <c r="C166" s="238"/>
      <c r="D166" s="231" t="s">
        <v>142</v>
      </c>
      <c r="E166" s="239" t="s">
        <v>1</v>
      </c>
      <c r="F166" s="240" t="s">
        <v>710</v>
      </c>
      <c r="G166" s="238"/>
      <c r="H166" s="241">
        <v>2805.4499999999998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142</v>
      </c>
      <c r="AU166" s="247" t="s">
        <v>83</v>
      </c>
      <c r="AV166" s="13" t="s">
        <v>83</v>
      </c>
      <c r="AW166" s="13" t="s">
        <v>30</v>
      </c>
      <c r="AX166" s="13" t="s">
        <v>73</v>
      </c>
      <c r="AY166" s="247" t="s">
        <v>129</v>
      </c>
    </row>
    <row r="167" s="13" customFormat="1">
      <c r="A167" s="13"/>
      <c r="B167" s="237"/>
      <c r="C167" s="238"/>
      <c r="D167" s="231" t="s">
        <v>142</v>
      </c>
      <c r="E167" s="239" t="s">
        <v>1</v>
      </c>
      <c r="F167" s="240" t="s">
        <v>711</v>
      </c>
      <c r="G167" s="238"/>
      <c r="H167" s="241">
        <v>975.20000000000005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142</v>
      </c>
      <c r="AU167" s="247" t="s">
        <v>83</v>
      </c>
      <c r="AV167" s="13" t="s">
        <v>83</v>
      </c>
      <c r="AW167" s="13" t="s">
        <v>30</v>
      </c>
      <c r="AX167" s="13" t="s">
        <v>73</v>
      </c>
      <c r="AY167" s="247" t="s">
        <v>129</v>
      </c>
    </row>
    <row r="168" s="13" customFormat="1">
      <c r="A168" s="13"/>
      <c r="B168" s="237"/>
      <c r="C168" s="238"/>
      <c r="D168" s="231" t="s">
        <v>142</v>
      </c>
      <c r="E168" s="239" t="s">
        <v>1</v>
      </c>
      <c r="F168" s="240" t="s">
        <v>712</v>
      </c>
      <c r="G168" s="238"/>
      <c r="H168" s="241">
        <v>975.20000000000005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142</v>
      </c>
      <c r="AU168" s="247" t="s">
        <v>83</v>
      </c>
      <c r="AV168" s="13" t="s">
        <v>83</v>
      </c>
      <c r="AW168" s="13" t="s">
        <v>30</v>
      </c>
      <c r="AX168" s="13" t="s">
        <v>73</v>
      </c>
      <c r="AY168" s="247" t="s">
        <v>129</v>
      </c>
    </row>
    <row r="169" s="13" customFormat="1">
      <c r="A169" s="13"/>
      <c r="B169" s="237"/>
      <c r="C169" s="238"/>
      <c r="D169" s="231" t="s">
        <v>142</v>
      </c>
      <c r="E169" s="239" t="s">
        <v>1</v>
      </c>
      <c r="F169" s="240" t="s">
        <v>713</v>
      </c>
      <c r="G169" s="238"/>
      <c r="H169" s="241">
        <v>127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142</v>
      </c>
      <c r="AU169" s="247" t="s">
        <v>83</v>
      </c>
      <c r="AV169" s="13" t="s">
        <v>83</v>
      </c>
      <c r="AW169" s="13" t="s">
        <v>30</v>
      </c>
      <c r="AX169" s="13" t="s">
        <v>73</v>
      </c>
      <c r="AY169" s="247" t="s">
        <v>129</v>
      </c>
    </row>
    <row r="170" s="13" customFormat="1">
      <c r="A170" s="13"/>
      <c r="B170" s="237"/>
      <c r="C170" s="238"/>
      <c r="D170" s="231" t="s">
        <v>142</v>
      </c>
      <c r="E170" s="239" t="s">
        <v>1</v>
      </c>
      <c r="F170" s="240" t="s">
        <v>714</v>
      </c>
      <c r="G170" s="238"/>
      <c r="H170" s="241">
        <v>127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142</v>
      </c>
      <c r="AU170" s="247" t="s">
        <v>83</v>
      </c>
      <c r="AV170" s="13" t="s">
        <v>83</v>
      </c>
      <c r="AW170" s="13" t="s">
        <v>30</v>
      </c>
      <c r="AX170" s="13" t="s">
        <v>73</v>
      </c>
      <c r="AY170" s="247" t="s">
        <v>129</v>
      </c>
    </row>
    <row r="171" s="13" customFormat="1">
      <c r="A171" s="13"/>
      <c r="B171" s="237"/>
      <c r="C171" s="238"/>
      <c r="D171" s="231" t="s">
        <v>142</v>
      </c>
      <c r="E171" s="239" t="s">
        <v>1</v>
      </c>
      <c r="F171" s="240" t="s">
        <v>715</v>
      </c>
      <c r="G171" s="238"/>
      <c r="H171" s="241">
        <v>274.44999999999999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142</v>
      </c>
      <c r="AU171" s="247" t="s">
        <v>83</v>
      </c>
      <c r="AV171" s="13" t="s">
        <v>83</v>
      </c>
      <c r="AW171" s="13" t="s">
        <v>30</v>
      </c>
      <c r="AX171" s="13" t="s">
        <v>73</v>
      </c>
      <c r="AY171" s="247" t="s">
        <v>129</v>
      </c>
    </row>
    <row r="172" s="13" customFormat="1">
      <c r="A172" s="13"/>
      <c r="B172" s="237"/>
      <c r="C172" s="238"/>
      <c r="D172" s="231" t="s">
        <v>142</v>
      </c>
      <c r="E172" s="239" t="s">
        <v>1</v>
      </c>
      <c r="F172" s="240" t="s">
        <v>716</v>
      </c>
      <c r="G172" s="238"/>
      <c r="H172" s="241">
        <v>274.44999999999999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142</v>
      </c>
      <c r="AU172" s="247" t="s">
        <v>83</v>
      </c>
      <c r="AV172" s="13" t="s">
        <v>83</v>
      </c>
      <c r="AW172" s="13" t="s">
        <v>30</v>
      </c>
      <c r="AX172" s="13" t="s">
        <v>73</v>
      </c>
      <c r="AY172" s="247" t="s">
        <v>129</v>
      </c>
    </row>
    <row r="173" s="14" customFormat="1">
      <c r="A173" s="14"/>
      <c r="B173" s="248"/>
      <c r="C173" s="249"/>
      <c r="D173" s="231" t="s">
        <v>142</v>
      </c>
      <c r="E173" s="250" t="s">
        <v>1</v>
      </c>
      <c r="F173" s="251" t="s">
        <v>164</v>
      </c>
      <c r="G173" s="249"/>
      <c r="H173" s="252">
        <v>5558.7499999999991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142</v>
      </c>
      <c r="AU173" s="258" t="s">
        <v>83</v>
      </c>
      <c r="AV173" s="14" t="s">
        <v>136</v>
      </c>
      <c r="AW173" s="14" t="s">
        <v>30</v>
      </c>
      <c r="AX173" s="14" t="s">
        <v>81</v>
      </c>
      <c r="AY173" s="258" t="s">
        <v>129</v>
      </c>
    </row>
    <row r="174" s="2" customFormat="1" ht="37.8" customHeight="1">
      <c r="A174" s="38"/>
      <c r="B174" s="39"/>
      <c r="C174" s="218" t="s">
        <v>215</v>
      </c>
      <c r="D174" s="218" t="s">
        <v>131</v>
      </c>
      <c r="E174" s="219" t="s">
        <v>717</v>
      </c>
      <c r="F174" s="220" t="s">
        <v>718</v>
      </c>
      <c r="G174" s="221" t="s">
        <v>153</v>
      </c>
      <c r="H174" s="222">
        <v>543.01999999999998</v>
      </c>
      <c r="I174" s="223"/>
      <c r="J174" s="224">
        <f>ROUND(I174*H174,2)</f>
        <v>0</v>
      </c>
      <c r="K174" s="220" t="s">
        <v>135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136</v>
      </c>
      <c r="AT174" s="229" t="s">
        <v>131</v>
      </c>
      <c r="AU174" s="229" t="s">
        <v>83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136</v>
      </c>
      <c r="BM174" s="229" t="s">
        <v>719</v>
      </c>
    </row>
    <row r="175" s="2" customFormat="1">
      <c r="A175" s="38"/>
      <c r="B175" s="39"/>
      <c r="C175" s="40"/>
      <c r="D175" s="231" t="s">
        <v>138</v>
      </c>
      <c r="E175" s="40"/>
      <c r="F175" s="232" t="s">
        <v>720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83</v>
      </c>
    </row>
    <row r="176" s="13" customFormat="1">
      <c r="A176" s="13"/>
      <c r="B176" s="237"/>
      <c r="C176" s="238"/>
      <c r="D176" s="231" t="s">
        <v>142</v>
      </c>
      <c r="E176" s="239" t="s">
        <v>1</v>
      </c>
      <c r="F176" s="240" t="s">
        <v>721</v>
      </c>
      <c r="G176" s="238"/>
      <c r="H176" s="241">
        <v>543.01999999999998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142</v>
      </c>
      <c r="AU176" s="247" t="s">
        <v>83</v>
      </c>
      <c r="AV176" s="13" t="s">
        <v>83</v>
      </c>
      <c r="AW176" s="13" t="s">
        <v>30</v>
      </c>
      <c r="AX176" s="13" t="s">
        <v>81</v>
      </c>
      <c r="AY176" s="247" t="s">
        <v>129</v>
      </c>
    </row>
    <row r="177" s="2" customFormat="1" ht="33" customHeight="1">
      <c r="A177" s="38"/>
      <c r="B177" s="39"/>
      <c r="C177" s="218" t="s">
        <v>221</v>
      </c>
      <c r="D177" s="218" t="s">
        <v>131</v>
      </c>
      <c r="E177" s="219" t="s">
        <v>722</v>
      </c>
      <c r="F177" s="220" t="s">
        <v>723</v>
      </c>
      <c r="G177" s="221" t="s">
        <v>153</v>
      </c>
      <c r="H177" s="222">
        <v>274.44999999999999</v>
      </c>
      <c r="I177" s="223"/>
      <c r="J177" s="224">
        <f>ROUND(I177*H177,2)</f>
        <v>0</v>
      </c>
      <c r="K177" s="220" t="s">
        <v>135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136</v>
      </c>
      <c r="AT177" s="229" t="s">
        <v>131</v>
      </c>
      <c r="AU177" s="229" t="s">
        <v>83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136</v>
      </c>
      <c r="BM177" s="229" t="s">
        <v>724</v>
      </c>
    </row>
    <row r="178" s="2" customFormat="1">
      <c r="A178" s="38"/>
      <c r="B178" s="39"/>
      <c r="C178" s="40"/>
      <c r="D178" s="231" t="s">
        <v>138</v>
      </c>
      <c r="E178" s="40"/>
      <c r="F178" s="232" t="s">
        <v>725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138</v>
      </c>
      <c r="AU178" s="17" t="s">
        <v>83</v>
      </c>
    </row>
    <row r="179" s="13" customFormat="1">
      <c r="A179" s="13"/>
      <c r="B179" s="237"/>
      <c r="C179" s="238"/>
      <c r="D179" s="231" t="s">
        <v>142</v>
      </c>
      <c r="E179" s="239" t="s">
        <v>1</v>
      </c>
      <c r="F179" s="240" t="s">
        <v>726</v>
      </c>
      <c r="G179" s="238"/>
      <c r="H179" s="241">
        <v>274.44999999999999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142</v>
      </c>
      <c r="AU179" s="247" t="s">
        <v>83</v>
      </c>
      <c r="AV179" s="13" t="s">
        <v>83</v>
      </c>
      <c r="AW179" s="13" t="s">
        <v>30</v>
      </c>
      <c r="AX179" s="13" t="s">
        <v>81</v>
      </c>
      <c r="AY179" s="247" t="s">
        <v>129</v>
      </c>
    </row>
    <row r="180" s="2" customFormat="1" ht="33" customHeight="1">
      <c r="A180" s="38"/>
      <c r="B180" s="39"/>
      <c r="C180" s="218" t="s">
        <v>227</v>
      </c>
      <c r="D180" s="218" t="s">
        <v>131</v>
      </c>
      <c r="E180" s="219" t="s">
        <v>194</v>
      </c>
      <c r="F180" s="220" t="s">
        <v>195</v>
      </c>
      <c r="G180" s="221" t="s">
        <v>153</v>
      </c>
      <c r="H180" s="222">
        <v>127</v>
      </c>
      <c r="I180" s="223"/>
      <c r="J180" s="224">
        <f>ROUND(I180*H180,2)</f>
        <v>0</v>
      </c>
      <c r="K180" s="220" t="s">
        <v>135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136</v>
      </c>
      <c r="AT180" s="229" t="s">
        <v>131</v>
      </c>
      <c r="AU180" s="229" t="s">
        <v>83</v>
      </c>
      <c r="AY180" s="17" t="s">
        <v>129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136</v>
      </c>
      <c r="BM180" s="229" t="s">
        <v>196</v>
      </c>
    </row>
    <row r="181" s="2" customFormat="1">
      <c r="A181" s="38"/>
      <c r="B181" s="39"/>
      <c r="C181" s="40"/>
      <c r="D181" s="231" t="s">
        <v>138</v>
      </c>
      <c r="E181" s="40"/>
      <c r="F181" s="232" t="s">
        <v>197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138</v>
      </c>
      <c r="AU181" s="17" t="s">
        <v>83</v>
      </c>
    </row>
    <row r="182" s="13" customFormat="1">
      <c r="A182" s="13"/>
      <c r="B182" s="237"/>
      <c r="C182" s="238"/>
      <c r="D182" s="231" t="s">
        <v>142</v>
      </c>
      <c r="E182" s="239" t="s">
        <v>1</v>
      </c>
      <c r="F182" s="240" t="s">
        <v>727</v>
      </c>
      <c r="G182" s="238"/>
      <c r="H182" s="241">
        <v>119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142</v>
      </c>
      <c r="AU182" s="247" t="s">
        <v>83</v>
      </c>
      <c r="AV182" s="13" t="s">
        <v>83</v>
      </c>
      <c r="AW182" s="13" t="s">
        <v>30</v>
      </c>
      <c r="AX182" s="13" t="s">
        <v>73</v>
      </c>
      <c r="AY182" s="247" t="s">
        <v>129</v>
      </c>
    </row>
    <row r="183" s="13" customFormat="1">
      <c r="A183" s="13"/>
      <c r="B183" s="237"/>
      <c r="C183" s="238"/>
      <c r="D183" s="231" t="s">
        <v>142</v>
      </c>
      <c r="E183" s="239" t="s">
        <v>1</v>
      </c>
      <c r="F183" s="240" t="s">
        <v>199</v>
      </c>
      <c r="G183" s="238"/>
      <c r="H183" s="241">
        <v>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142</v>
      </c>
      <c r="AU183" s="247" t="s">
        <v>83</v>
      </c>
      <c r="AV183" s="13" t="s">
        <v>83</v>
      </c>
      <c r="AW183" s="13" t="s">
        <v>30</v>
      </c>
      <c r="AX183" s="13" t="s">
        <v>73</v>
      </c>
      <c r="AY183" s="247" t="s">
        <v>129</v>
      </c>
    </row>
    <row r="184" s="14" customFormat="1">
      <c r="A184" s="14"/>
      <c r="B184" s="248"/>
      <c r="C184" s="249"/>
      <c r="D184" s="231" t="s">
        <v>142</v>
      </c>
      <c r="E184" s="250" t="s">
        <v>1</v>
      </c>
      <c r="F184" s="251" t="s">
        <v>164</v>
      </c>
      <c r="G184" s="249"/>
      <c r="H184" s="252">
        <v>127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142</v>
      </c>
      <c r="AU184" s="258" t="s">
        <v>83</v>
      </c>
      <c r="AV184" s="14" t="s">
        <v>136</v>
      </c>
      <c r="AW184" s="14" t="s">
        <v>30</v>
      </c>
      <c r="AX184" s="14" t="s">
        <v>81</v>
      </c>
      <c r="AY184" s="258" t="s">
        <v>129</v>
      </c>
    </row>
    <row r="185" s="2" customFormat="1" ht="24.15" customHeight="1">
      <c r="A185" s="38"/>
      <c r="B185" s="39"/>
      <c r="C185" s="218" t="s">
        <v>8</v>
      </c>
      <c r="D185" s="218" t="s">
        <v>131</v>
      </c>
      <c r="E185" s="219" t="s">
        <v>201</v>
      </c>
      <c r="F185" s="220" t="s">
        <v>202</v>
      </c>
      <c r="G185" s="221" t="s">
        <v>134</v>
      </c>
      <c r="H185" s="222">
        <v>718.5</v>
      </c>
      <c r="I185" s="223"/>
      <c r="J185" s="224">
        <f>ROUND(I185*H185,2)</f>
        <v>0</v>
      </c>
      <c r="K185" s="220" t="s">
        <v>135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136</v>
      </c>
      <c r="AT185" s="229" t="s">
        <v>131</v>
      </c>
      <c r="AU185" s="229" t="s">
        <v>83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136</v>
      </c>
      <c r="BM185" s="229" t="s">
        <v>203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204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83</v>
      </c>
    </row>
    <row r="187" s="13" customFormat="1">
      <c r="A187" s="13"/>
      <c r="B187" s="237"/>
      <c r="C187" s="238"/>
      <c r="D187" s="231" t="s">
        <v>142</v>
      </c>
      <c r="E187" s="239" t="s">
        <v>1</v>
      </c>
      <c r="F187" s="240" t="s">
        <v>728</v>
      </c>
      <c r="G187" s="238"/>
      <c r="H187" s="241">
        <v>718.5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142</v>
      </c>
      <c r="AU187" s="247" t="s">
        <v>83</v>
      </c>
      <c r="AV187" s="13" t="s">
        <v>83</v>
      </c>
      <c r="AW187" s="13" t="s">
        <v>30</v>
      </c>
      <c r="AX187" s="13" t="s">
        <v>81</v>
      </c>
      <c r="AY187" s="247" t="s">
        <v>129</v>
      </c>
    </row>
    <row r="188" s="2" customFormat="1" ht="16.5" customHeight="1">
      <c r="A188" s="38"/>
      <c r="B188" s="39"/>
      <c r="C188" s="218" t="s">
        <v>239</v>
      </c>
      <c r="D188" s="218" t="s">
        <v>131</v>
      </c>
      <c r="E188" s="219" t="s">
        <v>207</v>
      </c>
      <c r="F188" s="220" t="s">
        <v>208</v>
      </c>
      <c r="G188" s="221" t="s">
        <v>153</v>
      </c>
      <c r="H188" s="222">
        <v>4725.1199999999999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83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136</v>
      </c>
      <c r="BM188" s="229" t="s">
        <v>209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210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83</v>
      </c>
    </row>
    <row r="190" s="13" customFormat="1">
      <c r="A190" s="13"/>
      <c r="B190" s="237"/>
      <c r="C190" s="238"/>
      <c r="D190" s="231" t="s">
        <v>142</v>
      </c>
      <c r="E190" s="239" t="s">
        <v>1</v>
      </c>
      <c r="F190" s="240" t="s">
        <v>729</v>
      </c>
      <c r="G190" s="238"/>
      <c r="H190" s="241">
        <v>3264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142</v>
      </c>
      <c r="AU190" s="247" t="s">
        <v>83</v>
      </c>
      <c r="AV190" s="13" t="s">
        <v>83</v>
      </c>
      <c r="AW190" s="13" t="s">
        <v>30</v>
      </c>
      <c r="AX190" s="13" t="s">
        <v>73</v>
      </c>
      <c r="AY190" s="247" t="s">
        <v>129</v>
      </c>
    </row>
    <row r="191" s="13" customFormat="1">
      <c r="A191" s="13"/>
      <c r="B191" s="237"/>
      <c r="C191" s="238"/>
      <c r="D191" s="231" t="s">
        <v>142</v>
      </c>
      <c r="E191" s="239" t="s">
        <v>1</v>
      </c>
      <c r="F191" s="240" t="s">
        <v>213</v>
      </c>
      <c r="G191" s="238"/>
      <c r="H191" s="241">
        <v>16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142</v>
      </c>
      <c r="AU191" s="247" t="s">
        <v>83</v>
      </c>
      <c r="AV191" s="13" t="s">
        <v>83</v>
      </c>
      <c r="AW191" s="13" t="s">
        <v>30</v>
      </c>
      <c r="AX191" s="13" t="s">
        <v>73</v>
      </c>
      <c r="AY191" s="247" t="s">
        <v>129</v>
      </c>
    </row>
    <row r="192" s="13" customFormat="1">
      <c r="A192" s="13"/>
      <c r="B192" s="237"/>
      <c r="C192" s="238"/>
      <c r="D192" s="231" t="s">
        <v>142</v>
      </c>
      <c r="E192" s="239" t="s">
        <v>1</v>
      </c>
      <c r="F192" s="240" t="s">
        <v>730</v>
      </c>
      <c r="G192" s="238"/>
      <c r="H192" s="241">
        <v>975.20000000000005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142</v>
      </c>
      <c r="AU192" s="247" t="s">
        <v>83</v>
      </c>
      <c r="AV192" s="13" t="s">
        <v>83</v>
      </c>
      <c r="AW192" s="13" t="s">
        <v>30</v>
      </c>
      <c r="AX192" s="13" t="s">
        <v>73</v>
      </c>
      <c r="AY192" s="247" t="s">
        <v>129</v>
      </c>
    </row>
    <row r="193" s="13" customFormat="1">
      <c r="A193" s="13"/>
      <c r="B193" s="237"/>
      <c r="C193" s="238"/>
      <c r="D193" s="231" t="s">
        <v>142</v>
      </c>
      <c r="E193" s="239" t="s">
        <v>1</v>
      </c>
      <c r="F193" s="240" t="s">
        <v>731</v>
      </c>
      <c r="G193" s="238"/>
      <c r="H193" s="241">
        <v>469.92000000000002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142</v>
      </c>
      <c r="AU193" s="247" t="s">
        <v>83</v>
      </c>
      <c r="AV193" s="13" t="s">
        <v>83</v>
      </c>
      <c r="AW193" s="13" t="s">
        <v>30</v>
      </c>
      <c r="AX193" s="13" t="s">
        <v>73</v>
      </c>
      <c r="AY193" s="247" t="s">
        <v>129</v>
      </c>
    </row>
    <row r="194" s="14" customFormat="1">
      <c r="A194" s="14"/>
      <c r="B194" s="248"/>
      <c r="C194" s="249"/>
      <c r="D194" s="231" t="s">
        <v>142</v>
      </c>
      <c r="E194" s="250" t="s">
        <v>1</v>
      </c>
      <c r="F194" s="251" t="s">
        <v>164</v>
      </c>
      <c r="G194" s="249"/>
      <c r="H194" s="252">
        <v>4725.1199999999999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142</v>
      </c>
      <c r="AU194" s="258" t="s">
        <v>83</v>
      </c>
      <c r="AV194" s="14" t="s">
        <v>136</v>
      </c>
      <c r="AW194" s="14" t="s">
        <v>30</v>
      </c>
      <c r="AX194" s="14" t="s">
        <v>81</v>
      </c>
      <c r="AY194" s="258" t="s">
        <v>129</v>
      </c>
    </row>
    <row r="195" s="2" customFormat="1" ht="37.8" customHeight="1">
      <c r="A195" s="38"/>
      <c r="B195" s="39"/>
      <c r="C195" s="218" t="s">
        <v>245</v>
      </c>
      <c r="D195" s="218" t="s">
        <v>131</v>
      </c>
      <c r="E195" s="219" t="s">
        <v>216</v>
      </c>
      <c r="F195" s="220" t="s">
        <v>217</v>
      </c>
      <c r="G195" s="221" t="s">
        <v>134</v>
      </c>
      <c r="H195" s="222">
        <v>2426.8000000000002</v>
      </c>
      <c r="I195" s="223"/>
      <c r="J195" s="224">
        <f>ROUND(I195*H195,2)</f>
        <v>0</v>
      </c>
      <c r="K195" s="220" t="s">
        <v>135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136</v>
      </c>
      <c r="AT195" s="229" t="s">
        <v>131</v>
      </c>
      <c r="AU195" s="229" t="s">
        <v>83</v>
      </c>
      <c r="AY195" s="17" t="s">
        <v>129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136</v>
      </c>
      <c r="BM195" s="229" t="s">
        <v>218</v>
      </c>
    </row>
    <row r="196" s="2" customFormat="1">
      <c r="A196" s="38"/>
      <c r="B196" s="39"/>
      <c r="C196" s="40"/>
      <c r="D196" s="231" t="s">
        <v>138</v>
      </c>
      <c r="E196" s="40"/>
      <c r="F196" s="232" t="s">
        <v>219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138</v>
      </c>
      <c r="AU196" s="17" t="s">
        <v>83</v>
      </c>
    </row>
    <row r="197" s="13" customFormat="1">
      <c r="A197" s="13"/>
      <c r="B197" s="237"/>
      <c r="C197" s="238"/>
      <c r="D197" s="231" t="s">
        <v>142</v>
      </c>
      <c r="E197" s="239" t="s">
        <v>1</v>
      </c>
      <c r="F197" s="240" t="s">
        <v>732</v>
      </c>
      <c r="G197" s="238"/>
      <c r="H197" s="241">
        <v>2426.8000000000002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142</v>
      </c>
      <c r="AU197" s="247" t="s">
        <v>83</v>
      </c>
      <c r="AV197" s="13" t="s">
        <v>83</v>
      </c>
      <c r="AW197" s="13" t="s">
        <v>30</v>
      </c>
      <c r="AX197" s="13" t="s">
        <v>81</v>
      </c>
      <c r="AY197" s="247" t="s">
        <v>129</v>
      </c>
    </row>
    <row r="198" s="2" customFormat="1" ht="24.15" customHeight="1">
      <c r="A198" s="38"/>
      <c r="B198" s="39"/>
      <c r="C198" s="218" t="s">
        <v>251</v>
      </c>
      <c r="D198" s="218" t="s">
        <v>131</v>
      </c>
      <c r="E198" s="219" t="s">
        <v>222</v>
      </c>
      <c r="F198" s="220" t="s">
        <v>223</v>
      </c>
      <c r="G198" s="221" t="s">
        <v>134</v>
      </c>
      <c r="H198" s="222">
        <v>4883.5</v>
      </c>
      <c r="I198" s="223"/>
      <c r="J198" s="224">
        <f>ROUND(I198*H198,2)</f>
        <v>0</v>
      </c>
      <c r="K198" s="220" t="s">
        <v>135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136</v>
      </c>
      <c r="AT198" s="229" t="s">
        <v>131</v>
      </c>
      <c r="AU198" s="229" t="s">
        <v>83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136</v>
      </c>
      <c r="BM198" s="229" t="s">
        <v>224</v>
      </c>
    </row>
    <row r="199" s="2" customFormat="1">
      <c r="A199" s="38"/>
      <c r="B199" s="39"/>
      <c r="C199" s="40"/>
      <c r="D199" s="231" t="s">
        <v>138</v>
      </c>
      <c r="E199" s="40"/>
      <c r="F199" s="232" t="s">
        <v>225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83</v>
      </c>
    </row>
    <row r="200" s="13" customFormat="1">
      <c r="A200" s="13"/>
      <c r="B200" s="237"/>
      <c r="C200" s="238"/>
      <c r="D200" s="231" t="s">
        <v>142</v>
      </c>
      <c r="E200" s="239" t="s">
        <v>1</v>
      </c>
      <c r="F200" s="240" t="s">
        <v>733</v>
      </c>
      <c r="G200" s="238"/>
      <c r="H200" s="241">
        <v>4883.5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142</v>
      </c>
      <c r="AU200" s="247" t="s">
        <v>83</v>
      </c>
      <c r="AV200" s="13" t="s">
        <v>83</v>
      </c>
      <c r="AW200" s="13" t="s">
        <v>30</v>
      </c>
      <c r="AX200" s="13" t="s">
        <v>81</v>
      </c>
      <c r="AY200" s="247" t="s">
        <v>129</v>
      </c>
    </row>
    <row r="201" s="2" customFormat="1" ht="16.5" customHeight="1">
      <c r="A201" s="38"/>
      <c r="B201" s="39"/>
      <c r="C201" s="259" t="s">
        <v>257</v>
      </c>
      <c r="D201" s="259" t="s">
        <v>228</v>
      </c>
      <c r="E201" s="260" t="s">
        <v>229</v>
      </c>
      <c r="F201" s="261" t="s">
        <v>230</v>
      </c>
      <c r="G201" s="262" t="s">
        <v>231</v>
      </c>
      <c r="H201" s="263">
        <v>97.670000000000002</v>
      </c>
      <c r="I201" s="264"/>
      <c r="J201" s="265">
        <f>ROUND(I201*H201,2)</f>
        <v>0</v>
      </c>
      <c r="K201" s="261" t="s">
        <v>135</v>
      </c>
      <c r="L201" s="266"/>
      <c r="M201" s="267" t="s">
        <v>1</v>
      </c>
      <c r="N201" s="268" t="s">
        <v>38</v>
      </c>
      <c r="O201" s="91"/>
      <c r="P201" s="227">
        <f>O201*H201</f>
        <v>0</v>
      </c>
      <c r="Q201" s="227">
        <v>0.001</v>
      </c>
      <c r="R201" s="227">
        <f>Q201*H201</f>
        <v>0.097670000000000007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187</v>
      </c>
      <c r="AT201" s="229" t="s">
        <v>228</v>
      </c>
      <c r="AU201" s="229" t="s">
        <v>83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136</v>
      </c>
      <c r="BM201" s="229" t="s">
        <v>232</v>
      </c>
    </row>
    <row r="202" s="2" customFormat="1">
      <c r="A202" s="38"/>
      <c r="B202" s="39"/>
      <c r="C202" s="40"/>
      <c r="D202" s="231" t="s">
        <v>138</v>
      </c>
      <c r="E202" s="40"/>
      <c r="F202" s="232" t="s">
        <v>230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83</v>
      </c>
    </row>
    <row r="203" s="13" customFormat="1">
      <c r="A203" s="13"/>
      <c r="B203" s="237"/>
      <c r="C203" s="238"/>
      <c r="D203" s="231" t="s">
        <v>142</v>
      </c>
      <c r="E203" s="238"/>
      <c r="F203" s="240" t="s">
        <v>734</v>
      </c>
      <c r="G203" s="238"/>
      <c r="H203" s="241">
        <v>97.670000000000002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142</v>
      </c>
      <c r="AU203" s="247" t="s">
        <v>83</v>
      </c>
      <c r="AV203" s="13" t="s">
        <v>83</v>
      </c>
      <c r="AW203" s="13" t="s">
        <v>4</v>
      </c>
      <c r="AX203" s="13" t="s">
        <v>81</v>
      </c>
      <c r="AY203" s="247" t="s">
        <v>129</v>
      </c>
    </row>
    <row r="204" s="2" customFormat="1" ht="24.15" customHeight="1">
      <c r="A204" s="38"/>
      <c r="B204" s="39"/>
      <c r="C204" s="218" t="s">
        <v>263</v>
      </c>
      <c r="D204" s="218" t="s">
        <v>131</v>
      </c>
      <c r="E204" s="219" t="s">
        <v>234</v>
      </c>
      <c r="F204" s="220" t="s">
        <v>235</v>
      </c>
      <c r="G204" s="221" t="s">
        <v>134</v>
      </c>
      <c r="H204" s="222">
        <v>2809.7840000000001</v>
      </c>
      <c r="I204" s="223"/>
      <c r="J204" s="224">
        <f>ROUND(I204*H204,2)</f>
        <v>0</v>
      </c>
      <c r="K204" s="220" t="s">
        <v>135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136</v>
      </c>
      <c r="AT204" s="229" t="s">
        <v>131</v>
      </c>
      <c r="AU204" s="229" t="s">
        <v>83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136</v>
      </c>
      <c r="BM204" s="229" t="s">
        <v>236</v>
      </c>
    </row>
    <row r="205" s="2" customFormat="1">
      <c r="A205" s="38"/>
      <c r="B205" s="39"/>
      <c r="C205" s="40"/>
      <c r="D205" s="231" t="s">
        <v>138</v>
      </c>
      <c r="E205" s="40"/>
      <c r="F205" s="232" t="s">
        <v>237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138</v>
      </c>
      <c r="AU205" s="17" t="s">
        <v>83</v>
      </c>
    </row>
    <row r="206" s="13" customFormat="1">
      <c r="A206" s="13"/>
      <c r="B206" s="237"/>
      <c r="C206" s="238"/>
      <c r="D206" s="231" t="s">
        <v>142</v>
      </c>
      <c r="E206" s="239" t="s">
        <v>1</v>
      </c>
      <c r="F206" s="240" t="s">
        <v>735</v>
      </c>
      <c r="G206" s="238"/>
      <c r="H206" s="241">
        <v>2809.7840000000001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142</v>
      </c>
      <c r="AU206" s="247" t="s">
        <v>83</v>
      </c>
      <c r="AV206" s="13" t="s">
        <v>83</v>
      </c>
      <c r="AW206" s="13" t="s">
        <v>30</v>
      </c>
      <c r="AX206" s="13" t="s">
        <v>81</v>
      </c>
      <c r="AY206" s="247" t="s">
        <v>129</v>
      </c>
    </row>
    <row r="207" s="2" customFormat="1" ht="24.15" customHeight="1">
      <c r="A207" s="38"/>
      <c r="B207" s="39"/>
      <c r="C207" s="218" t="s">
        <v>7</v>
      </c>
      <c r="D207" s="218" t="s">
        <v>131</v>
      </c>
      <c r="E207" s="219" t="s">
        <v>240</v>
      </c>
      <c r="F207" s="220" t="s">
        <v>241</v>
      </c>
      <c r="G207" s="221" t="s">
        <v>134</v>
      </c>
      <c r="H207" s="222">
        <v>702.44600000000003</v>
      </c>
      <c r="I207" s="223"/>
      <c r="J207" s="224">
        <f>ROUND(I207*H207,2)</f>
        <v>0</v>
      </c>
      <c r="K207" s="220" t="s">
        <v>135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136</v>
      </c>
      <c r="AT207" s="229" t="s">
        <v>131</v>
      </c>
      <c r="AU207" s="229" t="s">
        <v>83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136</v>
      </c>
      <c r="BM207" s="229" t="s">
        <v>242</v>
      </c>
    </row>
    <row r="208" s="2" customFormat="1">
      <c r="A208" s="38"/>
      <c r="B208" s="39"/>
      <c r="C208" s="40"/>
      <c r="D208" s="231" t="s">
        <v>138</v>
      </c>
      <c r="E208" s="40"/>
      <c r="F208" s="232" t="s">
        <v>243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83</v>
      </c>
    </row>
    <row r="209" s="13" customFormat="1">
      <c r="A209" s="13"/>
      <c r="B209" s="237"/>
      <c r="C209" s="238"/>
      <c r="D209" s="231" t="s">
        <v>142</v>
      </c>
      <c r="E209" s="239" t="s">
        <v>1</v>
      </c>
      <c r="F209" s="240" t="s">
        <v>736</v>
      </c>
      <c r="G209" s="238"/>
      <c r="H209" s="241">
        <v>702.44600000000003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142</v>
      </c>
      <c r="AU209" s="247" t="s">
        <v>83</v>
      </c>
      <c r="AV209" s="13" t="s">
        <v>83</v>
      </c>
      <c r="AW209" s="13" t="s">
        <v>30</v>
      </c>
      <c r="AX209" s="13" t="s">
        <v>81</v>
      </c>
      <c r="AY209" s="247" t="s">
        <v>129</v>
      </c>
    </row>
    <row r="210" s="2" customFormat="1" ht="24.15" customHeight="1">
      <c r="A210" s="38"/>
      <c r="B210" s="39"/>
      <c r="C210" s="218" t="s">
        <v>274</v>
      </c>
      <c r="D210" s="218" t="s">
        <v>131</v>
      </c>
      <c r="E210" s="219" t="s">
        <v>246</v>
      </c>
      <c r="F210" s="220" t="s">
        <v>247</v>
      </c>
      <c r="G210" s="221" t="s">
        <v>134</v>
      </c>
      <c r="H210" s="222">
        <v>2032.7000000000001</v>
      </c>
      <c r="I210" s="223"/>
      <c r="J210" s="224">
        <f>ROUND(I210*H210,2)</f>
        <v>0</v>
      </c>
      <c r="K210" s="220" t="s">
        <v>135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131</v>
      </c>
      <c r="AU210" s="229" t="s">
        <v>83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136</v>
      </c>
      <c r="BM210" s="229" t="s">
        <v>737</v>
      </c>
    </row>
    <row r="211" s="2" customFormat="1">
      <c r="A211" s="38"/>
      <c r="B211" s="39"/>
      <c r="C211" s="40"/>
      <c r="D211" s="231" t="s">
        <v>138</v>
      </c>
      <c r="E211" s="40"/>
      <c r="F211" s="232" t="s">
        <v>249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83</v>
      </c>
    </row>
    <row r="212" s="13" customFormat="1">
      <c r="A212" s="13"/>
      <c r="B212" s="237"/>
      <c r="C212" s="238"/>
      <c r="D212" s="231" t="s">
        <v>142</v>
      </c>
      <c r="E212" s="239" t="s">
        <v>1</v>
      </c>
      <c r="F212" s="240" t="s">
        <v>738</v>
      </c>
      <c r="G212" s="238"/>
      <c r="H212" s="241">
        <v>2032.7000000000001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142</v>
      </c>
      <c r="AU212" s="247" t="s">
        <v>83</v>
      </c>
      <c r="AV212" s="13" t="s">
        <v>83</v>
      </c>
      <c r="AW212" s="13" t="s">
        <v>30</v>
      </c>
      <c r="AX212" s="13" t="s">
        <v>81</v>
      </c>
      <c r="AY212" s="247" t="s">
        <v>129</v>
      </c>
    </row>
    <row r="213" s="2" customFormat="1" ht="16.5" customHeight="1">
      <c r="A213" s="38"/>
      <c r="B213" s="39"/>
      <c r="C213" s="218" t="s">
        <v>280</v>
      </c>
      <c r="D213" s="218" t="s">
        <v>131</v>
      </c>
      <c r="E213" s="219" t="s">
        <v>252</v>
      </c>
      <c r="F213" s="220" t="s">
        <v>253</v>
      </c>
      <c r="G213" s="221" t="s">
        <v>134</v>
      </c>
      <c r="H213" s="222">
        <v>424.5</v>
      </c>
      <c r="I213" s="223"/>
      <c r="J213" s="224">
        <f>ROUND(I213*H213,2)</f>
        <v>0</v>
      </c>
      <c r="K213" s="220" t="s">
        <v>135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136</v>
      </c>
      <c r="AT213" s="229" t="s">
        <v>131</v>
      </c>
      <c r="AU213" s="229" t="s">
        <v>83</v>
      </c>
      <c r="AY213" s="17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136</v>
      </c>
      <c r="BM213" s="229" t="s">
        <v>739</v>
      </c>
    </row>
    <row r="214" s="2" customFormat="1">
      <c r="A214" s="38"/>
      <c r="B214" s="39"/>
      <c r="C214" s="40"/>
      <c r="D214" s="231" t="s">
        <v>138</v>
      </c>
      <c r="E214" s="40"/>
      <c r="F214" s="232" t="s">
        <v>255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138</v>
      </c>
      <c r="AU214" s="17" t="s">
        <v>83</v>
      </c>
    </row>
    <row r="215" s="13" customFormat="1">
      <c r="A215" s="13"/>
      <c r="B215" s="237"/>
      <c r="C215" s="238"/>
      <c r="D215" s="231" t="s">
        <v>142</v>
      </c>
      <c r="E215" s="239" t="s">
        <v>1</v>
      </c>
      <c r="F215" s="240" t="s">
        <v>740</v>
      </c>
      <c r="G215" s="238"/>
      <c r="H215" s="241">
        <v>424.5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142</v>
      </c>
      <c r="AU215" s="247" t="s">
        <v>83</v>
      </c>
      <c r="AV215" s="13" t="s">
        <v>83</v>
      </c>
      <c r="AW215" s="13" t="s">
        <v>30</v>
      </c>
      <c r="AX215" s="13" t="s">
        <v>81</v>
      </c>
      <c r="AY215" s="247" t="s">
        <v>129</v>
      </c>
    </row>
    <row r="216" s="2" customFormat="1" ht="24.15" customHeight="1">
      <c r="A216" s="38"/>
      <c r="B216" s="39"/>
      <c r="C216" s="218" t="s">
        <v>285</v>
      </c>
      <c r="D216" s="218" t="s">
        <v>131</v>
      </c>
      <c r="E216" s="219" t="s">
        <v>258</v>
      </c>
      <c r="F216" s="220" t="s">
        <v>259</v>
      </c>
      <c r="G216" s="221" t="s">
        <v>134</v>
      </c>
      <c r="H216" s="222">
        <v>2456.6999999999998</v>
      </c>
      <c r="I216" s="223"/>
      <c r="J216" s="224">
        <f>ROUND(I216*H216,2)</f>
        <v>0</v>
      </c>
      <c r="K216" s="220" t="s">
        <v>135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136</v>
      </c>
      <c r="AT216" s="229" t="s">
        <v>131</v>
      </c>
      <c r="AU216" s="229" t="s">
        <v>83</v>
      </c>
      <c r="AY216" s="17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136</v>
      </c>
      <c r="BM216" s="229" t="s">
        <v>260</v>
      </c>
    </row>
    <row r="217" s="2" customFormat="1">
      <c r="A217" s="38"/>
      <c r="B217" s="39"/>
      <c r="C217" s="40"/>
      <c r="D217" s="231" t="s">
        <v>138</v>
      </c>
      <c r="E217" s="40"/>
      <c r="F217" s="232" t="s">
        <v>261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138</v>
      </c>
      <c r="AU217" s="17" t="s">
        <v>83</v>
      </c>
    </row>
    <row r="218" s="13" customFormat="1">
      <c r="A218" s="13"/>
      <c r="B218" s="237"/>
      <c r="C218" s="238"/>
      <c r="D218" s="231" t="s">
        <v>142</v>
      </c>
      <c r="E218" s="239" t="s">
        <v>1</v>
      </c>
      <c r="F218" s="240" t="s">
        <v>741</v>
      </c>
      <c r="G218" s="238"/>
      <c r="H218" s="241">
        <v>2456.6999999999998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142</v>
      </c>
      <c r="AU218" s="247" t="s">
        <v>83</v>
      </c>
      <c r="AV218" s="13" t="s">
        <v>83</v>
      </c>
      <c r="AW218" s="13" t="s">
        <v>30</v>
      </c>
      <c r="AX218" s="13" t="s">
        <v>81</v>
      </c>
      <c r="AY218" s="247" t="s">
        <v>129</v>
      </c>
    </row>
    <row r="219" s="2" customFormat="1" ht="33" customHeight="1">
      <c r="A219" s="38"/>
      <c r="B219" s="39"/>
      <c r="C219" s="218" t="s">
        <v>290</v>
      </c>
      <c r="D219" s="218" t="s">
        <v>131</v>
      </c>
      <c r="E219" s="219" t="s">
        <v>264</v>
      </c>
      <c r="F219" s="220" t="s">
        <v>265</v>
      </c>
      <c r="G219" s="221" t="s">
        <v>146</v>
      </c>
      <c r="H219" s="222">
        <v>12</v>
      </c>
      <c r="I219" s="223"/>
      <c r="J219" s="224">
        <f>ROUND(I219*H219,2)</f>
        <v>0</v>
      </c>
      <c r="K219" s="220" t="s">
        <v>135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136</v>
      </c>
      <c r="AT219" s="229" t="s">
        <v>131</v>
      </c>
      <c r="AU219" s="229" t="s">
        <v>83</v>
      </c>
      <c r="AY219" s="17" t="s">
        <v>129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136</v>
      </c>
      <c r="BM219" s="229" t="s">
        <v>266</v>
      </c>
    </row>
    <row r="220" s="2" customFormat="1">
      <c r="A220" s="38"/>
      <c r="B220" s="39"/>
      <c r="C220" s="40"/>
      <c r="D220" s="231" t="s">
        <v>138</v>
      </c>
      <c r="E220" s="40"/>
      <c r="F220" s="232" t="s">
        <v>267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83</v>
      </c>
    </row>
    <row r="221" s="13" customFormat="1">
      <c r="A221" s="13"/>
      <c r="B221" s="237"/>
      <c r="C221" s="238"/>
      <c r="D221" s="231" t="s">
        <v>142</v>
      </c>
      <c r="E221" s="239" t="s">
        <v>1</v>
      </c>
      <c r="F221" s="240" t="s">
        <v>215</v>
      </c>
      <c r="G221" s="238"/>
      <c r="H221" s="241">
        <v>12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142</v>
      </c>
      <c r="AU221" s="247" t="s">
        <v>83</v>
      </c>
      <c r="AV221" s="13" t="s">
        <v>83</v>
      </c>
      <c r="AW221" s="13" t="s">
        <v>30</v>
      </c>
      <c r="AX221" s="13" t="s">
        <v>81</v>
      </c>
      <c r="AY221" s="247" t="s">
        <v>129</v>
      </c>
    </row>
    <row r="222" s="2" customFormat="1" ht="24.15" customHeight="1">
      <c r="A222" s="38"/>
      <c r="B222" s="39"/>
      <c r="C222" s="218" t="s">
        <v>295</v>
      </c>
      <c r="D222" s="218" t="s">
        <v>131</v>
      </c>
      <c r="E222" s="219" t="s">
        <v>269</v>
      </c>
      <c r="F222" s="220" t="s">
        <v>270</v>
      </c>
      <c r="G222" s="221" t="s">
        <v>146</v>
      </c>
      <c r="H222" s="222">
        <v>12</v>
      </c>
      <c r="I222" s="223"/>
      <c r="J222" s="224">
        <f>ROUND(I222*H222,2)</f>
        <v>0</v>
      </c>
      <c r="K222" s="220" t="s">
        <v>135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136</v>
      </c>
      <c r="AT222" s="229" t="s">
        <v>131</v>
      </c>
      <c r="AU222" s="229" t="s">
        <v>83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136</v>
      </c>
      <c r="BM222" s="229" t="s">
        <v>271</v>
      </c>
    </row>
    <row r="223" s="2" customFormat="1">
      <c r="A223" s="38"/>
      <c r="B223" s="39"/>
      <c r="C223" s="40"/>
      <c r="D223" s="231" t="s">
        <v>138</v>
      </c>
      <c r="E223" s="40"/>
      <c r="F223" s="232" t="s">
        <v>272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83</v>
      </c>
    </row>
    <row r="224" s="2" customFormat="1">
      <c r="A224" s="38"/>
      <c r="B224" s="39"/>
      <c r="C224" s="40"/>
      <c r="D224" s="231" t="s">
        <v>140</v>
      </c>
      <c r="E224" s="40"/>
      <c r="F224" s="236" t="s">
        <v>273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140</v>
      </c>
      <c r="AU224" s="17" t="s">
        <v>83</v>
      </c>
    </row>
    <row r="225" s="2" customFormat="1" ht="16.5" customHeight="1">
      <c r="A225" s="38"/>
      <c r="B225" s="39"/>
      <c r="C225" s="259" t="s">
        <v>300</v>
      </c>
      <c r="D225" s="259" t="s">
        <v>228</v>
      </c>
      <c r="E225" s="260" t="s">
        <v>275</v>
      </c>
      <c r="F225" s="261" t="s">
        <v>276</v>
      </c>
      <c r="G225" s="262" t="s">
        <v>146</v>
      </c>
      <c r="H225" s="263">
        <v>12</v>
      </c>
      <c r="I225" s="264"/>
      <c r="J225" s="265">
        <f>ROUND(I225*H225,2)</f>
        <v>0</v>
      </c>
      <c r="K225" s="261" t="s">
        <v>1</v>
      </c>
      <c r="L225" s="266"/>
      <c r="M225" s="267" t="s">
        <v>1</v>
      </c>
      <c r="N225" s="268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187</v>
      </c>
      <c r="AT225" s="229" t="s">
        <v>228</v>
      </c>
      <c r="AU225" s="229" t="s">
        <v>83</v>
      </c>
      <c r="AY225" s="17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136</v>
      </c>
      <c r="BM225" s="229" t="s">
        <v>277</v>
      </c>
    </row>
    <row r="226" s="2" customFormat="1">
      <c r="A226" s="38"/>
      <c r="B226" s="39"/>
      <c r="C226" s="40"/>
      <c r="D226" s="231" t="s">
        <v>138</v>
      </c>
      <c r="E226" s="40"/>
      <c r="F226" s="232" t="s">
        <v>278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138</v>
      </c>
      <c r="AU226" s="17" t="s">
        <v>83</v>
      </c>
    </row>
    <row r="227" s="2" customFormat="1">
      <c r="A227" s="38"/>
      <c r="B227" s="39"/>
      <c r="C227" s="40"/>
      <c r="D227" s="231" t="s">
        <v>140</v>
      </c>
      <c r="E227" s="40"/>
      <c r="F227" s="236" t="s">
        <v>279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83</v>
      </c>
    </row>
    <row r="228" s="2" customFormat="1" ht="33" customHeight="1">
      <c r="A228" s="38"/>
      <c r="B228" s="39"/>
      <c r="C228" s="218" t="s">
        <v>305</v>
      </c>
      <c r="D228" s="218" t="s">
        <v>131</v>
      </c>
      <c r="E228" s="219" t="s">
        <v>281</v>
      </c>
      <c r="F228" s="220" t="s">
        <v>282</v>
      </c>
      <c r="G228" s="221" t="s">
        <v>146</v>
      </c>
      <c r="H228" s="222">
        <v>12</v>
      </c>
      <c r="I228" s="223"/>
      <c r="J228" s="224">
        <f>ROUND(I228*H228,2)</f>
        <v>0</v>
      </c>
      <c r="K228" s="220" t="s">
        <v>135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5.0000000000000002E-05</v>
      </c>
      <c r="R228" s="227">
        <f>Q228*H228</f>
        <v>0.00060000000000000006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136</v>
      </c>
      <c r="AT228" s="229" t="s">
        <v>131</v>
      </c>
      <c r="AU228" s="229" t="s">
        <v>83</v>
      </c>
      <c r="AY228" s="17" t="s">
        <v>129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136</v>
      </c>
      <c r="BM228" s="229" t="s">
        <v>283</v>
      </c>
    </row>
    <row r="229" s="2" customFormat="1">
      <c r="A229" s="38"/>
      <c r="B229" s="39"/>
      <c r="C229" s="40"/>
      <c r="D229" s="231" t="s">
        <v>138</v>
      </c>
      <c r="E229" s="40"/>
      <c r="F229" s="232" t="s">
        <v>284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138</v>
      </c>
      <c r="AU229" s="17" t="s">
        <v>83</v>
      </c>
    </row>
    <row r="230" s="2" customFormat="1" ht="21.75" customHeight="1">
      <c r="A230" s="38"/>
      <c r="B230" s="39"/>
      <c r="C230" s="259" t="s">
        <v>310</v>
      </c>
      <c r="D230" s="259" t="s">
        <v>228</v>
      </c>
      <c r="E230" s="260" t="s">
        <v>286</v>
      </c>
      <c r="F230" s="261" t="s">
        <v>287</v>
      </c>
      <c r="G230" s="262" t="s">
        <v>146</v>
      </c>
      <c r="H230" s="263">
        <v>36</v>
      </c>
      <c r="I230" s="264"/>
      <c r="J230" s="265">
        <f>ROUND(I230*H230,2)</f>
        <v>0</v>
      </c>
      <c r="K230" s="261" t="s">
        <v>135</v>
      </c>
      <c r="L230" s="266"/>
      <c r="M230" s="267" t="s">
        <v>1</v>
      </c>
      <c r="N230" s="268" t="s">
        <v>38</v>
      </c>
      <c r="O230" s="91"/>
      <c r="P230" s="227">
        <f>O230*H230</f>
        <v>0</v>
      </c>
      <c r="Q230" s="227">
        <v>0.0047200000000000002</v>
      </c>
      <c r="R230" s="227">
        <f>Q230*H230</f>
        <v>0.16992000000000002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187</v>
      </c>
      <c r="AT230" s="229" t="s">
        <v>228</v>
      </c>
      <c r="AU230" s="229" t="s">
        <v>83</v>
      </c>
      <c r="AY230" s="17" t="s">
        <v>129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136</v>
      </c>
      <c r="BM230" s="229" t="s">
        <v>288</v>
      </c>
    </row>
    <row r="231" s="2" customFormat="1">
      <c r="A231" s="38"/>
      <c r="B231" s="39"/>
      <c r="C231" s="40"/>
      <c r="D231" s="231" t="s">
        <v>138</v>
      </c>
      <c r="E231" s="40"/>
      <c r="F231" s="232" t="s">
        <v>287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138</v>
      </c>
      <c r="AU231" s="17" t="s">
        <v>83</v>
      </c>
    </row>
    <row r="232" s="13" customFormat="1">
      <c r="A232" s="13"/>
      <c r="B232" s="237"/>
      <c r="C232" s="238"/>
      <c r="D232" s="231" t="s">
        <v>142</v>
      </c>
      <c r="E232" s="238"/>
      <c r="F232" s="240" t="s">
        <v>742</v>
      </c>
      <c r="G232" s="238"/>
      <c r="H232" s="241">
        <v>36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142</v>
      </c>
      <c r="AU232" s="247" t="s">
        <v>83</v>
      </c>
      <c r="AV232" s="13" t="s">
        <v>83</v>
      </c>
      <c r="AW232" s="13" t="s">
        <v>4</v>
      </c>
      <c r="AX232" s="13" t="s">
        <v>81</v>
      </c>
      <c r="AY232" s="247" t="s">
        <v>129</v>
      </c>
    </row>
    <row r="233" s="2" customFormat="1" ht="24.15" customHeight="1">
      <c r="A233" s="38"/>
      <c r="B233" s="39"/>
      <c r="C233" s="218" t="s">
        <v>316</v>
      </c>
      <c r="D233" s="218" t="s">
        <v>131</v>
      </c>
      <c r="E233" s="219" t="s">
        <v>291</v>
      </c>
      <c r="F233" s="220" t="s">
        <v>292</v>
      </c>
      <c r="G233" s="221" t="s">
        <v>146</v>
      </c>
      <c r="H233" s="222">
        <v>12</v>
      </c>
      <c r="I233" s="223"/>
      <c r="J233" s="224">
        <f>ROUND(I233*H233,2)</f>
        <v>0</v>
      </c>
      <c r="K233" s="220" t="s">
        <v>135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0.0020799999999999998</v>
      </c>
      <c r="R233" s="227">
        <f>Q233*H233</f>
        <v>0.024959999999999996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136</v>
      </c>
      <c r="AT233" s="229" t="s">
        <v>131</v>
      </c>
      <c r="AU233" s="229" t="s">
        <v>83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136</v>
      </c>
      <c r="BM233" s="229" t="s">
        <v>293</v>
      </c>
    </row>
    <row r="234" s="2" customFormat="1">
      <c r="A234" s="38"/>
      <c r="B234" s="39"/>
      <c r="C234" s="40"/>
      <c r="D234" s="231" t="s">
        <v>138</v>
      </c>
      <c r="E234" s="40"/>
      <c r="F234" s="232" t="s">
        <v>294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83</v>
      </c>
    </row>
    <row r="235" s="2" customFormat="1" ht="24.15" customHeight="1">
      <c r="A235" s="38"/>
      <c r="B235" s="39"/>
      <c r="C235" s="218" t="s">
        <v>323</v>
      </c>
      <c r="D235" s="218" t="s">
        <v>131</v>
      </c>
      <c r="E235" s="219" t="s">
        <v>296</v>
      </c>
      <c r="F235" s="220" t="s">
        <v>297</v>
      </c>
      <c r="G235" s="221" t="s">
        <v>146</v>
      </c>
      <c r="H235" s="222">
        <v>12</v>
      </c>
      <c r="I235" s="223"/>
      <c r="J235" s="224">
        <f>ROUND(I235*H235,2)</f>
        <v>0</v>
      </c>
      <c r="K235" s="220" t="s">
        <v>135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136</v>
      </c>
      <c r="AT235" s="229" t="s">
        <v>131</v>
      </c>
      <c r="AU235" s="229" t="s">
        <v>83</v>
      </c>
      <c r="AY235" s="17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136</v>
      </c>
      <c r="BM235" s="229" t="s">
        <v>298</v>
      </c>
    </row>
    <row r="236" s="2" customFormat="1">
      <c r="A236" s="38"/>
      <c r="B236" s="39"/>
      <c r="C236" s="40"/>
      <c r="D236" s="231" t="s">
        <v>138</v>
      </c>
      <c r="E236" s="40"/>
      <c r="F236" s="232" t="s">
        <v>299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138</v>
      </c>
      <c r="AU236" s="17" t="s">
        <v>83</v>
      </c>
    </row>
    <row r="237" s="2" customFormat="1" ht="16.5" customHeight="1">
      <c r="A237" s="38"/>
      <c r="B237" s="39"/>
      <c r="C237" s="259" t="s">
        <v>329</v>
      </c>
      <c r="D237" s="259" t="s">
        <v>228</v>
      </c>
      <c r="E237" s="260" t="s">
        <v>301</v>
      </c>
      <c r="F237" s="261" t="s">
        <v>302</v>
      </c>
      <c r="G237" s="262" t="s">
        <v>231</v>
      </c>
      <c r="H237" s="263">
        <v>3</v>
      </c>
      <c r="I237" s="264"/>
      <c r="J237" s="265">
        <f>ROUND(I237*H237,2)</f>
        <v>0</v>
      </c>
      <c r="K237" s="261" t="s">
        <v>135</v>
      </c>
      <c r="L237" s="266"/>
      <c r="M237" s="267" t="s">
        <v>1</v>
      </c>
      <c r="N237" s="268" t="s">
        <v>38</v>
      </c>
      <c r="O237" s="91"/>
      <c r="P237" s="227">
        <f>O237*H237</f>
        <v>0</v>
      </c>
      <c r="Q237" s="227">
        <v>0.001</v>
      </c>
      <c r="R237" s="227">
        <f>Q237*H237</f>
        <v>0.0030000000000000001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187</v>
      </c>
      <c r="AT237" s="229" t="s">
        <v>228</v>
      </c>
      <c r="AU237" s="229" t="s">
        <v>83</v>
      </c>
      <c r="AY237" s="17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136</v>
      </c>
      <c r="BM237" s="229" t="s">
        <v>303</v>
      </c>
    </row>
    <row r="238" s="2" customFormat="1">
      <c r="A238" s="38"/>
      <c r="B238" s="39"/>
      <c r="C238" s="40"/>
      <c r="D238" s="231" t="s">
        <v>138</v>
      </c>
      <c r="E238" s="40"/>
      <c r="F238" s="232" t="s">
        <v>302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138</v>
      </c>
      <c r="AU238" s="17" t="s">
        <v>83</v>
      </c>
    </row>
    <row r="239" s="13" customFormat="1">
      <c r="A239" s="13"/>
      <c r="B239" s="237"/>
      <c r="C239" s="238"/>
      <c r="D239" s="231" t="s">
        <v>142</v>
      </c>
      <c r="E239" s="238"/>
      <c r="F239" s="240" t="s">
        <v>743</v>
      </c>
      <c r="G239" s="238"/>
      <c r="H239" s="241">
        <v>3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142</v>
      </c>
      <c r="AU239" s="247" t="s">
        <v>83</v>
      </c>
      <c r="AV239" s="13" t="s">
        <v>83</v>
      </c>
      <c r="AW239" s="13" t="s">
        <v>4</v>
      </c>
      <c r="AX239" s="13" t="s">
        <v>81</v>
      </c>
      <c r="AY239" s="247" t="s">
        <v>129</v>
      </c>
    </row>
    <row r="240" s="2" customFormat="1" ht="21.75" customHeight="1">
      <c r="A240" s="38"/>
      <c r="B240" s="39"/>
      <c r="C240" s="218" t="s">
        <v>336</v>
      </c>
      <c r="D240" s="218" t="s">
        <v>131</v>
      </c>
      <c r="E240" s="219" t="s">
        <v>306</v>
      </c>
      <c r="F240" s="220" t="s">
        <v>307</v>
      </c>
      <c r="G240" s="221" t="s">
        <v>134</v>
      </c>
      <c r="H240" s="222">
        <v>4883.5</v>
      </c>
      <c r="I240" s="223"/>
      <c r="J240" s="224">
        <f>ROUND(I240*H240,2)</f>
        <v>0</v>
      </c>
      <c r="K240" s="220" t="s">
        <v>135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136</v>
      </c>
      <c r="AT240" s="229" t="s">
        <v>131</v>
      </c>
      <c r="AU240" s="229" t="s">
        <v>83</v>
      </c>
      <c r="AY240" s="17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136</v>
      </c>
      <c r="BM240" s="229" t="s">
        <v>308</v>
      </c>
    </row>
    <row r="241" s="2" customFormat="1">
      <c r="A241" s="38"/>
      <c r="B241" s="39"/>
      <c r="C241" s="40"/>
      <c r="D241" s="231" t="s">
        <v>138</v>
      </c>
      <c r="E241" s="40"/>
      <c r="F241" s="232" t="s">
        <v>309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83</v>
      </c>
    </row>
    <row r="242" s="2" customFormat="1" ht="16.5" customHeight="1">
      <c r="A242" s="38"/>
      <c r="B242" s="39"/>
      <c r="C242" s="218" t="s">
        <v>341</v>
      </c>
      <c r="D242" s="218" t="s">
        <v>131</v>
      </c>
      <c r="E242" s="219" t="s">
        <v>311</v>
      </c>
      <c r="F242" s="220" t="s">
        <v>312</v>
      </c>
      <c r="G242" s="221" t="s">
        <v>153</v>
      </c>
      <c r="H242" s="222">
        <v>1.2</v>
      </c>
      <c r="I242" s="223"/>
      <c r="J242" s="224">
        <f>ROUND(I242*H242,2)</f>
        <v>0</v>
      </c>
      <c r="K242" s="220" t="s">
        <v>135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136</v>
      </c>
      <c r="AT242" s="229" t="s">
        <v>131</v>
      </c>
      <c r="AU242" s="229" t="s">
        <v>83</v>
      </c>
      <c r="AY242" s="17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136</v>
      </c>
      <c r="BM242" s="229" t="s">
        <v>313</v>
      </c>
    </row>
    <row r="243" s="2" customFormat="1">
      <c r="A243" s="38"/>
      <c r="B243" s="39"/>
      <c r="C243" s="40"/>
      <c r="D243" s="231" t="s">
        <v>138</v>
      </c>
      <c r="E243" s="40"/>
      <c r="F243" s="232" t="s">
        <v>314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138</v>
      </c>
      <c r="AU243" s="17" t="s">
        <v>83</v>
      </c>
    </row>
    <row r="244" s="13" customFormat="1">
      <c r="A244" s="13"/>
      <c r="B244" s="237"/>
      <c r="C244" s="238"/>
      <c r="D244" s="231" t="s">
        <v>142</v>
      </c>
      <c r="E244" s="239" t="s">
        <v>1</v>
      </c>
      <c r="F244" s="240" t="s">
        <v>744</v>
      </c>
      <c r="G244" s="238"/>
      <c r="H244" s="241">
        <v>1.2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142</v>
      </c>
      <c r="AU244" s="247" t="s">
        <v>83</v>
      </c>
      <c r="AV244" s="13" t="s">
        <v>83</v>
      </c>
      <c r="AW244" s="13" t="s">
        <v>30</v>
      </c>
      <c r="AX244" s="13" t="s">
        <v>81</v>
      </c>
      <c r="AY244" s="247" t="s">
        <v>129</v>
      </c>
    </row>
    <row r="245" s="2" customFormat="1" ht="16.5" customHeight="1">
      <c r="A245" s="38"/>
      <c r="B245" s="39"/>
      <c r="C245" s="218" t="s">
        <v>351</v>
      </c>
      <c r="D245" s="218" t="s">
        <v>131</v>
      </c>
      <c r="E245" s="219" t="s">
        <v>317</v>
      </c>
      <c r="F245" s="220" t="s">
        <v>318</v>
      </c>
      <c r="G245" s="221" t="s">
        <v>153</v>
      </c>
      <c r="H245" s="222">
        <v>29.300999999999998</v>
      </c>
      <c r="I245" s="223"/>
      <c r="J245" s="224">
        <f>ROUND(I245*H245,2)</f>
        <v>0</v>
      </c>
      <c r="K245" s="220" t="s">
        <v>135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136</v>
      </c>
      <c r="AT245" s="229" t="s">
        <v>131</v>
      </c>
      <c r="AU245" s="229" t="s">
        <v>83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136</v>
      </c>
      <c r="BM245" s="229" t="s">
        <v>319</v>
      </c>
    </row>
    <row r="246" s="2" customFormat="1">
      <c r="A246" s="38"/>
      <c r="B246" s="39"/>
      <c r="C246" s="40"/>
      <c r="D246" s="231" t="s">
        <v>138</v>
      </c>
      <c r="E246" s="40"/>
      <c r="F246" s="232" t="s">
        <v>320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138</v>
      </c>
      <c r="AU246" s="17" t="s">
        <v>83</v>
      </c>
    </row>
    <row r="247" s="13" customFormat="1">
      <c r="A247" s="13"/>
      <c r="B247" s="237"/>
      <c r="C247" s="238"/>
      <c r="D247" s="231" t="s">
        <v>142</v>
      </c>
      <c r="E247" s="239" t="s">
        <v>1</v>
      </c>
      <c r="F247" s="240" t="s">
        <v>745</v>
      </c>
      <c r="G247" s="238"/>
      <c r="H247" s="241">
        <v>29.300999999999998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142</v>
      </c>
      <c r="AU247" s="247" t="s">
        <v>83</v>
      </c>
      <c r="AV247" s="13" t="s">
        <v>83</v>
      </c>
      <c r="AW247" s="13" t="s">
        <v>30</v>
      </c>
      <c r="AX247" s="13" t="s">
        <v>81</v>
      </c>
      <c r="AY247" s="247" t="s">
        <v>129</v>
      </c>
    </row>
    <row r="248" s="12" customFormat="1" ht="22.8" customHeight="1">
      <c r="A248" s="12"/>
      <c r="B248" s="202"/>
      <c r="C248" s="203"/>
      <c r="D248" s="204" t="s">
        <v>72</v>
      </c>
      <c r="E248" s="216" t="s">
        <v>83</v>
      </c>
      <c r="F248" s="216" t="s">
        <v>322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SUM(P249:P287)</f>
        <v>0</v>
      </c>
      <c r="Q248" s="210"/>
      <c r="R248" s="211">
        <f>SUM(R249:R287)</f>
        <v>1178.0784156</v>
      </c>
      <c r="S248" s="210"/>
      <c r="T248" s="212">
        <f>SUM(T249:T287)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81</v>
      </c>
      <c r="AT248" s="214" t="s">
        <v>72</v>
      </c>
      <c r="AU248" s="214" t="s">
        <v>81</v>
      </c>
      <c r="AY248" s="213" t="s">
        <v>129</v>
      </c>
      <c r="BK248" s="215">
        <f>SUM(BK249:BK287)</f>
        <v>0</v>
      </c>
    </row>
    <row r="249" s="2" customFormat="1" ht="33" customHeight="1">
      <c r="A249" s="38"/>
      <c r="B249" s="39"/>
      <c r="C249" s="218" t="s">
        <v>358</v>
      </c>
      <c r="D249" s="218" t="s">
        <v>131</v>
      </c>
      <c r="E249" s="219" t="s">
        <v>324</v>
      </c>
      <c r="F249" s="220" t="s">
        <v>325</v>
      </c>
      <c r="G249" s="221" t="s">
        <v>153</v>
      </c>
      <c r="H249" s="222">
        <v>264.31999999999999</v>
      </c>
      <c r="I249" s="223"/>
      <c r="J249" s="224">
        <f>ROUND(I249*H249,2)</f>
        <v>0</v>
      </c>
      <c r="K249" s="220" t="s">
        <v>135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1.6299999999999999</v>
      </c>
      <c r="R249" s="227">
        <f>Q249*H249</f>
        <v>430.84159999999997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136</v>
      </c>
      <c r="AT249" s="229" t="s">
        <v>131</v>
      </c>
      <c r="AU249" s="229" t="s">
        <v>83</v>
      </c>
      <c r="AY249" s="17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136</v>
      </c>
      <c r="BM249" s="229" t="s">
        <v>326</v>
      </c>
    </row>
    <row r="250" s="2" customFormat="1">
      <c r="A250" s="38"/>
      <c r="B250" s="39"/>
      <c r="C250" s="40"/>
      <c r="D250" s="231" t="s">
        <v>138</v>
      </c>
      <c r="E250" s="40"/>
      <c r="F250" s="232" t="s">
        <v>327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138</v>
      </c>
      <c r="AU250" s="17" t="s">
        <v>83</v>
      </c>
    </row>
    <row r="251" s="13" customFormat="1">
      <c r="A251" s="13"/>
      <c r="B251" s="237"/>
      <c r="C251" s="238"/>
      <c r="D251" s="231" t="s">
        <v>142</v>
      </c>
      <c r="E251" s="239" t="s">
        <v>1</v>
      </c>
      <c r="F251" s="240" t="s">
        <v>328</v>
      </c>
      <c r="G251" s="238"/>
      <c r="H251" s="241">
        <v>8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142</v>
      </c>
      <c r="AU251" s="247" t="s">
        <v>83</v>
      </c>
      <c r="AV251" s="13" t="s">
        <v>83</v>
      </c>
      <c r="AW251" s="13" t="s">
        <v>30</v>
      </c>
      <c r="AX251" s="13" t="s">
        <v>73</v>
      </c>
      <c r="AY251" s="247" t="s">
        <v>129</v>
      </c>
    </row>
    <row r="252" s="13" customFormat="1">
      <c r="A252" s="13"/>
      <c r="B252" s="237"/>
      <c r="C252" s="238"/>
      <c r="D252" s="231" t="s">
        <v>142</v>
      </c>
      <c r="E252" s="239" t="s">
        <v>1</v>
      </c>
      <c r="F252" s="240" t="s">
        <v>746</v>
      </c>
      <c r="G252" s="238"/>
      <c r="H252" s="241">
        <v>256.31999999999999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142</v>
      </c>
      <c r="AU252" s="247" t="s">
        <v>83</v>
      </c>
      <c r="AV252" s="13" t="s">
        <v>83</v>
      </c>
      <c r="AW252" s="13" t="s">
        <v>30</v>
      </c>
      <c r="AX252" s="13" t="s">
        <v>73</v>
      </c>
      <c r="AY252" s="247" t="s">
        <v>129</v>
      </c>
    </row>
    <row r="253" s="14" customFormat="1">
      <c r="A253" s="14"/>
      <c r="B253" s="248"/>
      <c r="C253" s="249"/>
      <c r="D253" s="231" t="s">
        <v>142</v>
      </c>
      <c r="E253" s="250" t="s">
        <v>1</v>
      </c>
      <c r="F253" s="251" t="s">
        <v>164</v>
      </c>
      <c r="G253" s="249"/>
      <c r="H253" s="252">
        <v>264.31999999999999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142</v>
      </c>
      <c r="AU253" s="258" t="s">
        <v>83</v>
      </c>
      <c r="AV253" s="14" t="s">
        <v>136</v>
      </c>
      <c r="AW253" s="14" t="s">
        <v>30</v>
      </c>
      <c r="AX253" s="14" t="s">
        <v>81</v>
      </c>
      <c r="AY253" s="258" t="s">
        <v>129</v>
      </c>
    </row>
    <row r="254" s="2" customFormat="1" ht="33" customHeight="1">
      <c r="A254" s="38"/>
      <c r="B254" s="39"/>
      <c r="C254" s="218" t="s">
        <v>362</v>
      </c>
      <c r="D254" s="218" t="s">
        <v>131</v>
      </c>
      <c r="E254" s="219" t="s">
        <v>747</v>
      </c>
      <c r="F254" s="220" t="s">
        <v>748</v>
      </c>
      <c r="G254" s="221" t="s">
        <v>153</v>
      </c>
      <c r="H254" s="222">
        <v>320.39999999999998</v>
      </c>
      <c r="I254" s="223"/>
      <c r="J254" s="224">
        <f>ROUND(I254*H254,2)</f>
        <v>0</v>
      </c>
      <c r="K254" s="220" t="s">
        <v>135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1.665</v>
      </c>
      <c r="R254" s="227">
        <f>Q254*H254</f>
        <v>533.46600000000001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136</v>
      </c>
      <c r="AT254" s="229" t="s">
        <v>131</v>
      </c>
      <c r="AU254" s="229" t="s">
        <v>83</v>
      </c>
      <c r="AY254" s="17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136</v>
      </c>
      <c r="BM254" s="229" t="s">
        <v>749</v>
      </c>
    </row>
    <row r="255" s="2" customFormat="1">
      <c r="A255" s="38"/>
      <c r="B255" s="39"/>
      <c r="C255" s="40"/>
      <c r="D255" s="231" t="s">
        <v>138</v>
      </c>
      <c r="E255" s="40"/>
      <c r="F255" s="232" t="s">
        <v>750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83</v>
      </c>
    </row>
    <row r="256" s="13" customFormat="1">
      <c r="A256" s="13"/>
      <c r="B256" s="237"/>
      <c r="C256" s="238"/>
      <c r="D256" s="231" t="s">
        <v>142</v>
      </c>
      <c r="E256" s="239" t="s">
        <v>1</v>
      </c>
      <c r="F256" s="240" t="s">
        <v>751</v>
      </c>
      <c r="G256" s="238"/>
      <c r="H256" s="241">
        <v>213.59999999999999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142</v>
      </c>
      <c r="AU256" s="247" t="s">
        <v>83</v>
      </c>
      <c r="AV256" s="13" t="s">
        <v>83</v>
      </c>
      <c r="AW256" s="13" t="s">
        <v>30</v>
      </c>
      <c r="AX256" s="13" t="s">
        <v>73</v>
      </c>
      <c r="AY256" s="247" t="s">
        <v>129</v>
      </c>
    </row>
    <row r="257" s="13" customFormat="1">
      <c r="A257" s="13"/>
      <c r="B257" s="237"/>
      <c r="C257" s="238"/>
      <c r="D257" s="231" t="s">
        <v>142</v>
      </c>
      <c r="E257" s="239" t="s">
        <v>1</v>
      </c>
      <c r="F257" s="240" t="s">
        <v>752</v>
      </c>
      <c r="G257" s="238"/>
      <c r="H257" s="241">
        <v>106.8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142</v>
      </c>
      <c r="AU257" s="247" t="s">
        <v>83</v>
      </c>
      <c r="AV257" s="13" t="s">
        <v>83</v>
      </c>
      <c r="AW257" s="13" t="s">
        <v>30</v>
      </c>
      <c r="AX257" s="13" t="s">
        <v>73</v>
      </c>
      <c r="AY257" s="247" t="s">
        <v>129</v>
      </c>
    </row>
    <row r="258" s="14" customFormat="1">
      <c r="A258" s="14"/>
      <c r="B258" s="248"/>
      <c r="C258" s="249"/>
      <c r="D258" s="231" t="s">
        <v>142</v>
      </c>
      <c r="E258" s="250" t="s">
        <v>1</v>
      </c>
      <c r="F258" s="251" t="s">
        <v>164</v>
      </c>
      <c r="G258" s="249"/>
      <c r="H258" s="252">
        <v>320.39999999999998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142</v>
      </c>
      <c r="AU258" s="258" t="s">
        <v>83</v>
      </c>
      <c r="AV258" s="14" t="s">
        <v>136</v>
      </c>
      <c r="AW258" s="14" t="s">
        <v>30</v>
      </c>
      <c r="AX258" s="14" t="s">
        <v>81</v>
      </c>
      <c r="AY258" s="258" t="s">
        <v>129</v>
      </c>
    </row>
    <row r="259" s="2" customFormat="1" ht="24.15" customHeight="1">
      <c r="A259" s="38"/>
      <c r="B259" s="39"/>
      <c r="C259" s="218" t="s">
        <v>368</v>
      </c>
      <c r="D259" s="218" t="s">
        <v>131</v>
      </c>
      <c r="E259" s="219" t="s">
        <v>330</v>
      </c>
      <c r="F259" s="220" t="s">
        <v>331</v>
      </c>
      <c r="G259" s="221" t="s">
        <v>134</v>
      </c>
      <c r="H259" s="222">
        <v>1980.4400000000001</v>
      </c>
      <c r="I259" s="223"/>
      <c r="J259" s="224">
        <f>ROUND(I259*H259,2)</f>
        <v>0</v>
      </c>
      <c r="K259" s="220" t="s">
        <v>135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0.00027</v>
      </c>
      <c r="R259" s="227">
        <f>Q259*H259</f>
        <v>0.53471880000000005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136</v>
      </c>
      <c r="AT259" s="229" t="s">
        <v>131</v>
      </c>
      <c r="AU259" s="229" t="s">
        <v>83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136</v>
      </c>
      <c r="BM259" s="229" t="s">
        <v>332</v>
      </c>
    </row>
    <row r="260" s="2" customFormat="1">
      <c r="A260" s="38"/>
      <c r="B260" s="39"/>
      <c r="C260" s="40"/>
      <c r="D260" s="231" t="s">
        <v>138</v>
      </c>
      <c r="E260" s="40"/>
      <c r="F260" s="232" t="s">
        <v>333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83</v>
      </c>
    </row>
    <row r="261" s="13" customFormat="1">
      <c r="A261" s="13"/>
      <c r="B261" s="237"/>
      <c r="C261" s="238"/>
      <c r="D261" s="231" t="s">
        <v>142</v>
      </c>
      <c r="E261" s="239" t="s">
        <v>1</v>
      </c>
      <c r="F261" s="240" t="s">
        <v>753</v>
      </c>
      <c r="G261" s="238"/>
      <c r="H261" s="241">
        <v>1936.4400000000001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142</v>
      </c>
      <c r="AU261" s="247" t="s">
        <v>83</v>
      </c>
      <c r="AV261" s="13" t="s">
        <v>83</v>
      </c>
      <c r="AW261" s="13" t="s">
        <v>30</v>
      </c>
      <c r="AX261" s="13" t="s">
        <v>73</v>
      </c>
      <c r="AY261" s="247" t="s">
        <v>129</v>
      </c>
    </row>
    <row r="262" s="13" customFormat="1">
      <c r="A262" s="13"/>
      <c r="B262" s="237"/>
      <c r="C262" s="238"/>
      <c r="D262" s="231" t="s">
        <v>142</v>
      </c>
      <c r="E262" s="239" t="s">
        <v>1</v>
      </c>
      <c r="F262" s="240" t="s">
        <v>335</v>
      </c>
      <c r="G262" s="238"/>
      <c r="H262" s="241">
        <v>44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142</v>
      </c>
      <c r="AU262" s="247" t="s">
        <v>83</v>
      </c>
      <c r="AV262" s="13" t="s">
        <v>83</v>
      </c>
      <c r="AW262" s="13" t="s">
        <v>30</v>
      </c>
      <c r="AX262" s="13" t="s">
        <v>73</v>
      </c>
      <c r="AY262" s="247" t="s">
        <v>129</v>
      </c>
    </row>
    <row r="263" s="14" customFormat="1">
      <c r="A263" s="14"/>
      <c r="B263" s="248"/>
      <c r="C263" s="249"/>
      <c r="D263" s="231" t="s">
        <v>142</v>
      </c>
      <c r="E263" s="250" t="s">
        <v>1</v>
      </c>
      <c r="F263" s="251" t="s">
        <v>164</v>
      </c>
      <c r="G263" s="249"/>
      <c r="H263" s="252">
        <v>1980.4400000000001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8" t="s">
        <v>142</v>
      </c>
      <c r="AU263" s="258" t="s">
        <v>83</v>
      </c>
      <c r="AV263" s="14" t="s">
        <v>136</v>
      </c>
      <c r="AW263" s="14" t="s">
        <v>30</v>
      </c>
      <c r="AX263" s="14" t="s">
        <v>81</v>
      </c>
      <c r="AY263" s="258" t="s">
        <v>129</v>
      </c>
    </row>
    <row r="264" s="2" customFormat="1" ht="24.15" customHeight="1">
      <c r="A264" s="38"/>
      <c r="B264" s="39"/>
      <c r="C264" s="259" t="s">
        <v>375</v>
      </c>
      <c r="D264" s="259" t="s">
        <v>228</v>
      </c>
      <c r="E264" s="260" t="s">
        <v>337</v>
      </c>
      <c r="F264" s="261" t="s">
        <v>338</v>
      </c>
      <c r="G264" s="262" t="s">
        <v>134</v>
      </c>
      <c r="H264" s="263">
        <v>2345.8310000000001</v>
      </c>
      <c r="I264" s="264"/>
      <c r="J264" s="265">
        <f>ROUND(I264*H264,2)</f>
        <v>0</v>
      </c>
      <c r="K264" s="261" t="s">
        <v>135</v>
      </c>
      <c r="L264" s="266"/>
      <c r="M264" s="267" t="s">
        <v>1</v>
      </c>
      <c r="N264" s="268" t="s">
        <v>38</v>
      </c>
      <c r="O264" s="91"/>
      <c r="P264" s="227">
        <f>O264*H264</f>
        <v>0</v>
      </c>
      <c r="Q264" s="227">
        <v>0.00040000000000000002</v>
      </c>
      <c r="R264" s="227">
        <f>Q264*H264</f>
        <v>0.93833240000000007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187</v>
      </c>
      <c r="AT264" s="229" t="s">
        <v>228</v>
      </c>
      <c r="AU264" s="229" t="s">
        <v>83</v>
      </c>
      <c r="AY264" s="17" t="s">
        <v>129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136</v>
      </c>
      <c r="BM264" s="229" t="s">
        <v>339</v>
      </c>
    </row>
    <row r="265" s="2" customFormat="1">
      <c r="A265" s="38"/>
      <c r="B265" s="39"/>
      <c r="C265" s="40"/>
      <c r="D265" s="231" t="s">
        <v>138</v>
      </c>
      <c r="E265" s="40"/>
      <c r="F265" s="232" t="s">
        <v>338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138</v>
      </c>
      <c r="AU265" s="17" t="s">
        <v>83</v>
      </c>
    </row>
    <row r="266" s="13" customFormat="1">
      <c r="A266" s="13"/>
      <c r="B266" s="237"/>
      <c r="C266" s="238"/>
      <c r="D266" s="231" t="s">
        <v>142</v>
      </c>
      <c r="E266" s="238"/>
      <c r="F266" s="240" t="s">
        <v>754</v>
      </c>
      <c r="G266" s="238"/>
      <c r="H266" s="241">
        <v>2345.8310000000001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142</v>
      </c>
      <c r="AU266" s="247" t="s">
        <v>83</v>
      </c>
      <c r="AV266" s="13" t="s">
        <v>83</v>
      </c>
      <c r="AW266" s="13" t="s">
        <v>4</v>
      </c>
      <c r="AX266" s="13" t="s">
        <v>81</v>
      </c>
      <c r="AY266" s="247" t="s">
        <v>129</v>
      </c>
    </row>
    <row r="267" s="2" customFormat="1" ht="24.15" customHeight="1">
      <c r="A267" s="38"/>
      <c r="B267" s="39"/>
      <c r="C267" s="218" t="s">
        <v>382</v>
      </c>
      <c r="D267" s="218" t="s">
        <v>131</v>
      </c>
      <c r="E267" s="219" t="s">
        <v>330</v>
      </c>
      <c r="F267" s="220" t="s">
        <v>331</v>
      </c>
      <c r="G267" s="221" t="s">
        <v>134</v>
      </c>
      <c r="H267" s="222">
        <v>2420.8000000000002</v>
      </c>
      <c r="I267" s="223"/>
      <c r="J267" s="224">
        <f>ROUND(I267*H267,2)</f>
        <v>0</v>
      </c>
      <c r="K267" s="220" t="s">
        <v>135</v>
      </c>
      <c r="L267" s="44"/>
      <c r="M267" s="225" t="s">
        <v>1</v>
      </c>
      <c r="N267" s="226" t="s">
        <v>38</v>
      </c>
      <c r="O267" s="91"/>
      <c r="P267" s="227">
        <f>O267*H267</f>
        <v>0</v>
      </c>
      <c r="Q267" s="227">
        <v>0.00027</v>
      </c>
      <c r="R267" s="227">
        <f>Q267*H267</f>
        <v>0.65361600000000009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136</v>
      </c>
      <c r="AT267" s="229" t="s">
        <v>131</v>
      </c>
      <c r="AU267" s="229" t="s">
        <v>83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136</v>
      </c>
      <c r="BM267" s="229" t="s">
        <v>755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333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83</v>
      </c>
    </row>
    <row r="269" s="13" customFormat="1">
      <c r="A269" s="13"/>
      <c r="B269" s="237"/>
      <c r="C269" s="238"/>
      <c r="D269" s="231" t="s">
        <v>142</v>
      </c>
      <c r="E269" s="239" t="s">
        <v>1</v>
      </c>
      <c r="F269" s="240" t="s">
        <v>756</v>
      </c>
      <c r="G269" s="238"/>
      <c r="H269" s="241">
        <v>2420.8000000000002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142</v>
      </c>
      <c r="AU269" s="247" t="s">
        <v>83</v>
      </c>
      <c r="AV269" s="13" t="s">
        <v>83</v>
      </c>
      <c r="AW269" s="13" t="s">
        <v>30</v>
      </c>
      <c r="AX269" s="13" t="s">
        <v>81</v>
      </c>
      <c r="AY269" s="247" t="s">
        <v>129</v>
      </c>
    </row>
    <row r="270" s="2" customFormat="1" ht="24.15" customHeight="1">
      <c r="A270" s="38"/>
      <c r="B270" s="39"/>
      <c r="C270" s="259" t="s">
        <v>390</v>
      </c>
      <c r="D270" s="259" t="s">
        <v>228</v>
      </c>
      <c r="E270" s="260" t="s">
        <v>757</v>
      </c>
      <c r="F270" s="261" t="s">
        <v>758</v>
      </c>
      <c r="G270" s="262" t="s">
        <v>134</v>
      </c>
      <c r="H270" s="263">
        <v>2867.4380000000001</v>
      </c>
      <c r="I270" s="264"/>
      <c r="J270" s="265">
        <f>ROUND(I270*H270,2)</f>
        <v>0</v>
      </c>
      <c r="K270" s="261" t="s">
        <v>135</v>
      </c>
      <c r="L270" s="266"/>
      <c r="M270" s="267" t="s">
        <v>1</v>
      </c>
      <c r="N270" s="268" t="s">
        <v>38</v>
      </c>
      <c r="O270" s="91"/>
      <c r="P270" s="227">
        <f>O270*H270</f>
        <v>0</v>
      </c>
      <c r="Q270" s="227">
        <v>0.00020000000000000001</v>
      </c>
      <c r="R270" s="227">
        <f>Q270*H270</f>
        <v>0.5734876000000001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187</v>
      </c>
      <c r="AT270" s="229" t="s">
        <v>228</v>
      </c>
      <c r="AU270" s="229" t="s">
        <v>83</v>
      </c>
      <c r="AY270" s="17" t="s">
        <v>129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136</v>
      </c>
      <c r="BM270" s="229" t="s">
        <v>759</v>
      </c>
    </row>
    <row r="271" s="2" customFormat="1">
      <c r="A271" s="38"/>
      <c r="B271" s="39"/>
      <c r="C271" s="40"/>
      <c r="D271" s="231" t="s">
        <v>138</v>
      </c>
      <c r="E271" s="40"/>
      <c r="F271" s="232" t="s">
        <v>758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138</v>
      </c>
      <c r="AU271" s="17" t="s">
        <v>83</v>
      </c>
    </row>
    <row r="272" s="13" customFormat="1">
      <c r="A272" s="13"/>
      <c r="B272" s="237"/>
      <c r="C272" s="238"/>
      <c r="D272" s="231" t="s">
        <v>142</v>
      </c>
      <c r="E272" s="238"/>
      <c r="F272" s="240" t="s">
        <v>760</v>
      </c>
      <c r="G272" s="238"/>
      <c r="H272" s="241">
        <v>2867.4380000000001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142</v>
      </c>
      <c r="AU272" s="247" t="s">
        <v>83</v>
      </c>
      <c r="AV272" s="13" t="s">
        <v>83</v>
      </c>
      <c r="AW272" s="13" t="s">
        <v>4</v>
      </c>
      <c r="AX272" s="13" t="s">
        <v>81</v>
      </c>
      <c r="AY272" s="247" t="s">
        <v>129</v>
      </c>
    </row>
    <row r="273" s="2" customFormat="1" ht="37.8" customHeight="1">
      <c r="A273" s="38"/>
      <c r="B273" s="39"/>
      <c r="C273" s="218" t="s">
        <v>398</v>
      </c>
      <c r="D273" s="218" t="s">
        <v>131</v>
      </c>
      <c r="E273" s="219" t="s">
        <v>342</v>
      </c>
      <c r="F273" s="220" t="s">
        <v>343</v>
      </c>
      <c r="G273" s="221" t="s">
        <v>344</v>
      </c>
      <c r="H273" s="222">
        <v>761.5</v>
      </c>
      <c r="I273" s="223"/>
      <c r="J273" s="224">
        <f>ROUND(I273*H273,2)</f>
        <v>0</v>
      </c>
      <c r="K273" s="220" t="s">
        <v>135</v>
      </c>
      <c r="L273" s="44"/>
      <c r="M273" s="225" t="s">
        <v>1</v>
      </c>
      <c r="N273" s="226" t="s">
        <v>38</v>
      </c>
      <c r="O273" s="91"/>
      <c r="P273" s="227">
        <f>O273*H273</f>
        <v>0</v>
      </c>
      <c r="Q273" s="227">
        <v>0.27411000000000002</v>
      </c>
      <c r="R273" s="227">
        <f>Q273*H273</f>
        <v>208.73476500000001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136</v>
      </c>
      <c r="AT273" s="229" t="s">
        <v>131</v>
      </c>
      <c r="AU273" s="229" t="s">
        <v>83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136</v>
      </c>
      <c r="BM273" s="229" t="s">
        <v>345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346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83</v>
      </c>
    </row>
    <row r="275" s="2" customFormat="1">
      <c r="A275" s="38"/>
      <c r="B275" s="39"/>
      <c r="C275" s="40"/>
      <c r="D275" s="231" t="s">
        <v>140</v>
      </c>
      <c r="E275" s="40"/>
      <c r="F275" s="236" t="s">
        <v>347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140</v>
      </c>
      <c r="AU275" s="17" t="s">
        <v>83</v>
      </c>
    </row>
    <row r="276" s="13" customFormat="1">
      <c r="A276" s="13"/>
      <c r="B276" s="237"/>
      <c r="C276" s="238"/>
      <c r="D276" s="231" t="s">
        <v>142</v>
      </c>
      <c r="E276" s="239" t="s">
        <v>1</v>
      </c>
      <c r="F276" s="240" t="s">
        <v>761</v>
      </c>
      <c r="G276" s="238"/>
      <c r="H276" s="241">
        <v>733.5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142</v>
      </c>
      <c r="AU276" s="247" t="s">
        <v>83</v>
      </c>
      <c r="AV276" s="13" t="s">
        <v>83</v>
      </c>
      <c r="AW276" s="13" t="s">
        <v>30</v>
      </c>
      <c r="AX276" s="13" t="s">
        <v>73</v>
      </c>
      <c r="AY276" s="247" t="s">
        <v>129</v>
      </c>
    </row>
    <row r="277" s="13" customFormat="1">
      <c r="A277" s="13"/>
      <c r="B277" s="237"/>
      <c r="C277" s="238"/>
      <c r="D277" s="231" t="s">
        <v>142</v>
      </c>
      <c r="E277" s="239" t="s">
        <v>1</v>
      </c>
      <c r="F277" s="240" t="s">
        <v>349</v>
      </c>
      <c r="G277" s="238"/>
      <c r="H277" s="241">
        <v>8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142</v>
      </c>
      <c r="AU277" s="247" t="s">
        <v>83</v>
      </c>
      <c r="AV277" s="13" t="s">
        <v>83</v>
      </c>
      <c r="AW277" s="13" t="s">
        <v>30</v>
      </c>
      <c r="AX277" s="13" t="s">
        <v>73</v>
      </c>
      <c r="AY277" s="247" t="s">
        <v>129</v>
      </c>
    </row>
    <row r="278" s="13" customFormat="1">
      <c r="A278" s="13"/>
      <c r="B278" s="237"/>
      <c r="C278" s="238"/>
      <c r="D278" s="231" t="s">
        <v>142</v>
      </c>
      <c r="E278" s="239" t="s">
        <v>1</v>
      </c>
      <c r="F278" s="240" t="s">
        <v>350</v>
      </c>
      <c r="G278" s="238"/>
      <c r="H278" s="241">
        <v>20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142</v>
      </c>
      <c r="AU278" s="247" t="s">
        <v>83</v>
      </c>
      <c r="AV278" s="13" t="s">
        <v>83</v>
      </c>
      <c r="AW278" s="13" t="s">
        <v>30</v>
      </c>
      <c r="AX278" s="13" t="s">
        <v>73</v>
      </c>
      <c r="AY278" s="247" t="s">
        <v>129</v>
      </c>
    </row>
    <row r="279" s="14" customFormat="1">
      <c r="A279" s="14"/>
      <c r="B279" s="248"/>
      <c r="C279" s="249"/>
      <c r="D279" s="231" t="s">
        <v>142</v>
      </c>
      <c r="E279" s="250" t="s">
        <v>1</v>
      </c>
      <c r="F279" s="251" t="s">
        <v>164</v>
      </c>
      <c r="G279" s="249"/>
      <c r="H279" s="252">
        <v>761.5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142</v>
      </c>
      <c r="AU279" s="258" t="s">
        <v>83</v>
      </c>
      <c r="AV279" s="14" t="s">
        <v>136</v>
      </c>
      <c r="AW279" s="14" t="s">
        <v>30</v>
      </c>
      <c r="AX279" s="14" t="s">
        <v>81</v>
      </c>
      <c r="AY279" s="258" t="s">
        <v>129</v>
      </c>
    </row>
    <row r="280" s="2" customFormat="1" ht="24.15" customHeight="1">
      <c r="A280" s="38"/>
      <c r="B280" s="39"/>
      <c r="C280" s="218" t="s">
        <v>405</v>
      </c>
      <c r="D280" s="218" t="s">
        <v>131</v>
      </c>
      <c r="E280" s="219" t="s">
        <v>352</v>
      </c>
      <c r="F280" s="220" t="s">
        <v>353</v>
      </c>
      <c r="G280" s="221" t="s">
        <v>134</v>
      </c>
      <c r="H280" s="222">
        <v>3805.6300000000001</v>
      </c>
      <c r="I280" s="223"/>
      <c r="J280" s="224">
        <f>ROUND(I280*H280,2)</f>
        <v>0</v>
      </c>
      <c r="K280" s="220" t="s">
        <v>135</v>
      </c>
      <c r="L280" s="44"/>
      <c r="M280" s="225" t="s">
        <v>1</v>
      </c>
      <c r="N280" s="226" t="s">
        <v>38</v>
      </c>
      <c r="O280" s="91"/>
      <c r="P280" s="227">
        <f>O280*H280</f>
        <v>0</v>
      </c>
      <c r="Q280" s="227">
        <v>0.00013999999999999999</v>
      </c>
      <c r="R280" s="227">
        <f>Q280*H280</f>
        <v>0.53278819999999993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136</v>
      </c>
      <c r="AT280" s="229" t="s">
        <v>131</v>
      </c>
      <c r="AU280" s="229" t="s">
        <v>83</v>
      </c>
      <c r="AY280" s="17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81</v>
      </c>
      <c r="BK280" s="230">
        <f>ROUND(I280*H280,2)</f>
        <v>0</v>
      </c>
      <c r="BL280" s="17" t="s">
        <v>136</v>
      </c>
      <c r="BM280" s="229" t="s">
        <v>354</v>
      </c>
    </row>
    <row r="281" s="2" customFormat="1">
      <c r="A281" s="38"/>
      <c r="B281" s="39"/>
      <c r="C281" s="40"/>
      <c r="D281" s="231" t="s">
        <v>138</v>
      </c>
      <c r="E281" s="40"/>
      <c r="F281" s="232" t="s">
        <v>355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138</v>
      </c>
      <c r="AU281" s="17" t="s">
        <v>83</v>
      </c>
    </row>
    <row r="282" s="13" customFormat="1">
      <c r="A282" s="13"/>
      <c r="B282" s="237"/>
      <c r="C282" s="238"/>
      <c r="D282" s="231" t="s">
        <v>142</v>
      </c>
      <c r="E282" s="239" t="s">
        <v>1</v>
      </c>
      <c r="F282" s="240" t="s">
        <v>762</v>
      </c>
      <c r="G282" s="238"/>
      <c r="H282" s="241">
        <v>3512.23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142</v>
      </c>
      <c r="AU282" s="247" t="s">
        <v>83</v>
      </c>
      <c r="AV282" s="13" t="s">
        <v>83</v>
      </c>
      <c r="AW282" s="13" t="s">
        <v>30</v>
      </c>
      <c r="AX282" s="13" t="s">
        <v>73</v>
      </c>
      <c r="AY282" s="247" t="s">
        <v>129</v>
      </c>
    </row>
    <row r="283" s="13" customFormat="1">
      <c r="A283" s="13"/>
      <c r="B283" s="237"/>
      <c r="C283" s="238"/>
      <c r="D283" s="231" t="s">
        <v>142</v>
      </c>
      <c r="E283" s="239" t="s">
        <v>1</v>
      </c>
      <c r="F283" s="240" t="s">
        <v>763</v>
      </c>
      <c r="G283" s="238"/>
      <c r="H283" s="241">
        <v>293.39999999999998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142</v>
      </c>
      <c r="AU283" s="247" t="s">
        <v>83</v>
      </c>
      <c r="AV283" s="13" t="s">
        <v>83</v>
      </c>
      <c r="AW283" s="13" t="s">
        <v>30</v>
      </c>
      <c r="AX283" s="13" t="s">
        <v>73</v>
      </c>
      <c r="AY283" s="247" t="s">
        <v>129</v>
      </c>
    </row>
    <row r="284" s="14" customFormat="1">
      <c r="A284" s="14"/>
      <c r="B284" s="248"/>
      <c r="C284" s="249"/>
      <c r="D284" s="231" t="s">
        <v>142</v>
      </c>
      <c r="E284" s="250" t="s">
        <v>1</v>
      </c>
      <c r="F284" s="251" t="s">
        <v>164</v>
      </c>
      <c r="G284" s="249"/>
      <c r="H284" s="252">
        <v>3805.6300000000001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142</v>
      </c>
      <c r="AU284" s="258" t="s">
        <v>83</v>
      </c>
      <c r="AV284" s="14" t="s">
        <v>136</v>
      </c>
      <c r="AW284" s="14" t="s">
        <v>30</v>
      </c>
      <c r="AX284" s="14" t="s">
        <v>81</v>
      </c>
      <c r="AY284" s="258" t="s">
        <v>129</v>
      </c>
    </row>
    <row r="285" s="2" customFormat="1" ht="24.15" customHeight="1">
      <c r="A285" s="38"/>
      <c r="B285" s="39"/>
      <c r="C285" s="259" t="s">
        <v>412</v>
      </c>
      <c r="D285" s="259" t="s">
        <v>228</v>
      </c>
      <c r="E285" s="260" t="s">
        <v>337</v>
      </c>
      <c r="F285" s="261" t="s">
        <v>338</v>
      </c>
      <c r="G285" s="262" t="s">
        <v>134</v>
      </c>
      <c r="H285" s="263">
        <v>4507.7690000000002</v>
      </c>
      <c r="I285" s="264"/>
      <c r="J285" s="265">
        <f>ROUND(I285*H285,2)</f>
        <v>0</v>
      </c>
      <c r="K285" s="261" t="s">
        <v>135</v>
      </c>
      <c r="L285" s="266"/>
      <c r="M285" s="267" t="s">
        <v>1</v>
      </c>
      <c r="N285" s="268" t="s">
        <v>38</v>
      </c>
      <c r="O285" s="91"/>
      <c r="P285" s="227">
        <f>O285*H285</f>
        <v>0</v>
      </c>
      <c r="Q285" s="227">
        <v>0.00040000000000000002</v>
      </c>
      <c r="R285" s="227">
        <f>Q285*H285</f>
        <v>1.8031076000000001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187</v>
      </c>
      <c r="AT285" s="229" t="s">
        <v>228</v>
      </c>
      <c r="AU285" s="229" t="s">
        <v>83</v>
      </c>
      <c r="AY285" s="17" t="s">
        <v>129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136</v>
      </c>
      <c r="BM285" s="229" t="s">
        <v>359</v>
      </c>
    </row>
    <row r="286" s="2" customFormat="1">
      <c r="A286" s="38"/>
      <c r="B286" s="39"/>
      <c r="C286" s="40"/>
      <c r="D286" s="231" t="s">
        <v>138</v>
      </c>
      <c r="E286" s="40"/>
      <c r="F286" s="232" t="s">
        <v>338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138</v>
      </c>
      <c r="AU286" s="17" t="s">
        <v>83</v>
      </c>
    </row>
    <row r="287" s="13" customFormat="1">
      <c r="A287" s="13"/>
      <c r="B287" s="237"/>
      <c r="C287" s="238"/>
      <c r="D287" s="231" t="s">
        <v>142</v>
      </c>
      <c r="E287" s="238"/>
      <c r="F287" s="240" t="s">
        <v>764</v>
      </c>
      <c r="G287" s="238"/>
      <c r="H287" s="241">
        <v>4507.7690000000002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142</v>
      </c>
      <c r="AU287" s="247" t="s">
        <v>83</v>
      </c>
      <c r="AV287" s="13" t="s">
        <v>83</v>
      </c>
      <c r="AW287" s="13" t="s">
        <v>4</v>
      </c>
      <c r="AX287" s="13" t="s">
        <v>81</v>
      </c>
      <c r="AY287" s="247" t="s">
        <v>129</v>
      </c>
    </row>
    <row r="288" s="12" customFormat="1" ht="22.8" customHeight="1">
      <c r="A288" s="12"/>
      <c r="B288" s="202"/>
      <c r="C288" s="203"/>
      <c r="D288" s="204" t="s">
        <v>72</v>
      </c>
      <c r="E288" s="216" t="s">
        <v>136</v>
      </c>
      <c r="F288" s="216" t="s">
        <v>361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SUM(P289:P304)</f>
        <v>0</v>
      </c>
      <c r="Q288" s="210"/>
      <c r="R288" s="211">
        <f>SUM(R289:R304)</f>
        <v>79.513064</v>
      </c>
      <c r="S288" s="210"/>
      <c r="T288" s="212">
        <f>SUM(T289:T304)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81</v>
      </c>
      <c r="AT288" s="214" t="s">
        <v>72</v>
      </c>
      <c r="AU288" s="214" t="s">
        <v>81</v>
      </c>
      <c r="AY288" s="213" t="s">
        <v>129</v>
      </c>
      <c r="BK288" s="215">
        <f>SUM(BK289:BK304)</f>
        <v>0</v>
      </c>
    </row>
    <row r="289" s="2" customFormat="1" ht="16.5" customHeight="1">
      <c r="A289" s="38"/>
      <c r="B289" s="39"/>
      <c r="C289" s="218" t="s">
        <v>419</v>
      </c>
      <c r="D289" s="218" t="s">
        <v>131</v>
      </c>
      <c r="E289" s="219" t="s">
        <v>363</v>
      </c>
      <c r="F289" s="220" t="s">
        <v>364</v>
      </c>
      <c r="G289" s="221" t="s">
        <v>153</v>
      </c>
      <c r="H289" s="222">
        <v>13.26</v>
      </c>
      <c r="I289" s="223"/>
      <c r="J289" s="224">
        <f>ROUND(I289*H289,2)</f>
        <v>0</v>
      </c>
      <c r="K289" s="220" t="s">
        <v>135</v>
      </c>
      <c r="L289" s="44"/>
      <c r="M289" s="225" t="s">
        <v>1</v>
      </c>
      <c r="N289" s="226" t="s">
        <v>38</v>
      </c>
      <c r="O289" s="91"/>
      <c r="P289" s="227">
        <f>O289*H289</f>
        <v>0</v>
      </c>
      <c r="Q289" s="227">
        <v>1.7034</v>
      </c>
      <c r="R289" s="227">
        <f>Q289*H289</f>
        <v>22.587084000000001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136</v>
      </c>
      <c r="AT289" s="229" t="s">
        <v>131</v>
      </c>
      <c r="AU289" s="229" t="s">
        <v>83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136</v>
      </c>
      <c r="BM289" s="229" t="s">
        <v>365</v>
      </c>
    </row>
    <row r="290" s="2" customFormat="1">
      <c r="A290" s="38"/>
      <c r="B290" s="39"/>
      <c r="C290" s="40"/>
      <c r="D290" s="231" t="s">
        <v>138</v>
      </c>
      <c r="E290" s="40"/>
      <c r="F290" s="232" t="s">
        <v>366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83</v>
      </c>
    </row>
    <row r="291" s="13" customFormat="1">
      <c r="A291" s="13"/>
      <c r="B291" s="237"/>
      <c r="C291" s="238"/>
      <c r="D291" s="231" t="s">
        <v>142</v>
      </c>
      <c r="E291" s="239" t="s">
        <v>1</v>
      </c>
      <c r="F291" s="240" t="s">
        <v>765</v>
      </c>
      <c r="G291" s="238"/>
      <c r="H291" s="241">
        <v>9.3599999999999994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142</v>
      </c>
      <c r="AU291" s="247" t="s">
        <v>83</v>
      </c>
      <c r="AV291" s="13" t="s">
        <v>83</v>
      </c>
      <c r="AW291" s="13" t="s">
        <v>30</v>
      </c>
      <c r="AX291" s="13" t="s">
        <v>73</v>
      </c>
      <c r="AY291" s="247" t="s">
        <v>129</v>
      </c>
    </row>
    <row r="292" s="13" customFormat="1">
      <c r="A292" s="13"/>
      <c r="B292" s="237"/>
      <c r="C292" s="238"/>
      <c r="D292" s="231" t="s">
        <v>142</v>
      </c>
      <c r="E292" s="239" t="s">
        <v>1</v>
      </c>
      <c r="F292" s="240" t="s">
        <v>766</v>
      </c>
      <c r="G292" s="238"/>
      <c r="H292" s="241">
        <v>3.8999999999999999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142</v>
      </c>
      <c r="AU292" s="247" t="s">
        <v>83</v>
      </c>
      <c r="AV292" s="13" t="s">
        <v>83</v>
      </c>
      <c r="AW292" s="13" t="s">
        <v>30</v>
      </c>
      <c r="AX292" s="13" t="s">
        <v>73</v>
      </c>
      <c r="AY292" s="247" t="s">
        <v>129</v>
      </c>
    </row>
    <row r="293" s="14" customFormat="1">
      <c r="A293" s="14"/>
      <c r="B293" s="248"/>
      <c r="C293" s="249"/>
      <c r="D293" s="231" t="s">
        <v>142</v>
      </c>
      <c r="E293" s="250" t="s">
        <v>1</v>
      </c>
      <c r="F293" s="251" t="s">
        <v>164</v>
      </c>
      <c r="G293" s="249"/>
      <c r="H293" s="252">
        <v>13.26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142</v>
      </c>
      <c r="AU293" s="258" t="s">
        <v>83</v>
      </c>
      <c r="AV293" s="14" t="s">
        <v>136</v>
      </c>
      <c r="AW293" s="14" t="s">
        <v>30</v>
      </c>
      <c r="AX293" s="14" t="s">
        <v>81</v>
      </c>
      <c r="AY293" s="258" t="s">
        <v>129</v>
      </c>
    </row>
    <row r="294" s="2" customFormat="1" ht="24.15" customHeight="1">
      <c r="A294" s="38"/>
      <c r="B294" s="39"/>
      <c r="C294" s="218" t="s">
        <v>426</v>
      </c>
      <c r="D294" s="218" t="s">
        <v>131</v>
      </c>
      <c r="E294" s="219" t="s">
        <v>369</v>
      </c>
      <c r="F294" s="220" t="s">
        <v>370</v>
      </c>
      <c r="G294" s="221" t="s">
        <v>153</v>
      </c>
      <c r="H294" s="222">
        <v>10.98</v>
      </c>
      <c r="I294" s="223"/>
      <c r="J294" s="224">
        <f>ROUND(I294*H294,2)</f>
        <v>0</v>
      </c>
      <c r="K294" s="220" t="s">
        <v>135</v>
      </c>
      <c r="L294" s="44"/>
      <c r="M294" s="225" t="s">
        <v>1</v>
      </c>
      <c r="N294" s="226" t="s">
        <v>38</v>
      </c>
      <c r="O294" s="91"/>
      <c r="P294" s="227">
        <f>O294*H294</f>
        <v>0</v>
      </c>
      <c r="Q294" s="227">
        <v>2.5018699999999998</v>
      </c>
      <c r="R294" s="227">
        <f>Q294*H294</f>
        <v>27.470532599999999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136</v>
      </c>
      <c r="AT294" s="229" t="s">
        <v>131</v>
      </c>
      <c r="AU294" s="229" t="s">
        <v>83</v>
      </c>
      <c r="AY294" s="17" t="s">
        <v>129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136</v>
      </c>
      <c r="BM294" s="229" t="s">
        <v>371</v>
      </c>
    </row>
    <row r="295" s="2" customFormat="1">
      <c r="A295" s="38"/>
      <c r="B295" s="39"/>
      <c r="C295" s="40"/>
      <c r="D295" s="231" t="s">
        <v>138</v>
      </c>
      <c r="E295" s="40"/>
      <c r="F295" s="232" t="s">
        <v>372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138</v>
      </c>
      <c r="AU295" s="17" t="s">
        <v>83</v>
      </c>
    </row>
    <row r="296" s="13" customFormat="1">
      <c r="A296" s="13"/>
      <c r="B296" s="237"/>
      <c r="C296" s="238"/>
      <c r="D296" s="231" t="s">
        <v>142</v>
      </c>
      <c r="E296" s="239" t="s">
        <v>1</v>
      </c>
      <c r="F296" s="240" t="s">
        <v>767</v>
      </c>
      <c r="G296" s="238"/>
      <c r="H296" s="241">
        <v>8.5800000000000001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142</v>
      </c>
      <c r="AU296" s="247" t="s">
        <v>83</v>
      </c>
      <c r="AV296" s="13" t="s">
        <v>83</v>
      </c>
      <c r="AW296" s="13" t="s">
        <v>30</v>
      </c>
      <c r="AX296" s="13" t="s">
        <v>73</v>
      </c>
      <c r="AY296" s="247" t="s">
        <v>129</v>
      </c>
    </row>
    <row r="297" s="13" customFormat="1">
      <c r="A297" s="13"/>
      <c r="B297" s="237"/>
      <c r="C297" s="238"/>
      <c r="D297" s="231" t="s">
        <v>142</v>
      </c>
      <c r="E297" s="239" t="s">
        <v>1</v>
      </c>
      <c r="F297" s="240" t="s">
        <v>768</v>
      </c>
      <c r="G297" s="238"/>
      <c r="H297" s="241">
        <v>2.3999999999999999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142</v>
      </c>
      <c r="AU297" s="247" t="s">
        <v>83</v>
      </c>
      <c r="AV297" s="13" t="s">
        <v>83</v>
      </c>
      <c r="AW297" s="13" t="s">
        <v>30</v>
      </c>
      <c r="AX297" s="13" t="s">
        <v>73</v>
      </c>
      <c r="AY297" s="247" t="s">
        <v>129</v>
      </c>
    </row>
    <row r="298" s="14" customFormat="1">
      <c r="A298" s="14"/>
      <c r="B298" s="248"/>
      <c r="C298" s="249"/>
      <c r="D298" s="231" t="s">
        <v>142</v>
      </c>
      <c r="E298" s="250" t="s">
        <v>1</v>
      </c>
      <c r="F298" s="251" t="s">
        <v>164</v>
      </c>
      <c r="G298" s="249"/>
      <c r="H298" s="252">
        <v>10.98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142</v>
      </c>
      <c r="AU298" s="258" t="s">
        <v>83</v>
      </c>
      <c r="AV298" s="14" t="s">
        <v>136</v>
      </c>
      <c r="AW298" s="14" t="s">
        <v>30</v>
      </c>
      <c r="AX298" s="14" t="s">
        <v>81</v>
      </c>
      <c r="AY298" s="258" t="s">
        <v>129</v>
      </c>
    </row>
    <row r="299" s="2" customFormat="1" ht="24.15" customHeight="1">
      <c r="A299" s="38"/>
      <c r="B299" s="39"/>
      <c r="C299" s="218" t="s">
        <v>435</v>
      </c>
      <c r="D299" s="218" t="s">
        <v>131</v>
      </c>
      <c r="E299" s="219" t="s">
        <v>769</v>
      </c>
      <c r="F299" s="220" t="s">
        <v>770</v>
      </c>
      <c r="G299" s="221" t="s">
        <v>153</v>
      </c>
      <c r="H299" s="222">
        <v>7.0199999999999996</v>
      </c>
      <c r="I299" s="223"/>
      <c r="J299" s="224">
        <f>ROUND(I299*H299,2)</f>
        <v>0</v>
      </c>
      <c r="K299" s="220" t="s">
        <v>135</v>
      </c>
      <c r="L299" s="44"/>
      <c r="M299" s="225" t="s">
        <v>1</v>
      </c>
      <c r="N299" s="226" t="s">
        <v>38</v>
      </c>
      <c r="O299" s="91"/>
      <c r="P299" s="227">
        <f>O299*H299</f>
        <v>0</v>
      </c>
      <c r="Q299" s="227">
        <v>2.5018699999999998</v>
      </c>
      <c r="R299" s="227">
        <f>Q299*H299</f>
        <v>17.563127399999999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136</v>
      </c>
      <c r="AT299" s="229" t="s">
        <v>131</v>
      </c>
      <c r="AU299" s="229" t="s">
        <v>83</v>
      </c>
      <c r="AY299" s="17" t="s">
        <v>129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136</v>
      </c>
      <c r="BM299" s="229" t="s">
        <v>771</v>
      </c>
    </row>
    <row r="300" s="2" customFormat="1">
      <c r="A300" s="38"/>
      <c r="B300" s="39"/>
      <c r="C300" s="40"/>
      <c r="D300" s="231" t="s">
        <v>138</v>
      </c>
      <c r="E300" s="40"/>
      <c r="F300" s="232" t="s">
        <v>772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138</v>
      </c>
      <c r="AU300" s="17" t="s">
        <v>83</v>
      </c>
    </row>
    <row r="301" s="13" customFormat="1">
      <c r="A301" s="13"/>
      <c r="B301" s="237"/>
      <c r="C301" s="238"/>
      <c r="D301" s="231" t="s">
        <v>142</v>
      </c>
      <c r="E301" s="239" t="s">
        <v>1</v>
      </c>
      <c r="F301" s="240" t="s">
        <v>773</v>
      </c>
      <c r="G301" s="238"/>
      <c r="H301" s="241">
        <v>7.0199999999999996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142</v>
      </c>
      <c r="AU301" s="247" t="s">
        <v>83</v>
      </c>
      <c r="AV301" s="13" t="s">
        <v>83</v>
      </c>
      <c r="AW301" s="13" t="s">
        <v>30</v>
      </c>
      <c r="AX301" s="13" t="s">
        <v>81</v>
      </c>
      <c r="AY301" s="247" t="s">
        <v>129</v>
      </c>
    </row>
    <row r="302" s="2" customFormat="1" ht="24.15" customHeight="1">
      <c r="A302" s="38"/>
      <c r="B302" s="39"/>
      <c r="C302" s="218" t="s">
        <v>442</v>
      </c>
      <c r="D302" s="218" t="s">
        <v>131</v>
      </c>
      <c r="E302" s="219" t="s">
        <v>774</v>
      </c>
      <c r="F302" s="220" t="s">
        <v>775</v>
      </c>
      <c r="G302" s="221" t="s">
        <v>134</v>
      </c>
      <c r="H302" s="222">
        <v>16</v>
      </c>
      <c r="I302" s="223"/>
      <c r="J302" s="224">
        <f>ROUND(I302*H302,2)</f>
        <v>0</v>
      </c>
      <c r="K302" s="220" t="s">
        <v>135</v>
      </c>
      <c r="L302" s="44"/>
      <c r="M302" s="225" t="s">
        <v>1</v>
      </c>
      <c r="N302" s="226" t="s">
        <v>38</v>
      </c>
      <c r="O302" s="91"/>
      <c r="P302" s="227">
        <f>O302*H302</f>
        <v>0</v>
      </c>
      <c r="Q302" s="227">
        <v>0.74326999999999999</v>
      </c>
      <c r="R302" s="227">
        <f>Q302*H302</f>
        <v>11.89232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136</v>
      </c>
      <c r="AT302" s="229" t="s">
        <v>131</v>
      </c>
      <c r="AU302" s="229" t="s">
        <v>83</v>
      </c>
      <c r="AY302" s="17" t="s">
        <v>129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81</v>
      </c>
      <c r="BK302" s="230">
        <f>ROUND(I302*H302,2)</f>
        <v>0</v>
      </c>
      <c r="BL302" s="17" t="s">
        <v>136</v>
      </c>
      <c r="BM302" s="229" t="s">
        <v>776</v>
      </c>
    </row>
    <row r="303" s="2" customFormat="1">
      <c r="A303" s="38"/>
      <c r="B303" s="39"/>
      <c r="C303" s="40"/>
      <c r="D303" s="231" t="s">
        <v>138</v>
      </c>
      <c r="E303" s="40"/>
      <c r="F303" s="232" t="s">
        <v>777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138</v>
      </c>
      <c r="AU303" s="17" t="s">
        <v>83</v>
      </c>
    </row>
    <row r="304" s="13" customFormat="1">
      <c r="A304" s="13"/>
      <c r="B304" s="237"/>
      <c r="C304" s="238"/>
      <c r="D304" s="231" t="s">
        <v>142</v>
      </c>
      <c r="E304" s="239" t="s">
        <v>1</v>
      </c>
      <c r="F304" s="240" t="s">
        <v>778</v>
      </c>
      <c r="G304" s="238"/>
      <c r="H304" s="241">
        <v>16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142</v>
      </c>
      <c r="AU304" s="247" t="s">
        <v>83</v>
      </c>
      <c r="AV304" s="13" t="s">
        <v>83</v>
      </c>
      <c r="AW304" s="13" t="s">
        <v>30</v>
      </c>
      <c r="AX304" s="13" t="s">
        <v>81</v>
      </c>
      <c r="AY304" s="247" t="s">
        <v>129</v>
      </c>
    </row>
    <row r="305" s="12" customFormat="1" ht="22.8" customHeight="1">
      <c r="A305" s="12"/>
      <c r="B305" s="202"/>
      <c r="C305" s="203"/>
      <c r="D305" s="204" t="s">
        <v>72</v>
      </c>
      <c r="E305" s="216" t="s">
        <v>165</v>
      </c>
      <c r="F305" s="216" t="s">
        <v>374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SUM(P306:P363)</f>
        <v>0</v>
      </c>
      <c r="Q305" s="210"/>
      <c r="R305" s="211">
        <f>SUM(R306:R363)</f>
        <v>275.30933999999996</v>
      </c>
      <c r="S305" s="210"/>
      <c r="T305" s="212">
        <f>SUM(T306:T363)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81</v>
      </c>
      <c r="AT305" s="214" t="s">
        <v>72</v>
      </c>
      <c r="AU305" s="214" t="s">
        <v>81</v>
      </c>
      <c r="AY305" s="213" t="s">
        <v>129</v>
      </c>
      <c r="BK305" s="215">
        <f>SUM(BK306:BK363)</f>
        <v>0</v>
      </c>
    </row>
    <row r="306" s="2" customFormat="1" ht="24.15" customHeight="1">
      <c r="A306" s="38"/>
      <c r="B306" s="39"/>
      <c r="C306" s="218" t="s">
        <v>448</v>
      </c>
      <c r="D306" s="218" t="s">
        <v>131</v>
      </c>
      <c r="E306" s="219" t="s">
        <v>376</v>
      </c>
      <c r="F306" s="220" t="s">
        <v>377</v>
      </c>
      <c r="G306" s="221" t="s">
        <v>134</v>
      </c>
      <c r="H306" s="222">
        <v>5652.21</v>
      </c>
      <c r="I306" s="223"/>
      <c r="J306" s="224">
        <f>ROUND(I306*H306,2)</f>
        <v>0</v>
      </c>
      <c r="K306" s="220" t="s">
        <v>135</v>
      </c>
      <c r="L306" s="44"/>
      <c r="M306" s="225" t="s">
        <v>1</v>
      </c>
      <c r="N306" s="226" t="s">
        <v>38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136</v>
      </c>
      <c r="AT306" s="229" t="s">
        <v>131</v>
      </c>
      <c r="AU306" s="229" t="s">
        <v>83</v>
      </c>
      <c r="AY306" s="17" t="s">
        <v>129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81</v>
      </c>
      <c r="BK306" s="230">
        <f>ROUND(I306*H306,2)</f>
        <v>0</v>
      </c>
      <c r="BL306" s="17" t="s">
        <v>136</v>
      </c>
      <c r="BM306" s="229" t="s">
        <v>378</v>
      </c>
    </row>
    <row r="307" s="2" customFormat="1">
      <c r="A307" s="38"/>
      <c r="B307" s="39"/>
      <c r="C307" s="40"/>
      <c r="D307" s="231" t="s">
        <v>138</v>
      </c>
      <c r="E307" s="40"/>
      <c r="F307" s="232" t="s">
        <v>379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138</v>
      </c>
      <c r="AU307" s="17" t="s">
        <v>83</v>
      </c>
    </row>
    <row r="308" s="2" customFormat="1">
      <c r="A308" s="38"/>
      <c r="B308" s="39"/>
      <c r="C308" s="40"/>
      <c r="D308" s="231" t="s">
        <v>140</v>
      </c>
      <c r="E308" s="40"/>
      <c r="F308" s="236" t="s">
        <v>380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140</v>
      </c>
      <c r="AU308" s="17" t="s">
        <v>83</v>
      </c>
    </row>
    <row r="309" s="13" customFormat="1">
      <c r="A309" s="13"/>
      <c r="B309" s="237"/>
      <c r="C309" s="238"/>
      <c r="D309" s="231" t="s">
        <v>142</v>
      </c>
      <c r="E309" s="239" t="s">
        <v>1</v>
      </c>
      <c r="F309" s="240" t="s">
        <v>779</v>
      </c>
      <c r="G309" s="238"/>
      <c r="H309" s="241">
        <v>7024.46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142</v>
      </c>
      <c r="AU309" s="247" t="s">
        <v>83</v>
      </c>
      <c r="AV309" s="13" t="s">
        <v>83</v>
      </c>
      <c r="AW309" s="13" t="s">
        <v>30</v>
      </c>
      <c r="AX309" s="13" t="s">
        <v>73</v>
      </c>
      <c r="AY309" s="247" t="s">
        <v>129</v>
      </c>
    </row>
    <row r="310" s="13" customFormat="1">
      <c r="A310" s="13"/>
      <c r="B310" s="237"/>
      <c r="C310" s="238"/>
      <c r="D310" s="231" t="s">
        <v>142</v>
      </c>
      <c r="E310" s="239" t="s">
        <v>1</v>
      </c>
      <c r="F310" s="240" t="s">
        <v>780</v>
      </c>
      <c r="G310" s="238"/>
      <c r="H310" s="241">
        <v>-1372.25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142</v>
      </c>
      <c r="AU310" s="247" t="s">
        <v>83</v>
      </c>
      <c r="AV310" s="13" t="s">
        <v>83</v>
      </c>
      <c r="AW310" s="13" t="s">
        <v>30</v>
      </c>
      <c r="AX310" s="13" t="s">
        <v>73</v>
      </c>
      <c r="AY310" s="247" t="s">
        <v>129</v>
      </c>
    </row>
    <row r="311" s="14" customFormat="1">
      <c r="A311" s="14"/>
      <c r="B311" s="248"/>
      <c r="C311" s="249"/>
      <c r="D311" s="231" t="s">
        <v>142</v>
      </c>
      <c r="E311" s="250" t="s">
        <v>1</v>
      </c>
      <c r="F311" s="251" t="s">
        <v>164</v>
      </c>
      <c r="G311" s="249"/>
      <c r="H311" s="252">
        <v>5652.21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142</v>
      </c>
      <c r="AU311" s="258" t="s">
        <v>83</v>
      </c>
      <c r="AV311" s="14" t="s">
        <v>136</v>
      </c>
      <c r="AW311" s="14" t="s">
        <v>30</v>
      </c>
      <c r="AX311" s="14" t="s">
        <v>81</v>
      </c>
      <c r="AY311" s="258" t="s">
        <v>129</v>
      </c>
    </row>
    <row r="312" s="2" customFormat="1" ht="24.15" customHeight="1">
      <c r="A312" s="38"/>
      <c r="B312" s="39"/>
      <c r="C312" s="218" t="s">
        <v>454</v>
      </c>
      <c r="D312" s="218" t="s">
        <v>131</v>
      </c>
      <c r="E312" s="219" t="s">
        <v>383</v>
      </c>
      <c r="F312" s="220" t="s">
        <v>384</v>
      </c>
      <c r="G312" s="221" t="s">
        <v>134</v>
      </c>
      <c r="H312" s="222">
        <v>3072.1300000000001</v>
      </c>
      <c r="I312" s="223"/>
      <c r="J312" s="224">
        <f>ROUND(I312*H312,2)</f>
        <v>0</v>
      </c>
      <c r="K312" s="220" t="s">
        <v>135</v>
      </c>
      <c r="L312" s="44"/>
      <c r="M312" s="225" t="s">
        <v>1</v>
      </c>
      <c r="N312" s="226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136</v>
      </c>
      <c r="AT312" s="229" t="s">
        <v>131</v>
      </c>
      <c r="AU312" s="229" t="s">
        <v>83</v>
      </c>
      <c r="AY312" s="17" t="s">
        <v>129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81</v>
      </c>
      <c r="BK312" s="230">
        <f>ROUND(I312*H312,2)</f>
        <v>0</v>
      </c>
      <c r="BL312" s="17" t="s">
        <v>136</v>
      </c>
      <c r="BM312" s="229" t="s">
        <v>385</v>
      </c>
    </row>
    <row r="313" s="2" customFormat="1">
      <c r="A313" s="38"/>
      <c r="B313" s="39"/>
      <c r="C313" s="40"/>
      <c r="D313" s="231" t="s">
        <v>138</v>
      </c>
      <c r="E313" s="40"/>
      <c r="F313" s="232" t="s">
        <v>386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138</v>
      </c>
      <c r="AU313" s="17" t="s">
        <v>83</v>
      </c>
    </row>
    <row r="314" s="2" customFormat="1">
      <c r="A314" s="38"/>
      <c r="B314" s="39"/>
      <c r="C314" s="40"/>
      <c r="D314" s="231" t="s">
        <v>140</v>
      </c>
      <c r="E314" s="40"/>
      <c r="F314" s="236" t="s">
        <v>387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140</v>
      </c>
      <c r="AU314" s="17" t="s">
        <v>83</v>
      </c>
    </row>
    <row r="315" s="13" customFormat="1">
      <c r="A315" s="13"/>
      <c r="B315" s="237"/>
      <c r="C315" s="238"/>
      <c r="D315" s="231" t="s">
        <v>142</v>
      </c>
      <c r="E315" s="239" t="s">
        <v>1</v>
      </c>
      <c r="F315" s="240" t="s">
        <v>781</v>
      </c>
      <c r="G315" s="238"/>
      <c r="H315" s="241">
        <v>85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142</v>
      </c>
      <c r="AU315" s="247" t="s">
        <v>83</v>
      </c>
      <c r="AV315" s="13" t="s">
        <v>83</v>
      </c>
      <c r="AW315" s="13" t="s">
        <v>30</v>
      </c>
      <c r="AX315" s="13" t="s">
        <v>73</v>
      </c>
      <c r="AY315" s="247" t="s">
        <v>129</v>
      </c>
    </row>
    <row r="316" s="13" customFormat="1">
      <c r="A316" s="13"/>
      <c r="B316" s="237"/>
      <c r="C316" s="238"/>
      <c r="D316" s="231" t="s">
        <v>142</v>
      </c>
      <c r="E316" s="239" t="s">
        <v>1</v>
      </c>
      <c r="F316" s="240" t="s">
        <v>782</v>
      </c>
      <c r="G316" s="238"/>
      <c r="H316" s="241">
        <v>2415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142</v>
      </c>
      <c r="AU316" s="247" t="s">
        <v>83</v>
      </c>
      <c r="AV316" s="13" t="s">
        <v>83</v>
      </c>
      <c r="AW316" s="13" t="s">
        <v>30</v>
      </c>
      <c r="AX316" s="13" t="s">
        <v>73</v>
      </c>
      <c r="AY316" s="247" t="s">
        <v>129</v>
      </c>
    </row>
    <row r="317" s="13" customFormat="1">
      <c r="A317" s="13"/>
      <c r="B317" s="237"/>
      <c r="C317" s="238"/>
      <c r="D317" s="231" t="s">
        <v>142</v>
      </c>
      <c r="E317" s="239" t="s">
        <v>1</v>
      </c>
      <c r="F317" s="240" t="s">
        <v>783</v>
      </c>
      <c r="G317" s="238"/>
      <c r="H317" s="241">
        <v>572.13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142</v>
      </c>
      <c r="AU317" s="247" t="s">
        <v>83</v>
      </c>
      <c r="AV317" s="13" t="s">
        <v>83</v>
      </c>
      <c r="AW317" s="13" t="s">
        <v>30</v>
      </c>
      <c r="AX317" s="13" t="s">
        <v>73</v>
      </c>
      <c r="AY317" s="247" t="s">
        <v>129</v>
      </c>
    </row>
    <row r="318" s="14" customFormat="1">
      <c r="A318" s="14"/>
      <c r="B318" s="248"/>
      <c r="C318" s="249"/>
      <c r="D318" s="231" t="s">
        <v>142</v>
      </c>
      <c r="E318" s="250" t="s">
        <v>1</v>
      </c>
      <c r="F318" s="251" t="s">
        <v>164</v>
      </c>
      <c r="G318" s="249"/>
      <c r="H318" s="252">
        <v>3072.1300000000001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142</v>
      </c>
      <c r="AU318" s="258" t="s">
        <v>83</v>
      </c>
      <c r="AV318" s="14" t="s">
        <v>136</v>
      </c>
      <c r="AW318" s="14" t="s">
        <v>30</v>
      </c>
      <c r="AX318" s="14" t="s">
        <v>81</v>
      </c>
      <c r="AY318" s="258" t="s">
        <v>129</v>
      </c>
    </row>
    <row r="319" s="2" customFormat="1" ht="24.15" customHeight="1">
      <c r="A319" s="38"/>
      <c r="B319" s="39"/>
      <c r="C319" s="218" t="s">
        <v>460</v>
      </c>
      <c r="D319" s="218" t="s">
        <v>131</v>
      </c>
      <c r="E319" s="219" t="s">
        <v>391</v>
      </c>
      <c r="F319" s="220" t="s">
        <v>392</v>
      </c>
      <c r="G319" s="221" t="s">
        <v>134</v>
      </c>
      <c r="H319" s="222">
        <v>3512.23</v>
      </c>
      <c r="I319" s="223"/>
      <c r="J319" s="224">
        <f>ROUND(I319*H319,2)</f>
        <v>0</v>
      </c>
      <c r="K319" s="220" t="s">
        <v>135</v>
      </c>
      <c r="L319" s="44"/>
      <c r="M319" s="225" t="s">
        <v>1</v>
      </c>
      <c r="N319" s="226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136</v>
      </c>
      <c r="AT319" s="229" t="s">
        <v>131</v>
      </c>
      <c r="AU319" s="229" t="s">
        <v>83</v>
      </c>
      <c r="AY319" s="17" t="s">
        <v>129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81</v>
      </c>
      <c r="BK319" s="230">
        <f>ROUND(I319*H319,2)</f>
        <v>0</v>
      </c>
      <c r="BL319" s="17" t="s">
        <v>136</v>
      </c>
      <c r="BM319" s="229" t="s">
        <v>393</v>
      </c>
    </row>
    <row r="320" s="2" customFormat="1">
      <c r="A320" s="38"/>
      <c r="B320" s="39"/>
      <c r="C320" s="40"/>
      <c r="D320" s="231" t="s">
        <v>138</v>
      </c>
      <c r="E320" s="40"/>
      <c r="F320" s="232" t="s">
        <v>394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138</v>
      </c>
      <c r="AU320" s="17" t="s">
        <v>83</v>
      </c>
    </row>
    <row r="321" s="2" customFormat="1">
      <c r="A321" s="38"/>
      <c r="B321" s="39"/>
      <c r="C321" s="40"/>
      <c r="D321" s="231" t="s">
        <v>140</v>
      </c>
      <c r="E321" s="40"/>
      <c r="F321" s="236" t="s">
        <v>395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140</v>
      </c>
      <c r="AU321" s="17" t="s">
        <v>83</v>
      </c>
    </row>
    <row r="322" s="13" customFormat="1">
      <c r="A322" s="13"/>
      <c r="B322" s="237"/>
      <c r="C322" s="238"/>
      <c r="D322" s="231" t="s">
        <v>142</v>
      </c>
      <c r="E322" s="239" t="s">
        <v>1</v>
      </c>
      <c r="F322" s="240" t="s">
        <v>781</v>
      </c>
      <c r="G322" s="238"/>
      <c r="H322" s="241">
        <v>85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142</v>
      </c>
      <c r="AU322" s="247" t="s">
        <v>83</v>
      </c>
      <c r="AV322" s="13" t="s">
        <v>83</v>
      </c>
      <c r="AW322" s="13" t="s">
        <v>30</v>
      </c>
      <c r="AX322" s="13" t="s">
        <v>73</v>
      </c>
      <c r="AY322" s="247" t="s">
        <v>129</v>
      </c>
    </row>
    <row r="323" s="13" customFormat="1">
      <c r="A323" s="13"/>
      <c r="B323" s="237"/>
      <c r="C323" s="238"/>
      <c r="D323" s="231" t="s">
        <v>142</v>
      </c>
      <c r="E323" s="239" t="s">
        <v>1</v>
      </c>
      <c r="F323" s="240" t="s">
        <v>782</v>
      </c>
      <c r="G323" s="238"/>
      <c r="H323" s="241">
        <v>2415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142</v>
      </c>
      <c r="AU323" s="247" t="s">
        <v>83</v>
      </c>
      <c r="AV323" s="13" t="s">
        <v>83</v>
      </c>
      <c r="AW323" s="13" t="s">
        <v>30</v>
      </c>
      <c r="AX323" s="13" t="s">
        <v>73</v>
      </c>
      <c r="AY323" s="247" t="s">
        <v>129</v>
      </c>
    </row>
    <row r="324" s="13" customFormat="1">
      <c r="A324" s="13"/>
      <c r="B324" s="237"/>
      <c r="C324" s="238"/>
      <c r="D324" s="231" t="s">
        <v>142</v>
      </c>
      <c r="E324" s="239" t="s">
        <v>1</v>
      </c>
      <c r="F324" s="240" t="s">
        <v>784</v>
      </c>
      <c r="G324" s="238"/>
      <c r="H324" s="241">
        <v>1012.23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142</v>
      </c>
      <c r="AU324" s="247" t="s">
        <v>83</v>
      </c>
      <c r="AV324" s="13" t="s">
        <v>83</v>
      </c>
      <c r="AW324" s="13" t="s">
        <v>30</v>
      </c>
      <c r="AX324" s="13" t="s">
        <v>73</v>
      </c>
      <c r="AY324" s="247" t="s">
        <v>129</v>
      </c>
    </row>
    <row r="325" s="14" customFormat="1">
      <c r="A325" s="14"/>
      <c r="B325" s="248"/>
      <c r="C325" s="249"/>
      <c r="D325" s="231" t="s">
        <v>142</v>
      </c>
      <c r="E325" s="250" t="s">
        <v>1</v>
      </c>
      <c r="F325" s="251" t="s">
        <v>164</v>
      </c>
      <c r="G325" s="249"/>
      <c r="H325" s="252">
        <v>3512.23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142</v>
      </c>
      <c r="AU325" s="258" t="s">
        <v>83</v>
      </c>
      <c r="AV325" s="14" t="s">
        <v>136</v>
      </c>
      <c r="AW325" s="14" t="s">
        <v>30</v>
      </c>
      <c r="AX325" s="14" t="s">
        <v>81</v>
      </c>
      <c r="AY325" s="258" t="s">
        <v>129</v>
      </c>
    </row>
    <row r="326" s="2" customFormat="1" ht="16.5" customHeight="1">
      <c r="A326" s="38"/>
      <c r="B326" s="39"/>
      <c r="C326" s="218" t="s">
        <v>466</v>
      </c>
      <c r="D326" s="218" t="s">
        <v>131</v>
      </c>
      <c r="E326" s="219" t="s">
        <v>399</v>
      </c>
      <c r="F326" s="220" t="s">
        <v>400</v>
      </c>
      <c r="G326" s="221" t="s">
        <v>134</v>
      </c>
      <c r="H326" s="222">
        <v>733.5</v>
      </c>
      <c r="I326" s="223"/>
      <c r="J326" s="224">
        <f>ROUND(I326*H326,2)</f>
        <v>0</v>
      </c>
      <c r="K326" s="220" t="s">
        <v>135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0.34499999999999997</v>
      </c>
      <c r="R326" s="227">
        <f>Q326*H326</f>
        <v>253.05749999999998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136</v>
      </c>
      <c r="AT326" s="229" t="s">
        <v>131</v>
      </c>
      <c r="AU326" s="229" t="s">
        <v>83</v>
      </c>
      <c r="AY326" s="17" t="s">
        <v>129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136</v>
      </c>
      <c r="BM326" s="229" t="s">
        <v>401</v>
      </c>
    </row>
    <row r="327" s="2" customFormat="1">
      <c r="A327" s="38"/>
      <c r="B327" s="39"/>
      <c r="C327" s="40"/>
      <c r="D327" s="231" t="s">
        <v>138</v>
      </c>
      <c r="E327" s="40"/>
      <c r="F327" s="232" t="s">
        <v>402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138</v>
      </c>
      <c r="AU327" s="17" t="s">
        <v>83</v>
      </c>
    </row>
    <row r="328" s="2" customFormat="1">
      <c r="A328" s="38"/>
      <c r="B328" s="39"/>
      <c r="C328" s="40"/>
      <c r="D328" s="231" t="s">
        <v>140</v>
      </c>
      <c r="E328" s="40"/>
      <c r="F328" s="236" t="s">
        <v>403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140</v>
      </c>
      <c r="AU328" s="17" t="s">
        <v>83</v>
      </c>
    </row>
    <row r="329" s="13" customFormat="1">
      <c r="A329" s="13"/>
      <c r="B329" s="237"/>
      <c r="C329" s="238"/>
      <c r="D329" s="231" t="s">
        <v>142</v>
      </c>
      <c r="E329" s="239" t="s">
        <v>1</v>
      </c>
      <c r="F329" s="240" t="s">
        <v>785</v>
      </c>
      <c r="G329" s="238"/>
      <c r="H329" s="241">
        <v>733.5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142</v>
      </c>
      <c r="AU329" s="247" t="s">
        <v>83</v>
      </c>
      <c r="AV329" s="13" t="s">
        <v>83</v>
      </c>
      <c r="AW329" s="13" t="s">
        <v>30</v>
      </c>
      <c r="AX329" s="13" t="s">
        <v>81</v>
      </c>
      <c r="AY329" s="247" t="s">
        <v>129</v>
      </c>
    </row>
    <row r="330" s="2" customFormat="1" ht="16.5" customHeight="1">
      <c r="A330" s="38"/>
      <c r="B330" s="39"/>
      <c r="C330" s="218" t="s">
        <v>473</v>
      </c>
      <c r="D330" s="218" t="s">
        <v>131</v>
      </c>
      <c r="E330" s="219" t="s">
        <v>406</v>
      </c>
      <c r="F330" s="220" t="s">
        <v>407</v>
      </c>
      <c r="G330" s="221" t="s">
        <v>153</v>
      </c>
      <c r="H330" s="222">
        <v>176.03999999999999</v>
      </c>
      <c r="I330" s="223"/>
      <c r="J330" s="224">
        <f>ROUND(I330*H330,2)</f>
        <v>0</v>
      </c>
      <c r="K330" s="220" t="s">
        <v>135</v>
      </c>
      <c r="L330" s="44"/>
      <c r="M330" s="225" t="s">
        <v>1</v>
      </c>
      <c r="N330" s="226" t="s">
        <v>38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136</v>
      </c>
      <c r="AT330" s="229" t="s">
        <v>131</v>
      </c>
      <c r="AU330" s="229" t="s">
        <v>83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81</v>
      </c>
      <c r="BK330" s="230">
        <f>ROUND(I330*H330,2)</f>
        <v>0</v>
      </c>
      <c r="BL330" s="17" t="s">
        <v>136</v>
      </c>
      <c r="BM330" s="229" t="s">
        <v>408</v>
      </c>
    </row>
    <row r="331" s="2" customFormat="1">
      <c r="A331" s="38"/>
      <c r="B331" s="39"/>
      <c r="C331" s="40"/>
      <c r="D331" s="231" t="s">
        <v>138</v>
      </c>
      <c r="E331" s="40"/>
      <c r="F331" s="232" t="s">
        <v>409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83</v>
      </c>
    </row>
    <row r="332" s="2" customFormat="1">
      <c r="A332" s="38"/>
      <c r="B332" s="39"/>
      <c r="C332" s="40"/>
      <c r="D332" s="231" t="s">
        <v>140</v>
      </c>
      <c r="E332" s="40"/>
      <c r="F332" s="236" t="s">
        <v>410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140</v>
      </c>
      <c r="AU332" s="17" t="s">
        <v>83</v>
      </c>
    </row>
    <row r="333" s="13" customFormat="1">
      <c r="A333" s="13"/>
      <c r="B333" s="237"/>
      <c r="C333" s="238"/>
      <c r="D333" s="231" t="s">
        <v>142</v>
      </c>
      <c r="E333" s="239" t="s">
        <v>1</v>
      </c>
      <c r="F333" s="240" t="s">
        <v>786</v>
      </c>
      <c r="G333" s="238"/>
      <c r="H333" s="241">
        <v>176.03999999999999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142</v>
      </c>
      <c r="AU333" s="247" t="s">
        <v>83</v>
      </c>
      <c r="AV333" s="13" t="s">
        <v>83</v>
      </c>
      <c r="AW333" s="13" t="s">
        <v>30</v>
      </c>
      <c r="AX333" s="13" t="s">
        <v>81</v>
      </c>
      <c r="AY333" s="247" t="s">
        <v>129</v>
      </c>
    </row>
    <row r="334" s="2" customFormat="1" ht="24.15" customHeight="1">
      <c r="A334" s="38"/>
      <c r="B334" s="39"/>
      <c r="C334" s="218" t="s">
        <v>478</v>
      </c>
      <c r="D334" s="218" t="s">
        <v>131</v>
      </c>
      <c r="E334" s="219" t="s">
        <v>413</v>
      </c>
      <c r="F334" s="220" t="s">
        <v>414</v>
      </c>
      <c r="G334" s="221" t="s">
        <v>134</v>
      </c>
      <c r="H334" s="222">
        <v>3072.1300000000001</v>
      </c>
      <c r="I334" s="223"/>
      <c r="J334" s="224">
        <f>ROUND(I334*H334,2)</f>
        <v>0</v>
      </c>
      <c r="K334" s="220" t="s">
        <v>135</v>
      </c>
      <c r="L334" s="44"/>
      <c r="M334" s="225" t="s">
        <v>1</v>
      </c>
      <c r="N334" s="226" t="s">
        <v>38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136</v>
      </c>
      <c r="AT334" s="229" t="s">
        <v>131</v>
      </c>
      <c r="AU334" s="229" t="s">
        <v>83</v>
      </c>
      <c r="AY334" s="17" t="s">
        <v>129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81</v>
      </c>
      <c r="BK334" s="230">
        <f>ROUND(I334*H334,2)</f>
        <v>0</v>
      </c>
      <c r="BL334" s="17" t="s">
        <v>136</v>
      </c>
      <c r="BM334" s="229" t="s">
        <v>415</v>
      </c>
    </row>
    <row r="335" s="2" customFormat="1">
      <c r="A335" s="38"/>
      <c r="B335" s="39"/>
      <c r="C335" s="40"/>
      <c r="D335" s="231" t="s">
        <v>138</v>
      </c>
      <c r="E335" s="40"/>
      <c r="F335" s="232" t="s">
        <v>416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138</v>
      </c>
      <c r="AU335" s="17" t="s">
        <v>83</v>
      </c>
    </row>
    <row r="336" s="2" customFormat="1">
      <c r="A336" s="38"/>
      <c r="B336" s="39"/>
      <c r="C336" s="40"/>
      <c r="D336" s="231" t="s">
        <v>140</v>
      </c>
      <c r="E336" s="40"/>
      <c r="F336" s="236" t="s">
        <v>417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140</v>
      </c>
      <c r="AU336" s="17" t="s">
        <v>83</v>
      </c>
    </row>
    <row r="337" s="13" customFormat="1">
      <c r="A337" s="13"/>
      <c r="B337" s="237"/>
      <c r="C337" s="238"/>
      <c r="D337" s="231" t="s">
        <v>142</v>
      </c>
      <c r="E337" s="239" t="s">
        <v>1</v>
      </c>
      <c r="F337" s="240" t="s">
        <v>787</v>
      </c>
      <c r="G337" s="238"/>
      <c r="H337" s="241">
        <v>3072.1300000000001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142</v>
      </c>
      <c r="AU337" s="247" t="s">
        <v>83</v>
      </c>
      <c r="AV337" s="13" t="s">
        <v>83</v>
      </c>
      <c r="AW337" s="13" t="s">
        <v>30</v>
      </c>
      <c r="AX337" s="13" t="s">
        <v>81</v>
      </c>
      <c r="AY337" s="247" t="s">
        <v>129</v>
      </c>
    </row>
    <row r="338" s="2" customFormat="1" ht="24.15" customHeight="1">
      <c r="A338" s="38"/>
      <c r="B338" s="39"/>
      <c r="C338" s="218" t="s">
        <v>484</v>
      </c>
      <c r="D338" s="218" t="s">
        <v>131</v>
      </c>
      <c r="E338" s="219" t="s">
        <v>420</v>
      </c>
      <c r="F338" s="220" t="s">
        <v>421</v>
      </c>
      <c r="G338" s="221" t="s">
        <v>134</v>
      </c>
      <c r="H338" s="222">
        <v>88.599999999999994</v>
      </c>
      <c r="I338" s="223"/>
      <c r="J338" s="224">
        <f>ROUND(I338*H338,2)</f>
        <v>0</v>
      </c>
      <c r="K338" s="220" t="s">
        <v>135</v>
      </c>
      <c r="L338" s="44"/>
      <c r="M338" s="225" t="s">
        <v>1</v>
      </c>
      <c r="N338" s="226" t="s">
        <v>38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136</v>
      </c>
      <c r="AT338" s="229" t="s">
        <v>131</v>
      </c>
      <c r="AU338" s="229" t="s">
        <v>83</v>
      </c>
      <c r="AY338" s="17" t="s">
        <v>129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81</v>
      </c>
      <c r="BK338" s="230">
        <f>ROUND(I338*H338,2)</f>
        <v>0</v>
      </c>
      <c r="BL338" s="17" t="s">
        <v>136</v>
      </c>
      <c r="BM338" s="229" t="s">
        <v>422</v>
      </c>
    </row>
    <row r="339" s="2" customFormat="1">
      <c r="A339" s="38"/>
      <c r="B339" s="39"/>
      <c r="C339" s="40"/>
      <c r="D339" s="231" t="s">
        <v>138</v>
      </c>
      <c r="E339" s="40"/>
      <c r="F339" s="232" t="s">
        <v>423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138</v>
      </c>
      <c r="AU339" s="17" t="s">
        <v>83</v>
      </c>
    </row>
    <row r="340" s="2" customFormat="1">
      <c r="A340" s="38"/>
      <c r="B340" s="39"/>
      <c r="C340" s="40"/>
      <c r="D340" s="231" t="s">
        <v>140</v>
      </c>
      <c r="E340" s="40"/>
      <c r="F340" s="236" t="s">
        <v>424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140</v>
      </c>
      <c r="AU340" s="17" t="s">
        <v>83</v>
      </c>
    </row>
    <row r="341" s="13" customFormat="1">
      <c r="A341" s="13"/>
      <c r="B341" s="237"/>
      <c r="C341" s="238"/>
      <c r="D341" s="231" t="s">
        <v>142</v>
      </c>
      <c r="E341" s="239" t="s">
        <v>1</v>
      </c>
      <c r="F341" s="240" t="s">
        <v>788</v>
      </c>
      <c r="G341" s="238"/>
      <c r="H341" s="241">
        <v>88.599999999999994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142</v>
      </c>
      <c r="AU341" s="247" t="s">
        <v>83</v>
      </c>
      <c r="AV341" s="13" t="s">
        <v>83</v>
      </c>
      <c r="AW341" s="13" t="s">
        <v>30</v>
      </c>
      <c r="AX341" s="13" t="s">
        <v>81</v>
      </c>
      <c r="AY341" s="247" t="s">
        <v>129</v>
      </c>
    </row>
    <row r="342" s="2" customFormat="1" ht="21.75" customHeight="1">
      <c r="A342" s="38"/>
      <c r="B342" s="39"/>
      <c r="C342" s="218" t="s">
        <v>489</v>
      </c>
      <c r="D342" s="218" t="s">
        <v>131</v>
      </c>
      <c r="E342" s="219" t="s">
        <v>789</v>
      </c>
      <c r="F342" s="220" t="s">
        <v>790</v>
      </c>
      <c r="G342" s="221" t="s">
        <v>134</v>
      </c>
      <c r="H342" s="222">
        <v>2415</v>
      </c>
      <c r="I342" s="223"/>
      <c r="J342" s="224">
        <f>ROUND(I342*H342,2)</f>
        <v>0</v>
      </c>
      <c r="K342" s="220" t="s">
        <v>135</v>
      </c>
      <c r="L342" s="44"/>
      <c r="M342" s="225" t="s">
        <v>1</v>
      </c>
      <c r="N342" s="226" t="s">
        <v>38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136</v>
      </c>
      <c r="AT342" s="229" t="s">
        <v>131</v>
      </c>
      <c r="AU342" s="229" t="s">
        <v>83</v>
      </c>
      <c r="AY342" s="17" t="s">
        <v>129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136</v>
      </c>
      <c r="BM342" s="229" t="s">
        <v>791</v>
      </c>
    </row>
    <row r="343" s="2" customFormat="1">
      <c r="A343" s="38"/>
      <c r="B343" s="39"/>
      <c r="C343" s="40"/>
      <c r="D343" s="231" t="s">
        <v>138</v>
      </c>
      <c r="E343" s="40"/>
      <c r="F343" s="232" t="s">
        <v>792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138</v>
      </c>
      <c r="AU343" s="17" t="s">
        <v>83</v>
      </c>
    </row>
    <row r="344" s="2" customFormat="1">
      <c r="A344" s="38"/>
      <c r="B344" s="39"/>
      <c r="C344" s="40"/>
      <c r="D344" s="231" t="s">
        <v>140</v>
      </c>
      <c r="E344" s="40"/>
      <c r="F344" s="236" t="s">
        <v>793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140</v>
      </c>
      <c r="AU344" s="17" t="s">
        <v>83</v>
      </c>
    </row>
    <row r="345" s="13" customFormat="1">
      <c r="A345" s="13"/>
      <c r="B345" s="237"/>
      <c r="C345" s="238"/>
      <c r="D345" s="231" t="s">
        <v>142</v>
      </c>
      <c r="E345" s="239" t="s">
        <v>1</v>
      </c>
      <c r="F345" s="240" t="s">
        <v>794</v>
      </c>
      <c r="G345" s="238"/>
      <c r="H345" s="241">
        <v>2415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142</v>
      </c>
      <c r="AU345" s="247" t="s">
        <v>83</v>
      </c>
      <c r="AV345" s="13" t="s">
        <v>83</v>
      </c>
      <c r="AW345" s="13" t="s">
        <v>30</v>
      </c>
      <c r="AX345" s="13" t="s">
        <v>81</v>
      </c>
      <c r="AY345" s="247" t="s">
        <v>129</v>
      </c>
    </row>
    <row r="346" s="2" customFormat="1" ht="16.5" customHeight="1">
      <c r="A346" s="38"/>
      <c r="B346" s="39"/>
      <c r="C346" s="218" t="s">
        <v>495</v>
      </c>
      <c r="D346" s="218" t="s">
        <v>131</v>
      </c>
      <c r="E346" s="219" t="s">
        <v>427</v>
      </c>
      <c r="F346" s="220" t="s">
        <v>428</v>
      </c>
      <c r="G346" s="221" t="s">
        <v>134</v>
      </c>
      <c r="H346" s="222">
        <v>5007.1999999999998</v>
      </c>
      <c r="I346" s="223"/>
      <c r="J346" s="224">
        <f>ROUND(I346*H346,2)</f>
        <v>0</v>
      </c>
      <c r="K346" s="220" t="s">
        <v>135</v>
      </c>
      <c r="L346" s="44"/>
      <c r="M346" s="225" t="s">
        <v>1</v>
      </c>
      <c r="N346" s="226" t="s">
        <v>38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136</v>
      </c>
      <c r="AT346" s="229" t="s">
        <v>131</v>
      </c>
      <c r="AU346" s="229" t="s">
        <v>83</v>
      </c>
      <c r="AY346" s="17" t="s">
        <v>129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136</v>
      </c>
      <c r="BM346" s="229" t="s">
        <v>429</v>
      </c>
    </row>
    <row r="347" s="2" customFormat="1">
      <c r="A347" s="38"/>
      <c r="B347" s="39"/>
      <c r="C347" s="40"/>
      <c r="D347" s="231" t="s">
        <v>138</v>
      </c>
      <c r="E347" s="40"/>
      <c r="F347" s="232" t="s">
        <v>430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138</v>
      </c>
      <c r="AU347" s="17" t="s">
        <v>83</v>
      </c>
    </row>
    <row r="348" s="2" customFormat="1">
      <c r="A348" s="38"/>
      <c r="B348" s="39"/>
      <c r="C348" s="40"/>
      <c r="D348" s="231" t="s">
        <v>140</v>
      </c>
      <c r="E348" s="40"/>
      <c r="F348" s="236" t="s">
        <v>431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140</v>
      </c>
      <c r="AU348" s="17" t="s">
        <v>83</v>
      </c>
    </row>
    <row r="349" s="15" customFormat="1">
      <c r="A349" s="15"/>
      <c r="B349" s="269"/>
      <c r="C349" s="270"/>
      <c r="D349" s="231" t="s">
        <v>142</v>
      </c>
      <c r="E349" s="271" t="s">
        <v>1</v>
      </c>
      <c r="F349" s="272" t="s">
        <v>432</v>
      </c>
      <c r="G349" s="270"/>
      <c r="H349" s="271" t="s">
        <v>1</v>
      </c>
      <c r="I349" s="273"/>
      <c r="J349" s="270"/>
      <c r="K349" s="270"/>
      <c r="L349" s="274"/>
      <c r="M349" s="275"/>
      <c r="N349" s="276"/>
      <c r="O349" s="276"/>
      <c r="P349" s="276"/>
      <c r="Q349" s="276"/>
      <c r="R349" s="276"/>
      <c r="S349" s="276"/>
      <c r="T349" s="27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8" t="s">
        <v>142</v>
      </c>
      <c r="AU349" s="278" t="s">
        <v>83</v>
      </c>
      <c r="AV349" s="15" t="s">
        <v>81</v>
      </c>
      <c r="AW349" s="15" t="s">
        <v>30</v>
      </c>
      <c r="AX349" s="15" t="s">
        <v>73</v>
      </c>
      <c r="AY349" s="278" t="s">
        <v>129</v>
      </c>
    </row>
    <row r="350" s="13" customFormat="1">
      <c r="A350" s="13"/>
      <c r="B350" s="237"/>
      <c r="C350" s="238"/>
      <c r="D350" s="231" t="s">
        <v>142</v>
      </c>
      <c r="E350" s="239" t="s">
        <v>1</v>
      </c>
      <c r="F350" s="240" t="s">
        <v>795</v>
      </c>
      <c r="G350" s="238"/>
      <c r="H350" s="241">
        <v>170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142</v>
      </c>
      <c r="AU350" s="247" t="s">
        <v>83</v>
      </c>
      <c r="AV350" s="13" t="s">
        <v>83</v>
      </c>
      <c r="AW350" s="13" t="s">
        <v>30</v>
      </c>
      <c r="AX350" s="13" t="s">
        <v>73</v>
      </c>
      <c r="AY350" s="247" t="s">
        <v>129</v>
      </c>
    </row>
    <row r="351" s="13" customFormat="1">
      <c r="A351" s="13"/>
      <c r="B351" s="237"/>
      <c r="C351" s="238"/>
      <c r="D351" s="231" t="s">
        <v>142</v>
      </c>
      <c r="E351" s="239" t="s">
        <v>1</v>
      </c>
      <c r="F351" s="240" t="s">
        <v>796</v>
      </c>
      <c r="G351" s="238"/>
      <c r="H351" s="241">
        <v>7.2000000000000002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142</v>
      </c>
      <c r="AU351" s="247" t="s">
        <v>83</v>
      </c>
      <c r="AV351" s="13" t="s">
        <v>83</v>
      </c>
      <c r="AW351" s="13" t="s">
        <v>30</v>
      </c>
      <c r="AX351" s="13" t="s">
        <v>73</v>
      </c>
      <c r="AY351" s="247" t="s">
        <v>129</v>
      </c>
    </row>
    <row r="352" s="13" customFormat="1">
      <c r="A352" s="13"/>
      <c r="B352" s="237"/>
      <c r="C352" s="238"/>
      <c r="D352" s="231" t="s">
        <v>142</v>
      </c>
      <c r="E352" s="239" t="s">
        <v>1</v>
      </c>
      <c r="F352" s="240" t="s">
        <v>797</v>
      </c>
      <c r="G352" s="238"/>
      <c r="H352" s="241">
        <v>4830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142</v>
      </c>
      <c r="AU352" s="247" t="s">
        <v>83</v>
      </c>
      <c r="AV352" s="13" t="s">
        <v>83</v>
      </c>
      <c r="AW352" s="13" t="s">
        <v>30</v>
      </c>
      <c r="AX352" s="13" t="s">
        <v>73</v>
      </c>
      <c r="AY352" s="247" t="s">
        <v>129</v>
      </c>
    </row>
    <row r="353" s="14" customFormat="1">
      <c r="A353" s="14"/>
      <c r="B353" s="248"/>
      <c r="C353" s="249"/>
      <c r="D353" s="231" t="s">
        <v>142</v>
      </c>
      <c r="E353" s="250" t="s">
        <v>1</v>
      </c>
      <c r="F353" s="251" t="s">
        <v>164</v>
      </c>
      <c r="G353" s="249"/>
      <c r="H353" s="252">
        <v>5007.1999999999998</v>
      </c>
      <c r="I353" s="253"/>
      <c r="J353" s="249"/>
      <c r="K353" s="249"/>
      <c r="L353" s="254"/>
      <c r="M353" s="255"/>
      <c r="N353" s="256"/>
      <c r="O353" s="256"/>
      <c r="P353" s="256"/>
      <c r="Q353" s="256"/>
      <c r="R353" s="256"/>
      <c r="S353" s="256"/>
      <c r="T353" s="25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8" t="s">
        <v>142</v>
      </c>
      <c r="AU353" s="258" t="s">
        <v>83</v>
      </c>
      <c r="AV353" s="14" t="s">
        <v>136</v>
      </c>
      <c r="AW353" s="14" t="s">
        <v>30</v>
      </c>
      <c r="AX353" s="14" t="s">
        <v>81</v>
      </c>
      <c r="AY353" s="258" t="s">
        <v>129</v>
      </c>
    </row>
    <row r="354" s="2" customFormat="1" ht="33" customHeight="1">
      <c r="A354" s="38"/>
      <c r="B354" s="39"/>
      <c r="C354" s="218" t="s">
        <v>502</v>
      </c>
      <c r="D354" s="218" t="s">
        <v>131</v>
      </c>
      <c r="E354" s="219" t="s">
        <v>436</v>
      </c>
      <c r="F354" s="220" t="s">
        <v>437</v>
      </c>
      <c r="G354" s="221" t="s">
        <v>134</v>
      </c>
      <c r="H354" s="222">
        <v>85</v>
      </c>
      <c r="I354" s="223"/>
      <c r="J354" s="224">
        <f>ROUND(I354*H354,2)</f>
        <v>0</v>
      </c>
      <c r="K354" s="220" t="s">
        <v>135</v>
      </c>
      <c r="L354" s="44"/>
      <c r="M354" s="225" t="s">
        <v>1</v>
      </c>
      <c r="N354" s="226" t="s">
        <v>38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136</v>
      </c>
      <c r="AT354" s="229" t="s">
        <v>131</v>
      </c>
      <c r="AU354" s="229" t="s">
        <v>83</v>
      </c>
      <c r="AY354" s="17" t="s">
        <v>129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81</v>
      </c>
      <c r="BK354" s="230">
        <f>ROUND(I354*H354,2)</f>
        <v>0</v>
      </c>
      <c r="BL354" s="17" t="s">
        <v>136</v>
      </c>
      <c r="BM354" s="229" t="s">
        <v>438</v>
      </c>
    </row>
    <row r="355" s="2" customFormat="1">
      <c r="A355" s="38"/>
      <c r="B355" s="39"/>
      <c r="C355" s="40"/>
      <c r="D355" s="231" t="s">
        <v>138</v>
      </c>
      <c r="E355" s="40"/>
      <c r="F355" s="232" t="s">
        <v>439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138</v>
      </c>
      <c r="AU355" s="17" t="s">
        <v>83</v>
      </c>
    </row>
    <row r="356" s="2" customFormat="1">
      <c r="A356" s="38"/>
      <c r="B356" s="39"/>
      <c r="C356" s="40"/>
      <c r="D356" s="231" t="s">
        <v>140</v>
      </c>
      <c r="E356" s="40"/>
      <c r="F356" s="236" t="s">
        <v>440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140</v>
      </c>
      <c r="AU356" s="17" t="s">
        <v>83</v>
      </c>
    </row>
    <row r="357" s="13" customFormat="1">
      <c r="A357" s="13"/>
      <c r="B357" s="237"/>
      <c r="C357" s="238"/>
      <c r="D357" s="231" t="s">
        <v>142</v>
      </c>
      <c r="E357" s="239" t="s">
        <v>1</v>
      </c>
      <c r="F357" s="240" t="s">
        <v>798</v>
      </c>
      <c r="G357" s="238"/>
      <c r="H357" s="241">
        <v>85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142</v>
      </c>
      <c r="AU357" s="247" t="s">
        <v>83</v>
      </c>
      <c r="AV357" s="13" t="s">
        <v>83</v>
      </c>
      <c r="AW357" s="13" t="s">
        <v>30</v>
      </c>
      <c r="AX357" s="13" t="s">
        <v>81</v>
      </c>
      <c r="AY357" s="247" t="s">
        <v>129</v>
      </c>
    </row>
    <row r="358" s="2" customFormat="1" ht="24.15" customHeight="1">
      <c r="A358" s="38"/>
      <c r="B358" s="39"/>
      <c r="C358" s="218" t="s">
        <v>508</v>
      </c>
      <c r="D358" s="218" t="s">
        <v>131</v>
      </c>
      <c r="E358" s="219" t="s">
        <v>443</v>
      </c>
      <c r="F358" s="220" t="s">
        <v>444</v>
      </c>
      <c r="G358" s="221" t="s">
        <v>134</v>
      </c>
      <c r="H358" s="222">
        <v>52</v>
      </c>
      <c r="I358" s="223"/>
      <c r="J358" s="224">
        <f>ROUND(I358*H358,2)</f>
        <v>0</v>
      </c>
      <c r="K358" s="220" t="s">
        <v>135</v>
      </c>
      <c r="L358" s="44"/>
      <c r="M358" s="225" t="s">
        <v>1</v>
      </c>
      <c r="N358" s="226" t="s">
        <v>38</v>
      </c>
      <c r="O358" s="91"/>
      <c r="P358" s="227">
        <f>O358*H358</f>
        <v>0</v>
      </c>
      <c r="Q358" s="227">
        <v>0.19536000000000001</v>
      </c>
      <c r="R358" s="227">
        <f>Q358*H358</f>
        <v>10.158720000000001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136</v>
      </c>
      <c r="AT358" s="229" t="s">
        <v>131</v>
      </c>
      <c r="AU358" s="229" t="s">
        <v>83</v>
      </c>
      <c r="AY358" s="17" t="s">
        <v>129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136</v>
      </c>
      <c r="BM358" s="229" t="s">
        <v>445</v>
      </c>
    </row>
    <row r="359" s="2" customFormat="1">
      <c r="A359" s="38"/>
      <c r="B359" s="39"/>
      <c r="C359" s="40"/>
      <c r="D359" s="231" t="s">
        <v>138</v>
      </c>
      <c r="E359" s="40"/>
      <c r="F359" s="232" t="s">
        <v>446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138</v>
      </c>
      <c r="AU359" s="17" t="s">
        <v>83</v>
      </c>
    </row>
    <row r="360" s="13" customFormat="1">
      <c r="A360" s="13"/>
      <c r="B360" s="237"/>
      <c r="C360" s="238"/>
      <c r="D360" s="231" t="s">
        <v>142</v>
      </c>
      <c r="E360" s="239" t="s">
        <v>1</v>
      </c>
      <c r="F360" s="240" t="s">
        <v>799</v>
      </c>
      <c r="G360" s="238"/>
      <c r="H360" s="241">
        <v>52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142</v>
      </c>
      <c r="AU360" s="247" t="s">
        <v>83</v>
      </c>
      <c r="AV360" s="13" t="s">
        <v>83</v>
      </c>
      <c r="AW360" s="13" t="s">
        <v>30</v>
      </c>
      <c r="AX360" s="13" t="s">
        <v>81</v>
      </c>
      <c r="AY360" s="247" t="s">
        <v>129</v>
      </c>
    </row>
    <row r="361" s="2" customFormat="1" ht="16.5" customHeight="1">
      <c r="A361" s="38"/>
      <c r="B361" s="39"/>
      <c r="C361" s="259" t="s">
        <v>514</v>
      </c>
      <c r="D361" s="259" t="s">
        <v>228</v>
      </c>
      <c r="E361" s="260" t="s">
        <v>449</v>
      </c>
      <c r="F361" s="261" t="s">
        <v>450</v>
      </c>
      <c r="G361" s="262" t="s">
        <v>134</v>
      </c>
      <c r="H361" s="263">
        <v>53.039999999999999</v>
      </c>
      <c r="I361" s="264"/>
      <c r="J361" s="265">
        <f>ROUND(I361*H361,2)</f>
        <v>0</v>
      </c>
      <c r="K361" s="261" t="s">
        <v>135</v>
      </c>
      <c r="L361" s="266"/>
      <c r="M361" s="267" t="s">
        <v>1</v>
      </c>
      <c r="N361" s="268" t="s">
        <v>38</v>
      </c>
      <c r="O361" s="91"/>
      <c r="P361" s="227">
        <f>O361*H361</f>
        <v>0</v>
      </c>
      <c r="Q361" s="227">
        <v>0.22800000000000001</v>
      </c>
      <c r="R361" s="227">
        <f>Q361*H361</f>
        <v>12.093120000000001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187</v>
      </c>
      <c r="AT361" s="229" t="s">
        <v>228</v>
      </c>
      <c r="AU361" s="229" t="s">
        <v>83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136</v>
      </c>
      <c r="BM361" s="229" t="s">
        <v>451</v>
      </c>
    </row>
    <row r="362" s="2" customFormat="1">
      <c r="A362" s="38"/>
      <c r="B362" s="39"/>
      <c r="C362" s="40"/>
      <c r="D362" s="231" t="s">
        <v>138</v>
      </c>
      <c r="E362" s="40"/>
      <c r="F362" s="232" t="s">
        <v>450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138</v>
      </c>
      <c r="AU362" s="17" t="s">
        <v>83</v>
      </c>
    </row>
    <row r="363" s="13" customFormat="1">
      <c r="A363" s="13"/>
      <c r="B363" s="237"/>
      <c r="C363" s="238"/>
      <c r="D363" s="231" t="s">
        <v>142</v>
      </c>
      <c r="E363" s="238"/>
      <c r="F363" s="240" t="s">
        <v>800</v>
      </c>
      <c r="G363" s="238"/>
      <c r="H363" s="241">
        <v>53.039999999999999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142</v>
      </c>
      <c r="AU363" s="247" t="s">
        <v>83</v>
      </c>
      <c r="AV363" s="13" t="s">
        <v>83</v>
      </c>
      <c r="AW363" s="13" t="s">
        <v>4</v>
      </c>
      <c r="AX363" s="13" t="s">
        <v>81</v>
      </c>
      <c r="AY363" s="247" t="s">
        <v>129</v>
      </c>
    </row>
    <row r="364" s="12" customFormat="1" ht="22.8" customHeight="1">
      <c r="A364" s="12"/>
      <c r="B364" s="202"/>
      <c r="C364" s="203"/>
      <c r="D364" s="204" t="s">
        <v>72</v>
      </c>
      <c r="E364" s="216" t="s">
        <v>193</v>
      </c>
      <c r="F364" s="216" t="s">
        <v>507</v>
      </c>
      <c r="G364" s="203"/>
      <c r="H364" s="203"/>
      <c r="I364" s="206"/>
      <c r="J364" s="217">
        <f>BK364</f>
        <v>0</v>
      </c>
      <c r="K364" s="203"/>
      <c r="L364" s="208"/>
      <c r="M364" s="209"/>
      <c r="N364" s="210"/>
      <c r="O364" s="210"/>
      <c r="P364" s="211">
        <f>SUM(P365:P401)</f>
        <v>0</v>
      </c>
      <c r="Q364" s="210"/>
      <c r="R364" s="211">
        <f>SUM(R365:R401)</f>
        <v>23.004289350000001</v>
      </c>
      <c r="S364" s="210"/>
      <c r="T364" s="212">
        <f>SUM(T365:T401)</f>
        <v>22.423999999999999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3" t="s">
        <v>81</v>
      </c>
      <c r="AT364" s="214" t="s">
        <v>72</v>
      </c>
      <c r="AU364" s="214" t="s">
        <v>81</v>
      </c>
      <c r="AY364" s="213" t="s">
        <v>129</v>
      </c>
      <c r="BK364" s="215">
        <f>SUM(BK365:BK401)</f>
        <v>0</v>
      </c>
    </row>
    <row r="365" s="2" customFormat="1" ht="24.15" customHeight="1">
      <c r="A365" s="38"/>
      <c r="B365" s="39"/>
      <c r="C365" s="218" t="s">
        <v>518</v>
      </c>
      <c r="D365" s="218" t="s">
        <v>131</v>
      </c>
      <c r="E365" s="219" t="s">
        <v>509</v>
      </c>
      <c r="F365" s="220" t="s">
        <v>510</v>
      </c>
      <c r="G365" s="221" t="s">
        <v>146</v>
      </c>
      <c r="H365" s="222">
        <v>2</v>
      </c>
      <c r="I365" s="223"/>
      <c r="J365" s="224">
        <f>ROUND(I365*H365,2)</f>
        <v>0</v>
      </c>
      <c r="K365" s="220" t="s">
        <v>135</v>
      </c>
      <c r="L365" s="44"/>
      <c r="M365" s="225" t="s">
        <v>1</v>
      </c>
      <c r="N365" s="226" t="s">
        <v>38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136</v>
      </c>
      <c r="AT365" s="229" t="s">
        <v>131</v>
      </c>
      <c r="AU365" s="229" t="s">
        <v>83</v>
      </c>
      <c r="AY365" s="17" t="s">
        <v>129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81</v>
      </c>
      <c r="BK365" s="230">
        <f>ROUND(I365*H365,2)</f>
        <v>0</v>
      </c>
      <c r="BL365" s="17" t="s">
        <v>136</v>
      </c>
      <c r="BM365" s="229" t="s">
        <v>511</v>
      </c>
    </row>
    <row r="366" s="2" customFormat="1">
      <c r="A366" s="38"/>
      <c r="B366" s="39"/>
      <c r="C366" s="40"/>
      <c r="D366" s="231" t="s">
        <v>138</v>
      </c>
      <c r="E366" s="40"/>
      <c r="F366" s="232" t="s">
        <v>512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138</v>
      </c>
      <c r="AU366" s="17" t="s">
        <v>83</v>
      </c>
    </row>
    <row r="367" s="13" customFormat="1">
      <c r="A367" s="13"/>
      <c r="B367" s="237"/>
      <c r="C367" s="238"/>
      <c r="D367" s="231" t="s">
        <v>142</v>
      </c>
      <c r="E367" s="239" t="s">
        <v>1</v>
      </c>
      <c r="F367" s="240" t="s">
        <v>801</v>
      </c>
      <c r="G367" s="238"/>
      <c r="H367" s="241">
        <v>2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142</v>
      </c>
      <c r="AU367" s="247" t="s">
        <v>83</v>
      </c>
      <c r="AV367" s="13" t="s">
        <v>83</v>
      </c>
      <c r="AW367" s="13" t="s">
        <v>30</v>
      </c>
      <c r="AX367" s="13" t="s">
        <v>81</v>
      </c>
      <c r="AY367" s="247" t="s">
        <v>129</v>
      </c>
    </row>
    <row r="368" s="2" customFormat="1" ht="16.5" customHeight="1">
      <c r="A368" s="38"/>
      <c r="B368" s="39"/>
      <c r="C368" s="259" t="s">
        <v>523</v>
      </c>
      <c r="D368" s="259" t="s">
        <v>228</v>
      </c>
      <c r="E368" s="260" t="s">
        <v>515</v>
      </c>
      <c r="F368" s="261" t="s">
        <v>516</v>
      </c>
      <c r="G368" s="262" t="s">
        <v>146</v>
      </c>
      <c r="H368" s="263">
        <v>2</v>
      </c>
      <c r="I368" s="264"/>
      <c r="J368" s="265">
        <f>ROUND(I368*H368,2)</f>
        <v>0</v>
      </c>
      <c r="K368" s="261" t="s">
        <v>135</v>
      </c>
      <c r="L368" s="266"/>
      <c r="M368" s="267" t="s">
        <v>1</v>
      </c>
      <c r="N368" s="268" t="s">
        <v>38</v>
      </c>
      <c r="O368" s="91"/>
      <c r="P368" s="227">
        <f>O368*H368</f>
        <v>0</v>
      </c>
      <c r="Q368" s="227">
        <v>0.0020999999999999999</v>
      </c>
      <c r="R368" s="227">
        <f>Q368*H368</f>
        <v>0.0041999999999999997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187</v>
      </c>
      <c r="AT368" s="229" t="s">
        <v>228</v>
      </c>
      <c r="AU368" s="229" t="s">
        <v>83</v>
      </c>
      <c r="AY368" s="17" t="s">
        <v>129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136</v>
      </c>
      <c r="BM368" s="229" t="s">
        <v>517</v>
      </c>
    </row>
    <row r="369" s="2" customFormat="1">
      <c r="A369" s="38"/>
      <c r="B369" s="39"/>
      <c r="C369" s="40"/>
      <c r="D369" s="231" t="s">
        <v>138</v>
      </c>
      <c r="E369" s="40"/>
      <c r="F369" s="232" t="s">
        <v>516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138</v>
      </c>
      <c r="AU369" s="17" t="s">
        <v>83</v>
      </c>
    </row>
    <row r="370" s="2" customFormat="1" ht="24.15" customHeight="1">
      <c r="A370" s="38"/>
      <c r="B370" s="39"/>
      <c r="C370" s="218" t="s">
        <v>527</v>
      </c>
      <c r="D370" s="218" t="s">
        <v>131</v>
      </c>
      <c r="E370" s="219" t="s">
        <v>519</v>
      </c>
      <c r="F370" s="220" t="s">
        <v>520</v>
      </c>
      <c r="G370" s="221" t="s">
        <v>146</v>
      </c>
      <c r="H370" s="222">
        <v>1</v>
      </c>
      <c r="I370" s="223"/>
      <c r="J370" s="224">
        <f>ROUND(I370*H370,2)</f>
        <v>0</v>
      </c>
      <c r="K370" s="220" t="s">
        <v>135</v>
      </c>
      <c r="L370" s="44"/>
      <c r="M370" s="225" t="s">
        <v>1</v>
      </c>
      <c r="N370" s="226" t="s">
        <v>38</v>
      </c>
      <c r="O370" s="91"/>
      <c r="P370" s="227">
        <f>O370*H370</f>
        <v>0</v>
      </c>
      <c r="Q370" s="227">
        <v>0.00069999999999999999</v>
      </c>
      <c r="R370" s="227">
        <f>Q370*H370</f>
        <v>0.00069999999999999999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136</v>
      </c>
      <c r="AT370" s="229" t="s">
        <v>131</v>
      </c>
      <c r="AU370" s="229" t="s">
        <v>83</v>
      </c>
      <c r="AY370" s="17" t="s">
        <v>129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81</v>
      </c>
      <c r="BK370" s="230">
        <f>ROUND(I370*H370,2)</f>
        <v>0</v>
      </c>
      <c r="BL370" s="17" t="s">
        <v>136</v>
      </c>
      <c r="BM370" s="229" t="s">
        <v>521</v>
      </c>
    </row>
    <row r="371" s="2" customFormat="1">
      <c r="A371" s="38"/>
      <c r="B371" s="39"/>
      <c r="C371" s="40"/>
      <c r="D371" s="231" t="s">
        <v>138</v>
      </c>
      <c r="E371" s="40"/>
      <c r="F371" s="232" t="s">
        <v>522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138</v>
      </c>
      <c r="AU371" s="17" t="s">
        <v>83</v>
      </c>
    </row>
    <row r="372" s="2" customFormat="1" ht="24.15" customHeight="1">
      <c r="A372" s="38"/>
      <c r="B372" s="39"/>
      <c r="C372" s="259" t="s">
        <v>532</v>
      </c>
      <c r="D372" s="259" t="s">
        <v>228</v>
      </c>
      <c r="E372" s="260" t="s">
        <v>524</v>
      </c>
      <c r="F372" s="261" t="s">
        <v>525</v>
      </c>
      <c r="G372" s="262" t="s">
        <v>146</v>
      </c>
      <c r="H372" s="263">
        <v>1</v>
      </c>
      <c r="I372" s="264"/>
      <c r="J372" s="265">
        <f>ROUND(I372*H372,2)</f>
        <v>0</v>
      </c>
      <c r="K372" s="261" t="s">
        <v>135</v>
      </c>
      <c r="L372" s="266"/>
      <c r="M372" s="267" t="s">
        <v>1</v>
      </c>
      <c r="N372" s="268" t="s">
        <v>38</v>
      </c>
      <c r="O372" s="91"/>
      <c r="P372" s="227">
        <f>O372*H372</f>
        <v>0</v>
      </c>
      <c r="Q372" s="227">
        <v>0.0012999999999999999</v>
      </c>
      <c r="R372" s="227">
        <f>Q372*H372</f>
        <v>0.0012999999999999999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187</v>
      </c>
      <c r="AT372" s="229" t="s">
        <v>228</v>
      </c>
      <c r="AU372" s="229" t="s">
        <v>83</v>
      </c>
      <c r="AY372" s="17" t="s">
        <v>129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81</v>
      </c>
      <c r="BK372" s="230">
        <f>ROUND(I372*H372,2)</f>
        <v>0</v>
      </c>
      <c r="BL372" s="17" t="s">
        <v>136</v>
      </c>
      <c r="BM372" s="229" t="s">
        <v>526</v>
      </c>
    </row>
    <row r="373" s="2" customFormat="1">
      <c r="A373" s="38"/>
      <c r="B373" s="39"/>
      <c r="C373" s="40"/>
      <c r="D373" s="231" t="s">
        <v>138</v>
      </c>
      <c r="E373" s="40"/>
      <c r="F373" s="232" t="s">
        <v>525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138</v>
      </c>
      <c r="AU373" s="17" t="s">
        <v>83</v>
      </c>
    </row>
    <row r="374" s="2" customFormat="1" ht="24.15" customHeight="1">
      <c r="A374" s="38"/>
      <c r="B374" s="39"/>
      <c r="C374" s="218" t="s">
        <v>537</v>
      </c>
      <c r="D374" s="218" t="s">
        <v>131</v>
      </c>
      <c r="E374" s="219" t="s">
        <v>538</v>
      </c>
      <c r="F374" s="220" t="s">
        <v>539</v>
      </c>
      <c r="G374" s="221" t="s">
        <v>146</v>
      </c>
      <c r="H374" s="222">
        <v>1</v>
      </c>
      <c r="I374" s="223"/>
      <c r="J374" s="224">
        <f>ROUND(I374*H374,2)</f>
        <v>0</v>
      </c>
      <c r="K374" s="220" t="s">
        <v>135</v>
      </c>
      <c r="L374" s="44"/>
      <c r="M374" s="225" t="s">
        <v>1</v>
      </c>
      <c r="N374" s="226" t="s">
        <v>38</v>
      </c>
      <c r="O374" s="91"/>
      <c r="P374" s="227">
        <f>O374*H374</f>
        <v>0</v>
      </c>
      <c r="Q374" s="227">
        <v>0.11241</v>
      </c>
      <c r="R374" s="227">
        <f>Q374*H374</f>
        <v>0.11241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136</v>
      </c>
      <c r="AT374" s="229" t="s">
        <v>131</v>
      </c>
      <c r="AU374" s="229" t="s">
        <v>83</v>
      </c>
      <c r="AY374" s="17" t="s">
        <v>129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81</v>
      </c>
      <c r="BK374" s="230">
        <f>ROUND(I374*H374,2)</f>
        <v>0</v>
      </c>
      <c r="BL374" s="17" t="s">
        <v>136</v>
      </c>
      <c r="BM374" s="229" t="s">
        <v>540</v>
      </c>
    </row>
    <row r="375" s="2" customFormat="1">
      <c r="A375" s="38"/>
      <c r="B375" s="39"/>
      <c r="C375" s="40"/>
      <c r="D375" s="231" t="s">
        <v>138</v>
      </c>
      <c r="E375" s="40"/>
      <c r="F375" s="232" t="s">
        <v>541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138</v>
      </c>
      <c r="AU375" s="17" t="s">
        <v>83</v>
      </c>
    </row>
    <row r="376" s="2" customFormat="1" ht="21.75" customHeight="1">
      <c r="A376" s="38"/>
      <c r="B376" s="39"/>
      <c r="C376" s="259" t="s">
        <v>542</v>
      </c>
      <c r="D376" s="259" t="s">
        <v>228</v>
      </c>
      <c r="E376" s="260" t="s">
        <v>543</v>
      </c>
      <c r="F376" s="261" t="s">
        <v>544</v>
      </c>
      <c r="G376" s="262" t="s">
        <v>146</v>
      </c>
      <c r="H376" s="263">
        <v>1</v>
      </c>
      <c r="I376" s="264"/>
      <c r="J376" s="265">
        <f>ROUND(I376*H376,2)</f>
        <v>0</v>
      </c>
      <c r="K376" s="261" t="s">
        <v>135</v>
      </c>
      <c r="L376" s="266"/>
      <c r="M376" s="267" t="s">
        <v>1</v>
      </c>
      <c r="N376" s="268" t="s">
        <v>38</v>
      </c>
      <c r="O376" s="91"/>
      <c r="P376" s="227">
        <f>O376*H376</f>
        <v>0</v>
      </c>
      <c r="Q376" s="227">
        <v>0.0061000000000000004</v>
      </c>
      <c r="R376" s="227">
        <f>Q376*H376</f>
        <v>0.0061000000000000004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187</v>
      </c>
      <c r="AT376" s="229" t="s">
        <v>228</v>
      </c>
      <c r="AU376" s="229" t="s">
        <v>83</v>
      </c>
      <c r="AY376" s="17" t="s">
        <v>129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81</v>
      </c>
      <c r="BK376" s="230">
        <f>ROUND(I376*H376,2)</f>
        <v>0</v>
      </c>
      <c r="BL376" s="17" t="s">
        <v>136</v>
      </c>
      <c r="BM376" s="229" t="s">
        <v>545</v>
      </c>
    </row>
    <row r="377" s="2" customFormat="1">
      <c r="A377" s="38"/>
      <c r="B377" s="39"/>
      <c r="C377" s="40"/>
      <c r="D377" s="231" t="s">
        <v>138</v>
      </c>
      <c r="E377" s="40"/>
      <c r="F377" s="232" t="s">
        <v>544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138</v>
      </c>
      <c r="AU377" s="17" t="s">
        <v>83</v>
      </c>
    </row>
    <row r="378" s="2" customFormat="1" ht="24.15" customHeight="1">
      <c r="A378" s="38"/>
      <c r="B378" s="39"/>
      <c r="C378" s="218" t="s">
        <v>546</v>
      </c>
      <c r="D378" s="218" t="s">
        <v>131</v>
      </c>
      <c r="E378" s="219" t="s">
        <v>547</v>
      </c>
      <c r="F378" s="220" t="s">
        <v>548</v>
      </c>
      <c r="G378" s="221" t="s">
        <v>344</v>
      </c>
      <c r="H378" s="222">
        <v>34</v>
      </c>
      <c r="I378" s="223"/>
      <c r="J378" s="224">
        <f>ROUND(I378*H378,2)</f>
        <v>0</v>
      </c>
      <c r="K378" s="220" t="s">
        <v>135</v>
      </c>
      <c r="L378" s="44"/>
      <c r="M378" s="225" t="s">
        <v>1</v>
      </c>
      <c r="N378" s="226" t="s">
        <v>38</v>
      </c>
      <c r="O378" s="91"/>
      <c r="P378" s="227">
        <f>O378*H378</f>
        <v>0</v>
      </c>
      <c r="Q378" s="227">
        <v>1.0000000000000001E-05</v>
      </c>
      <c r="R378" s="227">
        <f>Q378*H378</f>
        <v>0.00034000000000000002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136</v>
      </c>
      <c r="AT378" s="229" t="s">
        <v>131</v>
      </c>
      <c r="AU378" s="229" t="s">
        <v>83</v>
      </c>
      <c r="AY378" s="17" t="s">
        <v>129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81</v>
      </c>
      <c r="BK378" s="230">
        <f>ROUND(I378*H378,2)</f>
        <v>0</v>
      </c>
      <c r="BL378" s="17" t="s">
        <v>136</v>
      </c>
      <c r="BM378" s="229" t="s">
        <v>549</v>
      </c>
    </row>
    <row r="379" s="2" customFormat="1">
      <c r="A379" s="38"/>
      <c r="B379" s="39"/>
      <c r="C379" s="40"/>
      <c r="D379" s="231" t="s">
        <v>138</v>
      </c>
      <c r="E379" s="40"/>
      <c r="F379" s="232" t="s">
        <v>550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138</v>
      </c>
      <c r="AU379" s="17" t="s">
        <v>83</v>
      </c>
    </row>
    <row r="380" s="13" customFormat="1">
      <c r="A380" s="13"/>
      <c r="B380" s="237"/>
      <c r="C380" s="238"/>
      <c r="D380" s="231" t="s">
        <v>142</v>
      </c>
      <c r="E380" s="239" t="s">
        <v>1</v>
      </c>
      <c r="F380" s="240" t="s">
        <v>802</v>
      </c>
      <c r="G380" s="238"/>
      <c r="H380" s="241">
        <v>34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142</v>
      </c>
      <c r="AU380" s="247" t="s">
        <v>83</v>
      </c>
      <c r="AV380" s="13" t="s">
        <v>83</v>
      </c>
      <c r="AW380" s="13" t="s">
        <v>30</v>
      </c>
      <c r="AX380" s="13" t="s">
        <v>81</v>
      </c>
      <c r="AY380" s="247" t="s">
        <v>129</v>
      </c>
    </row>
    <row r="381" s="2" customFormat="1" ht="24.15" customHeight="1">
      <c r="A381" s="38"/>
      <c r="B381" s="39"/>
      <c r="C381" s="218" t="s">
        <v>552</v>
      </c>
      <c r="D381" s="218" t="s">
        <v>131</v>
      </c>
      <c r="E381" s="219" t="s">
        <v>553</v>
      </c>
      <c r="F381" s="220" t="s">
        <v>554</v>
      </c>
      <c r="G381" s="221" t="s">
        <v>344</v>
      </c>
      <c r="H381" s="222">
        <v>34</v>
      </c>
      <c r="I381" s="223"/>
      <c r="J381" s="224">
        <f>ROUND(I381*H381,2)</f>
        <v>0</v>
      </c>
      <c r="K381" s="220" t="s">
        <v>135</v>
      </c>
      <c r="L381" s="44"/>
      <c r="M381" s="225" t="s">
        <v>1</v>
      </c>
      <c r="N381" s="226" t="s">
        <v>38</v>
      </c>
      <c r="O381" s="91"/>
      <c r="P381" s="227">
        <f>O381*H381</f>
        <v>0</v>
      </c>
      <c r="Q381" s="227">
        <v>0.00088000000000000003</v>
      </c>
      <c r="R381" s="227">
        <f>Q381*H381</f>
        <v>0.029920000000000002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136</v>
      </c>
      <c r="AT381" s="229" t="s">
        <v>131</v>
      </c>
      <c r="AU381" s="229" t="s">
        <v>83</v>
      </c>
      <c r="AY381" s="17" t="s">
        <v>129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81</v>
      </c>
      <c r="BK381" s="230">
        <f>ROUND(I381*H381,2)</f>
        <v>0</v>
      </c>
      <c r="BL381" s="17" t="s">
        <v>136</v>
      </c>
      <c r="BM381" s="229" t="s">
        <v>555</v>
      </c>
    </row>
    <row r="382" s="2" customFormat="1">
      <c r="A382" s="38"/>
      <c r="B382" s="39"/>
      <c r="C382" s="40"/>
      <c r="D382" s="231" t="s">
        <v>138</v>
      </c>
      <c r="E382" s="40"/>
      <c r="F382" s="232" t="s">
        <v>556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138</v>
      </c>
      <c r="AU382" s="17" t="s">
        <v>83</v>
      </c>
    </row>
    <row r="383" s="2" customFormat="1" ht="24.15" customHeight="1">
      <c r="A383" s="38"/>
      <c r="B383" s="39"/>
      <c r="C383" s="218" t="s">
        <v>559</v>
      </c>
      <c r="D383" s="218" t="s">
        <v>131</v>
      </c>
      <c r="E383" s="219" t="s">
        <v>803</v>
      </c>
      <c r="F383" s="220" t="s">
        <v>804</v>
      </c>
      <c r="G383" s="221" t="s">
        <v>153</v>
      </c>
      <c r="H383" s="222">
        <v>8.9700000000000006</v>
      </c>
      <c r="I383" s="223"/>
      <c r="J383" s="224">
        <f>ROUND(I383*H383,2)</f>
        <v>0</v>
      </c>
      <c r="K383" s="220" t="s">
        <v>135</v>
      </c>
      <c r="L383" s="44"/>
      <c r="M383" s="225" t="s">
        <v>1</v>
      </c>
      <c r="N383" s="226" t="s">
        <v>38</v>
      </c>
      <c r="O383" s="91"/>
      <c r="P383" s="227">
        <f>O383*H383</f>
        <v>0</v>
      </c>
      <c r="Q383" s="227">
        <v>2.5122499999999999</v>
      </c>
      <c r="R383" s="227">
        <f>Q383*H383</f>
        <v>22.534882500000002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136</v>
      </c>
      <c r="AT383" s="229" t="s">
        <v>131</v>
      </c>
      <c r="AU383" s="229" t="s">
        <v>83</v>
      </c>
      <c r="AY383" s="17" t="s">
        <v>129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81</v>
      </c>
      <c r="BK383" s="230">
        <f>ROUND(I383*H383,2)</f>
        <v>0</v>
      </c>
      <c r="BL383" s="17" t="s">
        <v>136</v>
      </c>
      <c r="BM383" s="229" t="s">
        <v>805</v>
      </c>
    </row>
    <row r="384" s="2" customFormat="1">
      <c r="A384" s="38"/>
      <c r="B384" s="39"/>
      <c r="C384" s="40"/>
      <c r="D384" s="231" t="s">
        <v>138</v>
      </c>
      <c r="E384" s="40"/>
      <c r="F384" s="232" t="s">
        <v>806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138</v>
      </c>
      <c r="AU384" s="17" t="s">
        <v>83</v>
      </c>
    </row>
    <row r="385" s="13" customFormat="1">
      <c r="A385" s="13"/>
      <c r="B385" s="237"/>
      <c r="C385" s="238"/>
      <c r="D385" s="231" t="s">
        <v>142</v>
      </c>
      <c r="E385" s="239" t="s">
        <v>1</v>
      </c>
      <c r="F385" s="240" t="s">
        <v>807</v>
      </c>
      <c r="G385" s="238"/>
      <c r="H385" s="241">
        <v>8.9700000000000006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142</v>
      </c>
      <c r="AU385" s="247" t="s">
        <v>83</v>
      </c>
      <c r="AV385" s="13" t="s">
        <v>83</v>
      </c>
      <c r="AW385" s="13" t="s">
        <v>30</v>
      </c>
      <c r="AX385" s="13" t="s">
        <v>81</v>
      </c>
      <c r="AY385" s="247" t="s">
        <v>129</v>
      </c>
    </row>
    <row r="386" s="2" customFormat="1" ht="33" customHeight="1">
      <c r="A386" s="38"/>
      <c r="B386" s="39"/>
      <c r="C386" s="218" t="s">
        <v>565</v>
      </c>
      <c r="D386" s="218" t="s">
        <v>131</v>
      </c>
      <c r="E386" s="219" t="s">
        <v>808</v>
      </c>
      <c r="F386" s="220" t="s">
        <v>809</v>
      </c>
      <c r="G386" s="221" t="s">
        <v>344</v>
      </c>
      <c r="H386" s="222">
        <v>13</v>
      </c>
      <c r="I386" s="223"/>
      <c r="J386" s="224">
        <f>ROUND(I386*H386,2)</f>
        <v>0</v>
      </c>
      <c r="K386" s="220" t="s">
        <v>135</v>
      </c>
      <c r="L386" s="44"/>
      <c r="M386" s="225" t="s">
        <v>1</v>
      </c>
      <c r="N386" s="226" t="s">
        <v>38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136</v>
      </c>
      <c r="AT386" s="229" t="s">
        <v>131</v>
      </c>
      <c r="AU386" s="229" t="s">
        <v>83</v>
      </c>
      <c r="AY386" s="17" t="s">
        <v>129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81</v>
      </c>
      <c r="BK386" s="230">
        <f>ROUND(I386*H386,2)</f>
        <v>0</v>
      </c>
      <c r="BL386" s="17" t="s">
        <v>136</v>
      </c>
      <c r="BM386" s="229" t="s">
        <v>810</v>
      </c>
    </row>
    <row r="387" s="2" customFormat="1">
      <c r="A387" s="38"/>
      <c r="B387" s="39"/>
      <c r="C387" s="40"/>
      <c r="D387" s="231" t="s">
        <v>138</v>
      </c>
      <c r="E387" s="40"/>
      <c r="F387" s="232" t="s">
        <v>811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138</v>
      </c>
      <c r="AU387" s="17" t="s">
        <v>83</v>
      </c>
    </row>
    <row r="388" s="2" customFormat="1">
      <c r="A388" s="38"/>
      <c r="B388" s="39"/>
      <c r="C388" s="40"/>
      <c r="D388" s="231" t="s">
        <v>140</v>
      </c>
      <c r="E388" s="40"/>
      <c r="F388" s="236" t="s">
        <v>812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140</v>
      </c>
      <c r="AU388" s="17" t="s">
        <v>83</v>
      </c>
    </row>
    <row r="389" s="13" customFormat="1">
      <c r="A389" s="13"/>
      <c r="B389" s="237"/>
      <c r="C389" s="238"/>
      <c r="D389" s="231" t="s">
        <v>142</v>
      </c>
      <c r="E389" s="239" t="s">
        <v>1</v>
      </c>
      <c r="F389" s="240" t="s">
        <v>813</v>
      </c>
      <c r="G389" s="238"/>
      <c r="H389" s="241">
        <v>13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142</v>
      </c>
      <c r="AU389" s="247" t="s">
        <v>83</v>
      </c>
      <c r="AV389" s="13" t="s">
        <v>83</v>
      </c>
      <c r="AW389" s="13" t="s">
        <v>30</v>
      </c>
      <c r="AX389" s="13" t="s">
        <v>81</v>
      </c>
      <c r="AY389" s="247" t="s">
        <v>129</v>
      </c>
    </row>
    <row r="390" s="2" customFormat="1" ht="24.15" customHeight="1">
      <c r="A390" s="38"/>
      <c r="B390" s="39"/>
      <c r="C390" s="259" t="s">
        <v>570</v>
      </c>
      <c r="D390" s="259" t="s">
        <v>228</v>
      </c>
      <c r="E390" s="260" t="s">
        <v>814</v>
      </c>
      <c r="F390" s="261" t="s">
        <v>815</v>
      </c>
      <c r="G390" s="262" t="s">
        <v>344</v>
      </c>
      <c r="H390" s="263">
        <v>13.195</v>
      </c>
      <c r="I390" s="264"/>
      <c r="J390" s="265">
        <f>ROUND(I390*H390,2)</f>
        <v>0</v>
      </c>
      <c r="K390" s="261" t="s">
        <v>135</v>
      </c>
      <c r="L390" s="266"/>
      <c r="M390" s="267" t="s">
        <v>1</v>
      </c>
      <c r="N390" s="268" t="s">
        <v>38</v>
      </c>
      <c r="O390" s="91"/>
      <c r="P390" s="227">
        <f>O390*H390</f>
        <v>0</v>
      </c>
      <c r="Q390" s="227">
        <v>0.02383</v>
      </c>
      <c r="R390" s="227">
        <f>Q390*H390</f>
        <v>0.31443684999999999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187</v>
      </c>
      <c r="AT390" s="229" t="s">
        <v>228</v>
      </c>
      <c r="AU390" s="229" t="s">
        <v>83</v>
      </c>
      <c r="AY390" s="17" t="s">
        <v>129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81</v>
      </c>
      <c r="BK390" s="230">
        <f>ROUND(I390*H390,2)</f>
        <v>0</v>
      </c>
      <c r="BL390" s="17" t="s">
        <v>136</v>
      </c>
      <c r="BM390" s="229" t="s">
        <v>816</v>
      </c>
    </row>
    <row r="391" s="2" customFormat="1">
      <c r="A391" s="38"/>
      <c r="B391" s="39"/>
      <c r="C391" s="40"/>
      <c r="D391" s="231" t="s">
        <v>138</v>
      </c>
      <c r="E391" s="40"/>
      <c r="F391" s="232" t="s">
        <v>815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138</v>
      </c>
      <c r="AU391" s="17" t="s">
        <v>83</v>
      </c>
    </row>
    <row r="392" s="13" customFormat="1">
      <c r="A392" s="13"/>
      <c r="B392" s="237"/>
      <c r="C392" s="238"/>
      <c r="D392" s="231" t="s">
        <v>142</v>
      </c>
      <c r="E392" s="238"/>
      <c r="F392" s="240" t="s">
        <v>817</v>
      </c>
      <c r="G392" s="238"/>
      <c r="H392" s="241">
        <v>13.195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142</v>
      </c>
      <c r="AU392" s="247" t="s">
        <v>83</v>
      </c>
      <c r="AV392" s="13" t="s">
        <v>83</v>
      </c>
      <c r="AW392" s="13" t="s">
        <v>4</v>
      </c>
      <c r="AX392" s="13" t="s">
        <v>81</v>
      </c>
      <c r="AY392" s="247" t="s">
        <v>129</v>
      </c>
    </row>
    <row r="393" s="2" customFormat="1" ht="24.15" customHeight="1">
      <c r="A393" s="38"/>
      <c r="B393" s="39"/>
      <c r="C393" s="218" t="s">
        <v>576</v>
      </c>
      <c r="D393" s="218" t="s">
        <v>131</v>
      </c>
      <c r="E393" s="219" t="s">
        <v>818</v>
      </c>
      <c r="F393" s="220" t="s">
        <v>819</v>
      </c>
      <c r="G393" s="221" t="s">
        <v>344</v>
      </c>
      <c r="H393" s="222">
        <v>42</v>
      </c>
      <c r="I393" s="223"/>
      <c r="J393" s="224">
        <f>ROUND(I393*H393,2)</f>
        <v>0</v>
      </c>
      <c r="K393" s="220" t="s">
        <v>135</v>
      </c>
      <c r="L393" s="44"/>
      <c r="M393" s="225" t="s">
        <v>1</v>
      </c>
      <c r="N393" s="226" t="s">
        <v>38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0.17199999999999999</v>
      </c>
      <c r="T393" s="228">
        <f>S393*H393</f>
        <v>7.2239999999999993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136</v>
      </c>
      <c r="AT393" s="229" t="s">
        <v>131</v>
      </c>
      <c r="AU393" s="229" t="s">
        <v>83</v>
      </c>
      <c r="AY393" s="17" t="s">
        <v>129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81</v>
      </c>
      <c r="BK393" s="230">
        <f>ROUND(I393*H393,2)</f>
        <v>0</v>
      </c>
      <c r="BL393" s="17" t="s">
        <v>136</v>
      </c>
      <c r="BM393" s="229" t="s">
        <v>820</v>
      </c>
    </row>
    <row r="394" s="2" customFormat="1">
      <c r="A394" s="38"/>
      <c r="B394" s="39"/>
      <c r="C394" s="40"/>
      <c r="D394" s="231" t="s">
        <v>138</v>
      </c>
      <c r="E394" s="40"/>
      <c r="F394" s="232" t="s">
        <v>821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138</v>
      </c>
      <c r="AU394" s="17" t="s">
        <v>83</v>
      </c>
    </row>
    <row r="395" s="13" customFormat="1">
      <c r="A395" s="13"/>
      <c r="B395" s="237"/>
      <c r="C395" s="238"/>
      <c r="D395" s="231" t="s">
        <v>142</v>
      </c>
      <c r="E395" s="239" t="s">
        <v>1</v>
      </c>
      <c r="F395" s="240" t="s">
        <v>822</v>
      </c>
      <c r="G395" s="238"/>
      <c r="H395" s="241">
        <v>42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142</v>
      </c>
      <c r="AU395" s="247" t="s">
        <v>83</v>
      </c>
      <c r="AV395" s="13" t="s">
        <v>83</v>
      </c>
      <c r="AW395" s="13" t="s">
        <v>30</v>
      </c>
      <c r="AX395" s="13" t="s">
        <v>81</v>
      </c>
      <c r="AY395" s="247" t="s">
        <v>129</v>
      </c>
    </row>
    <row r="396" s="2" customFormat="1" ht="21.75" customHeight="1">
      <c r="A396" s="38"/>
      <c r="B396" s="39"/>
      <c r="C396" s="218" t="s">
        <v>583</v>
      </c>
      <c r="D396" s="218" t="s">
        <v>131</v>
      </c>
      <c r="E396" s="219" t="s">
        <v>823</v>
      </c>
      <c r="F396" s="220" t="s">
        <v>824</v>
      </c>
      <c r="G396" s="221" t="s">
        <v>344</v>
      </c>
      <c r="H396" s="222">
        <v>10</v>
      </c>
      <c r="I396" s="223"/>
      <c r="J396" s="224">
        <f>ROUND(I396*H396,2)</f>
        <v>0</v>
      </c>
      <c r="K396" s="220" t="s">
        <v>135</v>
      </c>
      <c r="L396" s="44"/>
      <c r="M396" s="225" t="s">
        <v>1</v>
      </c>
      <c r="N396" s="226" t="s">
        <v>38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0.97999999999999998</v>
      </c>
      <c r="T396" s="228">
        <f>S396*H396</f>
        <v>9.8000000000000007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136</v>
      </c>
      <c r="AT396" s="229" t="s">
        <v>131</v>
      </c>
      <c r="AU396" s="229" t="s">
        <v>83</v>
      </c>
      <c r="AY396" s="17" t="s">
        <v>129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81</v>
      </c>
      <c r="BK396" s="230">
        <f>ROUND(I396*H396,2)</f>
        <v>0</v>
      </c>
      <c r="BL396" s="17" t="s">
        <v>136</v>
      </c>
      <c r="BM396" s="229" t="s">
        <v>825</v>
      </c>
    </row>
    <row r="397" s="2" customFormat="1">
      <c r="A397" s="38"/>
      <c r="B397" s="39"/>
      <c r="C397" s="40"/>
      <c r="D397" s="231" t="s">
        <v>138</v>
      </c>
      <c r="E397" s="40"/>
      <c r="F397" s="232" t="s">
        <v>826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138</v>
      </c>
      <c r="AU397" s="17" t="s">
        <v>83</v>
      </c>
    </row>
    <row r="398" s="13" customFormat="1">
      <c r="A398" s="13"/>
      <c r="B398" s="237"/>
      <c r="C398" s="238"/>
      <c r="D398" s="231" t="s">
        <v>142</v>
      </c>
      <c r="E398" s="239" t="s">
        <v>1</v>
      </c>
      <c r="F398" s="240" t="s">
        <v>827</v>
      </c>
      <c r="G398" s="238"/>
      <c r="H398" s="241">
        <v>10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142</v>
      </c>
      <c r="AU398" s="247" t="s">
        <v>83</v>
      </c>
      <c r="AV398" s="13" t="s">
        <v>83</v>
      </c>
      <c r="AW398" s="13" t="s">
        <v>30</v>
      </c>
      <c r="AX398" s="13" t="s">
        <v>81</v>
      </c>
      <c r="AY398" s="247" t="s">
        <v>129</v>
      </c>
    </row>
    <row r="399" s="2" customFormat="1" ht="21.75" customHeight="1">
      <c r="A399" s="38"/>
      <c r="B399" s="39"/>
      <c r="C399" s="218" t="s">
        <v>588</v>
      </c>
      <c r="D399" s="218" t="s">
        <v>131</v>
      </c>
      <c r="E399" s="219" t="s">
        <v>828</v>
      </c>
      <c r="F399" s="220" t="s">
        <v>829</v>
      </c>
      <c r="G399" s="221" t="s">
        <v>153</v>
      </c>
      <c r="H399" s="222">
        <v>2.25</v>
      </c>
      <c r="I399" s="223"/>
      <c r="J399" s="224">
        <f>ROUND(I399*H399,2)</f>
        <v>0</v>
      </c>
      <c r="K399" s="220" t="s">
        <v>135</v>
      </c>
      <c r="L399" s="44"/>
      <c r="M399" s="225" t="s">
        <v>1</v>
      </c>
      <c r="N399" s="226" t="s">
        <v>38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2.3999999999999999</v>
      </c>
      <c r="T399" s="228">
        <f>S399*H399</f>
        <v>5.3999999999999995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136</v>
      </c>
      <c r="AT399" s="229" t="s">
        <v>131</v>
      </c>
      <c r="AU399" s="229" t="s">
        <v>83</v>
      </c>
      <c r="AY399" s="17" t="s">
        <v>129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81</v>
      </c>
      <c r="BK399" s="230">
        <f>ROUND(I399*H399,2)</f>
        <v>0</v>
      </c>
      <c r="BL399" s="17" t="s">
        <v>136</v>
      </c>
      <c r="BM399" s="229" t="s">
        <v>830</v>
      </c>
    </row>
    <row r="400" s="2" customFormat="1">
      <c r="A400" s="38"/>
      <c r="B400" s="39"/>
      <c r="C400" s="40"/>
      <c r="D400" s="231" t="s">
        <v>138</v>
      </c>
      <c r="E400" s="40"/>
      <c r="F400" s="232" t="s">
        <v>831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138</v>
      </c>
      <c r="AU400" s="17" t="s">
        <v>83</v>
      </c>
    </row>
    <row r="401" s="13" customFormat="1">
      <c r="A401" s="13"/>
      <c r="B401" s="237"/>
      <c r="C401" s="238"/>
      <c r="D401" s="231" t="s">
        <v>142</v>
      </c>
      <c r="E401" s="239" t="s">
        <v>1</v>
      </c>
      <c r="F401" s="240" t="s">
        <v>832</v>
      </c>
      <c r="G401" s="238"/>
      <c r="H401" s="241">
        <v>2.25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142</v>
      </c>
      <c r="AU401" s="247" t="s">
        <v>83</v>
      </c>
      <c r="AV401" s="13" t="s">
        <v>83</v>
      </c>
      <c r="AW401" s="13" t="s">
        <v>30</v>
      </c>
      <c r="AX401" s="13" t="s">
        <v>81</v>
      </c>
      <c r="AY401" s="247" t="s">
        <v>129</v>
      </c>
    </row>
    <row r="402" s="12" customFormat="1" ht="22.8" customHeight="1">
      <c r="A402" s="12"/>
      <c r="B402" s="202"/>
      <c r="C402" s="203"/>
      <c r="D402" s="204" t="s">
        <v>72</v>
      </c>
      <c r="E402" s="216" t="s">
        <v>557</v>
      </c>
      <c r="F402" s="216" t="s">
        <v>558</v>
      </c>
      <c r="G402" s="203"/>
      <c r="H402" s="203"/>
      <c r="I402" s="206"/>
      <c r="J402" s="217">
        <f>BK402</f>
        <v>0</v>
      </c>
      <c r="K402" s="203"/>
      <c r="L402" s="208"/>
      <c r="M402" s="209"/>
      <c r="N402" s="210"/>
      <c r="O402" s="210"/>
      <c r="P402" s="211">
        <f>SUM(P403:P411)</f>
        <v>0</v>
      </c>
      <c r="Q402" s="210"/>
      <c r="R402" s="211">
        <f>SUM(R403:R411)</f>
        <v>0</v>
      </c>
      <c r="S402" s="210"/>
      <c r="T402" s="212">
        <f>SUM(T403:T411)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3" t="s">
        <v>81</v>
      </c>
      <c r="AT402" s="214" t="s">
        <v>72</v>
      </c>
      <c r="AU402" s="214" t="s">
        <v>81</v>
      </c>
      <c r="AY402" s="213" t="s">
        <v>129</v>
      </c>
      <c r="BK402" s="215">
        <f>SUM(BK403:BK411)</f>
        <v>0</v>
      </c>
    </row>
    <row r="403" s="2" customFormat="1" ht="24.15" customHeight="1">
      <c r="A403" s="38"/>
      <c r="B403" s="39"/>
      <c r="C403" s="218" t="s">
        <v>597</v>
      </c>
      <c r="D403" s="218" t="s">
        <v>131</v>
      </c>
      <c r="E403" s="219" t="s">
        <v>560</v>
      </c>
      <c r="F403" s="220" t="s">
        <v>561</v>
      </c>
      <c r="G403" s="221" t="s">
        <v>562</v>
      </c>
      <c r="H403" s="222">
        <v>22.423999999999999</v>
      </c>
      <c r="I403" s="223"/>
      <c r="J403" s="224">
        <f>ROUND(I403*H403,2)</f>
        <v>0</v>
      </c>
      <c r="K403" s="220" t="s">
        <v>135</v>
      </c>
      <c r="L403" s="44"/>
      <c r="M403" s="225" t="s">
        <v>1</v>
      </c>
      <c r="N403" s="226" t="s">
        <v>38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136</v>
      </c>
      <c r="AT403" s="229" t="s">
        <v>131</v>
      </c>
      <c r="AU403" s="229" t="s">
        <v>83</v>
      </c>
      <c r="AY403" s="17" t="s">
        <v>129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81</v>
      </c>
      <c r="BK403" s="230">
        <f>ROUND(I403*H403,2)</f>
        <v>0</v>
      </c>
      <c r="BL403" s="17" t="s">
        <v>136</v>
      </c>
      <c r="BM403" s="229" t="s">
        <v>563</v>
      </c>
    </row>
    <row r="404" s="2" customFormat="1">
      <c r="A404" s="38"/>
      <c r="B404" s="39"/>
      <c r="C404" s="40"/>
      <c r="D404" s="231" t="s">
        <v>138</v>
      </c>
      <c r="E404" s="40"/>
      <c r="F404" s="232" t="s">
        <v>564</v>
      </c>
      <c r="G404" s="40"/>
      <c r="H404" s="40"/>
      <c r="I404" s="233"/>
      <c r="J404" s="40"/>
      <c r="K404" s="40"/>
      <c r="L404" s="44"/>
      <c r="M404" s="234"/>
      <c r="N404" s="23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138</v>
      </c>
      <c r="AU404" s="17" t="s">
        <v>83</v>
      </c>
    </row>
    <row r="405" s="2" customFormat="1" ht="16.5" customHeight="1">
      <c r="A405" s="38"/>
      <c r="B405" s="39"/>
      <c r="C405" s="218" t="s">
        <v>603</v>
      </c>
      <c r="D405" s="218" t="s">
        <v>131</v>
      </c>
      <c r="E405" s="219" t="s">
        <v>566</v>
      </c>
      <c r="F405" s="220" t="s">
        <v>567</v>
      </c>
      <c r="G405" s="221" t="s">
        <v>562</v>
      </c>
      <c r="H405" s="222">
        <v>22.423999999999999</v>
      </c>
      <c r="I405" s="223"/>
      <c r="J405" s="224">
        <f>ROUND(I405*H405,2)</f>
        <v>0</v>
      </c>
      <c r="K405" s="220" t="s">
        <v>135</v>
      </c>
      <c r="L405" s="44"/>
      <c r="M405" s="225" t="s">
        <v>1</v>
      </c>
      <c r="N405" s="226" t="s">
        <v>38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136</v>
      </c>
      <c r="AT405" s="229" t="s">
        <v>131</v>
      </c>
      <c r="AU405" s="229" t="s">
        <v>83</v>
      </c>
      <c r="AY405" s="17" t="s">
        <v>129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81</v>
      </c>
      <c r="BK405" s="230">
        <f>ROUND(I405*H405,2)</f>
        <v>0</v>
      </c>
      <c r="BL405" s="17" t="s">
        <v>136</v>
      </c>
      <c r="BM405" s="229" t="s">
        <v>568</v>
      </c>
    </row>
    <row r="406" s="2" customFormat="1">
      <c r="A406" s="38"/>
      <c r="B406" s="39"/>
      <c r="C406" s="40"/>
      <c r="D406" s="231" t="s">
        <v>138</v>
      </c>
      <c r="E406" s="40"/>
      <c r="F406" s="232" t="s">
        <v>569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138</v>
      </c>
      <c r="AU406" s="17" t="s">
        <v>83</v>
      </c>
    </row>
    <row r="407" s="2" customFormat="1" ht="24.15" customHeight="1">
      <c r="A407" s="38"/>
      <c r="B407" s="39"/>
      <c r="C407" s="218" t="s">
        <v>607</v>
      </c>
      <c r="D407" s="218" t="s">
        <v>131</v>
      </c>
      <c r="E407" s="219" t="s">
        <v>571</v>
      </c>
      <c r="F407" s="220" t="s">
        <v>572</v>
      </c>
      <c r="G407" s="221" t="s">
        <v>562</v>
      </c>
      <c r="H407" s="222">
        <v>336.36000000000001</v>
      </c>
      <c r="I407" s="223"/>
      <c r="J407" s="224">
        <f>ROUND(I407*H407,2)</f>
        <v>0</v>
      </c>
      <c r="K407" s="220" t="s">
        <v>135</v>
      </c>
      <c r="L407" s="44"/>
      <c r="M407" s="225" t="s">
        <v>1</v>
      </c>
      <c r="N407" s="226" t="s">
        <v>38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136</v>
      </c>
      <c r="AT407" s="229" t="s">
        <v>131</v>
      </c>
      <c r="AU407" s="229" t="s">
        <v>83</v>
      </c>
      <c r="AY407" s="17" t="s">
        <v>129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81</v>
      </c>
      <c r="BK407" s="230">
        <f>ROUND(I407*H407,2)</f>
        <v>0</v>
      </c>
      <c r="BL407" s="17" t="s">
        <v>136</v>
      </c>
      <c r="BM407" s="229" t="s">
        <v>573</v>
      </c>
    </row>
    <row r="408" s="2" customFormat="1">
      <c r="A408" s="38"/>
      <c r="B408" s="39"/>
      <c r="C408" s="40"/>
      <c r="D408" s="231" t="s">
        <v>138</v>
      </c>
      <c r="E408" s="40"/>
      <c r="F408" s="232" t="s">
        <v>574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138</v>
      </c>
      <c r="AU408" s="17" t="s">
        <v>83</v>
      </c>
    </row>
    <row r="409" s="13" customFormat="1">
      <c r="A409" s="13"/>
      <c r="B409" s="237"/>
      <c r="C409" s="238"/>
      <c r="D409" s="231" t="s">
        <v>142</v>
      </c>
      <c r="E409" s="238"/>
      <c r="F409" s="240" t="s">
        <v>833</v>
      </c>
      <c r="G409" s="238"/>
      <c r="H409" s="241">
        <v>336.36000000000001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142</v>
      </c>
      <c r="AU409" s="247" t="s">
        <v>83</v>
      </c>
      <c r="AV409" s="13" t="s">
        <v>83</v>
      </c>
      <c r="AW409" s="13" t="s">
        <v>4</v>
      </c>
      <c r="AX409" s="13" t="s">
        <v>81</v>
      </c>
      <c r="AY409" s="247" t="s">
        <v>129</v>
      </c>
    </row>
    <row r="410" s="2" customFormat="1" ht="37.8" customHeight="1">
      <c r="A410" s="38"/>
      <c r="B410" s="39"/>
      <c r="C410" s="218" t="s">
        <v>612</v>
      </c>
      <c r="D410" s="218" t="s">
        <v>131</v>
      </c>
      <c r="E410" s="219" t="s">
        <v>577</v>
      </c>
      <c r="F410" s="220" t="s">
        <v>578</v>
      </c>
      <c r="G410" s="221" t="s">
        <v>562</v>
      </c>
      <c r="H410" s="222">
        <v>22.423999999999999</v>
      </c>
      <c r="I410" s="223"/>
      <c r="J410" s="224">
        <f>ROUND(I410*H410,2)</f>
        <v>0</v>
      </c>
      <c r="K410" s="220" t="s">
        <v>135</v>
      </c>
      <c r="L410" s="44"/>
      <c r="M410" s="225" t="s">
        <v>1</v>
      </c>
      <c r="N410" s="226" t="s">
        <v>38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136</v>
      </c>
      <c r="AT410" s="229" t="s">
        <v>131</v>
      </c>
      <c r="AU410" s="229" t="s">
        <v>83</v>
      </c>
      <c r="AY410" s="17" t="s">
        <v>129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81</v>
      </c>
      <c r="BK410" s="230">
        <f>ROUND(I410*H410,2)</f>
        <v>0</v>
      </c>
      <c r="BL410" s="17" t="s">
        <v>136</v>
      </c>
      <c r="BM410" s="229" t="s">
        <v>579</v>
      </c>
    </row>
    <row r="411" s="2" customFormat="1">
      <c r="A411" s="38"/>
      <c r="B411" s="39"/>
      <c r="C411" s="40"/>
      <c r="D411" s="231" t="s">
        <v>138</v>
      </c>
      <c r="E411" s="40"/>
      <c r="F411" s="232" t="s">
        <v>580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138</v>
      </c>
      <c r="AU411" s="17" t="s">
        <v>83</v>
      </c>
    </row>
    <row r="412" s="12" customFormat="1" ht="22.8" customHeight="1">
      <c r="A412" s="12"/>
      <c r="B412" s="202"/>
      <c r="C412" s="203"/>
      <c r="D412" s="204" t="s">
        <v>72</v>
      </c>
      <c r="E412" s="216" t="s">
        <v>581</v>
      </c>
      <c r="F412" s="216" t="s">
        <v>582</v>
      </c>
      <c r="G412" s="203"/>
      <c r="H412" s="203"/>
      <c r="I412" s="206"/>
      <c r="J412" s="217">
        <f>BK412</f>
        <v>0</v>
      </c>
      <c r="K412" s="203"/>
      <c r="L412" s="208"/>
      <c r="M412" s="209"/>
      <c r="N412" s="210"/>
      <c r="O412" s="210"/>
      <c r="P412" s="211">
        <f>SUM(P413:P416)</f>
        <v>0</v>
      </c>
      <c r="Q412" s="210"/>
      <c r="R412" s="211">
        <f>SUM(R413:R416)</f>
        <v>0</v>
      </c>
      <c r="S412" s="210"/>
      <c r="T412" s="212">
        <f>SUM(T413:T416)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3" t="s">
        <v>81</v>
      </c>
      <c r="AT412" s="214" t="s">
        <v>72</v>
      </c>
      <c r="AU412" s="214" t="s">
        <v>81</v>
      </c>
      <c r="AY412" s="213" t="s">
        <v>129</v>
      </c>
      <c r="BK412" s="215">
        <f>SUM(BK413:BK416)</f>
        <v>0</v>
      </c>
    </row>
    <row r="413" s="2" customFormat="1" ht="33" customHeight="1">
      <c r="A413" s="38"/>
      <c r="B413" s="39"/>
      <c r="C413" s="218" t="s">
        <v>617</v>
      </c>
      <c r="D413" s="218" t="s">
        <v>131</v>
      </c>
      <c r="E413" s="219" t="s">
        <v>584</v>
      </c>
      <c r="F413" s="220" t="s">
        <v>585</v>
      </c>
      <c r="G413" s="221" t="s">
        <v>562</v>
      </c>
      <c r="H413" s="222">
        <v>1556.201</v>
      </c>
      <c r="I413" s="223"/>
      <c r="J413" s="224">
        <f>ROUND(I413*H413,2)</f>
        <v>0</v>
      </c>
      <c r="K413" s="220" t="s">
        <v>135</v>
      </c>
      <c r="L413" s="44"/>
      <c r="M413" s="225" t="s">
        <v>1</v>
      </c>
      <c r="N413" s="226" t="s">
        <v>38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136</v>
      </c>
      <c r="AT413" s="229" t="s">
        <v>131</v>
      </c>
      <c r="AU413" s="229" t="s">
        <v>83</v>
      </c>
      <c r="AY413" s="17" t="s">
        <v>129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81</v>
      </c>
      <c r="BK413" s="230">
        <f>ROUND(I413*H413,2)</f>
        <v>0</v>
      </c>
      <c r="BL413" s="17" t="s">
        <v>136</v>
      </c>
      <c r="BM413" s="229" t="s">
        <v>586</v>
      </c>
    </row>
    <row r="414" s="2" customFormat="1">
      <c r="A414" s="38"/>
      <c r="B414" s="39"/>
      <c r="C414" s="40"/>
      <c r="D414" s="231" t="s">
        <v>138</v>
      </c>
      <c r="E414" s="40"/>
      <c r="F414" s="232" t="s">
        <v>587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138</v>
      </c>
      <c r="AU414" s="17" t="s">
        <v>83</v>
      </c>
    </row>
    <row r="415" s="2" customFormat="1" ht="33" customHeight="1">
      <c r="A415" s="38"/>
      <c r="B415" s="39"/>
      <c r="C415" s="218" t="s">
        <v>622</v>
      </c>
      <c r="D415" s="218" t="s">
        <v>131</v>
      </c>
      <c r="E415" s="219" t="s">
        <v>589</v>
      </c>
      <c r="F415" s="220" t="s">
        <v>590</v>
      </c>
      <c r="G415" s="221" t="s">
        <v>562</v>
      </c>
      <c r="H415" s="222">
        <v>1556.201</v>
      </c>
      <c r="I415" s="223"/>
      <c r="J415" s="224">
        <f>ROUND(I415*H415,2)</f>
        <v>0</v>
      </c>
      <c r="K415" s="220" t="s">
        <v>135</v>
      </c>
      <c r="L415" s="44"/>
      <c r="M415" s="225" t="s">
        <v>1</v>
      </c>
      <c r="N415" s="226" t="s">
        <v>38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136</v>
      </c>
      <c r="AT415" s="229" t="s">
        <v>131</v>
      </c>
      <c r="AU415" s="229" t="s">
        <v>83</v>
      </c>
      <c r="AY415" s="17" t="s">
        <v>129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81</v>
      </c>
      <c r="BK415" s="230">
        <f>ROUND(I415*H415,2)</f>
        <v>0</v>
      </c>
      <c r="BL415" s="17" t="s">
        <v>136</v>
      </c>
      <c r="BM415" s="229" t="s">
        <v>591</v>
      </c>
    </row>
    <row r="416" s="2" customFormat="1">
      <c r="A416" s="38"/>
      <c r="B416" s="39"/>
      <c r="C416" s="40"/>
      <c r="D416" s="231" t="s">
        <v>138</v>
      </c>
      <c r="E416" s="40"/>
      <c r="F416" s="232" t="s">
        <v>592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138</v>
      </c>
      <c r="AU416" s="17" t="s">
        <v>83</v>
      </c>
    </row>
    <row r="417" s="12" customFormat="1" ht="25.92" customHeight="1">
      <c r="A417" s="12"/>
      <c r="B417" s="202"/>
      <c r="C417" s="203"/>
      <c r="D417" s="204" t="s">
        <v>72</v>
      </c>
      <c r="E417" s="205" t="s">
        <v>593</v>
      </c>
      <c r="F417" s="205" t="s">
        <v>594</v>
      </c>
      <c r="G417" s="203"/>
      <c r="H417" s="203"/>
      <c r="I417" s="206"/>
      <c r="J417" s="207">
        <f>BK417</f>
        <v>0</v>
      </c>
      <c r="K417" s="203"/>
      <c r="L417" s="208"/>
      <c r="M417" s="209"/>
      <c r="N417" s="210"/>
      <c r="O417" s="210"/>
      <c r="P417" s="211">
        <f>P418+P438+P442+P445+P452+P456+P463</f>
        <v>0</v>
      </c>
      <c r="Q417" s="210"/>
      <c r="R417" s="211">
        <f>R418+R438+R442+R445+R452+R456+R463</f>
        <v>0</v>
      </c>
      <c r="S417" s="210"/>
      <c r="T417" s="212">
        <f>T418+T438+T442+T445+T452+T456+T463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3" t="s">
        <v>165</v>
      </c>
      <c r="AT417" s="214" t="s">
        <v>72</v>
      </c>
      <c r="AU417" s="214" t="s">
        <v>73</v>
      </c>
      <c r="AY417" s="213" t="s">
        <v>129</v>
      </c>
      <c r="BK417" s="215">
        <f>BK418+BK438+BK442+BK445+BK452+BK456+BK463</f>
        <v>0</v>
      </c>
    </row>
    <row r="418" s="12" customFormat="1" ht="22.8" customHeight="1">
      <c r="A418" s="12"/>
      <c r="B418" s="202"/>
      <c r="C418" s="203"/>
      <c r="D418" s="204" t="s">
        <v>72</v>
      </c>
      <c r="E418" s="216" t="s">
        <v>595</v>
      </c>
      <c r="F418" s="216" t="s">
        <v>596</v>
      </c>
      <c r="G418" s="203"/>
      <c r="H418" s="203"/>
      <c r="I418" s="206"/>
      <c r="J418" s="217">
        <f>BK418</f>
        <v>0</v>
      </c>
      <c r="K418" s="203"/>
      <c r="L418" s="208"/>
      <c r="M418" s="209"/>
      <c r="N418" s="210"/>
      <c r="O418" s="210"/>
      <c r="P418" s="211">
        <f>SUM(P419:P437)</f>
        <v>0</v>
      </c>
      <c r="Q418" s="210"/>
      <c r="R418" s="211">
        <f>SUM(R419:R437)</f>
        <v>0</v>
      </c>
      <c r="S418" s="210"/>
      <c r="T418" s="212">
        <f>SUM(T419:T437)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3" t="s">
        <v>165</v>
      </c>
      <c r="AT418" s="214" t="s">
        <v>72</v>
      </c>
      <c r="AU418" s="214" t="s">
        <v>81</v>
      </c>
      <c r="AY418" s="213" t="s">
        <v>129</v>
      </c>
      <c r="BK418" s="215">
        <f>SUM(BK419:BK437)</f>
        <v>0</v>
      </c>
    </row>
    <row r="419" s="2" customFormat="1" ht="16.5" customHeight="1">
      <c r="A419" s="38"/>
      <c r="B419" s="39"/>
      <c r="C419" s="218" t="s">
        <v>627</v>
      </c>
      <c r="D419" s="218" t="s">
        <v>131</v>
      </c>
      <c r="E419" s="219" t="s">
        <v>598</v>
      </c>
      <c r="F419" s="220" t="s">
        <v>599</v>
      </c>
      <c r="G419" s="221" t="s">
        <v>600</v>
      </c>
      <c r="H419" s="222">
        <v>1</v>
      </c>
      <c r="I419" s="223"/>
      <c r="J419" s="224">
        <f>ROUND(I419*H419,2)</f>
        <v>0</v>
      </c>
      <c r="K419" s="220" t="s">
        <v>135</v>
      </c>
      <c r="L419" s="44"/>
      <c r="M419" s="225" t="s">
        <v>1</v>
      </c>
      <c r="N419" s="226" t="s">
        <v>38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601</v>
      </c>
      <c r="AT419" s="229" t="s">
        <v>131</v>
      </c>
      <c r="AU419" s="229" t="s">
        <v>83</v>
      </c>
      <c r="AY419" s="17" t="s">
        <v>129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81</v>
      </c>
      <c r="BK419" s="230">
        <f>ROUND(I419*H419,2)</f>
        <v>0</v>
      </c>
      <c r="BL419" s="17" t="s">
        <v>601</v>
      </c>
      <c r="BM419" s="229" t="s">
        <v>602</v>
      </c>
    </row>
    <row r="420" s="2" customFormat="1">
      <c r="A420" s="38"/>
      <c r="B420" s="39"/>
      <c r="C420" s="40"/>
      <c r="D420" s="231" t="s">
        <v>138</v>
      </c>
      <c r="E420" s="40"/>
      <c r="F420" s="232" t="s">
        <v>599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138</v>
      </c>
      <c r="AU420" s="17" t="s">
        <v>83</v>
      </c>
    </row>
    <row r="421" s="2" customFormat="1" ht="16.5" customHeight="1">
      <c r="A421" s="38"/>
      <c r="B421" s="39"/>
      <c r="C421" s="218" t="s">
        <v>634</v>
      </c>
      <c r="D421" s="218" t="s">
        <v>131</v>
      </c>
      <c r="E421" s="219" t="s">
        <v>604</v>
      </c>
      <c r="F421" s="220" t="s">
        <v>605</v>
      </c>
      <c r="G421" s="221" t="s">
        <v>600</v>
      </c>
      <c r="H421" s="222">
        <v>1</v>
      </c>
      <c r="I421" s="223"/>
      <c r="J421" s="224">
        <f>ROUND(I421*H421,2)</f>
        <v>0</v>
      </c>
      <c r="K421" s="220" t="s">
        <v>135</v>
      </c>
      <c r="L421" s="44"/>
      <c r="M421" s="225" t="s">
        <v>1</v>
      </c>
      <c r="N421" s="226" t="s">
        <v>38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601</v>
      </c>
      <c r="AT421" s="229" t="s">
        <v>131</v>
      </c>
      <c r="AU421" s="229" t="s">
        <v>83</v>
      </c>
      <c r="AY421" s="17" t="s">
        <v>129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81</v>
      </c>
      <c r="BK421" s="230">
        <f>ROUND(I421*H421,2)</f>
        <v>0</v>
      </c>
      <c r="BL421" s="17" t="s">
        <v>601</v>
      </c>
      <c r="BM421" s="229" t="s">
        <v>606</v>
      </c>
    </row>
    <row r="422" s="2" customFormat="1">
      <c r="A422" s="38"/>
      <c r="B422" s="39"/>
      <c r="C422" s="40"/>
      <c r="D422" s="231" t="s">
        <v>138</v>
      </c>
      <c r="E422" s="40"/>
      <c r="F422" s="232" t="s">
        <v>605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138</v>
      </c>
      <c r="AU422" s="17" t="s">
        <v>83</v>
      </c>
    </row>
    <row r="423" s="2" customFormat="1" ht="16.5" customHeight="1">
      <c r="A423" s="38"/>
      <c r="B423" s="39"/>
      <c r="C423" s="218" t="s">
        <v>638</v>
      </c>
      <c r="D423" s="218" t="s">
        <v>131</v>
      </c>
      <c r="E423" s="219" t="s">
        <v>608</v>
      </c>
      <c r="F423" s="220" t="s">
        <v>609</v>
      </c>
      <c r="G423" s="221" t="s">
        <v>600</v>
      </c>
      <c r="H423" s="222">
        <v>1</v>
      </c>
      <c r="I423" s="223"/>
      <c r="J423" s="224">
        <f>ROUND(I423*H423,2)</f>
        <v>0</v>
      </c>
      <c r="K423" s="220" t="s">
        <v>135</v>
      </c>
      <c r="L423" s="44"/>
      <c r="M423" s="225" t="s">
        <v>1</v>
      </c>
      <c r="N423" s="226" t="s">
        <v>38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601</v>
      </c>
      <c r="AT423" s="229" t="s">
        <v>131</v>
      </c>
      <c r="AU423" s="229" t="s">
        <v>83</v>
      </c>
      <c r="AY423" s="17" t="s">
        <v>129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81</v>
      </c>
      <c r="BK423" s="230">
        <f>ROUND(I423*H423,2)</f>
        <v>0</v>
      </c>
      <c r="BL423" s="17" t="s">
        <v>601</v>
      </c>
      <c r="BM423" s="229" t="s">
        <v>610</v>
      </c>
    </row>
    <row r="424" s="2" customFormat="1">
      <c r="A424" s="38"/>
      <c r="B424" s="39"/>
      <c r="C424" s="40"/>
      <c r="D424" s="231" t="s">
        <v>138</v>
      </c>
      <c r="E424" s="40"/>
      <c r="F424" s="232" t="s">
        <v>609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138</v>
      </c>
      <c r="AU424" s="17" t="s">
        <v>83</v>
      </c>
    </row>
    <row r="425" s="2" customFormat="1">
      <c r="A425" s="38"/>
      <c r="B425" s="39"/>
      <c r="C425" s="40"/>
      <c r="D425" s="231" t="s">
        <v>140</v>
      </c>
      <c r="E425" s="40"/>
      <c r="F425" s="236" t="s">
        <v>611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140</v>
      </c>
      <c r="AU425" s="17" t="s">
        <v>83</v>
      </c>
    </row>
    <row r="426" s="2" customFormat="1" ht="16.5" customHeight="1">
      <c r="A426" s="38"/>
      <c r="B426" s="39"/>
      <c r="C426" s="218" t="s">
        <v>645</v>
      </c>
      <c r="D426" s="218" t="s">
        <v>131</v>
      </c>
      <c r="E426" s="219" t="s">
        <v>613</v>
      </c>
      <c r="F426" s="220" t="s">
        <v>614</v>
      </c>
      <c r="G426" s="221" t="s">
        <v>600</v>
      </c>
      <c r="H426" s="222">
        <v>1</v>
      </c>
      <c r="I426" s="223"/>
      <c r="J426" s="224">
        <f>ROUND(I426*H426,2)</f>
        <v>0</v>
      </c>
      <c r="K426" s="220" t="s">
        <v>135</v>
      </c>
      <c r="L426" s="44"/>
      <c r="M426" s="225" t="s">
        <v>1</v>
      </c>
      <c r="N426" s="226" t="s">
        <v>38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601</v>
      </c>
      <c r="AT426" s="229" t="s">
        <v>131</v>
      </c>
      <c r="AU426" s="229" t="s">
        <v>83</v>
      </c>
      <c r="AY426" s="17" t="s">
        <v>129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81</v>
      </c>
      <c r="BK426" s="230">
        <f>ROUND(I426*H426,2)</f>
        <v>0</v>
      </c>
      <c r="BL426" s="17" t="s">
        <v>601</v>
      </c>
      <c r="BM426" s="229" t="s">
        <v>615</v>
      </c>
    </row>
    <row r="427" s="2" customFormat="1">
      <c r="A427" s="38"/>
      <c r="B427" s="39"/>
      <c r="C427" s="40"/>
      <c r="D427" s="231" t="s">
        <v>138</v>
      </c>
      <c r="E427" s="40"/>
      <c r="F427" s="232" t="s">
        <v>614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138</v>
      </c>
      <c r="AU427" s="17" t="s">
        <v>83</v>
      </c>
    </row>
    <row r="428" s="2" customFormat="1">
      <c r="A428" s="38"/>
      <c r="B428" s="39"/>
      <c r="C428" s="40"/>
      <c r="D428" s="231" t="s">
        <v>140</v>
      </c>
      <c r="E428" s="40"/>
      <c r="F428" s="236" t="s">
        <v>616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140</v>
      </c>
      <c r="AU428" s="17" t="s">
        <v>83</v>
      </c>
    </row>
    <row r="429" s="2" customFormat="1" ht="16.5" customHeight="1">
      <c r="A429" s="38"/>
      <c r="B429" s="39"/>
      <c r="C429" s="218" t="s">
        <v>650</v>
      </c>
      <c r="D429" s="218" t="s">
        <v>131</v>
      </c>
      <c r="E429" s="219" t="s">
        <v>618</v>
      </c>
      <c r="F429" s="220" t="s">
        <v>619</v>
      </c>
      <c r="G429" s="221" t="s">
        <v>600</v>
      </c>
      <c r="H429" s="222">
        <v>1</v>
      </c>
      <c r="I429" s="223"/>
      <c r="J429" s="224">
        <f>ROUND(I429*H429,2)</f>
        <v>0</v>
      </c>
      <c r="K429" s="220" t="s">
        <v>135</v>
      </c>
      <c r="L429" s="44"/>
      <c r="M429" s="225" t="s">
        <v>1</v>
      </c>
      <c r="N429" s="226" t="s">
        <v>38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601</v>
      </c>
      <c r="AT429" s="229" t="s">
        <v>131</v>
      </c>
      <c r="AU429" s="229" t="s">
        <v>83</v>
      </c>
      <c r="AY429" s="17" t="s">
        <v>129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81</v>
      </c>
      <c r="BK429" s="230">
        <f>ROUND(I429*H429,2)</f>
        <v>0</v>
      </c>
      <c r="BL429" s="17" t="s">
        <v>601</v>
      </c>
      <c r="BM429" s="229" t="s">
        <v>620</v>
      </c>
    </row>
    <row r="430" s="2" customFormat="1">
      <c r="A430" s="38"/>
      <c r="B430" s="39"/>
      <c r="C430" s="40"/>
      <c r="D430" s="231" t="s">
        <v>138</v>
      </c>
      <c r="E430" s="40"/>
      <c r="F430" s="232" t="s">
        <v>619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138</v>
      </c>
      <c r="AU430" s="17" t="s">
        <v>83</v>
      </c>
    </row>
    <row r="431" s="2" customFormat="1">
      <c r="A431" s="38"/>
      <c r="B431" s="39"/>
      <c r="C431" s="40"/>
      <c r="D431" s="231" t="s">
        <v>140</v>
      </c>
      <c r="E431" s="40"/>
      <c r="F431" s="236" t="s">
        <v>621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140</v>
      </c>
      <c r="AU431" s="17" t="s">
        <v>83</v>
      </c>
    </row>
    <row r="432" s="2" customFormat="1" ht="16.5" customHeight="1">
      <c r="A432" s="38"/>
      <c r="B432" s="39"/>
      <c r="C432" s="218" t="s">
        <v>655</v>
      </c>
      <c r="D432" s="218" t="s">
        <v>131</v>
      </c>
      <c r="E432" s="219" t="s">
        <v>623</v>
      </c>
      <c r="F432" s="220" t="s">
        <v>624</v>
      </c>
      <c r="G432" s="221" t="s">
        <v>600</v>
      </c>
      <c r="H432" s="222">
        <v>1</v>
      </c>
      <c r="I432" s="223"/>
      <c r="J432" s="224">
        <f>ROUND(I432*H432,2)</f>
        <v>0</v>
      </c>
      <c r="K432" s="220" t="s">
        <v>135</v>
      </c>
      <c r="L432" s="44"/>
      <c r="M432" s="225" t="s">
        <v>1</v>
      </c>
      <c r="N432" s="226" t="s">
        <v>38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601</v>
      </c>
      <c r="AT432" s="229" t="s">
        <v>131</v>
      </c>
      <c r="AU432" s="229" t="s">
        <v>83</v>
      </c>
      <c r="AY432" s="17" t="s">
        <v>129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81</v>
      </c>
      <c r="BK432" s="230">
        <f>ROUND(I432*H432,2)</f>
        <v>0</v>
      </c>
      <c r="BL432" s="17" t="s">
        <v>601</v>
      </c>
      <c r="BM432" s="229" t="s">
        <v>625</v>
      </c>
    </row>
    <row r="433" s="2" customFormat="1">
      <c r="A433" s="38"/>
      <c r="B433" s="39"/>
      <c r="C433" s="40"/>
      <c r="D433" s="231" t="s">
        <v>138</v>
      </c>
      <c r="E433" s="40"/>
      <c r="F433" s="232" t="s">
        <v>624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138</v>
      </c>
      <c r="AU433" s="17" t="s">
        <v>83</v>
      </c>
    </row>
    <row r="434" s="2" customFormat="1">
      <c r="A434" s="38"/>
      <c r="B434" s="39"/>
      <c r="C434" s="40"/>
      <c r="D434" s="231" t="s">
        <v>140</v>
      </c>
      <c r="E434" s="40"/>
      <c r="F434" s="236" t="s">
        <v>626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140</v>
      </c>
      <c r="AU434" s="17" t="s">
        <v>83</v>
      </c>
    </row>
    <row r="435" s="2" customFormat="1" ht="16.5" customHeight="1">
      <c r="A435" s="38"/>
      <c r="B435" s="39"/>
      <c r="C435" s="218" t="s">
        <v>662</v>
      </c>
      <c r="D435" s="218" t="s">
        <v>131</v>
      </c>
      <c r="E435" s="219" t="s">
        <v>628</v>
      </c>
      <c r="F435" s="220" t="s">
        <v>629</v>
      </c>
      <c r="G435" s="221" t="s">
        <v>600</v>
      </c>
      <c r="H435" s="222">
        <v>1</v>
      </c>
      <c r="I435" s="223"/>
      <c r="J435" s="224">
        <f>ROUND(I435*H435,2)</f>
        <v>0</v>
      </c>
      <c r="K435" s="220" t="s">
        <v>135</v>
      </c>
      <c r="L435" s="44"/>
      <c r="M435" s="225" t="s">
        <v>1</v>
      </c>
      <c r="N435" s="226" t="s">
        <v>38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601</v>
      </c>
      <c r="AT435" s="229" t="s">
        <v>131</v>
      </c>
      <c r="AU435" s="229" t="s">
        <v>83</v>
      </c>
      <c r="AY435" s="17" t="s">
        <v>129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81</v>
      </c>
      <c r="BK435" s="230">
        <f>ROUND(I435*H435,2)</f>
        <v>0</v>
      </c>
      <c r="BL435" s="17" t="s">
        <v>601</v>
      </c>
      <c r="BM435" s="229" t="s">
        <v>630</v>
      </c>
    </row>
    <row r="436" s="2" customFormat="1">
      <c r="A436" s="38"/>
      <c r="B436" s="39"/>
      <c r="C436" s="40"/>
      <c r="D436" s="231" t="s">
        <v>138</v>
      </c>
      <c r="E436" s="40"/>
      <c r="F436" s="232" t="s">
        <v>629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138</v>
      </c>
      <c r="AU436" s="17" t="s">
        <v>83</v>
      </c>
    </row>
    <row r="437" s="2" customFormat="1">
      <c r="A437" s="38"/>
      <c r="B437" s="39"/>
      <c r="C437" s="40"/>
      <c r="D437" s="231" t="s">
        <v>140</v>
      </c>
      <c r="E437" s="40"/>
      <c r="F437" s="236" t="s">
        <v>631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140</v>
      </c>
      <c r="AU437" s="17" t="s">
        <v>83</v>
      </c>
    </row>
    <row r="438" s="12" customFormat="1" ht="22.8" customHeight="1">
      <c r="A438" s="12"/>
      <c r="B438" s="202"/>
      <c r="C438" s="203"/>
      <c r="D438" s="204" t="s">
        <v>72</v>
      </c>
      <c r="E438" s="216" t="s">
        <v>632</v>
      </c>
      <c r="F438" s="216" t="s">
        <v>633</v>
      </c>
      <c r="G438" s="203"/>
      <c r="H438" s="203"/>
      <c r="I438" s="206"/>
      <c r="J438" s="217">
        <f>BK438</f>
        <v>0</v>
      </c>
      <c r="K438" s="203"/>
      <c r="L438" s="208"/>
      <c r="M438" s="209"/>
      <c r="N438" s="210"/>
      <c r="O438" s="210"/>
      <c r="P438" s="211">
        <f>SUM(P439:P441)</f>
        <v>0</v>
      </c>
      <c r="Q438" s="210"/>
      <c r="R438" s="211">
        <f>SUM(R439:R441)</f>
        <v>0</v>
      </c>
      <c r="S438" s="210"/>
      <c r="T438" s="212">
        <f>SUM(T439:T441)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3" t="s">
        <v>165</v>
      </c>
      <c r="AT438" s="214" t="s">
        <v>72</v>
      </c>
      <c r="AU438" s="214" t="s">
        <v>81</v>
      </c>
      <c r="AY438" s="213" t="s">
        <v>129</v>
      </c>
      <c r="BK438" s="215">
        <f>SUM(BK439:BK441)</f>
        <v>0</v>
      </c>
    </row>
    <row r="439" s="2" customFormat="1" ht="16.5" customHeight="1">
      <c r="A439" s="38"/>
      <c r="B439" s="39"/>
      <c r="C439" s="218" t="s">
        <v>668</v>
      </c>
      <c r="D439" s="218" t="s">
        <v>131</v>
      </c>
      <c r="E439" s="219" t="s">
        <v>639</v>
      </c>
      <c r="F439" s="220" t="s">
        <v>640</v>
      </c>
      <c r="G439" s="221" t="s">
        <v>600</v>
      </c>
      <c r="H439" s="222">
        <v>1</v>
      </c>
      <c r="I439" s="223"/>
      <c r="J439" s="224">
        <f>ROUND(I439*H439,2)</f>
        <v>0</v>
      </c>
      <c r="K439" s="220" t="s">
        <v>135</v>
      </c>
      <c r="L439" s="44"/>
      <c r="M439" s="225" t="s">
        <v>1</v>
      </c>
      <c r="N439" s="226" t="s">
        <v>38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601</v>
      </c>
      <c r="AT439" s="229" t="s">
        <v>131</v>
      </c>
      <c r="AU439" s="229" t="s">
        <v>83</v>
      </c>
      <c r="AY439" s="17" t="s">
        <v>129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81</v>
      </c>
      <c r="BK439" s="230">
        <f>ROUND(I439*H439,2)</f>
        <v>0</v>
      </c>
      <c r="BL439" s="17" t="s">
        <v>601</v>
      </c>
      <c r="BM439" s="229" t="s">
        <v>641</v>
      </c>
    </row>
    <row r="440" s="2" customFormat="1">
      <c r="A440" s="38"/>
      <c r="B440" s="39"/>
      <c r="C440" s="40"/>
      <c r="D440" s="231" t="s">
        <v>138</v>
      </c>
      <c r="E440" s="40"/>
      <c r="F440" s="232" t="s">
        <v>640</v>
      </c>
      <c r="G440" s="40"/>
      <c r="H440" s="40"/>
      <c r="I440" s="233"/>
      <c r="J440" s="40"/>
      <c r="K440" s="40"/>
      <c r="L440" s="44"/>
      <c r="M440" s="234"/>
      <c r="N440" s="235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138</v>
      </c>
      <c r="AU440" s="17" t="s">
        <v>83</v>
      </c>
    </row>
    <row r="441" s="2" customFormat="1">
      <c r="A441" s="38"/>
      <c r="B441" s="39"/>
      <c r="C441" s="40"/>
      <c r="D441" s="231" t="s">
        <v>140</v>
      </c>
      <c r="E441" s="40"/>
      <c r="F441" s="236" t="s">
        <v>642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140</v>
      </c>
      <c r="AU441" s="17" t="s">
        <v>83</v>
      </c>
    </row>
    <row r="442" s="12" customFormat="1" ht="22.8" customHeight="1">
      <c r="A442" s="12"/>
      <c r="B442" s="202"/>
      <c r="C442" s="203"/>
      <c r="D442" s="204" t="s">
        <v>72</v>
      </c>
      <c r="E442" s="216" t="s">
        <v>643</v>
      </c>
      <c r="F442" s="216" t="s">
        <v>644</v>
      </c>
      <c r="G442" s="203"/>
      <c r="H442" s="203"/>
      <c r="I442" s="206"/>
      <c r="J442" s="217">
        <f>BK442</f>
        <v>0</v>
      </c>
      <c r="K442" s="203"/>
      <c r="L442" s="208"/>
      <c r="M442" s="209"/>
      <c r="N442" s="210"/>
      <c r="O442" s="210"/>
      <c r="P442" s="211">
        <f>SUM(P443:P444)</f>
        <v>0</v>
      </c>
      <c r="Q442" s="210"/>
      <c r="R442" s="211">
        <f>SUM(R443:R444)</f>
        <v>0</v>
      </c>
      <c r="S442" s="210"/>
      <c r="T442" s="212">
        <f>SUM(T443:T444)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3" t="s">
        <v>165</v>
      </c>
      <c r="AT442" s="214" t="s">
        <v>72</v>
      </c>
      <c r="AU442" s="214" t="s">
        <v>81</v>
      </c>
      <c r="AY442" s="213" t="s">
        <v>129</v>
      </c>
      <c r="BK442" s="215">
        <f>SUM(BK443:BK444)</f>
        <v>0</v>
      </c>
    </row>
    <row r="443" s="2" customFormat="1" ht="16.5" customHeight="1">
      <c r="A443" s="38"/>
      <c r="B443" s="39"/>
      <c r="C443" s="218" t="s">
        <v>673</v>
      </c>
      <c r="D443" s="218" t="s">
        <v>131</v>
      </c>
      <c r="E443" s="219" t="s">
        <v>646</v>
      </c>
      <c r="F443" s="220" t="s">
        <v>644</v>
      </c>
      <c r="G443" s="221" t="s">
        <v>600</v>
      </c>
      <c r="H443" s="222">
        <v>1</v>
      </c>
      <c r="I443" s="223"/>
      <c r="J443" s="224">
        <f>ROUND(I443*H443,2)</f>
        <v>0</v>
      </c>
      <c r="K443" s="220" t="s">
        <v>135</v>
      </c>
      <c r="L443" s="44"/>
      <c r="M443" s="225" t="s">
        <v>1</v>
      </c>
      <c r="N443" s="226" t="s">
        <v>38</v>
      </c>
      <c r="O443" s="91"/>
      <c r="P443" s="227">
        <f>O443*H443</f>
        <v>0</v>
      </c>
      <c r="Q443" s="227">
        <v>0</v>
      </c>
      <c r="R443" s="227">
        <f>Q443*H443</f>
        <v>0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601</v>
      </c>
      <c r="AT443" s="229" t="s">
        <v>131</v>
      </c>
      <c r="AU443" s="229" t="s">
        <v>83</v>
      </c>
      <c r="AY443" s="17" t="s">
        <v>129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81</v>
      </c>
      <c r="BK443" s="230">
        <f>ROUND(I443*H443,2)</f>
        <v>0</v>
      </c>
      <c r="BL443" s="17" t="s">
        <v>601</v>
      </c>
      <c r="BM443" s="229" t="s">
        <v>647</v>
      </c>
    </row>
    <row r="444" s="2" customFormat="1">
      <c r="A444" s="38"/>
      <c r="B444" s="39"/>
      <c r="C444" s="40"/>
      <c r="D444" s="231" t="s">
        <v>138</v>
      </c>
      <c r="E444" s="40"/>
      <c r="F444" s="232" t="s">
        <v>644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138</v>
      </c>
      <c r="AU444" s="17" t="s">
        <v>83</v>
      </c>
    </row>
    <row r="445" s="12" customFormat="1" ht="22.8" customHeight="1">
      <c r="A445" s="12"/>
      <c r="B445" s="202"/>
      <c r="C445" s="203"/>
      <c r="D445" s="204" t="s">
        <v>72</v>
      </c>
      <c r="E445" s="216" t="s">
        <v>648</v>
      </c>
      <c r="F445" s="216" t="s">
        <v>649</v>
      </c>
      <c r="G445" s="203"/>
      <c r="H445" s="203"/>
      <c r="I445" s="206"/>
      <c r="J445" s="217">
        <f>BK445</f>
        <v>0</v>
      </c>
      <c r="K445" s="203"/>
      <c r="L445" s="208"/>
      <c r="M445" s="209"/>
      <c r="N445" s="210"/>
      <c r="O445" s="210"/>
      <c r="P445" s="211">
        <f>SUM(P446:P451)</f>
        <v>0</v>
      </c>
      <c r="Q445" s="210"/>
      <c r="R445" s="211">
        <f>SUM(R446:R451)</f>
        <v>0</v>
      </c>
      <c r="S445" s="210"/>
      <c r="T445" s="212">
        <f>SUM(T446:T451)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3" t="s">
        <v>165</v>
      </c>
      <c r="AT445" s="214" t="s">
        <v>72</v>
      </c>
      <c r="AU445" s="214" t="s">
        <v>81</v>
      </c>
      <c r="AY445" s="213" t="s">
        <v>129</v>
      </c>
      <c r="BK445" s="215">
        <f>SUM(BK446:BK451)</f>
        <v>0</v>
      </c>
    </row>
    <row r="446" s="2" customFormat="1" ht="16.5" customHeight="1">
      <c r="A446" s="38"/>
      <c r="B446" s="39"/>
      <c r="C446" s="218" t="s">
        <v>680</v>
      </c>
      <c r="D446" s="218" t="s">
        <v>131</v>
      </c>
      <c r="E446" s="219" t="s">
        <v>651</v>
      </c>
      <c r="F446" s="220" t="s">
        <v>652</v>
      </c>
      <c r="G446" s="221" t="s">
        <v>600</v>
      </c>
      <c r="H446" s="222">
        <v>1</v>
      </c>
      <c r="I446" s="223"/>
      <c r="J446" s="224">
        <f>ROUND(I446*H446,2)</f>
        <v>0</v>
      </c>
      <c r="K446" s="220" t="s">
        <v>135</v>
      </c>
      <c r="L446" s="44"/>
      <c r="M446" s="225" t="s">
        <v>1</v>
      </c>
      <c r="N446" s="226" t="s">
        <v>38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601</v>
      </c>
      <c r="AT446" s="229" t="s">
        <v>131</v>
      </c>
      <c r="AU446" s="229" t="s">
        <v>83</v>
      </c>
      <c r="AY446" s="17" t="s">
        <v>129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81</v>
      </c>
      <c r="BK446" s="230">
        <f>ROUND(I446*H446,2)</f>
        <v>0</v>
      </c>
      <c r="BL446" s="17" t="s">
        <v>601</v>
      </c>
      <c r="BM446" s="229" t="s">
        <v>653</v>
      </c>
    </row>
    <row r="447" s="2" customFormat="1">
      <c r="A447" s="38"/>
      <c r="B447" s="39"/>
      <c r="C447" s="40"/>
      <c r="D447" s="231" t="s">
        <v>138</v>
      </c>
      <c r="E447" s="40"/>
      <c r="F447" s="232" t="s">
        <v>652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138</v>
      </c>
      <c r="AU447" s="17" t="s">
        <v>83</v>
      </c>
    </row>
    <row r="448" s="2" customFormat="1">
      <c r="A448" s="38"/>
      <c r="B448" s="39"/>
      <c r="C448" s="40"/>
      <c r="D448" s="231" t="s">
        <v>140</v>
      </c>
      <c r="E448" s="40"/>
      <c r="F448" s="236" t="s">
        <v>654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140</v>
      </c>
      <c r="AU448" s="17" t="s">
        <v>83</v>
      </c>
    </row>
    <row r="449" s="2" customFormat="1" ht="16.5" customHeight="1">
      <c r="A449" s="38"/>
      <c r="B449" s="39"/>
      <c r="C449" s="218" t="s">
        <v>834</v>
      </c>
      <c r="D449" s="218" t="s">
        <v>131</v>
      </c>
      <c r="E449" s="219" t="s">
        <v>656</v>
      </c>
      <c r="F449" s="220" t="s">
        <v>657</v>
      </c>
      <c r="G449" s="221" t="s">
        <v>600</v>
      </c>
      <c r="H449" s="222">
        <v>1</v>
      </c>
      <c r="I449" s="223"/>
      <c r="J449" s="224">
        <f>ROUND(I449*H449,2)</f>
        <v>0</v>
      </c>
      <c r="K449" s="220" t="s">
        <v>135</v>
      </c>
      <c r="L449" s="44"/>
      <c r="M449" s="225" t="s">
        <v>1</v>
      </c>
      <c r="N449" s="226" t="s">
        <v>38</v>
      </c>
      <c r="O449" s="91"/>
      <c r="P449" s="227">
        <f>O449*H449</f>
        <v>0</v>
      </c>
      <c r="Q449" s="227">
        <v>0</v>
      </c>
      <c r="R449" s="227">
        <f>Q449*H449</f>
        <v>0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601</v>
      </c>
      <c r="AT449" s="229" t="s">
        <v>131</v>
      </c>
      <c r="AU449" s="229" t="s">
        <v>83</v>
      </c>
      <c r="AY449" s="17" t="s">
        <v>129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81</v>
      </c>
      <c r="BK449" s="230">
        <f>ROUND(I449*H449,2)</f>
        <v>0</v>
      </c>
      <c r="BL449" s="17" t="s">
        <v>601</v>
      </c>
      <c r="BM449" s="229" t="s">
        <v>658</v>
      </c>
    </row>
    <row r="450" s="2" customFormat="1">
      <c r="A450" s="38"/>
      <c r="B450" s="39"/>
      <c r="C450" s="40"/>
      <c r="D450" s="231" t="s">
        <v>138</v>
      </c>
      <c r="E450" s="40"/>
      <c r="F450" s="232" t="s">
        <v>657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138</v>
      </c>
      <c r="AU450" s="17" t="s">
        <v>83</v>
      </c>
    </row>
    <row r="451" s="2" customFormat="1">
      <c r="A451" s="38"/>
      <c r="B451" s="39"/>
      <c r="C451" s="40"/>
      <c r="D451" s="231" t="s">
        <v>140</v>
      </c>
      <c r="E451" s="40"/>
      <c r="F451" s="236" t="s">
        <v>659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140</v>
      </c>
      <c r="AU451" s="17" t="s">
        <v>83</v>
      </c>
    </row>
    <row r="452" s="12" customFormat="1" ht="22.8" customHeight="1">
      <c r="A452" s="12"/>
      <c r="B452" s="202"/>
      <c r="C452" s="203"/>
      <c r="D452" s="204" t="s">
        <v>72</v>
      </c>
      <c r="E452" s="216" t="s">
        <v>660</v>
      </c>
      <c r="F452" s="216" t="s">
        <v>661</v>
      </c>
      <c r="G452" s="203"/>
      <c r="H452" s="203"/>
      <c r="I452" s="206"/>
      <c r="J452" s="217">
        <f>BK452</f>
        <v>0</v>
      </c>
      <c r="K452" s="203"/>
      <c r="L452" s="208"/>
      <c r="M452" s="209"/>
      <c r="N452" s="210"/>
      <c r="O452" s="210"/>
      <c r="P452" s="211">
        <f>SUM(P453:P455)</f>
        <v>0</v>
      </c>
      <c r="Q452" s="210"/>
      <c r="R452" s="211">
        <f>SUM(R453:R455)</f>
        <v>0</v>
      </c>
      <c r="S452" s="210"/>
      <c r="T452" s="212">
        <f>SUM(T453:T455)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3" t="s">
        <v>165</v>
      </c>
      <c r="AT452" s="214" t="s">
        <v>72</v>
      </c>
      <c r="AU452" s="214" t="s">
        <v>81</v>
      </c>
      <c r="AY452" s="213" t="s">
        <v>129</v>
      </c>
      <c r="BK452" s="215">
        <f>SUM(BK453:BK455)</f>
        <v>0</v>
      </c>
    </row>
    <row r="453" s="2" customFormat="1" ht="16.5" customHeight="1">
      <c r="A453" s="38"/>
      <c r="B453" s="39"/>
      <c r="C453" s="218" t="s">
        <v>835</v>
      </c>
      <c r="D453" s="218" t="s">
        <v>131</v>
      </c>
      <c r="E453" s="219" t="s">
        <v>663</v>
      </c>
      <c r="F453" s="220" t="s">
        <v>661</v>
      </c>
      <c r="G453" s="221" t="s">
        <v>600</v>
      </c>
      <c r="H453" s="222">
        <v>1</v>
      </c>
      <c r="I453" s="223"/>
      <c r="J453" s="224">
        <f>ROUND(I453*H453,2)</f>
        <v>0</v>
      </c>
      <c r="K453" s="220" t="s">
        <v>135</v>
      </c>
      <c r="L453" s="44"/>
      <c r="M453" s="225" t="s">
        <v>1</v>
      </c>
      <c r="N453" s="226" t="s">
        <v>38</v>
      </c>
      <c r="O453" s="91"/>
      <c r="P453" s="227">
        <f>O453*H453</f>
        <v>0</v>
      </c>
      <c r="Q453" s="227">
        <v>0</v>
      </c>
      <c r="R453" s="227">
        <f>Q453*H453</f>
        <v>0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601</v>
      </c>
      <c r="AT453" s="229" t="s">
        <v>131</v>
      </c>
      <c r="AU453" s="229" t="s">
        <v>83</v>
      </c>
      <c r="AY453" s="17" t="s">
        <v>129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81</v>
      </c>
      <c r="BK453" s="230">
        <f>ROUND(I453*H453,2)</f>
        <v>0</v>
      </c>
      <c r="BL453" s="17" t="s">
        <v>601</v>
      </c>
      <c r="BM453" s="229" t="s">
        <v>664</v>
      </c>
    </row>
    <row r="454" s="2" customFormat="1">
      <c r="A454" s="38"/>
      <c r="B454" s="39"/>
      <c r="C454" s="40"/>
      <c r="D454" s="231" t="s">
        <v>138</v>
      </c>
      <c r="E454" s="40"/>
      <c r="F454" s="232" t="s">
        <v>661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138</v>
      </c>
      <c r="AU454" s="17" t="s">
        <v>83</v>
      </c>
    </row>
    <row r="455" s="2" customFormat="1">
      <c r="A455" s="38"/>
      <c r="B455" s="39"/>
      <c r="C455" s="40"/>
      <c r="D455" s="231" t="s">
        <v>140</v>
      </c>
      <c r="E455" s="40"/>
      <c r="F455" s="236" t="s">
        <v>665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140</v>
      </c>
      <c r="AU455" s="17" t="s">
        <v>83</v>
      </c>
    </row>
    <row r="456" s="12" customFormat="1" ht="22.8" customHeight="1">
      <c r="A456" s="12"/>
      <c r="B456" s="202"/>
      <c r="C456" s="203"/>
      <c r="D456" s="204" t="s">
        <v>72</v>
      </c>
      <c r="E456" s="216" t="s">
        <v>666</v>
      </c>
      <c r="F456" s="216" t="s">
        <v>667</v>
      </c>
      <c r="G456" s="203"/>
      <c r="H456" s="203"/>
      <c r="I456" s="206"/>
      <c r="J456" s="217">
        <f>BK456</f>
        <v>0</v>
      </c>
      <c r="K456" s="203"/>
      <c r="L456" s="208"/>
      <c r="M456" s="209"/>
      <c r="N456" s="210"/>
      <c r="O456" s="210"/>
      <c r="P456" s="211">
        <f>SUM(P457:P462)</f>
        <v>0</v>
      </c>
      <c r="Q456" s="210"/>
      <c r="R456" s="211">
        <f>SUM(R457:R462)</f>
        <v>0</v>
      </c>
      <c r="S456" s="210"/>
      <c r="T456" s="212">
        <f>SUM(T457:T462)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3" t="s">
        <v>165</v>
      </c>
      <c r="AT456" s="214" t="s">
        <v>72</v>
      </c>
      <c r="AU456" s="214" t="s">
        <v>81</v>
      </c>
      <c r="AY456" s="213" t="s">
        <v>129</v>
      </c>
      <c r="BK456" s="215">
        <f>SUM(BK457:BK462)</f>
        <v>0</v>
      </c>
    </row>
    <row r="457" s="2" customFormat="1" ht="16.5" customHeight="1">
      <c r="A457" s="38"/>
      <c r="B457" s="39"/>
      <c r="C457" s="218" t="s">
        <v>836</v>
      </c>
      <c r="D457" s="218" t="s">
        <v>131</v>
      </c>
      <c r="E457" s="219" t="s">
        <v>669</v>
      </c>
      <c r="F457" s="220" t="s">
        <v>670</v>
      </c>
      <c r="G457" s="221" t="s">
        <v>600</v>
      </c>
      <c r="H457" s="222">
        <v>1</v>
      </c>
      <c r="I457" s="223"/>
      <c r="J457" s="224">
        <f>ROUND(I457*H457,2)</f>
        <v>0</v>
      </c>
      <c r="K457" s="220" t="s">
        <v>135</v>
      </c>
      <c r="L457" s="44"/>
      <c r="M457" s="225" t="s">
        <v>1</v>
      </c>
      <c r="N457" s="226" t="s">
        <v>38</v>
      </c>
      <c r="O457" s="91"/>
      <c r="P457" s="227">
        <f>O457*H457</f>
        <v>0</v>
      </c>
      <c r="Q457" s="227">
        <v>0</v>
      </c>
      <c r="R457" s="227">
        <f>Q457*H457</f>
        <v>0</v>
      </c>
      <c r="S457" s="227">
        <v>0</v>
      </c>
      <c r="T457" s="22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9" t="s">
        <v>601</v>
      </c>
      <c r="AT457" s="229" t="s">
        <v>131</v>
      </c>
      <c r="AU457" s="229" t="s">
        <v>83</v>
      </c>
      <c r="AY457" s="17" t="s">
        <v>129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81</v>
      </c>
      <c r="BK457" s="230">
        <f>ROUND(I457*H457,2)</f>
        <v>0</v>
      </c>
      <c r="BL457" s="17" t="s">
        <v>601</v>
      </c>
      <c r="BM457" s="229" t="s">
        <v>671</v>
      </c>
    </row>
    <row r="458" s="2" customFormat="1">
      <c r="A458" s="38"/>
      <c r="B458" s="39"/>
      <c r="C458" s="40"/>
      <c r="D458" s="231" t="s">
        <v>138</v>
      </c>
      <c r="E458" s="40"/>
      <c r="F458" s="232" t="s">
        <v>670</v>
      </c>
      <c r="G458" s="40"/>
      <c r="H458" s="40"/>
      <c r="I458" s="233"/>
      <c r="J458" s="40"/>
      <c r="K458" s="40"/>
      <c r="L458" s="44"/>
      <c r="M458" s="234"/>
      <c r="N458" s="235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138</v>
      </c>
      <c r="AU458" s="17" t="s">
        <v>83</v>
      </c>
    </row>
    <row r="459" s="2" customFormat="1">
      <c r="A459" s="38"/>
      <c r="B459" s="39"/>
      <c r="C459" s="40"/>
      <c r="D459" s="231" t="s">
        <v>140</v>
      </c>
      <c r="E459" s="40"/>
      <c r="F459" s="236" t="s">
        <v>672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140</v>
      </c>
      <c r="AU459" s="17" t="s">
        <v>83</v>
      </c>
    </row>
    <row r="460" s="2" customFormat="1" ht="16.5" customHeight="1">
      <c r="A460" s="38"/>
      <c r="B460" s="39"/>
      <c r="C460" s="218" t="s">
        <v>837</v>
      </c>
      <c r="D460" s="218" t="s">
        <v>131</v>
      </c>
      <c r="E460" s="219" t="s">
        <v>674</v>
      </c>
      <c r="F460" s="220" t="s">
        <v>675</v>
      </c>
      <c r="G460" s="221" t="s">
        <v>600</v>
      </c>
      <c r="H460" s="222">
        <v>1</v>
      </c>
      <c r="I460" s="223"/>
      <c r="J460" s="224">
        <f>ROUND(I460*H460,2)</f>
        <v>0</v>
      </c>
      <c r="K460" s="220" t="s">
        <v>135</v>
      </c>
      <c r="L460" s="44"/>
      <c r="M460" s="225" t="s">
        <v>1</v>
      </c>
      <c r="N460" s="226" t="s">
        <v>38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601</v>
      </c>
      <c r="AT460" s="229" t="s">
        <v>131</v>
      </c>
      <c r="AU460" s="229" t="s">
        <v>83</v>
      </c>
      <c r="AY460" s="17" t="s">
        <v>129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81</v>
      </c>
      <c r="BK460" s="230">
        <f>ROUND(I460*H460,2)</f>
        <v>0</v>
      </c>
      <c r="BL460" s="17" t="s">
        <v>601</v>
      </c>
      <c r="BM460" s="229" t="s">
        <v>676</v>
      </c>
    </row>
    <row r="461" s="2" customFormat="1">
      <c r="A461" s="38"/>
      <c r="B461" s="39"/>
      <c r="C461" s="40"/>
      <c r="D461" s="231" t="s">
        <v>138</v>
      </c>
      <c r="E461" s="40"/>
      <c r="F461" s="232" t="s">
        <v>675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138</v>
      </c>
      <c r="AU461" s="17" t="s">
        <v>83</v>
      </c>
    </row>
    <row r="462" s="2" customFormat="1">
      <c r="A462" s="38"/>
      <c r="B462" s="39"/>
      <c r="C462" s="40"/>
      <c r="D462" s="231" t="s">
        <v>140</v>
      </c>
      <c r="E462" s="40"/>
      <c r="F462" s="236" t="s">
        <v>677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140</v>
      </c>
      <c r="AU462" s="17" t="s">
        <v>83</v>
      </c>
    </row>
    <row r="463" s="12" customFormat="1" ht="22.8" customHeight="1">
      <c r="A463" s="12"/>
      <c r="B463" s="202"/>
      <c r="C463" s="203"/>
      <c r="D463" s="204" t="s">
        <v>72</v>
      </c>
      <c r="E463" s="216" t="s">
        <v>678</v>
      </c>
      <c r="F463" s="216" t="s">
        <v>679</v>
      </c>
      <c r="G463" s="203"/>
      <c r="H463" s="203"/>
      <c r="I463" s="206"/>
      <c r="J463" s="217">
        <f>BK463</f>
        <v>0</v>
      </c>
      <c r="K463" s="203"/>
      <c r="L463" s="208"/>
      <c r="M463" s="209"/>
      <c r="N463" s="210"/>
      <c r="O463" s="210"/>
      <c r="P463" s="211">
        <f>SUM(P464:P466)</f>
        <v>0</v>
      </c>
      <c r="Q463" s="210"/>
      <c r="R463" s="211">
        <f>SUM(R464:R466)</f>
        <v>0</v>
      </c>
      <c r="S463" s="210"/>
      <c r="T463" s="212">
        <f>SUM(T464:T466)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3" t="s">
        <v>165</v>
      </c>
      <c r="AT463" s="214" t="s">
        <v>72</v>
      </c>
      <c r="AU463" s="214" t="s">
        <v>81</v>
      </c>
      <c r="AY463" s="213" t="s">
        <v>129</v>
      </c>
      <c r="BK463" s="215">
        <f>SUM(BK464:BK466)</f>
        <v>0</v>
      </c>
    </row>
    <row r="464" s="2" customFormat="1" ht="16.5" customHeight="1">
      <c r="A464" s="38"/>
      <c r="B464" s="39"/>
      <c r="C464" s="218" t="s">
        <v>838</v>
      </c>
      <c r="D464" s="218" t="s">
        <v>131</v>
      </c>
      <c r="E464" s="219" t="s">
        <v>681</v>
      </c>
      <c r="F464" s="220" t="s">
        <v>682</v>
      </c>
      <c r="G464" s="221" t="s">
        <v>600</v>
      </c>
      <c r="H464" s="222">
        <v>1</v>
      </c>
      <c r="I464" s="223"/>
      <c r="J464" s="224">
        <f>ROUND(I464*H464,2)</f>
        <v>0</v>
      </c>
      <c r="K464" s="220" t="s">
        <v>135</v>
      </c>
      <c r="L464" s="44"/>
      <c r="M464" s="225" t="s">
        <v>1</v>
      </c>
      <c r="N464" s="226" t="s">
        <v>38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601</v>
      </c>
      <c r="AT464" s="229" t="s">
        <v>131</v>
      </c>
      <c r="AU464" s="229" t="s">
        <v>83</v>
      </c>
      <c r="AY464" s="17" t="s">
        <v>129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81</v>
      </c>
      <c r="BK464" s="230">
        <f>ROUND(I464*H464,2)</f>
        <v>0</v>
      </c>
      <c r="BL464" s="17" t="s">
        <v>601</v>
      </c>
      <c r="BM464" s="229" t="s">
        <v>683</v>
      </c>
    </row>
    <row r="465" s="2" customFormat="1">
      <c r="A465" s="38"/>
      <c r="B465" s="39"/>
      <c r="C465" s="40"/>
      <c r="D465" s="231" t="s">
        <v>138</v>
      </c>
      <c r="E465" s="40"/>
      <c r="F465" s="232" t="s">
        <v>682</v>
      </c>
      <c r="G465" s="40"/>
      <c r="H465" s="40"/>
      <c r="I465" s="233"/>
      <c r="J465" s="40"/>
      <c r="K465" s="40"/>
      <c r="L465" s="44"/>
      <c r="M465" s="234"/>
      <c r="N465" s="23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138</v>
      </c>
      <c r="AU465" s="17" t="s">
        <v>83</v>
      </c>
    </row>
    <row r="466" s="2" customFormat="1">
      <c r="A466" s="38"/>
      <c r="B466" s="39"/>
      <c r="C466" s="40"/>
      <c r="D466" s="231" t="s">
        <v>140</v>
      </c>
      <c r="E466" s="40"/>
      <c r="F466" s="236" t="s">
        <v>684</v>
      </c>
      <c r="G466" s="40"/>
      <c r="H466" s="40"/>
      <c r="I466" s="233"/>
      <c r="J466" s="40"/>
      <c r="K466" s="40"/>
      <c r="L466" s="44"/>
      <c r="M466" s="279"/>
      <c r="N466" s="280"/>
      <c r="O466" s="281"/>
      <c r="P466" s="281"/>
      <c r="Q466" s="281"/>
      <c r="R466" s="281"/>
      <c r="S466" s="281"/>
      <c r="T466" s="28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140</v>
      </c>
      <c r="AU466" s="17" t="s">
        <v>83</v>
      </c>
    </row>
    <row r="467" s="2" customFormat="1" ht="6.96" customHeight="1">
      <c r="A467" s="38"/>
      <c r="B467" s="66"/>
      <c r="C467" s="67"/>
      <c r="D467" s="67"/>
      <c r="E467" s="67"/>
      <c r="F467" s="67"/>
      <c r="G467" s="67"/>
      <c r="H467" s="67"/>
      <c r="I467" s="67"/>
      <c r="J467" s="67"/>
      <c r="K467" s="67"/>
      <c r="L467" s="44"/>
      <c r="M467" s="38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</row>
  </sheetData>
  <sheetProtection sheet="1" autoFilter="0" formatColumns="0" formatRows="0" objects="1" scenarios="1" spinCount="100000" saltValue="Bs3svx5fubUuHCaTtAU4xywqIjKbwaYrOttfg3V8a2OlP0+ruH1CkTQ3ym+fH2+fYcVyRzuH5FpWBx+m5hQcPw==" hashValue="MyUxfDnGpb9NTz0oJjU3eKOtfk/FsLkv2REnIxoBKlRgzsbZYuxc2LIrUCKlsjONKHFUiITeje+n4H3zuvsQwg==" algorithmName="SHA-512" password="CCAC"/>
  <autoFilter ref="C131:K46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Hovorka</dc:creator>
  <cp:lastModifiedBy>Jiří Hovorka</cp:lastModifiedBy>
  <dcterms:created xsi:type="dcterms:W3CDTF">2023-03-21T08:05:44Z</dcterms:created>
  <dcterms:modified xsi:type="dcterms:W3CDTF">2023-03-21T08:05:49Z</dcterms:modified>
</cp:coreProperties>
</file>