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Kukuliac\"/>
    </mc:Choice>
  </mc:AlternateContent>
  <bookViews>
    <workbookView xWindow="0" yWindow="0" windowWidth="0" windowHeight="0"/>
  </bookViews>
  <sheets>
    <sheet name="Rekapitulace stavby" sheetId="1" r:id="rId1"/>
    <sheet name="SO 155 - Vedlejší polní c..." sheetId="2" r:id="rId2"/>
    <sheet name="SO 000_155 - Vedlejší a o..." sheetId="3" r:id="rId3"/>
    <sheet name="SO 155.1 - Vegetační úpravy" sheetId="4" r:id="rId4"/>
    <sheet name="SO 155.2 - Následná péče ..." sheetId="5" r:id="rId5"/>
    <sheet name="SO 155.3 - Následná péče ..." sheetId="6" r:id="rId6"/>
    <sheet name="SO 155.4 - Následná péče ..." sheetId="7" r:id="rId7"/>
    <sheet name="Seznam figur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155 - Vedlejší polní c...'!$C$123:$K$421</definedName>
    <definedName name="_xlnm.Print_Area" localSheetId="1">'SO 155 - Vedlejší polní c...'!$C$111:$K$421</definedName>
    <definedName name="_xlnm.Print_Titles" localSheetId="1">'SO 155 - Vedlejší polní c...'!$123:$123</definedName>
    <definedName name="_xlnm._FilterDatabase" localSheetId="2" hidden="1">'SO 000_155 - Vedlejší a o...'!$C$121:$K$159</definedName>
    <definedName name="_xlnm.Print_Area" localSheetId="2">'SO 000_155 - Vedlejší a o...'!$C$107:$K$159</definedName>
    <definedName name="_xlnm.Print_Titles" localSheetId="2">'SO 000_155 - Vedlejší a o...'!$121:$121</definedName>
    <definedName name="_xlnm._FilterDatabase" localSheetId="3" hidden="1">'SO 155.1 - Vegetační úpravy'!$C$122:$K$158</definedName>
    <definedName name="_xlnm.Print_Area" localSheetId="3">'SO 155.1 - Vegetační úpravy'!$C$108:$K$158</definedName>
    <definedName name="_xlnm.Print_Titles" localSheetId="3">'SO 155.1 - Vegetační úpravy'!$122:$122</definedName>
    <definedName name="_xlnm._FilterDatabase" localSheetId="4" hidden="1">'SO 155.2 - Následná péče ...'!$C$121:$K$144</definedName>
    <definedName name="_xlnm.Print_Area" localSheetId="4">'SO 155.2 - Následná péče ...'!$C$107:$K$144</definedName>
    <definedName name="_xlnm.Print_Titles" localSheetId="4">'SO 155.2 - Následná péče ...'!$121:$121</definedName>
    <definedName name="_xlnm._FilterDatabase" localSheetId="5" hidden="1">'SO 155.3 - Následná péče ...'!$C$121:$K$141</definedName>
    <definedName name="_xlnm.Print_Area" localSheetId="5">'SO 155.3 - Následná péče ...'!$C$107:$K$141</definedName>
    <definedName name="_xlnm.Print_Titles" localSheetId="5">'SO 155.3 - Následná péče ...'!$121:$121</definedName>
    <definedName name="_xlnm._FilterDatabase" localSheetId="6" hidden="1">'SO 155.4 - Následná péče ...'!$C$121:$K$141</definedName>
    <definedName name="_xlnm.Print_Area" localSheetId="6">'SO 155.4 - Následná péče ...'!$C$107:$K$141</definedName>
    <definedName name="_xlnm.Print_Titles" localSheetId="6">'SO 155.4 - Následná péče ...'!$121:$121</definedName>
    <definedName name="_xlnm.Print_Area" localSheetId="7">'Seznam figur'!$C$4:$G$22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9"/>
  <c r="J38"/>
  <c i="1" r="AY101"/>
  <c i="7" r="J37"/>
  <c i="1" r="AX101"/>
  <c i="7"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93"/>
  <c r="J16"/>
  <c r="J14"/>
  <c r="J116"/>
  <c r="E7"/>
  <c r="E110"/>
  <c i="6" r="J39"/>
  <c r="J38"/>
  <c i="1" r="AY100"/>
  <c i="6" r="J37"/>
  <c i="1" r="AX100"/>
  <c i="6"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16"/>
  <c r="E114"/>
  <c r="F91"/>
  <c r="E89"/>
  <c r="J26"/>
  <c r="E26"/>
  <c r="J94"/>
  <c r="J25"/>
  <c r="J23"/>
  <c r="E23"/>
  <c r="J118"/>
  <c r="J22"/>
  <c r="J20"/>
  <c r="E20"/>
  <c r="F119"/>
  <c r="J19"/>
  <c r="J17"/>
  <c r="E17"/>
  <c r="F93"/>
  <c r="J16"/>
  <c r="J14"/>
  <c r="J116"/>
  <c r="E7"/>
  <c r="E110"/>
  <c i="5" r="J39"/>
  <c r="J38"/>
  <c i="1" r="AY99"/>
  <c i="5" r="J37"/>
  <c i="1" r="AX99"/>
  <c i="5"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119"/>
  <c r="J19"/>
  <c r="J17"/>
  <c r="E17"/>
  <c r="F93"/>
  <c r="J16"/>
  <c r="J14"/>
  <c r="J116"/>
  <c r="E7"/>
  <c r="E110"/>
  <c i="4" r="J39"/>
  <c r="J38"/>
  <c i="1" r="AY98"/>
  <c i="4" r="J37"/>
  <c i="1" r="AX98"/>
  <c i="4"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94"/>
  <c r="J19"/>
  <c r="J17"/>
  <c r="E17"/>
  <c r="F119"/>
  <c r="J16"/>
  <c r="J14"/>
  <c r="J91"/>
  <c r="E7"/>
  <c r="E85"/>
  <c i="3" r="J39"/>
  <c r="J38"/>
  <c i="1" r="AY97"/>
  <c i="3" r="J37"/>
  <c i="1" r="AX97"/>
  <c i="3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94"/>
  <c r="J19"/>
  <c r="J17"/>
  <c r="E17"/>
  <c r="F118"/>
  <c r="J16"/>
  <c r="J14"/>
  <c r="J91"/>
  <c r="E7"/>
  <c r="E85"/>
  <c i="2" r="J37"/>
  <c r="J36"/>
  <c i="1" r="AY96"/>
  <c i="2" r="J35"/>
  <c i="1" r="AX96"/>
  <c i="2"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T344"/>
  <c r="R345"/>
  <c r="R344"/>
  <c r="P345"/>
  <c r="P344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T296"/>
  <c r="R297"/>
  <c r="R296"/>
  <c r="P297"/>
  <c r="P296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0"/>
  <c r="BH240"/>
  <c r="BG240"/>
  <c r="BF240"/>
  <c r="T240"/>
  <c r="R240"/>
  <c r="P240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89"/>
  <c r="E7"/>
  <c r="E85"/>
  <c i="1" r="L90"/>
  <c r="AM90"/>
  <c r="AM89"/>
  <c r="L89"/>
  <c r="AM87"/>
  <c r="L87"/>
  <c r="L85"/>
  <c r="L84"/>
  <c i="2" r="J390"/>
  <c r="J381"/>
  <c r="J375"/>
  <c r="BK364"/>
  <c r="J348"/>
  <c r="J321"/>
  <c r="J301"/>
  <c r="BK257"/>
  <c r="BK204"/>
  <c r="BK185"/>
  <c r="BK127"/>
  <c r="J387"/>
  <c r="BK348"/>
  <c r="BK301"/>
  <c r="BK286"/>
  <c r="BK247"/>
  <c r="J210"/>
  <c r="J185"/>
  <c r="J163"/>
  <c r="J146"/>
  <c r="BK410"/>
  <c r="BK361"/>
  <c r="J341"/>
  <c r="J325"/>
  <c r="J286"/>
  <c r="J254"/>
  <c r="J228"/>
  <c r="J196"/>
  <c r="J166"/>
  <c r="J142"/>
  <c r="BK407"/>
  <c r="J400"/>
  <c r="BK369"/>
  <c r="J351"/>
  <c r="BK309"/>
  <c r="BK280"/>
  <c r="BK254"/>
  <c r="BK210"/>
  <c r="BK168"/>
  <c r="BK149"/>
  <c i="1" r="AS95"/>
  <c i="3" r="J140"/>
  <c r="BK131"/>
  <c r="J158"/>
  <c r="BK133"/>
  <c r="J154"/>
  <c r="J146"/>
  <c r="J135"/>
  <c i="4" r="J138"/>
  <c r="J126"/>
  <c r="J144"/>
  <c r="J132"/>
  <c r="BK153"/>
  <c r="BK129"/>
  <c i="5" r="BK125"/>
  <c r="J129"/>
  <c r="BK132"/>
  <c i="6" r="BK129"/>
  <c r="J129"/>
  <c i="7" r="BK133"/>
  <c r="BK125"/>
  <c r="J133"/>
  <c i="2" r="BK387"/>
  <c r="BK381"/>
  <c r="BK371"/>
  <c r="BK359"/>
  <c r="J338"/>
  <c r="J317"/>
  <c r="J267"/>
  <c r="BK222"/>
  <c r="J180"/>
  <c r="J419"/>
  <c r="J393"/>
  <c r="J357"/>
  <c r="BK330"/>
  <c r="J297"/>
  <c r="J257"/>
  <c r="J212"/>
  <c r="BK196"/>
  <c r="BK171"/>
  <c r="BK160"/>
  <c r="BK152"/>
  <c r="J413"/>
  <c r="J364"/>
  <c r="BK338"/>
  <c r="BK317"/>
  <c r="BK290"/>
  <c r="J272"/>
  <c r="BK251"/>
  <c r="J222"/>
  <c r="J171"/>
  <c r="J155"/>
  <c r="BK419"/>
  <c r="J405"/>
  <c r="BK393"/>
  <c r="J353"/>
  <c r="BK321"/>
  <c r="BK282"/>
  <c r="BK264"/>
  <c r="BK240"/>
  <c r="J204"/>
  <c r="BK166"/>
  <c r="BK146"/>
  <c i="3" r="F38"/>
  <c r="BK158"/>
  <c r="J137"/>
  <c r="BK129"/>
  <c i="4" r="J157"/>
  <c r="BK132"/>
  <c r="J153"/>
  <c r="BK138"/>
  <c r="BK151"/>
  <c r="BK135"/>
  <c i="5" r="BK129"/>
  <c r="J132"/>
  <c r="J140"/>
  <c i="6" r="J137"/>
  <c r="BK137"/>
  <c r="BK133"/>
  <c i="7" r="J125"/>
  <c i="2" r="J397"/>
  <c r="J384"/>
  <c r="J377"/>
  <c r="J369"/>
  <c r="BK355"/>
  <c r="BK345"/>
  <c r="J305"/>
  <c r="BK275"/>
  <c r="BK212"/>
  <c r="J189"/>
  <c r="BK142"/>
  <c r="J410"/>
  <c r="BK351"/>
  <c r="BK313"/>
  <c r="J290"/>
  <c r="J260"/>
  <c r="J225"/>
  <c r="BK180"/>
  <c r="J157"/>
  <c r="J138"/>
  <c r="J407"/>
  <c r="BK357"/>
  <c r="BK334"/>
  <c r="J313"/>
  <c r="J280"/>
  <c r="BK260"/>
  <c r="J240"/>
  <c r="BK189"/>
  <c r="BK157"/>
  <c r="J127"/>
  <c r="BK400"/>
  <c r="J371"/>
  <c r="J361"/>
  <c r="J345"/>
  <c r="BK297"/>
  <c r="J275"/>
  <c r="J251"/>
  <c r="J231"/>
  <c r="J200"/>
  <c r="J152"/>
  <c r="BK138"/>
  <c i="3" r="BK156"/>
  <c r="BK152"/>
  <c r="BK146"/>
  <c r="J142"/>
  <c r="J133"/>
  <c r="BK125"/>
  <c r="BK135"/>
  <c r="J152"/>
  <c r="BK144"/>
  <c r="J131"/>
  <c r="J125"/>
  <c i="4" r="J135"/>
  <c r="J151"/>
  <c r="J129"/>
  <c r="J147"/>
  <c i="5" r="J136"/>
  <c r="BK140"/>
  <c r="J125"/>
  <c i="6" r="BK139"/>
  <c r="J125"/>
  <c r="BK125"/>
  <c i="7" r="J129"/>
  <c r="J137"/>
  <c r="BK139"/>
  <c i="2" r="BK384"/>
  <c r="BK377"/>
  <c r="BK375"/>
  <c r="J366"/>
  <c r="BK353"/>
  <c r="J334"/>
  <c r="J282"/>
  <c r="BK231"/>
  <c r="BK200"/>
  <c r="J168"/>
  <c r="BK413"/>
  <c r="BK390"/>
  <c r="BK341"/>
  <c r="J309"/>
  <c r="BK267"/>
  <c r="BK228"/>
  <c r="J208"/>
  <c r="BK176"/>
  <c r="BK155"/>
  <c r="J149"/>
  <c r="J416"/>
  <c r="BK405"/>
  <c r="J355"/>
  <c r="J330"/>
  <c r="BK305"/>
  <c r="J264"/>
  <c r="BK225"/>
  <c r="J176"/>
  <c r="BK163"/>
  <c r="BK131"/>
  <c r="BK416"/>
  <c r="BK397"/>
  <c r="BK366"/>
  <c r="J359"/>
  <c r="BK325"/>
  <c r="BK272"/>
  <c r="J247"/>
  <c r="BK208"/>
  <c r="J160"/>
  <c r="J131"/>
  <c i="3" r="J156"/>
  <c r="BK154"/>
  <c r="BK149"/>
  <c r="J144"/>
  <c r="BK137"/>
  <c r="J127"/>
  <c r="BK140"/>
  <c r="J129"/>
  <c r="J149"/>
  <c r="BK142"/>
  <c r="BK127"/>
  <c i="4" r="J141"/>
  <c r="BK157"/>
  <c r="BK147"/>
  <c r="BK141"/>
  <c r="BK144"/>
  <c r="BK126"/>
  <c i="5" r="BK142"/>
  <c r="J142"/>
  <c r="BK136"/>
  <c i="6" r="J139"/>
  <c r="J133"/>
  <c i="7" r="J139"/>
  <c r="BK129"/>
  <c r="BK137"/>
  <c i="2" l="1" r="BK126"/>
  <c r="J126"/>
  <c r="J98"/>
  <c r="T126"/>
  <c r="R274"/>
  <c r="BK300"/>
  <c r="J300"/>
  <c r="J101"/>
  <c r="R300"/>
  <c r="P347"/>
  <c r="BK404"/>
  <c r="J404"/>
  <c r="J104"/>
  <c r="P404"/>
  <c i="3" r="BK124"/>
  <c r="BK123"/>
  <c r="J123"/>
  <c r="J99"/>
  <c r="R124"/>
  <c r="R123"/>
  <c r="R122"/>
  <c i="4" r="P125"/>
  <c r="P124"/>
  <c r="P123"/>
  <c i="1" r="AU98"/>
  <c i="5" r="BK124"/>
  <c r="BK123"/>
  <c r="J123"/>
  <c r="J99"/>
  <c r="P124"/>
  <c r="P123"/>
  <c r="P122"/>
  <c i="1" r="AU99"/>
  <c i="6" r="P124"/>
  <c r="P123"/>
  <c r="P122"/>
  <c i="1" r="AU100"/>
  <c i="6" r="R124"/>
  <c r="R123"/>
  <c r="R122"/>
  <c r="T124"/>
  <c r="T123"/>
  <c r="T122"/>
  <c i="7" r="P124"/>
  <c r="P123"/>
  <c r="P122"/>
  <c i="1" r="AU101"/>
  <c i="2" r="P126"/>
  <c r="BK274"/>
  <c r="J274"/>
  <c r="J99"/>
  <c r="T274"/>
  <c r="P300"/>
  <c r="BK347"/>
  <c r="J347"/>
  <c r="J103"/>
  <c r="T347"/>
  <c r="R404"/>
  <c i="3" r="T124"/>
  <c r="T123"/>
  <c r="T122"/>
  <c i="4" r="BK125"/>
  <c r="J125"/>
  <c r="J100"/>
  <c r="T125"/>
  <c r="T124"/>
  <c r="T123"/>
  <c i="5" r="T124"/>
  <c r="T123"/>
  <c r="T122"/>
  <c i="7" r="R124"/>
  <c r="R123"/>
  <c r="R122"/>
  <c r="T124"/>
  <c r="T123"/>
  <c r="T122"/>
  <c i="2" r="R126"/>
  <c r="R125"/>
  <c r="R124"/>
  <c r="P274"/>
  <c r="T300"/>
  <c r="R347"/>
  <c r="T404"/>
  <c i="3" r="P124"/>
  <c r="P123"/>
  <c r="P122"/>
  <c i="1" r="AU97"/>
  <c i="4" r="R125"/>
  <c r="R124"/>
  <c r="R123"/>
  <c i="5" r="R124"/>
  <c r="R123"/>
  <c r="R122"/>
  <c i="6" r="BK124"/>
  <c r="BK123"/>
  <c r="BK122"/>
  <c r="J122"/>
  <c r="J98"/>
  <c i="7" r="BK124"/>
  <c r="J124"/>
  <c r="J100"/>
  <c i="2" r="BK344"/>
  <c r="J344"/>
  <c r="J102"/>
  <c i="4" r="BK156"/>
  <c r="J156"/>
  <c r="J101"/>
  <c i="2" r="BK296"/>
  <c r="J296"/>
  <c r="J100"/>
  <c i="6" r="J123"/>
  <c r="J99"/>
  <c r="J124"/>
  <c r="J100"/>
  <c i="7" r="E85"/>
  <c r="F94"/>
  <c r="F118"/>
  <c r="BE129"/>
  <c r="BE139"/>
  <c r="J91"/>
  <c r="J93"/>
  <c r="BE133"/>
  <c r="J94"/>
  <c r="BE125"/>
  <c r="BE137"/>
  <c i="5" r="J124"/>
  <c r="J100"/>
  <c i="6" r="F94"/>
  <c r="F118"/>
  <c r="E85"/>
  <c r="J119"/>
  <c r="BE139"/>
  <c i="5" r="BK122"/>
  <c r="J122"/>
  <c i="6" r="J91"/>
  <c r="J93"/>
  <c r="BE129"/>
  <c r="BE133"/>
  <c r="BE137"/>
  <c r="BE125"/>
  <c i="4" r="BK124"/>
  <c r="BK123"/>
  <c r="J123"/>
  <c r="J98"/>
  <c i="5" r="J91"/>
  <c r="F94"/>
  <c r="BE125"/>
  <c r="E85"/>
  <c r="J94"/>
  <c r="J118"/>
  <c r="BE132"/>
  <c r="BE136"/>
  <c r="F118"/>
  <c r="BE129"/>
  <c r="BE140"/>
  <c r="BE142"/>
  <c i="3" r="J124"/>
  <c r="J100"/>
  <c r="BK122"/>
  <c r="J122"/>
  <c r="J98"/>
  <c i="4" r="F93"/>
  <c r="J94"/>
  <c r="E111"/>
  <c r="J117"/>
  <c r="F120"/>
  <c r="BE138"/>
  <c r="BE147"/>
  <c r="J93"/>
  <c r="BE126"/>
  <c r="BE135"/>
  <c r="BE141"/>
  <c r="BE157"/>
  <c r="BE129"/>
  <c r="BE132"/>
  <c r="BE144"/>
  <c r="BE151"/>
  <c r="BE153"/>
  <c i="3" r="F93"/>
  <c r="E110"/>
  <c r="J116"/>
  <c r="F119"/>
  <c r="BE127"/>
  <c r="BE131"/>
  <c r="BE133"/>
  <c r="BE137"/>
  <c r="BE140"/>
  <c r="BE149"/>
  <c r="BE154"/>
  <c r="J94"/>
  <c r="J118"/>
  <c r="BE125"/>
  <c r="BE156"/>
  <c r="BE158"/>
  <c r="BE129"/>
  <c r="BE135"/>
  <c r="BE142"/>
  <c r="BE144"/>
  <c r="BE146"/>
  <c r="BE152"/>
  <c i="1" r="BC97"/>
  <c i="2" r="F92"/>
  <c r="J121"/>
  <c r="BE142"/>
  <c r="BE155"/>
  <c r="BE212"/>
  <c r="BE222"/>
  <c r="BE225"/>
  <c r="BE247"/>
  <c r="BE257"/>
  <c r="BE286"/>
  <c r="BE301"/>
  <c r="BE313"/>
  <c r="BE330"/>
  <c r="BE334"/>
  <c r="BE338"/>
  <c r="BE355"/>
  <c r="BE364"/>
  <c r="BE393"/>
  <c r="BE413"/>
  <c r="F91"/>
  <c r="E114"/>
  <c r="J118"/>
  <c r="BE138"/>
  <c r="BE152"/>
  <c r="BE166"/>
  <c r="BE176"/>
  <c r="BE180"/>
  <c r="BE196"/>
  <c r="BE208"/>
  <c r="BE210"/>
  <c r="BE231"/>
  <c r="BE264"/>
  <c r="BE267"/>
  <c r="BE297"/>
  <c r="BE321"/>
  <c r="BE341"/>
  <c r="BE348"/>
  <c r="BE351"/>
  <c r="BE359"/>
  <c r="BE405"/>
  <c r="BE127"/>
  <c r="BE185"/>
  <c r="BE200"/>
  <c r="BE204"/>
  <c r="BE251"/>
  <c r="BE254"/>
  <c r="BE260"/>
  <c r="BE272"/>
  <c r="BE275"/>
  <c r="BE280"/>
  <c r="BE305"/>
  <c r="BE317"/>
  <c r="BE353"/>
  <c r="BE384"/>
  <c r="BE390"/>
  <c r="BE397"/>
  <c r="BE407"/>
  <c r="BE410"/>
  <c r="BE416"/>
  <c r="J91"/>
  <c r="BE131"/>
  <c r="BE146"/>
  <c r="BE149"/>
  <c r="BE157"/>
  <c r="BE160"/>
  <c r="BE163"/>
  <c r="BE168"/>
  <c r="BE171"/>
  <c r="BE189"/>
  <c r="BE228"/>
  <c r="BE240"/>
  <c r="BE282"/>
  <c r="BE290"/>
  <c r="BE309"/>
  <c r="BE325"/>
  <c r="BE345"/>
  <c r="BE357"/>
  <c r="BE361"/>
  <c r="BE366"/>
  <c r="BE369"/>
  <c r="BE371"/>
  <c r="BE375"/>
  <c r="BE377"/>
  <c r="BE381"/>
  <c r="BE387"/>
  <c r="BE400"/>
  <c r="BE419"/>
  <c r="F37"/>
  <c i="1" r="BD96"/>
  <c i="2" r="F36"/>
  <c i="1" r="BC96"/>
  <c i="3" r="F39"/>
  <c i="1" r="BD97"/>
  <c i="4" r="F36"/>
  <c i="1" r="BA98"/>
  <c i="5" r="F37"/>
  <c i="1" r="BB99"/>
  <c i="5" r="F36"/>
  <c i="1" r="BA99"/>
  <c i="6" r="F37"/>
  <c i="1" r="BB100"/>
  <c i="5" r="J32"/>
  <c i="6" r="F36"/>
  <c i="1" r="BA100"/>
  <c i="6" r="J32"/>
  <c i="7" r="F39"/>
  <c i="1" r="BD101"/>
  <c r="AS94"/>
  <c i="2" r="F34"/>
  <c i="1" r="BA96"/>
  <c i="2" r="J34"/>
  <c i="1" r="AW96"/>
  <c i="3" r="F37"/>
  <c i="1" r="BB97"/>
  <c i="3" r="F36"/>
  <c i="1" r="BA97"/>
  <c i="4" r="F39"/>
  <c i="1" r="BD98"/>
  <c i="4" r="F37"/>
  <c i="1" r="BB98"/>
  <c i="5" r="J36"/>
  <c i="1" r="AW99"/>
  <c i="6" r="J36"/>
  <c i="1" r="AW100"/>
  <c i="6" r="F39"/>
  <c i="1" r="BD100"/>
  <c i="7" r="F38"/>
  <c i="1" r="BC101"/>
  <c i="7" r="F37"/>
  <c i="1" r="BB101"/>
  <c i="2" r="F35"/>
  <c i="1" r="BB96"/>
  <c i="3" r="J36"/>
  <c i="1" r="AW97"/>
  <c i="4" r="J36"/>
  <c i="1" r="AW98"/>
  <c i="4" r="F38"/>
  <c i="1" r="BC98"/>
  <c i="5" r="F39"/>
  <c i="1" r="BD99"/>
  <c i="5" r="F38"/>
  <c i="1" r="BC99"/>
  <c i="6" r="F38"/>
  <c i="1" r="BC100"/>
  <c i="7" r="F36"/>
  <c i="1" r="BA101"/>
  <c i="7" r="J36"/>
  <c i="1" r="AW101"/>
  <c i="2" l="1" r="P125"/>
  <c r="P124"/>
  <c i="1" r="AU96"/>
  <c i="2" r="T125"/>
  <c r="T124"/>
  <c i="7" r="BK123"/>
  <c r="J123"/>
  <c r="J99"/>
  <c i="2" r="BK125"/>
  <c r="BK124"/>
  <c r="J124"/>
  <c r="J96"/>
  <c i="1" r="AG100"/>
  <c r="AG99"/>
  <c i="5" r="J98"/>
  <c i="4" r="J124"/>
  <c r="J99"/>
  <c i="1" r="AU95"/>
  <c r="AU94"/>
  <c i="3" r="J35"/>
  <c i="1" r="AV97"/>
  <c r="AT97"/>
  <c i="3" r="F35"/>
  <c i="1" r="AZ97"/>
  <c i="3" r="J32"/>
  <c i="1" r="AG97"/>
  <c i="4" r="F35"/>
  <c i="1" r="AZ98"/>
  <c i="4" r="J35"/>
  <c i="1" r="AV98"/>
  <c r="AT98"/>
  <c i="4" r="J32"/>
  <c i="1" r="AG98"/>
  <c i="5" r="J35"/>
  <c i="1" r="AV99"/>
  <c r="AT99"/>
  <c r="AN99"/>
  <c i="7" r="J35"/>
  <c i="1" r="AV101"/>
  <c r="AT101"/>
  <c i="7" r="F35"/>
  <c i="1" r="AZ101"/>
  <c i="2" r="J33"/>
  <c i="1" r="AV96"/>
  <c r="AT96"/>
  <c i="6" r="F35"/>
  <c i="1" r="AZ100"/>
  <c r="BC95"/>
  <c r="AY95"/>
  <c r="BA95"/>
  <c r="AW95"/>
  <c i="2" r="F33"/>
  <c i="1" r="AZ96"/>
  <c i="5" r="F35"/>
  <c i="1" r="AZ99"/>
  <c i="6" r="J35"/>
  <c i="1" r="AV100"/>
  <c r="AT100"/>
  <c r="AN100"/>
  <c r="BB95"/>
  <c r="AX95"/>
  <c r="BD95"/>
  <c r="BD94"/>
  <c r="W33"/>
  <c i="7" l="1" r="BK122"/>
  <c r="J122"/>
  <c r="J98"/>
  <c i="2" r="J125"/>
  <c r="J97"/>
  <c i="6" r="J41"/>
  <c i="1" r="AN98"/>
  <c i="5" r="J41"/>
  <c i="1" r="AN97"/>
  <c i="4" r="J41"/>
  <c i="3" r="J41"/>
  <c i="2" r="J30"/>
  <c i="1" r="AG96"/>
  <c r="BC94"/>
  <c r="AY94"/>
  <c r="AZ95"/>
  <c r="AZ94"/>
  <c r="AV94"/>
  <c r="AK29"/>
  <c r="BA94"/>
  <c r="AW94"/>
  <c r="AK30"/>
  <c r="BB94"/>
  <c r="W31"/>
  <c i="2" l="1" r="J39"/>
  <c i="1" r="AN96"/>
  <c r="W30"/>
  <c r="W29"/>
  <c i="7" r="J32"/>
  <c i="1" r="AG101"/>
  <c r="AG95"/>
  <c r="AG94"/>
  <c r="AK26"/>
  <c r="AK35"/>
  <c r="AX94"/>
  <c r="W32"/>
  <c r="AT94"/>
  <c r="AN94"/>
  <c r="AV95"/>
  <c r="AT95"/>
  <c r="AN95"/>
  <c i="7" l="1" r="J41"/>
  <c i="1" r="AN101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<sst xmlns="http://schemas.openxmlformats.org/spreadsheetml/2006/main">
  <si>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</si>
  <si>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</si>
  <si>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</si>
  <si>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</si>
  <si>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</si>
  <si>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{69b48f4d-3f96-4436-89b6-b52d46abb219}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</si>
  <si>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</si>
  <si>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</si>
  <si>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</si>
  <si>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</si>
  <si>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</si>
  <si>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</si>
  <si>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</si>
  <si>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</si>
  <si>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200012_SO155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</si>
  <si>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</si>
  <si>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</si>
  <si>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Ropice_vedlejší polní cesta VC13</t>
  </si>
  <si>
    <t>KSO:</t>
  </si>
  <si>
    <t>CC-CZ:</t>
  </si>
  <si>
    <t>Místo:</t>
  </si>
  <si>
    <t xml:space="preserve"> </t>
  </si>
  <si>
    <t>Datum:</t>
  </si>
  <si>
    <t>9. 3. 2023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</si>
  <si>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</si>
  <si>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</si>
  <si>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</si>
  <si>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</si>
  <si>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</si>
  <si>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</si>
  <si>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</si>
  <si>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</si>
  <si>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</si>
  <si>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</si>
  <si>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</si>
  <si>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</si>
  <si>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</si>
  <si>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</si>
  <si>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</si>
  <si>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</si>
  <si>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</si>
  <si>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</si>
  <si>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</si>
  <si>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</si>
  <si>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</si>
  <si>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</si>
  <si>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</si>
  <si>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</si>
  <si>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</si>
  <si>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</si>
  <si>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</si>
  <si>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</si>
  <si>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</si>
  <si>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</si>
  <si>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</si>
  <si>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</si>
  <si>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</si>
  <si>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</si>
  <si>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</si>
  <si>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</si>
  <si>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</si>
  <si>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</si>
  <si>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</si>
  <si>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</si>
  <si>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</si>
  <si>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</si>
  <si>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</si>
  <si>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</si>
  <si>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</si>
  <si>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</si>
  <si>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</si>
  <si>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</si>
  <si>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</si>
  <si>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</si>
  <si>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</si>
  <si>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</si>
  <si>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</si>
  <si>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155</t>
  </si>
  <si>
    <t>Vedlejší polní cesta VC13</t>
  </si>
  <si>
    <t>STA</t>
  </si>
  <si>
    <t>1</t>
  </si>
  <si>
    <t>{1e3f0ae6-b804-4778-8dee-43e992d59013}</t>
  </si>
  <si>
    <t>2</t>
  </si>
  <si>
    <t>/</t>
  </si>
  <si>
    <t>Soupis</t>
  </si>
  <si>
    <t>###NOINSERT###</t>
  </si>
  <si>
    <t>SO 000_155</t>
  </si>
  <si>
    <t>Vedlejší a ostatní náklady</t>
  </si>
  <si>
    <t>{672fbf0b-7310-4ac1-b3bf-6c072c389337}</t>
  </si>
  <si>
    <t>SO 155.1</t>
  </si>
  <si>
    <t>Vegetační úpravy</t>
  </si>
  <si>
    <t>{85c365ca-db8e-4609-96cc-299be198da84}</t>
  </si>
  <si>
    <t>SO 155.2</t>
  </si>
  <si>
    <t>Následná péče o zeleň - 1. rok</t>
  </si>
  <si>
    <t>{f88e2dc1-4dc0-43fd-a344-02f0de11aabd}</t>
  </si>
  <si>
    <t>SO 155.3</t>
  </si>
  <si>
    <t>Následná péče o zeleň - 2. rok</t>
  </si>
  <si>
    <t>{7c9798de-46c1-4eb3-ad6e-20c3eb2f5cd0}</t>
  </si>
  <si>
    <t>SO 155.4</t>
  </si>
  <si>
    <t>Následná péče o zeleň - 3. rok</t>
  </si>
  <si>
    <t>{1a4b6591-9b6e-433f-bd69-cc39f9dd384e}</t>
  </si>
  <si>
    <t>odvoz</t>
  </si>
  <si>
    <t>1220</t>
  </si>
  <si>
    <t>KRYCÍ LIST SOUPISU PRACÍ</t>
  </si>
  <si>
    <t>Objekt:</t>
  </si>
  <si>
    <t>SO 155 - Vedlejší polní cesta VC13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</si>
  <si>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</si>
  <si>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</si>
  <si>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</si>
  <si>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</si>
  <si>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</si>
  <si>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</si>
  <si>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</si>
  <si>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</si>
  <si>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</si>
  <si>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</si>
  <si>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</si>
  <si>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</si>
  <si>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</si>
  <si>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</si>
  <si>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</si>
  <si>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</si>
  <si>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</si>
  <si>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</si>
  <si>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</si>
  <si>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</si>
  <si>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</si>
  <si>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</si>
  <si>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</si>
  <si>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</si>
  <si>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</si>
  <si>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</si>
  <si>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</si>
  <si>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</si>
  <si>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</si>
  <si>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</si>
  <si>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</si>
  <si>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</si>
  <si>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</si>
  <si>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</si>
  <si>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2023 01</t>
  </si>
  <si>
    <t>4</t>
  </si>
  <si>
    <t>887885034</t>
  </si>
  <si>
    <t>PP</t>
  </si>
  <si>
    <t>Odstranění křovin a stromů s odstraněním kořenů strojně průměru kmene do 100 mm v rovině nebo ve svahu sklonu terénu do 1:5, při celkové ploše přes 500 m2</t>
  </si>
  <si>
    <t>VV</t>
  </si>
  <si>
    <t>278,5</t>
  </si>
  <si>
    <t>"dle dendrologického průzkumu"</t>
  </si>
  <si>
    <t>111301111</t>
  </si>
  <si>
    <t>Sejmutí drnu tl do 100 mm s přemístěním do 50 m nebo naložením na dopravní prostředek</t>
  </si>
  <si>
    <t>-622234122</t>
  </si>
  <si>
    <t>Sejmutí drnu tl. do 100 mm, v jakékoliv ploše</t>
  </si>
  <si>
    <t>1570</t>
  </si>
  <si>
    <t>"planimetrováno z příčných řezů"</t>
  </si>
  <si>
    <t>230*2</t>
  </si>
  <si>
    <t>"meliorace"</t>
  </si>
  <si>
    <t>Součet</t>
  </si>
  <si>
    <t>3</t>
  </si>
  <si>
    <t>112101101</t>
  </si>
  <si>
    <t>Odstranění stromů listnatých průměru kmene do 300 mm</t>
  </si>
  <si>
    <t>kus</t>
  </si>
  <si>
    <t>-1609487949</t>
  </si>
  <si>
    <t>Odstranění stromů s odřezáním kmene a s odvětvením listnatých, průměru kmene přes 100 do 300 mm</t>
  </si>
  <si>
    <t>5+14</t>
  </si>
  <si>
    <t>112101102</t>
  </si>
  <si>
    <t>Odstranění stromů listnatých průměru kmene do 500 mm</t>
  </si>
  <si>
    <t>-1441227038</t>
  </si>
  <si>
    <t>Odstranění stromů s odřezáním kmene a s odvětvením listnatých, průměru kmene přes 300 do 500 mm</t>
  </si>
  <si>
    <t>7+5</t>
  </si>
  <si>
    <t>5</t>
  </si>
  <si>
    <t>112101103</t>
  </si>
  <si>
    <t>Odstranění stromů listnatých průměru kmene do 700 mm</t>
  </si>
  <si>
    <t>1630053486</t>
  </si>
  <si>
    <t>Odstranění stromů s odřezáním kmene a s odvětvením listnatých, průměru kmene přes 500 do 700 mm</t>
  </si>
  <si>
    <t>1 "dle dendrologického průzkumu"</t>
  </si>
  <si>
    <t>122</t>
  </si>
  <si>
    <t>112101107</t>
  </si>
  <si>
    <t>Odstranění stromů listnatých průměru kmene do 1500 mm</t>
  </si>
  <si>
    <t>-240556704</t>
  </si>
  <si>
    <t>Odstranění stromů s odřezáním kmene a s odvětvením listnatých, průměru kmene přes 1300 do 1500 mm</t>
  </si>
  <si>
    <t>8</t>
  </si>
  <si>
    <t>112155311</t>
  </si>
  <si>
    <t>Štěpkování keřového porostu středně hustého s naložením</t>
  </si>
  <si>
    <t>-143567234</t>
  </si>
  <si>
    <t>Štěpkování s naložením na dopravní prostředek a odvozem do 20 km keřového porostu středně hustého</t>
  </si>
  <si>
    <t>123</t>
  </si>
  <si>
    <t>112201124</t>
  </si>
  <si>
    <t>Odstranění pařezů D přes 1,4 do 1,5 m v rovině a svahu do 1:5 s odklizením do 20 m a zasypáním jámy</t>
  </si>
  <si>
    <t>-994675110</t>
  </si>
  <si>
    <t>Odstranění pařezu v rovině nebo na svahu do 1:5 o průměru pařezu na řezné ploše přes 1400 do 1500 mm</t>
  </si>
  <si>
    <t>9</t>
  </si>
  <si>
    <t>112201132</t>
  </si>
  <si>
    <t>Odstranění pařezů D do 0,3 m ve svahu do 1:2 s odklizením do 20 m a zasypáním jámy</t>
  </si>
  <si>
    <t>170905068</t>
  </si>
  <si>
    <t>Odstranění pařezu na svahu přes 1:5 do 1:2 o průměru pařezu na řezné ploše přes 200 do 300 mm</t>
  </si>
  <si>
    <t>19</t>
  </si>
  <si>
    <t>10</t>
  </si>
  <si>
    <t>112201134</t>
  </si>
  <si>
    <t>Odstranění pařezů D do 0,5 m ve svahu do 1:2 s odklizením do 20 m a zasypáním jámy</t>
  </si>
  <si>
    <t>-655552983</t>
  </si>
  <si>
    <t>Odstranění pařezu na svahu přes 1:5 do 1:2 o průměru pařezu na řezné ploše přes 400 do 500 mm</t>
  </si>
  <si>
    <t>12</t>
  </si>
  <si>
    <t>11</t>
  </si>
  <si>
    <t>112201136</t>
  </si>
  <si>
    <t>Odstranění pařezů D do 0,7 m ve svahu do 1:2 s odklizením do 20 m a zasypáním jámy</t>
  </si>
  <si>
    <t>-928566599</t>
  </si>
  <si>
    <t>Odstranění pařezu na svahu přes 1:5 do 1:2 o průměru pařezu na řezné ploše přes 600 do 700 mm</t>
  </si>
  <si>
    <t>124</t>
  </si>
  <si>
    <t>112201144</t>
  </si>
  <si>
    <t>Odstranění pařezů D do 1,5 m ve svahu do 1:2 s odklizením do 20 m a zasypáním jámy</t>
  </si>
  <si>
    <t>-1271027671</t>
  </si>
  <si>
    <t>Odstranění pařezu na svahu přes 1:5 do 1:2 o průměru pařezu na řezné ploše přes 1400 do 1500 mm</t>
  </si>
  <si>
    <t>113107223</t>
  </si>
  <si>
    <t>Odstranění podkladu z kameniva drceného tl 300 mm strojně pl přes 200 m2</t>
  </si>
  <si>
    <t>-2059502167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</si>
  <si>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</si>
  <si>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1072</t>
  </si>
  <si>
    <t>90</t>
  </si>
  <si>
    <t>113154334</t>
  </si>
  <si>
    <t>Frézování živičného krytu tl 100 mm pruh š 2 m pl do 10000 m2 bez překážek v trase</t>
  </si>
  <si>
    <t>-472516941</t>
  </si>
  <si>
    <t>Frézování živičného podkladu nebo krytu s naložením na dopravní prostředek plochy přes 1 000 do 10 000 m2 bez překážek v trase pruhu šířky přes 1 m do 2 m, tloušťky vrstvy 100 mm</t>
  </si>
  <si>
    <t>"odvoz na skládku zhotovitele"</t>
  </si>
  <si>
    <t>"odkup zhotovitelem stavby"</t>
  </si>
  <si>
    <t>18</t>
  </si>
  <si>
    <t>122151103</t>
  </si>
  <si>
    <t>Odkopávky a prokopávky nezapažené v hornině třídy těžitelnosti I, skupiny 1 a 2 objem do 100 m3 strojně</t>
  </si>
  <si>
    <t>m3</t>
  </si>
  <si>
    <t>-81722755</t>
  </si>
  <si>
    <t>Odkopávky a prokopávky nezapažené strojně v hornině třídy těžitelnosti I skupiny 1 a 2 přes 50 do 100 m3</t>
  </si>
  <si>
    <t>890</t>
  </si>
  <si>
    <t>"planimetrováno z př. řezů"</t>
  </si>
  <si>
    <t>122151406</t>
  </si>
  <si>
    <t>Vykopávky v zemníku na suchu v hornině třídy těžitelnosti I, skupiny 1 a 2 objem do 5000 m3 strojně</t>
  </si>
  <si>
    <t>-1245260421</t>
  </si>
  <si>
    <t>Vykopávky v zemnících na suchu strojně zapažených i nezapažených v hornině třídy těžitelnosti I skupiny 1 a 2 přes 1 000 do 5 000 m3</t>
  </si>
  <si>
    <t>"ornice na ohumusování svahů" 615</t>
  </si>
  <si>
    <t>"AZ"670</t>
  </si>
  <si>
    <t>118</t>
  </si>
  <si>
    <t>132151104a</t>
  </si>
  <si>
    <t xml:space="preserve">Hloubení rýh nezapažených  š do 800 mm v hornině třídy těžitelnosti I, skupiny 1 a 2 objem přes 100 m3 strojně</t>
  </si>
  <si>
    <t>vlast.</t>
  </si>
  <si>
    <t>-2054885634</t>
  </si>
  <si>
    <t>Hloubení nezapažených rýh šířky do 800 mm strojně s urovnáním dna do předepsaného profilu a spádu v hornině třídy těžitelnosti I skupiny 1 a 2 přes 100 m3</t>
  </si>
  <si>
    <t>"hl. po sejmutí drnu hl.0,6m, výkop uložen vedle rýhy pro zpětné použití, přebytek bude odvezen na skládku, šířka rýhy 0,5m"</t>
  </si>
  <si>
    <t>230*0,5*0,6</t>
  </si>
  <si>
    <t>91</t>
  </si>
  <si>
    <t>132151253</t>
  </si>
  <si>
    <t>Hloubení rýh nezapažených š do 2000 mm v hornině třídy těžitelnosti I, skupiny 1 a 2 objem do 100 m3 strojně</t>
  </si>
  <si>
    <t>-96683210</t>
  </si>
  <si>
    <t>Hloubení nezapažených rýh šířky přes 800 do 2 000 mm strojně s urovnáním dna do předepsaného profilu a spádu v hornině třídy těžitelnosti I skupiny 1 a 2 přes 50 do 100 m3</t>
  </si>
  <si>
    <t>"propustek v km 0,270"</t>
  </si>
  <si>
    <t>2,5*8,3</t>
  </si>
  <si>
    <t>"propustek pod sjezdem"</t>
  </si>
  <si>
    <t>2*7,4</t>
  </si>
  <si>
    <t>162201401</t>
  </si>
  <si>
    <t>Vodorovné přemístění větví stromů listnatých do 1 km D kmene do 300 mm</t>
  </si>
  <si>
    <t>1565467466</t>
  </si>
  <si>
    <t>Vodorovné přemístění větví, kmenů nebo pařezů s naložením, složením a dopravou do 1000 m větví stromů listnatých, průměru kmene přes 100 do 300 mm</t>
  </si>
  <si>
    <t>"povinný odkup zhotovitelem"</t>
  </si>
  <si>
    <t>22</t>
  </si>
  <si>
    <t>162201402</t>
  </si>
  <si>
    <t>Vodorovné přemístění větví stromů listnatých do 1 km D kmene do 500 mm</t>
  </si>
  <si>
    <t>1778408396</t>
  </si>
  <si>
    <t>Vodorovné přemístění větví, kmenů nebo pařezů s naložením, složením a dopravou do 1000 m větví stromů listnatých, průměru kmene přes 300 do 500 mm</t>
  </si>
  <si>
    <t>23</t>
  </si>
  <si>
    <t>162201403</t>
  </si>
  <si>
    <t>Vodorovné přemístění větví stromů listnatých do 1 km D kmene do 700 mm</t>
  </si>
  <si>
    <t>1809564545</t>
  </si>
  <si>
    <t>Vodorovné přemístění větví, kmenů nebo pařezů s naložením, složením a dopravou do 1000 m větví stromů listnatých, průměru kmene přes 500 do 700 mm</t>
  </si>
  <si>
    <t>125</t>
  </si>
  <si>
    <t>162201502</t>
  </si>
  <si>
    <t>Vodorovné přemístění větví stromů listnatých do 1 km D kmene do 1500 mm</t>
  </si>
  <si>
    <t>-1912169540</t>
  </si>
  <si>
    <t>Vodorovné přemístění větví, kmenů nebo pařezů s naložením, složením a dopravou do 1000 m větví stromů listnatých, průměru kmene přes 1300 do 1500 mm</t>
  </si>
  <si>
    <t>119</t>
  </si>
  <si>
    <t>162301501</t>
  </si>
  <si>
    <t>Vodorovné přemístění křovin do 5 km D kmene do 100 mm</t>
  </si>
  <si>
    <t>-1083114023</t>
  </si>
  <si>
    <t>Vodorovné přemístění smýcených křovin do průměru kmene 100 mm na vzdálenost do 5 000 m</t>
  </si>
  <si>
    <t>26</t>
  </si>
  <si>
    <t>162751117</t>
  </si>
  <si>
    <t>Vodorovné přemístění do 10000 m výkopku/sypaniny z horniny třídy těžitelnosti I, skupiny 1 až 3</t>
  </si>
  <si>
    <t>-2126512371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</si>
  <si>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</si>
  <si>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"dovoz:"</t>
  </si>
  <si>
    <t>"ornice" 61,5</t>
  </si>
  <si>
    <t>"obsyp"26,98</t>
  </si>
  <si>
    <t>"zásyp"34,85</t>
  </si>
  <si>
    <t>"odvoz:"</t>
  </si>
  <si>
    <t>28</t>
  </si>
  <si>
    <t>171152111</t>
  </si>
  <si>
    <t>Uložení sypaniny z hornin nesoudržných a sypkých do násypů zhutněných v aktivní zóně silnic a dálnic</t>
  </si>
  <si>
    <t>-1978826492</t>
  </si>
  <si>
    <t>Uložení sypaniny do zhutněných násypů pro silnice, dálnice a letiště s rozprostřením sypaniny ve vrstvách, s hrubým urovnáním a uzavřením povrchu násypu z hornin nesoudržných sypkých v aktivní zóně</t>
  </si>
  <si>
    <t>670</t>
  </si>
  <si>
    <t>29</t>
  </si>
  <si>
    <t>M</t>
  </si>
  <si>
    <t>58344155099R</t>
  </si>
  <si>
    <t>zemina do AZ vhodná dle ČSN 73 6133</t>
  </si>
  <si>
    <t>t</t>
  </si>
  <si>
    <t>-756875194</t>
  </si>
  <si>
    <t>kamenná sypanina frakce 0/125</t>
  </si>
  <si>
    <t>670*2</t>
  </si>
  <si>
    <t>30</t>
  </si>
  <si>
    <t>171201221</t>
  </si>
  <si>
    <t>Poplatek za uložení na skládce (skládkovné) zeminy a kamení kód odpadu 17 05 04</t>
  </si>
  <si>
    <t>1626498194</t>
  </si>
  <si>
    <t>Poplatek za uložení stavebního odpadu na skládce (skládkovné) zeminy a kamení zatříděného do Katalogu odpadů pod kódem 17 05 04</t>
  </si>
  <si>
    <t>odvoz*2</t>
  </si>
  <si>
    <t>31</t>
  </si>
  <si>
    <t>171251201</t>
  </si>
  <si>
    <t>Uložení sypaniny na skládky nebo meziskládky</t>
  </si>
  <si>
    <t>1965566454</t>
  </si>
  <si>
    <t>Uložení sypaniny na skládky nebo meziskládky bez hutnění s upravením uložené sypaniny do předepsaného tvaru</t>
  </si>
  <si>
    <t>"propustek"20,75</t>
  </si>
  <si>
    <t>"výkop"890</t>
  </si>
  <si>
    <t>"drn"2030*0,1</t>
  </si>
  <si>
    <t>"rýhy"35,55</t>
  </si>
  <si>
    <t>"hl. meliorace"69*2/3</t>
  </si>
  <si>
    <t>"jámky pro stromy"24,7</t>
  </si>
  <si>
    <t>32</t>
  </si>
  <si>
    <t>174111101</t>
  </si>
  <si>
    <t>Zásyp jam, šachet rýh nebo kolem objektů sypaninou se zhutněním ručně</t>
  </si>
  <si>
    <t>-523948397</t>
  </si>
  <si>
    <t>Zásyp sypaninou z jakékoliv horniny ručně s uložením výkopku ve vrstvách se zhutněním jam, šachet, rýh nebo kolem objektů v těchto vykopávkách</t>
  </si>
  <si>
    <t>35,55*1/3</t>
  </si>
  <si>
    <t>69*1/3</t>
  </si>
  <si>
    <t>109</t>
  </si>
  <si>
    <t>175151101</t>
  </si>
  <si>
    <t>Obsypání potrubí strojně sypaninou bez prohození, uloženou do 3 m</t>
  </si>
  <si>
    <t>-174991487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</si>
  <si>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</si>
  <si>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34</t>
  </si>
  <si>
    <t>58344171</t>
  </si>
  <si>
    <t>ŠP zrnitost 0-20mm</t>
  </si>
  <si>
    <t>-1506934970</t>
  </si>
  <si>
    <t>štěrkodrť frakce 0/32</t>
  </si>
  <si>
    <t>11,85*2,2</t>
  </si>
  <si>
    <t>35</t>
  </si>
  <si>
    <t>181451121</t>
  </si>
  <si>
    <t>Založení lučního trávníku výsevem plochy přes 1000 m2 v rovině a ve svahu do 1:5</t>
  </si>
  <si>
    <t>-1186438243</t>
  </si>
  <si>
    <t>Založení trávníku na půdě předem připravené plochy přes 1000 m2 výsevem včetně utažení lučního v rovině nebo na svahu do 1:5</t>
  </si>
  <si>
    <t>615+230*2</t>
  </si>
  <si>
    <t>36</t>
  </si>
  <si>
    <t>00572470</t>
  </si>
  <si>
    <t>osivo směs travní univerzál</t>
  </si>
  <si>
    <t>kg</t>
  </si>
  <si>
    <t>-481645803</t>
  </si>
  <si>
    <t>1075*0,02 'Přepočtené koeficientem množství</t>
  </si>
  <si>
    <t>37</t>
  </si>
  <si>
    <t>181951112</t>
  </si>
  <si>
    <t>Úprava pláně v hornině třídy těžitelnosti I, skupiny 1 až 3 se zhutněním strojně</t>
  </si>
  <si>
    <t>-1400986014</t>
  </si>
  <si>
    <t>Úprava pláně vyrovnáním výškových rozdílů strojně v hornině třídy těžitelnosti I, skupiny 1 až 3 se zhutněním</t>
  </si>
  <si>
    <t>1965</t>
  </si>
  <si>
    <t>38</t>
  </si>
  <si>
    <t>182251101</t>
  </si>
  <si>
    <t>Svahování násypů strojně</t>
  </si>
  <si>
    <t>478249860</t>
  </si>
  <si>
    <t>Svahování trvalých svahů do projektovaných profilů strojně s potřebným přemístěním výkopku při svahování násypů v jakékoliv hornině</t>
  </si>
  <si>
    <t>39</t>
  </si>
  <si>
    <t>182351123</t>
  </si>
  <si>
    <t>Rozprostření ornice pl do 500 m2 ve svahu přes 1:5 tl vrstvy do 200 mm strojně</t>
  </si>
  <si>
    <t>2071858544</t>
  </si>
  <si>
    <t>Rozprostření a urovnání ornice ve svahu sklonu přes 1:5 strojně při souvislé ploše přes 100 do 500 m2, tl. vrstvy do 200 mm</t>
  </si>
  <si>
    <t>615"svahy komunikace"</t>
  </si>
  <si>
    <t>230*2"v místě meliorací"</t>
  </si>
  <si>
    <t>92</t>
  </si>
  <si>
    <t>10371599R</t>
  </si>
  <si>
    <t>ornice pro ohumusování</t>
  </si>
  <si>
    <t>1336718396</t>
  </si>
  <si>
    <t>substrát pro trávníky VL</t>
  </si>
  <si>
    <t>Zakládání</t>
  </si>
  <si>
    <t>53</t>
  </si>
  <si>
    <t>211971122</t>
  </si>
  <si>
    <t>Zřízení opláštění žeber nebo trativodů geotextilií v rýze nebo zářezu přes 1:2 š přes 2,5 m</t>
  </si>
  <si>
    <t>1955342497</t>
  </si>
  <si>
    <t>Zřízení opláštění výplně z geotextilie odvodňovacích žeber nebo trativodů v rýze nebo zářezu se stěnami svislými nebo šikmými o sklonu přes 1:2 při rozvinuté šířce opláštění přes 2,5 m</t>
  </si>
  <si>
    <t>(0,6*2+0,3+0,5)*90"podélná drenáž"</t>
  </si>
  <si>
    <t>(0,6*2+0,3+0,5)*230"meliorace"</t>
  </si>
  <si>
    <t>54</t>
  </si>
  <si>
    <t>MTM.69366052R</t>
  </si>
  <si>
    <t>textilie 210g/m2 do š 8,8m</t>
  </si>
  <si>
    <t>-1796737359</t>
  </si>
  <si>
    <t>textilie GEOFILTEX 63 63/21 210g/m2 do š 8,8m</t>
  </si>
  <si>
    <t>117</t>
  </si>
  <si>
    <t>212751104</t>
  </si>
  <si>
    <t>Trativod z drenážních trubek flexibilních PVC-U SN 4 perforace 360° včetně lože otevřený výkop DN 100 pro meliorace</t>
  </si>
  <si>
    <t>m</t>
  </si>
  <si>
    <t>-1665272901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</si>
  <si>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</si>
  <si>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230</t>
  </si>
  <si>
    <t>"meliorace_předpoklad, bude fakturováno na základě skutečnosti"</t>
  </si>
  <si>
    <t>116</t>
  </si>
  <si>
    <t>212752101</t>
  </si>
  <si>
    <t>Trativod z drenážních trubek korugovaných PE-HD SN 4 perforace 360° včetně lože otevřený výkop DN 100 pro liniové stavby</t>
  </si>
  <si>
    <t>-1332687787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</si>
  <si>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</si>
  <si>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"podélná drenáž km 0,000 - 0,090"</t>
  </si>
  <si>
    <t>2*90</t>
  </si>
  <si>
    <t>55</t>
  </si>
  <si>
    <t>274311127</t>
  </si>
  <si>
    <t>Základové pasy, prahy, věnce a ostruhy z betonu prostého C 25/30</t>
  </si>
  <si>
    <t>1930282843</t>
  </si>
  <si>
    <t>Základové konstrukce z betonu prostého pasy, prahy, věnce a ostruhy ve výkopu nebo na hlavách pilot C 25/30</t>
  </si>
  <si>
    <t>"bet. prah" 3,8*0,25*4</t>
  </si>
  <si>
    <t>"úložný práh"0,75*0,4*4</t>
  </si>
  <si>
    <t>"propustek v km 0,270 a propustek pod sjezdem"</t>
  </si>
  <si>
    <t>Vodorovné konstrukce</t>
  </si>
  <si>
    <t>56</t>
  </si>
  <si>
    <t>451312111</t>
  </si>
  <si>
    <t>Podklad pod dlažbu z betonu prostého C 20/25 tl přes 100 do 150 mm</t>
  </si>
  <si>
    <t>485852537</t>
  </si>
  <si>
    <t>Podklad pod dlažbu z betonu prostého bez zvýšených nároků na prostředí tř. C 20/25 tl. přes 100 do 150 mm</t>
  </si>
  <si>
    <t>2*7,5+2*5,5+3</t>
  </si>
  <si>
    <t>Komunikace pozemní</t>
  </si>
  <si>
    <t>57</t>
  </si>
  <si>
    <t>564251111</t>
  </si>
  <si>
    <t>Podklad nebo podsyp ze štěrkopísku ŠP tl 150 mm</t>
  </si>
  <si>
    <t>-891476237</t>
  </si>
  <si>
    <t>Podklad nebo podsyp ze štěrkopísku ŠP s rozprostřením, vlhčením a zhutněním plochy přes 100 m2, po zhutnění tl. 150 mm</t>
  </si>
  <si>
    <t>0,4*7</t>
  </si>
  <si>
    <t>"PROPUSTEK V KM 0,270"</t>
  </si>
  <si>
    <t>101</t>
  </si>
  <si>
    <t>564851111</t>
  </si>
  <si>
    <t>Podklad ze štěrkodrtě ŠD tl 150 mm</t>
  </si>
  <si>
    <t>-425695396</t>
  </si>
  <si>
    <t>Podklad ze štěrkodrti ŠD s rozprostřením a zhutněním plochy přes 100 m2, po zhutnění tl. 150 mm</t>
  </si>
  <si>
    <t>1405*1,2</t>
  </si>
  <si>
    <t>"ŠDA 0/32 (GF), ČSN 736123-1, ČSN EN 73285 Ed.2"</t>
  </si>
  <si>
    <t>58</t>
  </si>
  <si>
    <t>564871111</t>
  </si>
  <si>
    <t>Podklad ze štěrkodrtě ŠD tl 250 mm</t>
  </si>
  <si>
    <t>2033971803</t>
  </si>
  <si>
    <t>Podklad ze štěrkodrti ŠD s rozprostřením a zhutněním plochy přes 100 m2, po zhutnění tl. 250 mm</t>
  </si>
  <si>
    <t>21*1,03</t>
  </si>
  <si>
    <t>"hosp. sjezd"</t>
  </si>
  <si>
    <t>89</t>
  </si>
  <si>
    <t>564931412</t>
  </si>
  <si>
    <t>Podklad z asfaltového recyklátu tl 100 mm</t>
  </si>
  <si>
    <t>-16264460</t>
  </si>
  <si>
    <t>Podklad nebo podsyp z asfaltového recyklátu s rozprostřením a zhutněním plochy přes 100 m2, po zhutnění tl. 100 mm</t>
  </si>
  <si>
    <t>"hosp. sjezd v km 0,160 vlevo"</t>
  </si>
  <si>
    <t>60</t>
  </si>
  <si>
    <t>564952111</t>
  </si>
  <si>
    <t>Podklad z mechanicky zpevněného kameniva MZK tl 150 mm</t>
  </si>
  <si>
    <t>1472928282</t>
  </si>
  <si>
    <t>Podklad z mechanicky zpevněného kameniva MZK (minerální beton) s rozprostřením a s hutněním, po zhutnění tl. 150 mm</t>
  </si>
  <si>
    <t>1405*1,08</t>
  </si>
  <si>
    <t>"MZK, ČSN 736126-1, ČSN EN 13285, ed.2"</t>
  </si>
  <si>
    <t>96</t>
  </si>
  <si>
    <t>565155111</t>
  </si>
  <si>
    <t>Asfaltový beton vrstva podkladní ACP 16 (obalované kamenivo OKS) tl 70 mm š do 3 m</t>
  </si>
  <si>
    <t>750699036</t>
  </si>
  <si>
    <t>Asfaltový beton vrstva podkladní ACP 16 (obalované kamenivo střednězrnné - OKS) s rozprostřením a zhutněním v pruhu šířky přes 1,5 do 3 m, po zhutnění tl. 70 mm</t>
  </si>
  <si>
    <t>"ACP 16+, ČSN 736121, ČSN EN 13108-1, Ed.2"</t>
  </si>
  <si>
    <t>1405*1,03</t>
  </si>
  <si>
    <t>62</t>
  </si>
  <si>
    <t>573111111</t>
  </si>
  <si>
    <t>Postřik živičný infiltrační s posypem z asfaltu množství 0,60 kg/m2</t>
  </si>
  <si>
    <t>-1943524562</t>
  </si>
  <si>
    <t>Postřik infiltrační PI z asfaltu silničního s posypem kamenivem, v množství 0,60 kg/m2</t>
  </si>
  <si>
    <t>1405*1,13</t>
  </si>
  <si>
    <t>"s posypem kameniva fr. 2/4, 3 kg/m2"</t>
  </si>
  <si>
    <t>"PI-C, ČSN 736129, ČSN EN 13808"</t>
  </si>
  <si>
    <t>63</t>
  </si>
  <si>
    <t>573231107</t>
  </si>
  <si>
    <t>Postřik živičný spojovací ze silniční emulze v množství 0,40 kg/m2</t>
  </si>
  <si>
    <t>-1422998220</t>
  </si>
  <si>
    <t>Postřik spojovací PS bez posypu kamenivem ze silniční emulze, v množství 0,40 kg/m2</t>
  </si>
  <si>
    <t>1405*1,01</t>
  </si>
  <si>
    <t>"PS-E, ČSN 736129, ČSN 13808"</t>
  </si>
  <si>
    <t>64</t>
  </si>
  <si>
    <t>577134111</t>
  </si>
  <si>
    <t>Asfaltový beton vrstva obrusná ACO 11 (ABS) tř. I tl 40 mm š do 3 m z nemodifikovaného asfaltu</t>
  </si>
  <si>
    <t>-19945950</t>
  </si>
  <si>
    <t>Asfaltový beton vrstva obrusná ACO 11 (ABS) s rozprostřením a se zhutněním z nemodifikovaného asfaltu v pruhu šířky do 3 m tř. I, po zhutnění tl. 40 mm</t>
  </si>
  <si>
    <t>448+957</t>
  </si>
  <si>
    <t>"ACO 11, ČSN 736121, ČSN EN 13108-5, Ed.2"</t>
  </si>
  <si>
    <t>65</t>
  </si>
  <si>
    <t>594411111</t>
  </si>
  <si>
    <t>Dlažba z lomového kamene s provedením lože z MC</t>
  </si>
  <si>
    <t>CS ÚRS 2022 01</t>
  </si>
  <si>
    <t>1038305911</t>
  </si>
  <si>
    <t xml:space="preserve">Dlažba nebo přídlažba z lomového kamene lomařsky upraveného rigolového  v ploše vodorovné nebo ve sklonu tl. do 250 mm, bez vyplnění spár, s provedením lože tl. 50 mm z cementové malty</t>
  </si>
  <si>
    <t>66</t>
  </si>
  <si>
    <t>599632111</t>
  </si>
  <si>
    <t>Vyplnění spár dlažby z lomového kamene MC se zatřením</t>
  </si>
  <si>
    <t>1395219825</t>
  </si>
  <si>
    <t>Vyplnění spár dlažby (přídlažby) z lomového kamene v jakémkoliv sklonu plochy a jakékoliv tloušťky cementovou maltou se zatřením</t>
  </si>
  <si>
    <t>Trubní vedení</t>
  </si>
  <si>
    <t>102</t>
  </si>
  <si>
    <t>895611111</t>
  </si>
  <si>
    <t>Drenážní vyúsť z betonových trub VT</t>
  </si>
  <si>
    <t>-1868766612</t>
  </si>
  <si>
    <t>Drenážní výusť z trub betonových</t>
  </si>
  <si>
    <t>Ostatní konstrukce a práce, bourání</t>
  </si>
  <si>
    <t>120</t>
  </si>
  <si>
    <t>912211111</t>
  </si>
  <si>
    <t>Montáž směrového sloupku silničního plastového prosté uložení bez betonového základu</t>
  </si>
  <si>
    <t>833765459</t>
  </si>
  <si>
    <t>Montáž směrového sloupku plastového s odrazkou prostým uložením bez betonového základu silničního</t>
  </si>
  <si>
    <t>"Z11g"4</t>
  </si>
  <si>
    <t>121</t>
  </si>
  <si>
    <t>40445162</t>
  </si>
  <si>
    <t>sloupek směrový silniční plastový 1,0m</t>
  </si>
  <si>
    <t>-192617789</t>
  </si>
  <si>
    <t>85</t>
  </si>
  <si>
    <t>914111111</t>
  </si>
  <si>
    <t>Montáž svislé dopravní značky do velikosti 1 m2 objímkami na sloupek nebo konzolu</t>
  </si>
  <si>
    <t>935916234</t>
  </si>
  <si>
    <t>Montáž svislé dopravní značky základní velikosti do 1 m2 objímkami na sloupky nebo konzoly</t>
  </si>
  <si>
    <t>86</t>
  </si>
  <si>
    <t>40445619</t>
  </si>
  <si>
    <t>zákazové, příkazové dopravní značky B1-B34, C1-15 500mm</t>
  </si>
  <si>
    <t>95898786</t>
  </si>
  <si>
    <t>82</t>
  </si>
  <si>
    <t>914511111</t>
  </si>
  <si>
    <t>Montáž sloupku dopravních značek délky do 3,5 m s betonovým základem</t>
  </si>
  <si>
    <t>-1925500838</t>
  </si>
  <si>
    <t>Montáž sloupku dopravních značek délky do 3,5 m do betonového základu</t>
  </si>
  <si>
    <t>83</t>
  </si>
  <si>
    <t>40445225</t>
  </si>
  <si>
    <t>sloupek pro dopravní značku Zn D 60mm v 3,5m</t>
  </si>
  <si>
    <t>-664640982</t>
  </si>
  <si>
    <t>105</t>
  </si>
  <si>
    <t>916131212</t>
  </si>
  <si>
    <t>Osazení silničního obrubníku betonového stojatého bez boční opěry do lože z betonu prostého</t>
  </si>
  <si>
    <t>1022155874</t>
  </si>
  <si>
    <t>Osazení silničního obrubníku betonového se zřízením lože, s vyplněním a zatřením spár cementovou maltou stojatého bez boční opěry, do lože z betonu prostého</t>
  </si>
  <si>
    <t>70</t>
  </si>
  <si>
    <t>106</t>
  </si>
  <si>
    <t>59217026</t>
  </si>
  <si>
    <t>obrubník betonový silniční 500x150x250mm</t>
  </si>
  <si>
    <t>89539313</t>
  </si>
  <si>
    <t>107</t>
  </si>
  <si>
    <t>916132112</t>
  </si>
  <si>
    <t>Osazení obruby z betonové přídlažby bez boční opěry do lože z betonu prostého</t>
  </si>
  <si>
    <t>2137369070</t>
  </si>
  <si>
    <t>Osazení silniční obruby z betonové přídlažby (krajníků) s ložem tl. přes 50 do 100 mm, s vyplněním a zatřením spár cementovou maltou šířky do 250 mm bez boční opěry, do lože z betonu prostého</t>
  </si>
  <si>
    <t>108</t>
  </si>
  <si>
    <t>59218001</t>
  </si>
  <si>
    <t>krajník betonový silniční 500x250x80mm</t>
  </si>
  <si>
    <t>1601252452</t>
  </si>
  <si>
    <t>103</t>
  </si>
  <si>
    <t>919551112</t>
  </si>
  <si>
    <t>Zřízení propustku z trub plastových PE rýhovaných se spojkami nebo s hrdlem DN 400 mm</t>
  </si>
  <si>
    <t>845836416</t>
  </si>
  <si>
    <t>Zřízení propustku z trub plastových polyetylenových rýhovaných se spojkami nebo s hrdlem DN 400 mm</t>
  </si>
  <si>
    <t>7,4</t>
  </si>
  <si>
    <t>"pod hosp. sjezdem"</t>
  </si>
  <si>
    <t>104</t>
  </si>
  <si>
    <t>56241111</t>
  </si>
  <si>
    <t>trouba HDPE flexibilní 8kPA D 400mm</t>
  </si>
  <si>
    <t>29730586</t>
  </si>
  <si>
    <t>97</t>
  </si>
  <si>
    <t>919551114</t>
  </si>
  <si>
    <t>Zřízení propustku z trub plastových PE rýhovaných se spojkami nebo s hrdlem DN 600 mm</t>
  </si>
  <si>
    <t>-1513024026</t>
  </si>
  <si>
    <t>Zřízení propustku z trub plastových polyetylenových rýhovaných se spojkami nebo s hrdlem DN 600 mm</t>
  </si>
  <si>
    <t>8,3</t>
  </si>
  <si>
    <t>100</t>
  </si>
  <si>
    <t>56241113</t>
  </si>
  <si>
    <t>trouba HDPE flexibilní 8kPA D 600mm</t>
  </si>
  <si>
    <t>-1975633117</t>
  </si>
  <si>
    <t>69</t>
  </si>
  <si>
    <t>935111211</t>
  </si>
  <si>
    <t>Osazení příkopového žlabu do štěrkopísku tl 100 mm z betonových tvárnic š 800 mm</t>
  </si>
  <si>
    <t>-608585640</t>
  </si>
  <si>
    <t>Osazení betonového příkopového žlabu s vyplněním a zatřením spár cementovou maltou s ložem tl. 100 mm z kameniva těženého nebo štěrkopísku z betonových příkopových tvárnic šířky přes 500 do 800 mm</t>
  </si>
  <si>
    <t>94</t>
  </si>
  <si>
    <t>592270189R</t>
  </si>
  <si>
    <t>žlabovka příkopová betonová spádová š.600mm</t>
  </si>
  <si>
    <t>438683124</t>
  </si>
  <si>
    <t>žlabovka příkopová betonová s lomenými stěnami 300x1025x300mm</t>
  </si>
  <si>
    <t>84</t>
  </si>
  <si>
    <t>938902421</t>
  </si>
  <si>
    <t>Čištění propustků strojně tlakovou vodou D do 500 mm při tl nánosu do 50% DN</t>
  </si>
  <si>
    <t>676795424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</si>
  <si>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</si>
  <si>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"čištění odvodňovacího žlabu v km 0,090"5,5</t>
  </si>
  <si>
    <t>87</t>
  </si>
  <si>
    <t>966006132</t>
  </si>
  <si>
    <t>Odstranění značek dopravních nebo orientačních se sloupky s betonovými patkami</t>
  </si>
  <si>
    <t>1325690948</t>
  </si>
  <si>
    <t>Odstranění dopravních nebo orientačních značek se sloupkem s uložením hmot na vzdálenost do 20 m nebo s naložením na dopravní prostředek, se zásypem jam a jeho zhutněním s betonovou patkou</t>
  </si>
  <si>
    <t>"B17"2</t>
  </si>
  <si>
    <t>88</t>
  </si>
  <si>
    <t>966006211</t>
  </si>
  <si>
    <t>Odstranění svislých dopravních značek ze sloupů, sloupků nebo konzol</t>
  </si>
  <si>
    <t>436533767</t>
  </si>
  <si>
    <t>Odstranění (demontáž) svislých dopravních značek s odklizením materiálu na skládku na vzdálenost do 20 m nebo s naložením na dopravní prostředek ze sloupů, sloupků nebo konzol</t>
  </si>
  <si>
    <t>95</t>
  </si>
  <si>
    <t>966008111</t>
  </si>
  <si>
    <t>Bourání trubního propustku do DN 300</t>
  </si>
  <si>
    <t>987517632</t>
  </si>
  <si>
    <t>Bourání trubního propustku s odklizením a uložením vybouraného materiálu na skládku na vzdálenost do 3 m nebo s naložením na dopravní prostředek z trub betonových nebo železobetonových DN do 300 mm</t>
  </si>
  <si>
    <t>15,5</t>
  </si>
  <si>
    <t>"stáv. propustek na konci úseku DN300"</t>
  </si>
  <si>
    <t>997</t>
  </si>
  <si>
    <t>Přesun sutě</t>
  </si>
  <si>
    <t>110</t>
  </si>
  <si>
    <t>997221561</t>
  </si>
  <si>
    <t>Vodorovná doprava suti z kusových materiálů do 1 km</t>
  </si>
  <si>
    <t>-807619263</t>
  </si>
  <si>
    <t>Vodorovná doprava suti bez naložení, ale se složením a s hrubým urovnáním z kusových materiálů, na vzdálenost do 1 km</t>
  </si>
  <si>
    <t>111</t>
  </si>
  <si>
    <t>997221569</t>
  </si>
  <si>
    <t>Příplatek ZKD 1 km u vodorovné dopravy suti z kusových materiálů</t>
  </si>
  <si>
    <t>560621130</t>
  </si>
  <si>
    <t>Vodorovná doprava suti bez naložení, ale se složením a s hrubým urovnáním Příplatek k ceně za každý další i započatý 1 km přes 1 km</t>
  </si>
  <si>
    <t>730,557*10 'Přepočtené koeficientem množství</t>
  </si>
  <si>
    <t>76</t>
  </si>
  <si>
    <t>997221571</t>
  </si>
  <si>
    <t>Vodorovná doprava vybouraných hmot do 1 km</t>
  </si>
  <si>
    <t>-1852982446</t>
  </si>
  <si>
    <t>Vodorovná doprava vybouraných hmot bez naložení, ale se složením a s hrubým urovnáním na vzdálenost do 1 km</t>
  </si>
  <si>
    <t>11,672</t>
  </si>
  <si>
    <t>77</t>
  </si>
  <si>
    <t>997221579</t>
  </si>
  <si>
    <t>Příplatek ZKD 1 km u vodorovné dopravy vybouraných hmot</t>
  </si>
  <si>
    <t>1110408354</t>
  </si>
  <si>
    <t>Vodorovná doprava vybouraných hmot bez naložení, ale se složením a s hrubým urovnáním na vzdálenost Příplatek k ceně za každý další i započatý 1 km přes 1 km</t>
  </si>
  <si>
    <t>11,672*10</t>
  </si>
  <si>
    <t>79</t>
  </si>
  <si>
    <t>997221612</t>
  </si>
  <si>
    <t>Nakládání vybouraných hmot na dopravní prostředky pro vodorovnou dopravu</t>
  </si>
  <si>
    <t>966967485</t>
  </si>
  <si>
    <t>Nakládání na dopravní prostředky pro vodorovnou dopravu vybouraných hmot</t>
  </si>
  <si>
    <t>80</t>
  </si>
  <si>
    <t>997221615</t>
  </si>
  <si>
    <t>Poplatek za uložení na skládce (skládkovné) stavebního odpadu betonového kód odpadu 17 01 01</t>
  </si>
  <si>
    <t>-954565166</t>
  </si>
  <si>
    <t>Poplatek za uložení stavebního odpadu na skládce (skládkovné) z prostého betonu zatříděného do Katalogu odpadů pod kódem 17 01 01</t>
  </si>
  <si>
    <t>Soupis:</t>
  </si>
  <si>
    <t>SO 000_155 - Vedlejší a ostatní náklady</t>
  </si>
  <si>
    <t>VRN - Vedlejší rozpočtové náklady</t>
  </si>
  <si>
    <t xml:space="preserve">    VRN1 - Všeobecné a předběžné položky</t>
  </si>
  <si>
    <t>VRN</t>
  </si>
  <si>
    <t>Vedlejší rozpočtové náklady</t>
  </si>
  <si>
    <t>VRN1</t>
  </si>
  <si>
    <t>Všeobecné a předběžné položky</t>
  </si>
  <si>
    <t>011144R</t>
  </si>
  <si>
    <t>Odběry vzorku půdy - pedologický monitoring</t>
  </si>
  <si>
    <t>soubor</t>
  </si>
  <si>
    <t>1024</t>
  </si>
  <si>
    <t>1675898741</t>
  </si>
  <si>
    <t>6</t>
  </si>
  <si>
    <t>011303R</t>
  </si>
  <si>
    <t>Zajištění archeologického průzkumu</t>
  </si>
  <si>
    <t>-128394830</t>
  </si>
  <si>
    <t>7</t>
  </si>
  <si>
    <t>012103000</t>
  </si>
  <si>
    <t>Geodetické práce před výstavbou</t>
  </si>
  <si>
    <t>-2028308946</t>
  </si>
  <si>
    <t>012103R1</t>
  </si>
  <si>
    <t>Vytyčení staveniště a stávajících inženýrských sítí</t>
  </si>
  <si>
    <t>1938549807</t>
  </si>
  <si>
    <t>Vytyčení stávajících inženýrských sítí</t>
  </si>
  <si>
    <t>012203000</t>
  </si>
  <si>
    <t>Geodetické práce při provádění stavby</t>
  </si>
  <si>
    <t>378130967</t>
  </si>
  <si>
    <t>012303000</t>
  </si>
  <si>
    <t>Geodetické práce po výstavbě</t>
  </si>
  <si>
    <t>1107673002</t>
  </si>
  <si>
    <t>013254R</t>
  </si>
  <si>
    <t>Dokumentace skutečného vyhotovení stavby včetně zaměření</t>
  </si>
  <si>
    <t>-785522945</t>
  </si>
  <si>
    <t>P</t>
  </si>
  <si>
    <t>Poznámka k položce:_x000d_
Tištěné paré - 4x_x000d_
Digitální paré - 2x</t>
  </si>
  <si>
    <t>013294R</t>
  </si>
  <si>
    <t>Zhotovení fotodokumentace, elaborátu, před, v průběhu a po stavbě</t>
  </si>
  <si>
    <t>-1560411114</t>
  </si>
  <si>
    <t>14</t>
  </si>
  <si>
    <t>031002R</t>
  </si>
  <si>
    <t>Zařízení staveniště</t>
  </si>
  <si>
    <t>422572349</t>
  </si>
  <si>
    <t>041903000</t>
  </si>
  <si>
    <t>Inženýrská činnost dozory dozor jiné osoby - dohled geologa</t>
  </si>
  <si>
    <t>1333819737</t>
  </si>
  <si>
    <t>Dozor jiné osoby</t>
  </si>
  <si>
    <t>13</t>
  </si>
  <si>
    <t>043002R1</t>
  </si>
  <si>
    <t>Zkoušení konstrukcí a prací zkušebnou zhotovitele</t>
  </si>
  <si>
    <t>689368403</t>
  </si>
  <si>
    <t>Poznámka k položce:_x000d_
Dle právních předpisů, ČSN, TP a TKP</t>
  </si>
  <si>
    <t>043002R2</t>
  </si>
  <si>
    <t>Zkoušení materiálu zkušebnou zhotovitele</t>
  </si>
  <si>
    <t>-749714349</t>
  </si>
  <si>
    <t>06R</t>
  </si>
  <si>
    <t>Drážní dohled a výluky</t>
  </si>
  <si>
    <t>1908149439</t>
  </si>
  <si>
    <t xml:space="preserve">Drážní dohled a výluky
Náklady vyplývající minimálně z vyjádření SŽDC č. 145501217 - SŽDC - OŘ  OVA- ST
Výluka je předjednána se SŽ.</t>
  </si>
  <si>
    <t>16</t>
  </si>
  <si>
    <t>092002R</t>
  </si>
  <si>
    <t>Náklady na POV včetně dopravního značení</t>
  </si>
  <si>
    <t>75007739</t>
  </si>
  <si>
    <t>800800008</t>
  </si>
  <si>
    <t>Protokolární předání stavbou dotčených pozemků a komunikací, uvedených do původního stavu, zpět jejich vlastníkům</t>
  </si>
  <si>
    <t>-1088456972</t>
  </si>
  <si>
    <t>938908411R</t>
  </si>
  <si>
    <t>Čištění vozovek splachováním vodou</t>
  </si>
  <si>
    <t>-1310309522</t>
  </si>
  <si>
    <t>Čištění vozovek splachováním vodou povrchu podkladu nebo krytu živičného, betonového nebo dlážděného</t>
  </si>
  <si>
    <t>SO 155.1 - Vegetační úpravy</t>
  </si>
  <si>
    <t xml:space="preserve">    998 - Přesun hmot</t>
  </si>
  <si>
    <t>183101122</t>
  </si>
  <si>
    <t>Hloubení jamek bez výměny půdy zeminy tř 1 až 4 objem do 2 m3 v rovině a svahu do 1:5</t>
  </si>
  <si>
    <t>-1336661405</t>
  </si>
  <si>
    <t>Hloubení jamek pro vysazování rostlin v zemině skupiny 1 až 4 bez výměny půdy v rovině nebo na svahu do 1:5, objemu přes 1,00 do 2,00 m3</t>
  </si>
  <si>
    <t>1032119R</t>
  </si>
  <si>
    <t>substrát</t>
  </si>
  <si>
    <t>338638061</t>
  </si>
  <si>
    <t xml:space="preserve">substrát pro výsadbu </t>
  </si>
  <si>
    <t>38*1,3*0,5</t>
  </si>
  <si>
    <t>184004612</t>
  </si>
  <si>
    <t>Výsadba sazenic stromů v jutovém obalu do jamky D 350 mm hl 350 mm bal D nad 200 do 300 mm</t>
  </si>
  <si>
    <t>-1341168641</t>
  </si>
  <si>
    <t>Výsadba sazenic bez vykopání jamek a bez donesení hlíny stromů nebo keřů s kořenovým balem v jutovém obalu, o průměru balu přes 200 mm do 300 mm, do jamky o průměru 350 mm, hl. 350 mm</t>
  </si>
  <si>
    <t>026504349R</t>
  </si>
  <si>
    <t>lípa malolistá</t>
  </si>
  <si>
    <t>894244460</t>
  </si>
  <si>
    <t>"výsadba dle přílohy č.2 TZ"</t>
  </si>
  <si>
    <t>184215132</t>
  </si>
  <si>
    <t>Ukotvení kmene dřevin třemi kůly D do 0,1 m délky do 2 m</t>
  </si>
  <si>
    <t>1102237541</t>
  </si>
  <si>
    <t>Ukotvení dřeviny kůly v rovině nebo na svahu do 1:5 třemi kůly, délky přes 1 do 2 m</t>
  </si>
  <si>
    <t>38*3</t>
  </si>
  <si>
    <t>05217199R</t>
  </si>
  <si>
    <t>úvazek</t>
  </si>
  <si>
    <t>471397297</t>
  </si>
  <si>
    <t>madlo bukové D 42mm</t>
  </si>
  <si>
    <t>60591255</t>
  </si>
  <si>
    <t>kůl vyvazovací dřevěný impregnovaný D 8cm dl 2,5m</t>
  </si>
  <si>
    <t>526724250</t>
  </si>
  <si>
    <t>114</t>
  </si>
  <si>
    <t>185804312</t>
  </si>
  <si>
    <t>Zalití rostlin vodou plocha přes 20 m2</t>
  </si>
  <si>
    <t>-658364584</t>
  </si>
  <si>
    <t>Zalití rostlin vodou plochy záhonů jednotlivě přes 20 m2</t>
  </si>
  <si>
    <t>"1.rok, 3 cykly, 30l/strom"</t>
  </si>
  <si>
    <t>38*1*3*30/1000</t>
  </si>
  <si>
    <t>R1</t>
  </si>
  <si>
    <t>užitková voda</t>
  </si>
  <si>
    <t>-737235704</t>
  </si>
  <si>
    <t>3,42</t>
  </si>
  <si>
    <t>185851121R</t>
  </si>
  <si>
    <t xml:space="preserve">Dovoz vody pro zálivku rostlin </t>
  </si>
  <si>
    <t>-1890396434</t>
  </si>
  <si>
    <t xml:space="preserve">Dovoz vody pro zálivku rostlin  na vzdálenost do 1000 m</t>
  </si>
  <si>
    <t>998</t>
  </si>
  <si>
    <t>Přesun hmot</t>
  </si>
  <si>
    <t>998231311</t>
  </si>
  <si>
    <t>Přesun hmot pro sadovnické a krajinářské úpravy vodorovně do 5000 m</t>
  </si>
  <si>
    <t>-1847591667</t>
  </si>
  <si>
    <t>Přesun hmot pro sadovnické a krajinářské úpravy - strojně dopravní vzdálenost do 5000 m</t>
  </si>
  <si>
    <t>SO 155.2 - Následná péče o zeleň - 1. rok</t>
  </si>
  <si>
    <t>184801121</t>
  </si>
  <si>
    <t>Ošetřování vysazených dřevin soliterních v rovině a svahu do 1:5</t>
  </si>
  <si>
    <t>210130562</t>
  </si>
  <si>
    <t>Ošetření vysazených dřevin solitérních v rovině nebo na svahu do 1:5</t>
  </si>
  <si>
    <t>"následná péče 1.rok"</t>
  </si>
  <si>
    <t>184801199R</t>
  </si>
  <si>
    <t>Výměna uschlých dřevin</t>
  </si>
  <si>
    <t>1561059806</t>
  </si>
  <si>
    <t>"předpoklad"5</t>
  </si>
  <si>
    <t>184911111</t>
  </si>
  <si>
    <t>Znovuuvázání dřeviny ke kůlům</t>
  </si>
  <si>
    <t>-12032820</t>
  </si>
  <si>
    <t>Znovuuvázání dřeviny jedním úvazkem ke stávajícímu kůlu</t>
  </si>
  <si>
    <t>"následná péče 3 roky"</t>
  </si>
  <si>
    <t>-1328060802</t>
  </si>
  <si>
    <t>-965744594</t>
  </si>
  <si>
    <t>2012766943</t>
  </si>
  <si>
    <t>SO 155.3 - Následná péče o zeleň - 2. rok</t>
  </si>
  <si>
    <t>-1895639067</t>
  </si>
  <si>
    <t>"následná péče 2. rok"</t>
  </si>
  <si>
    <t>1687054631</t>
  </si>
  <si>
    <t>615218857</t>
  </si>
  <si>
    <t>"2 rok, 3 cykly, 30l/strom"</t>
  </si>
  <si>
    <t>1661497084</t>
  </si>
  <si>
    <t>1482192643</t>
  </si>
  <si>
    <t>SO 155.4 - Následná péče o zeleň - 3. rok</t>
  </si>
  <si>
    <t>-598874761</t>
  </si>
  <si>
    <t>"následná péče 3. rok"</t>
  </si>
  <si>
    <t>-812680418</t>
  </si>
  <si>
    <t>1833509729</t>
  </si>
  <si>
    <t>"1rok, 3 cykly, 30l/strom"</t>
  </si>
  <si>
    <t>-1385227827</t>
  </si>
  <si>
    <t>-601891688</t>
  </si>
  <si>
    <t>SEZNAM FIGUR</t>
  </si>
  <si>
    <t>Výměra</t>
  </si>
  <si>
    <t xml:space="preserve"> SO 155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</si>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</sst>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200012_SO155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Ropice_vedlejší polní cesta VC13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ROUND(SUM(AG96:AG101),2)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ROUND(SUM(AS96:AS101),2)</f>
        <v>0</v>
      </c>
      <c r="AT95" s="128">
        <f>ROUND(SUM(AV95:AW95),2)</f>
        <v>0</v>
      </c>
      <c r="AU95" s="129">
        <f>ROUND(SUM(AU96:AU101),5)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ROUND(SUM(AZ96:AZ101),2)</f>
        <v>0</v>
      </c>
      <c r="BA95" s="128">
        <f>ROUND(SUM(BA96:BA101),2)</f>
        <v>0</v>
      </c>
      <c r="BB95" s="128">
        <f>ROUND(SUM(BB96:BB101),2)</f>
        <v>0</v>
      </c>
      <c r="BC95" s="128">
        <f>ROUND(SUM(BC96:BC101),2)</f>
        <v>0</v>
      </c>
      <c r="BD95" s="130">
        <f>ROUND(SUM(BD96:BD101),2)</f>
        <v>0</v>
      </c>
      <c r="BE95" s="7"/>
      <c r="BS95" s="131" t="s">
        <v>72</v>
      </c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77</v>
      </c>
      <c r="F96" s="134"/>
      <c r="G96" s="134"/>
      <c r="H96" s="134"/>
      <c r="I96" s="134"/>
      <c r="J96" s="133"/>
      <c r="K96" s="134" t="s">
        <v>78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155 - Vedlejší polní c...'!J30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84</v>
      </c>
      <c r="AR96" s="72"/>
      <c r="AS96" s="137">
        <v>0</v>
      </c>
      <c r="AT96" s="138">
        <f>ROUND(SUM(AV96:AW96),2)</f>
        <v>0</v>
      </c>
      <c r="AU96" s="139">
        <f>'SO 155 - Vedlejší polní c...'!P124</f>
        <v>0</v>
      </c>
      <c r="AV96" s="138">
        <f>'SO 155 - Vedlejší polní c...'!J33</f>
        <v>0</v>
      </c>
      <c r="AW96" s="138">
        <f>'SO 155 - Vedlejší polní c...'!J34</f>
        <v>0</v>
      </c>
      <c r="AX96" s="138">
        <f>'SO 155 - Vedlejší polní c...'!J35</f>
        <v>0</v>
      </c>
      <c r="AY96" s="138">
        <f>'SO 155 - Vedlejší polní c...'!J36</f>
        <v>0</v>
      </c>
      <c r="AZ96" s="138">
        <f>'SO 155 - Vedlejší polní c...'!F33</f>
        <v>0</v>
      </c>
      <c r="BA96" s="138">
        <f>'SO 155 - Vedlejší polní c...'!F34</f>
        <v>0</v>
      </c>
      <c r="BB96" s="138">
        <f>'SO 155 - Vedlejší polní c...'!F35</f>
        <v>0</v>
      </c>
      <c r="BC96" s="138">
        <f>'SO 155 - Vedlejší polní c...'!F36</f>
        <v>0</v>
      </c>
      <c r="BD96" s="140">
        <f>'SO 155 - Vedlejší polní c...'!F37</f>
        <v>0</v>
      </c>
      <c r="BE96" s="4"/>
      <c r="BT96" s="141" t="s">
        <v>82</v>
      </c>
      <c r="BU96" s="141" t="s">
        <v>85</v>
      </c>
      <c r="BV96" s="141" t="s">
        <v>75</v>
      </c>
      <c r="BW96" s="141" t="s">
        <v>81</v>
      </c>
      <c r="BX96" s="141" t="s">
        <v>5</v>
      </c>
      <c r="CL96" s="141" t="s">
        <v>1</v>
      </c>
      <c r="CM96" s="141" t="s">
        <v>82</v>
      </c>
    </row>
    <row r="97" s="4" customFormat="1" ht="23.25" customHeight="1">
      <c r="A97" s="132" t="s">
        <v>83</v>
      </c>
      <c r="B97" s="70"/>
      <c r="C97" s="133"/>
      <c r="D97" s="133"/>
      <c r="E97" s="134" t="s">
        <v>86</v>
      </c>
      <c r="F97" s="134"/>
      <c r="G97" s="134"/>
      <c r="H97" s="134"/>
      <c r="I97" s="134"/>
      <c r="J97" s="133"/>
      <c r="K97" s="134" t="s">
        <v>87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000_155 - Vedlejší a o...'!J32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84</v>
      </c>
      <c r="AR97" s="72"/>
      <c r="AS97" s="137">
        <v>0</v>
      </c>
      <c r="AT97" s="138">
        <f>ROUND(SUM(AV97:AW97),2)</f>
        <v>0</v>
      </c>
      <c r="AU97" s="139">
        <f>'SO 000_155 - Vedlejší a o...'!P122</f>
        <v>0</v>
      </c>
      <c r="AV97" s="138">
        <f>'SO 000_155 - Vedlejší a o...'!J35</f>
        <v>0</v>
      </c>
      <c r="AW97" s="138">
        <f>'SO 000_155 - Vedlejší a o...'!J36</f>
        <v>0</v>
      </c>
      <c r="AX97" s="138">
        <f>'SO 000_155 - Vedlejší a o...'!J37</f>
        <v>0</v>
      </c>
      <c r="AY97" s="138">
        <f>'SO 000_155 - Vedlejší a o...'!J38</f>
        <v>0</v>
      </c>
      <c r="AZ97" s="138">
        <f>'SO 000_155 - Vedlejší a o...'!F35</f>
        <v>0</v>
      </c>
      <c r="BA97" s="138">
        <f>'SO 000_155 - Vedlejší a o...'!F36</f>
        <v>0</v>
      </c>
      <c r="BB97" s="138">
        <f>'SO 000_155 - Vedlejší a o...'!F37</f>
        <v>0</v>
      </c>
      <c r="BC97" s="138">
        <f>'SO 000_155 - Vedlejší a o...'!F38</f>
        <v>0</v>
      </c>
      <c r="BD97" s="140">
        <f>'SO 000_155 - Vedlejší a o...'!F39</f>
        <v>0</v>
      </c>
      <c r="BE97" s="4"/>
      <c r="BT97" s="141" t="s">
        <v>82</v>
      </c>
      <c r="BV97" s="141" t="s">
        <v>75</v>
      </c>
      <c r="BW97" s="141" t="s">
        <v>88</v>
      </c>
      <c r="BX97" s="141" t="s">
        <v>81</v>
      </c>
      <c r="CL97" s="141" t="s">
        <v>1</v>
      </c>
    </row>
    <row r="98" s="4" customFormat="1" ht="23.25" customHeight="1">
      <c r="A98" s="132" t="s">
        <v>83</v>
      </c>
      <c r="B98" s="70"/>
      <c r="C98" s="133"/>
      <c r="D98" s="133"/>
      <c r="E98" s="134" t="s">
        <v>89</v>
      </c>
      <c r="F98" s="134"/>
      <c r="G98" s="134"/>
      <c r="H98" s="134"/>
      <c r="I98" s="134"/>
      <c r="J98" s="133"/>
      <c r="K98" s="134" t="s">
        <v>90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 155.1 - Vegetační úpravy'!J32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84</v>
      </c>
      <c r="AR98" s="72"/>
      <c r="AS98" s="137">
        <v>0</v>
      </c>
      <c r="AT98" s="138">
        <f>ROUND(SUM(AV98:AW98),2)</f>
        <v>0</v>
      </c>
      <c r="AU98" s="139">
        <f>'SO 155.1 - Vegetační úpravy'!P123</f>
        <v>0</v>
      </c>
      <c r="AV98" s="138">
        <f>'SO 155.1 - Vegetační úpravy'!J35</f>
        <v>0</v>
      </c>
      <c r="AW98" s="138">
        <f>'SO 155.1 - Vegetační úpravy'!J36</f>
        <v>0</v>
      </c>
      <c r="AX98" s="138">
        <f>'SO 155.1 - Vegetační úpravy'!J37</f>
        <v>0</v>
      </c>
      <c r="AY98" s="138">
        <f>'SO 155.1 - Vegetační úpravy'!J38</f>
        <v>0</v>
      </c>
      <c r="AZ98" s="138">
        <f>'SO 155.1 - Vegetační úpravy'!F35</f>
        <v>0</v>
      </c>
      <c r="BA98" s="138">
        <f>'SO 155.1 - Vegetační úpravy'!F36</f>
        <v>0</v>
      </c>
      <c r="BB98" s="138">
        <f>'SO 155.1 - Vegetační úpravy'!F37</f>
        <v>0</v>
      </c>
      <c r="BC98" s="138">
        <f>'SO 155.1 - Vegetační úpravy'!F38</f>
        <v>0</v>
      </c>
      <c r="BD98" s="140">
        <f>'SO 155.1 - Vegetační úpravy'!F39</f>
        <v>0</v>
      </c>
      <c r="BE98" s="4"/>
      <c r="BT98" s="141" t="s">
        <v>82</v>
      </c>
      <c r="BV98" s="141" t="s">
        <v>75</v>
      </c>
      <c r="BW98" s="141" t="s">
        <v>91</v>
      </c>
      <c r="BX98" s="141" t="s">
        <v>81</v>
      </c>
      <c r="CL98" s="141" t="s">
        <v>1</v>
      </c>
    </row>
    <row r="99" s="4" customFormat="1" ht="23.25" customHeight="1">
      <c r="A99" s="132" t="s">
        <v>83</v>
      </c>
      <c r="B99" s="70"/>
      <c r="C99" s="133"/>
      <c r="D99" s="133"/>
      <c r="E99" s="134" t="s">
        <v>92</v>
      </c>
      <c r="F99" s="134"/>
      <c r="G99" s="134"/>
      <c r="H99" s="134"/>
      <c r="I99" s="134"/>
      <c r="J99" s="133"/>
      <c r="K99" s="134" t="s">
        <v>93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155.2 - Následná péče 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84</v>
      </c>
      <c r="AR99" s="72"/>
      <c r="AS99" s="137">
        <v>0</v>
      </c>
      <c r="AT99" s="138">
        <f>ROUND(SUM(AV99:AW99),2)</f>
        <v>0</v>
      </c>
      <c r="AU99" s="139">
        <f>'SO 155.2 - Následná péče ...'!P122</f>
        <v>0</v>
      </c>
      <c r="AV99" s="138">
        <f>'SO 155.2 - Následná péče ...'!J35</f>
        <v>0</v>
      </c>
      <c r="AW99" s="138">
        <f>'SO 155.2 - Následná péče ...'!J36</f>
        <v>0</v>
      </c>
      <c r="AX99" s="138">
        <f>'SO 155.2 - Následná péče ...'!J37</f>
        <v>0</v>
      </c>
      <c r="AY99" s="138">
        <f>'SO 155.2 - Následná péče ...'!J38</f>
        <v>0</v>
      </c>
      <c r="AZ99" s="138">
        <f>'SO 155.2 - Následná péče ...'!F35</f>
        <v>0</v>
      </c>
      <c r="BA99" s="138">
        <f>'SO 155.2 - Následná péče ...'!F36</f>
        <v>0</v>
      </c>
      <c r="BB99" s="138">
        <f>'SO 155.2 - Následná péče ...'!F37</f>
        <v>0</v>
      </c>
      <c r="BC99" s="138">
        <f>'SO 155.2 - Následná péče ...'!F38</f>
        <v>0</v>
      </c>
      <c r="BD99" s="140">
        <f>'SO 155.2 - Následná péče ...'!F39</f>
        <v>0</v>
      </c>
      <c r="BE99" s="4"/>
      <c r="BT99" s="141" t="s">
        <v>82</v>
      </c>
      <c r="BV99" s="141" t="s">
        <v>75</v>
      </c>
      <c r="BW99" s="141" t="s">
        <v>94</v>
      </c>
      <c r="BX99" s="141" t="s">
        <v>81</v>
      </c>
      <c r="CL99" s="141" t="s">
        <v>1</v>
      </c>
    </row>
    <row r="100" s="4" customFormat="1" ht="23.25" customHeight="1">
      <c r="A100" s="132" t="s">
        <v>83</v>
      </c>
      <c r="B100" s="70"/>
      <c r="C100" s="133"/>
      <c r="D100" s="133"/>
      <c r="E100" s="134" t="s">
        <v>95</v>
      </c>
      <c r="F100" s="134"/>
      <c r="G100" s="134"/>
      <c r="H100" s="134"/>
      <c r="I100" s="134"/>
      <c r="J100" s="133"/>
      <c r="K100" s="134" t="s">
        <v>96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155.3 - Následná péče 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84</v>
      </c>
      <c r="AR100" s="72"/>
      <c r="AS100" s="137">
        <v>0</v>
      </c>
      <c r="AT100" s="138">
        <f>ROUND(SUM(AV100:AW100),2)</f>
        <v>0</v>
      </c>
      <c r="AU100" s="139">
        <f>'SO 155.3 - Následná péče ...'!P122</f>
        <v>0</v>
      </c>
      <c r="AV100" s="138">
        <f>'SO 155.3 - Následná péče ...'!J35</f>
        <v>0</v>
      </c>
      <c r="AW100" s="138">
        <f>'SO 155.3 - Následná péče ...'!J36</f>
        <v>0</v>
      </c>
      <c r="AX100" s="138">
        <f>'SO 155.3 - Následná péče ...'!J37</f>
        <v>0</v>
      </c>
      <c r="AY100" s="138">
        <f>'SO 155.3 - Následná péče ...'!J38</f>
        <v>0</v>
      </c>
      <c r="AZ100" s="138">
        <f>'SO 155.3 - Následná péče ...'!F35</f>
        <v>0</v>
      </c>
      <c r="BA100" s="138">
        <f>'SO 155.3 - Následná péče ...'!F36</f>
        <v>0</v>
      </c>
      <c r="BB100" s="138">
        <f>'SO 155.3 - Následná péče ...'!F37</f>
        <v>0</v>
      </c>
      <c r="BC100" s="138">
        <f>'SO 155.3 - Následná péče ...'!F38</f>
        <v>0</v>
      </c>
      <c r="BD100" s="140">
        <f>'SO 155.3 - Následná péče ...'!F39</f>
        <v>0</v>
      </c>
      <c r="BE100" s="4"/>
      <c r="BT100" s="141" t="s">
        <v>82</v>
      </c>
      <c r="BV100" s="141" t="s">
        <v>75</v>
      </c>
      <c r="BW100" s="141" t="s">
        <v>97</v>
      </c>
      <c r="BX100" s="141" t="s">
        <v>81</v>
      </c>
      <c r="CL100" s="141" t="s">
        <v>1</v>
      </c>
    </row>
    <row r="101" s="4" customFormat="1" ht="23.25" customHeight="1">
      <c r="A101" s="132" t="s">
        <v>83</v>
      </c>
      <c r="B101" s="70"/>
      <c r="C101" s="133"/>
      <c r="D101" s="133"/>
      <c r="E101" s="134" t="s">
        <v>98</v>
      </c>
      <c r="F101" s="134"/>
      <c r="G101" s="134"/>
      <c r="H101" s="134"/>
      <c r="I101" s="134"/>
      <c r="J101" s="133"/>
      <c r="K101" s="134" t="s">
        <v>99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 155.4 - Následná péče 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84</v>
      </c>
      <c r="AR101" s="72"/>
      <c r="AS101" s="142">
        <v>0</v>
      </c>
      <c r="AT101" s="143">
        <f>ROUND(SUM(AV101:AW101),2)</f>
        <v>0</v>
      </c>
      <c r="AU101" s="144">
        <f>'SO 155.4 - Následná péče ...'!P122</f>
        <v>0</v>
      </c>
      <c r="AV101" s="143">
        <f>'SO 155.4 - Následná péče ...'!J35</f>
        <v>0</v>
      </c>
      <c r="AW101" s="143">
        <f>'SO 155.4 - Následná péče ...'!J36</f>
        <v>0</v>
      </c>
      <c r="AX101" s="143">
        <f>'SO 155.4 - Následná péče ...'!J37</f>
        <v>0</v>
      </c>
      <c r="AY101" s="143">
        <f>'SO 155.4 - Následná péče ...'!J38</f>
        <v>0</v>
      </c>
      <c r="AZ101" s="143">
        <f>'SO 155.4 - Následná péče ...'!F35</f>
        <v>0</v>
      </c>
      <c r="BA101" s="143">
        <f>'SO 155.4 - Následná péče ...'!F36</f>
        <v>0</v>
      </c>
      <c r="BB101" s="143">
        <f>'SO 155.4 - Následná péče ...'!F37</f>
        <v>0</v>
      </c>
      <c r="BC101" s="143">
        <f>'SO 155.4 - Následná péče ...'!F38</f>
        <v>0</v>
      </c>
      <c r="BD101" s="145">
        <f>'SO 155.4 - Následná péče ...'!F39</f>
        <v>0</v>
      </c>
      <c r="BE101" s="4"/>
      <c r="BT101" s="141" t="s">
        <v>82</v>
      </c>
      <c r="BV101" s="141" t="s">
        <v>75</v>
      </c>
      <c r="BW101" s="141" t="s">
        <v>100</v>
      </c>
      <c r="BX101" s="141" t="s">
        <v>81</v>
      </c>
      <c r="CL101" s="141" t="s">
        <v>1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rfvRD4n7x6GYTLa3daPrHj2Pokpvd69Qv7idwgPZl3v1KMGMVQoslgy3SNo5hidm/3wEjSh6nAaM7sh1161nnQ==" hashValue="Zh1O2sPp5MlMg3e2v2cP6WnYk9ce5KvyRPeIwGogbonsDmWsRqkV7ba8mtBt3Kcg6m48bYbfPSSzGuTFTotA/Q==" algorithmName="SHA-512" password="C779"/>
  <mergeCells count="6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55 - Vedlejší polní c...'!C2" display="/"/>
    <hyperlink ref="A97" location="'SO 000_155 - Vedlejší a o...'!C2" display="/"/>
    <hyperlink ref="A98" location="'SO 155.1 - Vegetační úpravy'!C2" display="/"/>
    <hyperlink ref="A99" location="'SO 155.2 - Následná péče ...'!C2" display="/"/>
    <hyperlink ref="A100" location="'SO 155.3 - Následná péče ...'!C2" display="/"/>
    <hyperlink ref="A101" location="'SO 155.4 - Následná péč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  <c r="AZ2" s="146" t="s">
        <v>101</v>
      </c>
      <c r="BA2" s="146" t="s">
        <v>1</v>
      </c>
      <c r="BB2" s="146" t="s">
        <v>1</v>
      </c>
      <c r="BC2" s="146" t="s">
        <v>102</v>
      </c>
      <c r="BD2" s="146" t="s">
        <v>82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103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Ropice_vedlejší polní cesta VC13</v>
      </c>
      <c r="F7" s="151"/>
      <c r="G7" s="151"/>
      <c r="H7" s="151"/>
      <c r="L7" s="20"/>
    </row>
    <row r="8" hidden="1" s="2" customFormat="1" ht="12" customHeight="1">
      <c r="A8" s="38"/>
      <c r="B8" s="44"/>
      <c r="C8" s="38"/>
      <c r="D8" s="151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3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1" t="s">
        <v>18</v>
      </c>
      <c r="E11" s="38"/>
      <c r="F11" s="141" t="s">
        <v>1</v>
      </c>
      <c r="G11" s="38"/>
      <c r="H11" s="38"/>
      <c r="I11" s="151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1" t="s">
        <v>20</v>
      </c>
      <c r="E12" s="38"/>
      <c r="F12" s="141" t="s">
        <v>21</v>
      </c>
      <c r="G12" s="38"/>
      <c r="H12" s="38"/>
      <c r="I12" s="151" t="s">
        <v>22</v>
      </c>
      <c r="J12" s="154" t="str">
        <f>'Rekapitulace stavby'!AN8</f>
        <v>9. 3. 2023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24</v>
      </c>
      <c r="E14" s="38"/>
      <c r="F14" s="38"/>
      <c r="G14" s="38"/>
      <c r="H14" s="38"/>
      <c r="I14" s="151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1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1" t="s">
        <v>27</v>
      </c>
      <c r="E17" s="38"/>
      <c r="F17" s="38"/>
      <c r="G17" s="38"/>
      <c r="H17" s="38"/>
      <c r="I17" s="15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1" t="s">
        <v>29</v>
      </c>
      <c r="E20" s="38"/>
      <c r="F20" s="38"/>
      <c r="G20" s="38"/>
      <c r="H20" s="38"/>
      <c r="I20" s="151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1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1" t="s">
        <v>31</v>
      </c>
      <c r="E23" s="38"/>
      <c r="F23" s="38"/>
      <c r="G23" s="38"/>
      <c r="H23" s="38"/>
      <c r="I23" s="151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1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1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9"/>
      <c r="E29" s="159"/>
      <c r="F29" s="159"/>
      <c r="G29" s="159"/>
      <c r="H29" s="159"/>
      <c r="I29" s="159"/>
      <c r="J29" s="159"/>
      <c r="K29" s="15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0" t="s">
        <v>33</v>
      </c>
      <c r="E30" s="38"/>
      <c r="F30" s="38"/>
      <c r="G30" s="38"/>
      <c r="H30" s="38"/>
      <c r="I30" s="38"/>
      <c r="J30" s="16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2" t="s">
        <v>35</v>
      </c>
      <c r="G32" s="38"/>
      <c r="H32" s="38"/>
      <c r="I32" s="162" t="s">
        <v>34</v>
      </c>
      <c r="J32" s="16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3" t="s">
        <v>37</v>
      </c>
      <c r="E33" s="151" t="s">
        <v>38</v>
      </c>
      <c r="F33" s="164">
        <f>ROUND((SUM(BE124:BE421)),  2)</f>
        <v>0</v>
      </c>
      <c r="G33" s="38"/>
      <c r="H33" s="38"/>
      <c r="I33" s="165">
        <v>0.20999999999999999</v>
      </c>
      <c r="J33" s="164">
        <f>ROUND(((SUM(BE124:BE421))*I33),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1" t="s">
        <v>39</v>
      </c>
      <c r="F34" s="164">
        <f>ROUND((SUM(BF124:BF421)),  2)</f>
        <v>0</v>
      </c>
      <c r="G34" s="38"/>
      <c r="H34" s="38"/>
      <c r="I34" s="165">
        <v>0.14999999999999999</v>
      </c>
      <c r="J34" s="164">
        <f>ROUND(((SUM(BF124:BF421))*I34),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1" t="s">
        <v>40</v>
      </c>
      <c r="F35" s="164">
        <f>ROUND((SUM(BG124:BG421)),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41</v>
      </c>
      <c r="F36" s="164">
        <f>ROUND((SUM(BH124:BH421)),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42</v>
      </c>
      <c r="F37" s="164">
        <f>ROUND((SUM(BI124:BI421)),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6"/>
      <c r="D39" s="167" t="s">
        <v>43</v>
      </c>
      <c r="E39" s="168"/>
      <c r="F39" s="168"/>
      <c r="G39" s="169" t="s">
        <v>44</v>
      </c>
      <c r="H39" s="170" t="s">
        <v>45</v>
      </c>
      <c r="I39" s="168"/>
      <c r="J39" s="171">
        <f>SUM(J30:J37)</f>
        <v>0</v>
      </c>
      <c r="K39" s="17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4" t="str">
        <f>E7</f>
        <v>Ropice_vedlejší polní cesta VC13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155 - Vedlejší polní cesta VC13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5" t="s">
        <v>107</v>
      </c>
      <c r="D94" s="186"/>
      <c r="E94" s="186"/>
      <c r="F94" s="186"/>
      <c r="G94" s="186"/>
      <c r="H94" s="186"/>
      <c r="I94" s="186"/>
      <c r="J94" s="187" t="s">
        <v>108</v>
      </c>
      <c r="K94" s="18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88" t="s">
        <v>109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89"/>
      <c r="C97" s="190"/>
      <c r="D97" s="191" t="s">
        <v>111</v>
      </c>
      <c r="E97" s="192"/>
      <c r="F97" s="192"/>
      <c r="G97" s="192"/>
      <c r="H97" s="192"/>
      <c r="I97" s="192"/>
      <c r="J97" s="193">
        <f>J125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5"/>
      <c r="C98" s="133"/>
      <c r="D98" s="196" t="s">
        <v>112</v>
      </c>
      <c r="E98" s="197"/>
      <c r="F98" s="197"/>
      <c r="G98" s="197"/>
      <c r="H98" s="197"/>
      <c r="I98" s="197"/>
      <c r="J98" s="198">
        <f>J126</f>
        <v>0</v>
      </c>
      <c r="K98" s="133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5"/>
      <c r="C99" s="133"/>
      <c r="D99" s="196" t="s">
        <v>113</v>
      </c>
      <c r="E99" s="197"/>
      <c r="F99" s="197"/>
      <c r="G99" s="197"/>
      <c r="H99" s="197"/>
      <c r="I99" s="197"/>
      <c r="J99" s="198">
        <f>J274</f>
        <v>0</v>
      </c>
      <c r="K99" s="133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5"/>
      <c r="C100" s="133"/>
      <c r="D100" s="196" t="s">
        <v>114</v>
      </c>
      <c r="E100" s="197"/>
      <c r="F100" s="197"/>
      <c r="G100" s="197"/>
      <c r="H100" s="197"/>
      <c r="I100" s="197"/>
      <c r="J100" s="198">
        <f>J296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3"/>
      <c r="D101" s="196" t="s">
        <v>115</v>
      </c>
      <c r="E101" s="197"/>
      <c r="F101" s="197"/>
      <c r="G101" s="197"/>
      <c r="H101" s="197"/>
      <c r="I101" s="197"/>
      <c r="J101" s="198">
        <f>J300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3"/>
      <c r="D102" s="196" t="s">
        <v>116</v>
      </c>
      <c r="E102" s="197"/>
      <c r="F102" s="197"/>
      <c r="G102" s="197"/>
      <c r="H102" s="197"/>
      <c r="I102" s="197"/>
      <c r="J102" s="198">
        <f>J344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3"/>
      <c r="D103" s="196" t="s">
        <v>117</v>
      </c>
      <c r="E103" s="197"/>
      <c r="F103" s="197"/>
      <c r="G103" s="197"/>
      <c r="H103" s="197"/>
      <c r="I103" s="197"/>
      <c r="J103" s="198">
        <f>J347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5"/>
      <c r="C104" s="133"/>
      <c r="D104" s="196" t="s">
        <v>118</v>
      </c>
      <c r="E104" s="197"/>
      <c r="F104" s="197"/>
      <c r="G104" s="197"/>
      <c r="H104" s="197"/>
      <c r="I104" s="197"/>
      <c r="J104" s="198">
        <f>J404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Ropice_vedlejší polní cesta VC13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155 - Vedlejší polní cesta VC13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9. 3. 2023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120</v>
      </c>
      <c r="D123" s="203" t="s">
        <v>58</v>
      </c>
      <c r="E123" s="203" t="s">
        <v>54</v>
      </c>
      <c r="F123" s="203" t="s">
        <v>55</v>
      </c>
      <c r="G123" s="203" t="s">
        <v>121</v>
      </c>
      <c r="H123" s="203" t="s">
        <v>122</v>
      </c>
      <c r="I123" s="203" t="s">
        <v>123</v>
      </c>
      <c r="J123" s="203" t="s">
        <v>108</v>
      </c>
      <c r="K123" s="204" t="s">
        <v>124</v>
      </c>
      <c r="L123" s="205"/>
      <c r="M123" s="100" t="s">
        <v>1</v>
      </c>
      <c r="N123" s="101" t="s">
        <v>37</v>
      </c>
      <c r="O123" s="101" t="s">
        <v>125</v>
      </c>
      <c r="P123" s="101" t="s">
        <v>126</v>
      </c>
      <c r="Q123" s="101" t="s">
        <v>127</v>
      </c>
      <c r="R123" s="101" t="s">
        <v>128</v>
      </c>
      <c r="S123" s="101" t="s">
        <v>129</v>
      </c>
      <c r="T123" s="102" t="s">
        <v>130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7" t="s">
        <v>131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1543.1089298799998</v>
      </c>
      <c r="S124" s="104"/>
      <c r="T124" s="209">
        <f>T125</f>
        <v>730.55650000000003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110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132</v>
      </c>
      <c r="F125" s="214" t="s">
        <v>133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P126+P274+P296+P300+P344+P347+P404</f>
        <v>0</v>
      </c>
      <c r="Q125" s="219"/>
      <c r="R125" s="220">
        <f>R126+R274+R296+R300+R344+R347+R404</f>
        <v>1543.1089298799998</v>
      </c>
      <c r="S125" s="219"/>
      <c r="T125" s="221">
        <f>T126+T274+T296+T300+T344+T347+T404</f>
        <v>730.55650000000003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80</v>
      </c>
      <c r="AT125" s="223" t="s">
        <v>72</v>
      </c>
      <c r="AU125" s="223" t="s">
        <v>73</v>
      </c>
      <c r="AY125" s="222" t="s">
        <v>134</v>
      </c>
      <c r="BK125" s="224">
        <f>BK126+BK274+BK296+BK300+BK344+BK347+BK404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80</v>
      </c>
      <c r="F126" s="225" t="s">
        <v>135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SUM(P127:P273)</f>
        <v>0</v>
      </c>
      <c r="Q126" s="219"/>
      <c r="R126" s="220">
        <f>SUM(R127:R273)</f>
        <v>1388.8009395199999</v>
      </c>
      <c r="S126" s="219"/>
      <c r="T126" s="221">
        <f>SUM(T127:T273)</f>
        <v>718.24000000000001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80</v>
      </c>
      <c r="AT126" s="223" t="s">
        <v>72</v>
      </c>
      <c r="AU126" s="223" t="s">
        <v>80</v>
      </c>
      <c r="AY126" s="222" t="s">
        <v>134</v>
      </c>
      <c r="BK126" s="224">
        <f>SUM(BK127:BK273)</f>
        <v>0</v>
      </c>
    </row>
    <row r="127" s="2" customFormat="1" ht="37.8" customHeight="1">
      <c r="A127" s="38"/>
      <c r="B127" s="39"/>
      <c r="C127" s="227" t="s">
        <v>80</v>
      </c>
      <c r="D127" s="227" t="s">
        <v>136</v>
      </c>
      <c r="E127" s="228" t="s">
        <v>137</v>
      </c>
      <c r="F127" s="229" t="s">
        <v>138</v>
      </c>
      <c r="G127" s="230" t="s">
        <v>139</v>
      </c>
      <c r="H127" s="231">
        <v>278.5</v>
      </c>
      <c r="I127" s="232"/>
      <c r="J127" s="233">
        <f>ROUND(I127*H127,2)</f>
        <v>0</v>
      </c>
      <c r="K127" s="229" t="s">
        <v>140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141</v>
      </c>
      <c r="AT127" s="238" t="s">
        <v>136</v>
      </c>
      <c r="AU127" s="238" t="s">
        <v>82</v>
      </c>
      <c r="AY127" s="17" t="s">
        <v>134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141</v>
      </c>
      <c r="BM127" s="238" t="s">
        <v>142</v>
      </c>
    </row>
    <row r="128" s="2" customFormat="1">
      <c r="A128" s="38"/>
      <c r="B128" s="39"/>
      <c r="C128" s="40"/>
      <c r="D128" s="240" t="s">
        <v>143</v>
      </c>
      <c r="E128" s="40"/>
      <c r="F128" s="241" t="s">
        <v>144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82</v>
      </c>
    </row>
    <row r="129" s="13" customFormat="1">
      <c r="A129" s="13"/>
      <c r="B129" s="245"/>
      <c r="C129" s="246"/>
      <c r="D129" s="240" t="s">
        <v>145</v>
      </c>
      <c r="E129" s="247" t="s">
        <v>1</v>
      </c>
      <c r="F129" s="248" t="s">
        <v>146</v>
      </c>
      <c r="G129" s="246"/>
      <c r="H129" s="249">
        <v>278.5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5" t="s">
        <v>145</v>
      </c>
      <c r="AU129" s="255" t="s">
        <v>82</v>
      </c>
      <c r="AV129" s="13" t="s">
        <v>82</v>
      </c>
      <c r="AW129" s="13" t="s">
        <v>30</v>
      </c>
      <c r="AX129" s="13" t="s">
        <v>80</v>
      </c>
      <c r="AY129" s="255" t="s">
        <v>134</v>
      </c>
    </row>
    <row r="130" s="14" customFormat="1">
      <c r="A130" s="14"/>
      <c r="B130" s="256"/>
      <c r="C130" s="257"/>
      <c r="D130" s="240" t="s">
        <v>145</v>
      </c>
      <c r="E130" s="258" t="s">
        <v>1</v>
      </c>
      <c r="F130" s="259" t="s">
        <v>147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145</v>
      </c>
      <c r="AU130" s="265" t="s">
        <v>82</v>
      </c>
      <c r="AV130" s="14" t="s">
        <v>80</v>
      </c>
      <c r="AW130" s="14" t="s">
        <v>30</v>
      </c>
      <c r="AX130" s="14" t="s">
        <v>73</v>
      </c>
      <c r="AY130" s="265" t="s">
        <v>134</v>
      </c>
    </row>
    <row r="131" s="2" customFormat="1" ht="24.15" customHeight="1">
      <c r="A131" s="38"/>
      <c r="B131" s="39"/>
      <c r="C131" s="227" t="s">
        <v>82</v>
      </c>
      <c r="D131" s="227" t="s">
        <v>136</v>
      </c>
      <c r="E131" s="228" t="s">
        <v>148</v>
      </c>
      <c r="F131" s="229" t="s">
        <v>149</v>
      </c>
      <c r="G131" s="230" t="s">
        <v>139</v>
      </c>
      <c r="H131" s="231">
        <v>2030</v>
      </c>
      <c r="I131" s="232"/>
      <c r="J131" s="233">
        <f>ROUND(I131*H131,2)</f>
        <v>0</v>
      </c>
      <c r="K131" s="229" t="s">
        <v>140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141</v>
      </c>
      <c r="AT131" s="238" t="s">
        <v>136</v>
      </c>
      <c r="AU131" s="238" t="s">
        <v>82</v>
      </c>
      <c r="AY131" s="17" t="s">
        <v>134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141</v>
      </c>
      <c r="BM131" s="238" t="s">
        <v>150</v>
      </c>
    </row>
    <row r="132" s="2" customFormat="1">
      <c r="A132" s="38"/>
      <c r="B132" s="39"/>
      <c r="C132" s="40"/>
      <c r="D132" s="240" t="s">
        <v>143</v>
      </c>
      <c r="E132" s="40"/>
      <c r="F132" s="241" t="s">
        <v>151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82</v>
      </c>
    </row>
    <row r="133" s="13" customFormat="1">
      <c r="A133" s="13"/>
      <c r="B133" s="245"/>
      <c r="C133" s="246"/>
      <c r="D133" s="240" t="s">
        <v>145</v>
      </c>
      <c r="E133" s="247" t="s">
        <v>1</v>
      </c>
      <c r="F133" s="248" t="s">
        <v>152</v>
      </c>
      <c r="G133" s="246"/>
      <c r="H133" s="249">
        <v>1570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145</v>
      </c>
      <c r="AU133" s="255" t="s">
        <v>82</v>
      </c>
      <c r="AV133" s="13" t="s">
        <v>82</v>
      </c>
      <c r="AW133" s="13" t="s">
        <v>30</v>
      </c>
      <c r="AX133" s="13" t="s">
        <v>73</v>
      </c>
      <c r="AY133" s="255" t="s">
        <v>134</v>
      </c>
    </row>
    <row r="134" s="14" customFormat="1">
      <c r="A134" s="14"/>
      <c r="B134" s="256"/>
      <c r="C134" s="257"/>
      <c r="D134" s="240" t="s">
        <v>145</v>
      </c>
      <c r="E134" s="258" t="s">
        <v>1</v>
      </c>
      <c r="F134" s="259" t="s">
        <v>153</v>
      </c>
      <c r="G134" s="257"/>
      <c r="H134" s="258" t="s">
        <v>1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145</v>
      </c>
      <c r="AU134" s="265" t="s">
        <v>82</v>
      </c>
      <c r="AV134" s="14" t="s">
        <v>80</v>
      </c>
      <c r="AW134" s="14" t="s">
        <v>30</v>
      </c>
      <c r="AX134" s="14" t="s">
        <v>73</v>
      </c>
      <c r="AY134" s="265" t="s">
        <v>134</v>
      </c>
    </row>
    <row r="135" s="13" customFormat="1">
      <c r="A135" s="13"/>
      <c r="B135" s="245"/>
      <c r="C135" s="246"/>
      <c r="D135" s="240" t="s">
        <v>145</v>
      </c>
      <c r="E135" s="247" t="s">
        <v>1</v>
      </c>
      <c r="F135" s="248" t="s">
        <v>154</v>
      </c>
      <c r="G135" s="246"/>
      <c r="H135" s="249">
        <v>460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145</v>
      </c>
      <c r="AU135" s="255" t="s">
        <v>82</v>
      </c>
      <c r="AV135" s="13" t="s">
        <v>82</v>
      </c>
      <c r="AW135" s="13" t="s">
        <v>30</v>
      </c>
      <c r="AX135" s="13" t="s">
        <v>73</v>
      </c>
      <c r="AY135" s="255" t="s">
        <v>134</v>
      </c>
    </row>
    <row r="136" s="14" customFormat="1">
      <c r="A136" s="14"/>
      <c r="B136" s="256"/>
      <c r="C136" s="257"/>
      <c r="D136" s="240" t="s">
        <v>145</v>
      </c>
      <c r="E136" s="258" t="s">
        <v>1</v>
      </c>
      <c r="F136" s="259" t="s">
        <v>155</v>
      </c>
      <c r="G136" s="257"/>
      <c r="H136" s="258" t="s">
        <v>1</v>
      </c>
      <c r="I136" s="260"/>
      <c r="J136" s="257"/>
      <c r="K136" s="257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145</v>
      </c>
      <c r="AU136" s="265" t="s">
        <v>82</v>
      </c>
      <c r="AV136" s="14" t="s">
        <v>80</v>
      </c>
      <c r="AW136" s="14" t="s">
        <v>30</v>
      </c>
      <c r="AX136" s="14" t="s">
        <v>73</v>
      </c>
      <c r="AY136" s="265" t="s">
        <v>134</v>
      </c>
    </row>
    <row r="137" s="15" customFormat="1">
      <c r="A137" s="15"/>
      <c r="B137" s="266"/>
      <c r="C137" s="267"/>
      <c r="D137" s="240" t="s">
        <v>145</v>
      </c>
      <c r="E137" s="268" t="s">
        <v>1</v>
      </c>
      <c r="F137" s="269" t="s">
        <v>156</v>
      </c>
      <c r="G137" s="267"/>
      <c r="H137" s="270">
        <v>2030</v>
      </c>
      <c r="I137" s="271"/>
      <c r="J137" s="267"/>
      <c r="K137" s="267"/>
      <c r="L137" s="272"/>
      <c r="M137" s="273"/>
      <c r="N137" s="274"/>
      <c r="O137" s="274"/>
      <c r="P137" s="274"/>
      <c r="Q137" s="274"/>
      <c r="R137" s="274"/>
      <c r="S137" s="274"/>
      <c r="T137" s="27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6" t="s">
        <v>145</v>
      </c>
      <c r="AU137" s="276" t="s">
        <v>82</v>
      </c>
      <c r="AV137" s="15" t="s">
        <v>141</v>
      </c>
      <c r="AW137" s="15" t="s">
        <v>30</v>
      </c>
      <c r="AX137" s="15" t="s">
        <v>80</v>
      </c>
      <c r="AY137" s="276" t="s">
        <v>134</v>
      </c>
    </row>
    <row r="138" s="2" customFormat="1" ht="24.15" customHeight="1">
      <c r="A138" s="38"/>
      <c r="B138" s="39"/>
      <c r="C138" s="227" t="s">
        <v>157</v>
      </c>
      <c r="D138" s="227" t="s">
        <v>136</v>
      </c>
      <c r="E138" s="228" t="s">
        <v>158</v>
      </c>
      <c r="F138" s="229" t="s">
        <v>159</v>
      </c>
      <c r="G138" s="230" t="s">
        <v>160</v>
      </c>
      <c r="H138" s="231">
        <v>19</v>
      </c>
      <c r="I138" s="232"/>
      <c r="J138" s="233">
        <f>ROUND(I138*H138,2)</f>
        <v>0</v>
      </c>
      <c r="K138" s="229" t="s">
        <v>140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141</v>
      </c>
      <c r="AT138" s="238" t="s">
        <v>136</v>
      </c>
      <c r="AU138" s="238" t="s">
        <v>82</v>
      </c>
      <c r="AY138" s="17" t="s">
        <v>134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141</v>
      </c>
      <c r="BM138" s="238" t="s">
        <v>161</v>
      </c>
    </row>
    <row r="139" s="2" customFormat="1">
      <c r="A139" s="38"/>
      <c r="B139" s="39"/>
      <c r="C139" s="40"/>
      <c r="D139" s="240" t="s">
        <v>143</v>
      </c>
      <c r="E139" s="40"/>
      <c r="F139" s="241" t="s">
        <v>162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82</v>
      </c>
    </row>
    <row r="140" s="13" customFormat="1">
      <c r="A140" s="13"/>
      <c r="B140" s="245"/>
      <c r="C140" s="246"/>
      <c r="D140" s="240" t="s">
        <v>145</v>
      </c>
      <c r="E140" s="247" t="s">
        <v>1</v>
      </c>
      <c r="F140" s="248" t="s">
        <v>163</v>
      </c>
      <c r="G140" s="246"/>
      <c r="H140" s="249">
        <v>19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145</v>
      </c>
      <c r="AU140" s="255" t="s">
        <v>82</v>
      </c>
      <c r="AV140" s="13" t="s">
        <v>82</v>
      </c>
      <c r="AW140" s="13" t="s">
        <v>30</v>
      </c>
      <c r="AX140" s="13" t="s">
        <v>80</v>
      </c>
      <c r="AY140" s="255" t="s">
        <v>134</v>
      </c>
    </row>
    <row r="141" s="14" customFormat="1">
      <c r="A141" s="14"/>
      <c r="B141" s="256"/>
      <c r="C141" s="257"/>
      <c r="D141" s="240" t="s">
        <v>145</v>
      </c>
      <c r="E141" s="258" t="s">
        <v>1</v>
      </c>
      <c r="F141" s="259" t="s">
        <v>147</v>
      </c>
      <c r="G141" s="257"/>
      <c r="H141" s="258" t="s">
        <v>1</v>
      </c>
      <c r="I141" s="260"/>
      <c r="J141" s="257"/>
      <c r="K141" s="257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145</v>
      </c>
      <c r="AU141" s="265" t="s">
        <v>82</v>
      </c>
      <c r="AV141" s="14" t="s">
        <v>80</v>
      </c>
      <c r="AW141" s="14" t="s">
        <v>30</v>
      </c>
      <c r="AX141" s="14" t="s">
        <v>73</v>
      </c>
      <c r="AY141" s="265" t="s">
        <v>134</v>
      </c>
    </row>
    <row r="142" s="2" customFormat="1" ht="24.15" customHeight="1">
      <c r="A142" s="38"/>
      <c r="B142" s="39"/>
      <c r="C142" s="227" t="s">
        <v>141</v>
      </c>
      <c r="D142" s="227" t="s">
        <v>136</v>
      </c>
      <c r="E142" s="228" t="s">
        <v>164</v>
      </c>
      <c r="F142" s="229" t="s">
        <v>165</v>
      </c>
      <c r="G142" s="230" t="s">
        <v>160</v>
      </c>
      <c r="H142" s="231">
        <v>12</v>
      </c>
      <c r="I142" s="232"/>
      <c r="J142" s="233">
        <f>ROUND(I142*H142,2)</f>
        <v>0</v>
      </c>
      <c r="K142" s="229" t="s">
        <v>140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141</v>
      </c>
      <c r="AT142" s="238" t="s">
        <v>136</v>
      </c>
      <c r="AU142" s="238" t="s">
        <v>82</v>
      </c>
      <c r="AY142" s="17" t="s">
        <v>134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141</v>
      </c>
      <c r="BM142" s="238" t="s">
        <v>166</v>
      </c>
    </row>
    <row r="143" s="2" customFormat="1">
      <c r="A143" s="38"/>
      <c r="B143" s="39"/>
      <c r="C143" s="40"/>
      <c r="D143" s="240" t="s">
        <v>143</v>
      </c>
      <c r="E143" s="40"/>
      <c r="F143" s="241" t="s">
        <v>167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143</v>
      </c>
      <c r="AU143" s="17" t="s">
        <v>82</v>
      </c>
    </row>
    <row r="144" s="13" customFormat="1">
      <c r="A144" s="13"/>
      <c r="B144" s="245"/>
      <c r="C144" s="246"/>
      <c r="D144" s="240" t="s">
        <v>145</v>
      </c>
      <c r="E144" s="247" t="s">
        <v>1</v>
      </c>
      <c r="F144" s="248" t="s">
        <v>168</v>
      </c>
      <c r="G144" s="246"/>
      <c r="H144" s="249">
        <v>12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145</v>
      </c>
      <c r="AU144" s="255" t="s">
        <v>82</v>
      </c>
      <c r="AV144" s="13" t="s">
        <v>82</v>
      </c>
      <c r="AW144" s="13" t="s">
        <v>30</v>
      </c>
      <c r="AX144" s="13" t="s">
        <v>80</v>
      </c>
      <c r="AY144" s="255" t="s">
        <v>134</v>
      </c>
    </row>
    <row r="145" s="14" customFormat="1">
      <c r="A145" s="14"/>
      <c r="B145" s="256"/>
      <c r="C145" s="257"/>
      <c r="D145" s="240" t="s">
        <v>145</v>
      </c>
      <c r="E145" s="258" t="s">
        <v>1</v>
      </c>
      <c r="F145" s="259" t="s">
        <v>147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145</v>
      </c>
      <c r="AU145" s="265" t="s">
        <v>82</v>
      </c>
      <c r="AV145" s="14" t="s">
        <v>80</v>
      </c>
      <c r="AW145" s="14" t="s">
        <v>30</v>
      </c>
      <c r="AX145" s="14" t="s">
        <v>73</v>
      </c>
      <c r="AY145" s="265" t="s">
        <v>134</v>
      </c>
    </row>
    <row r="146" s="2" customFormat="1" ht="24.15" customHeight="1">
      <c r="A146" s="38"/>
      <c r="B146" s="39"/>
      <c r="C146" s="227" t="s">
        <v>169</v>
      </c>
      <c r="D146" s="227" t="s">
        <v>136</v>
      </c>
      <c r="E146" s="228" t="s">
        <v>170</v>
      </c>
      <c r="F146" s="229" t="s">
        <v>171</v>
      </c>
      <c r="G146" s="230" t="s">
        <v>160</v>
      </c>
      <c r="H146" s="231">
        <v>1</v>
      </c>
      <c r="I146" s="232"/>
      <c r="J146" s="233">
        <f>ROUND(I146*H146,2)</f>
        <v>0</v>
      </c>
      <c r="K146" s="229" t="s">
        <v>140</v>
      </c>
      <c r="L146" s="44"/>
      <c r="M146" s="234" t="s">
        <v>1</v>
      </c>
      <c r="N146" s="235" t="s">
        <v>38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141</v>
      </c>
      <c r="AT146" s="238" t="s">
        <v>136</v>
      </c>
      <c r="AU146" s="238" t="s">
        <v>82</v>
      </c>
      <c r="AY146" s="17" t="s">
        <v>134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80</v>
      </c>
      <c r="BK146" s="239">
        <f>ROUND(I146*H146,2)</f>
        <v>0</v>
      </c>
      <c r="BL146" s="17" t="s">
        <v>141</v>
      </c>
      <c r="BM146" s="238" t="s">
        <v>172</v>
      </c>
    </row>
    <row r="147" s="2" customFormat="1">
      <c r="A147" s="38"/>
      <c r="B147" s="39"/>
      <c r="C147" s="40"/>
      <c r="D147" s="240" t="s">
        <v>143</v>
      </c>
      <c r="E147" s="40"/>
      <c r="F147" s="241" t="s">
        <v>173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143</v>
      </c>
      <c r="AU147" s="17" t="s">
        <v>82</v>
      </c>
    </row>
    <row r="148" s="13" customFormat="1">
      <c r="A148" s="13"/>
      <c r="B148" s="245"/>
      <c r="C148" s="246"/>
      <c r="D148" s="240" t="s">
        <v>145</v>
      </c>
      <c r="E148" s="247" t="s">
        <v>1</v>
      </c>
      <c r="F148" s="248" t="s">
        <v>174</v>
      </c>
      <c r="G148" s="246"/>
      <c r="H148" s="249">
        <v>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145</v>
      </c>
      <c r="AU148" s="255" t="s">
        <v>82</v>
      </c>
      <c r="AV148" s="13" t="s">
        <v>82</v>
      </c>
      <c r="AW148" s="13" t="s">
        <v>30</v>
      </c>
      <c r="AX148" s="13" t="s">
        <v>80</v>
      </c>
      <c r="AY148" s="255" t="s">
        <v>134</v>
      </c>
    </row>
    <row r="149" s="2" customFormat="1" ht="24.15" customHeight="1">
      <c r="A149" s="38"/>
      <c r="B149" s="39"/>
      <c r="C149" s="227" t="s">
        <v>175</v>
      </c>
      <c r="D149" s="227" t="s">
        <v>136</v>
      </c>
      <c r="E149" s="228" t="s">
        <v>176</v>
      </c>
      <c r="F149" s="229" t="s">
        <v>177</v>
      </c>
      <c r="G149" s="230" t="s">
        <v>160</v>
      </c>
      <c r="H149" s="231">
        <v>1</v>
      </c>
      <c r="I149" s="232"/>
      <c r="J149" s="233">
        <f>ROUND(I149*H149,2)</f>
        <v>0</v>
      </c>
      <c r="K149" s="229" t="s">
        <v>140</v>
      </c>
      <c r="L149" s="44"/>
      <c r="M149" s="234" t="s">
        <v>1</v>
      </c>
      <c r="N149" s="235" t="s">
        <v>38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141</v>
      </c>
      <c r="AT149" s="238" t="s">
        <v>136</v>
      </c>
      <c r="AU149" s="238" t="s">
        <v>82</v>
      </c>
      <c r="AY149" s="17" t="s">
        <v>134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80</v>
      </c>
      <c r="BK149" s="239">
        <f>ROUND(I149*H149,2)</f>
        <v>0</v>
      </c>
      <c r="BL149" s="17" t="s">
        <v>141</v>
      </c>
      <c r="BM149" s="238" t="s">
        <v>178</v>
      </c>
    </row>
    <row r="150" s="2" customFormat="1">
      <c r="A150" s="38"/>
      <c r="B150" s="39"/>
      <c r="C150" s="40"/>
      <c r="D150" s="240" t="s">
        <v>143</v>
      </c>
      <c r="E150" s="40"/>
      <c r="F150" s="241" t="s">
        <v>179</v>
      </c>
      <c r="G150" s="40"/>
      <c r="H150" s="40"/>
      <c r="I150" s="242"/>
      <c r="J150" s="40"/>
      <c r="K150" s="40"/>
      <c r="L150" s="44"/>
      <c r="M150" s="243"/>
      <c r="N150" s="24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82</v>
      </c>
    </row>
    <row r="151" s="13" customFormat="1">
      <c r="A151" s="13"/>
      <c r="B151" s="245"/>
      <c r="C151" s="246"/>
      <c r="D151" s="240" t="s">
        <v>145</v>
      </c>
      <c r="E151" s="247" t="s">
        <v>1</v>
      </c>
      <c r="F151" s="248" t="s">
        <v>80</v>
      </c>
      <c r="G151" s="246"/>
      <c r="H151" s="249">
        <v>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145</v>
      </c>
      <c r="AU151" s="255" t="s">
        <v>82</v>
      </c>
      <c r="AV151" s="13" t="s">
        <v>82</v>
      </c>
      <c r="AW151" s="13" t="s">
        <v>30</v>
      </c>
      <c r="AX151" s="13" t="s">
        <v>80</v>
      </c>
      <c r="AY151" s="255" t="s">
        <v>134</v>
      </c>
    </row>
    <row r="152" s="2" customFormat="1" ht="24.15" customHeight="1">
      <c r="A152" s="38"/>
      <c r="B152" s="39"/>
      <c r="C152" s="227" t="s">
        <v>180</v>
      </c>
      <c r="D152" s="227" t="s">
        <v>136</v>
      </c>
      <c r="E152" s="228" t="s">
        <v>181</v>
      </c>
      <c r="F152" s="229" t="s">
        <v>182</v>
      </c>
      <c r="G152" s="230" t="s">
        <v>139</v>
      </c>
      <c r="H152" s="231">
        <v>278.5</v>
      </c>
      <c r="I152" s="232"/>
      <c r="J152" s="233">
        <f>ROUND(I152*H152,2)</f>
        <v>0</v>
      </c>
      <c r="K152" s="229" t="s">
        <v>140</v>
      </c>
      <c r="L152" s="44"/>
      <c r="M152" s="234" t="s">
        <v>1</v>
      </c>
      <c r="N152" s="235" t="s">
        <v>38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141</v>
      </c>
      <c r="AT152" s="238" t="s">
        <v>136</v>
      </c>
      <c r="AU152" s="238" t="s">
        <v>82</v>
      </c>
      <c r="AY152" s="17" t="s">
        <v>134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80</v>
      </c>
      <c r="BK152" s="239">
        <f>ROUND(I152*H152,2)</f>
        <v>0</v>
      </c>
      <c r="BL152" s="17" t="s">
        <v>141</v>
      </c>
      <c r="BM152" s="238" t="s">
        <v>183</v>
      </c>
    </row>
    <row r="153" s="2" customFormat="1">
      <c r="A153" s="38"/>
      <c r="B153" s="39"/>
      <c r="C153" s="40"/>
      <c r="D153" s="240" t="s">
        <v>143</v>
      </c>
      <c r="E153" s="40"/>
      <c r="F153" s="241" t="s">
        <v>184</v>
      </c>
      <c r="G153" s="40"/>
      <c r="H153" s="40"/>
      <c r="I153" s="242"/>
      <c r="J153" s="40"/>
      <c r="K153" s="40"/>
      <c r="L153" s="44"/>
      <c r="M153" s="243"/>
      <c r="N153" s="244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82</v>
      </c>
    </row>
    <row r="154" s="13" customFormat="1">
      <c r="A154" s="13"/>
      <c r="B154" s="245"/>
      <c r="C154" s="246"/>
      <c r="D154" s="240" t="s">
        <v>145</v>
      </c>
      <c r="E154" s="247" t="s">
        <v>1</v>
      </c>
      <c r="F154" s="248" t="s">
        <v>146</v>
      </c>
      <c r="G154" s="246"/>
      <c r="H154" s="249">
        <v>278.5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145</v>
      </c>
      <c r="AU154" s="255" t="s">
        <v>82</v>
      </c>
      <c r="AV154" s="13" t="s">
        <v>82</v>
      </c>
      <c r="AW154" s="13" t="s">
        <v>30</v>
      </c>
      <c r="AX154" s="13" t="s">
        <v>80</v>
      </c>
      <c r="AY154" s="255" t="s">
        <v>134</v>
      </c>
    </row>
    <row r="155" s="2" customFormat="1" ht="33" customHeight="1">
      <c r="A155" s="38"/>
      <c r="B155" s="39"/>
      <c r="C155" s="227" t="s">
        <v>185</v>
      </c>
      <c r="D155" s="227" t="s">
        <v>136</v>
      </c>
      <c r="E155" s="228" t="s">
        <v>186</v>
      </c>
      <c r="F155" s="229" t="s">
        <v>187</v>
      </c>
      <c r="G155" s="230" t="s">
        <v>160</v>
      </c>
      <c r="H155" s="231">
        <v>1</v>
      </c>
      <c r="I155" s="232"/>
      <c r="J155" s="233">
        <f>ROUND(I155*H155,2)</f>
        <v>0</v>
      </c>
      <c r="K155" s="229" t="s">
        <v>140</v>
      </c>
      <c r="L155" s="44"/>
      <c r="M155" s="234" t="s">
        <v>1</v>
      </c>
      <c r="N155" s="235" t="s">
        <v>38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141</v>
      </c>
      <c r="AT155" s="238" t="s">
        <v>136</v>
      </c>
      <c r="AU155" s="238" t="s">
        <v>82</v>
      </c>
      <c r="AY155" s="17" t="s">
        <v>134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80</v>
      </c>
      <c r="BK155" s="239">
        <f>ROUND(I155*H155,2)</f>
        <v>0</v>
      </c>
      <c r="BL155" s="17" t="s">
        <v>141</v>
      </c>
      <c r="BM155" s="238" t="s">
        <v>188</v>
      </c>
    </row>
    <row r="156" s="2" customFormat="1">
      <c r="A156" s="38"/>
      <c r="B156" s="39"/>
      <c r="C156" s="40"/>
      <c r="D156" s="240" t="s">
        <v>143</v>
      </c>
      <c r="E156" s="40"/>
      <c r="F156" s="241" t="s">
        <v>189</v>
      </c>
      <c r="G156" s="40"/>
      <c r="H156" s="40"/>
      <c r="I156" s="242"/>
      <c r="J156" s="40"/>
      <c r="K156" s="40"/>
      <c r="L156" s="44"/>
      <c r="M156" s="243"/>
      <c r="N156" s="244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82</v>
      </c>
    </row>
    <row r="157" s="2" customFormat="1" ht="24.15" customHeight="1">
      <c r="A157" s="38"/>
      <c r="B157" s="39"/>
      <c r="C157" s="227" t="s">
        <v>190</v>
      </c>
      <c r="D157" s="227" t="s">
        <v>136</v>
      </c>
      <c r="E157" s="228" t="s">
        <v>191</v>
      </c>
      <c r="F157" s="229" t="s">
        <v>192</v>
      </c>
      <c r="G157" s="230" t="s">
        <v>160</v>
      </c>
      <c r="H157" s="231">
        <v>19</v>
      </c>
      <c r="I157" s="232"/>
      <c r="J157" s="233">
        <f>ROUND(I157*H157,2)</f>
        <v>0</v>
      </c>
      <c r="K157" s="229" t="s">
        <v>140</v>
      </c>
      <c r="L157" s="44"/>
      <c r="M157" s="234" t="s">
        <v>1</v>
      </c>
      <c r="N157" s="235" t="s">
        <v>38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141</v>
      </c>
      <c r="AT157" s="238" t="s">
        <v>136</v>
      </c>
      <c r="AU157" s="238" t="s">
        <v>82</v>
      </c>
      <c r="AY157" s="17" t="s">
        <v>134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80</v>
      </c>
      <c r="BK157" s="239">
        <f>ROUND(I157*H157,2)</f>
        <v>0</v>
      </c>
      <c r="BL157" s="17" t="s">
        <v>141</v>
      </c>
      <c r="BM157" s="238" t="s">
        <v>193</v>
      </c>
    </row>
    <row r="158" s="2" customFormat="1">
      <c r="A158" s="38"/>
      <c r="B158" s="39"/>
      <c r="C158" s="40"/>
      <c r="D158" s="240" t="s">
        <v>143</v>
      </c>
      <c r="E158" s="40"/>
      <c r="F158" s="241" t="s">
        <v>194</v>
      </c>
      <c r="G158" s="40"/>
      <c r="H158" s="40"/>
      <c r="I158" s="242"/>
      <c r="J158" s="40"/>
      <c r="K158" s="40"/>
      <c r="L158" s="44"/>
      <c r="M158" s="243"/>
      <c r="N158" s="24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13" customFormat="1">
      <c r="A159" s="13"/>
      <c r="B159" s="245"/>
      <c r="C159" s="246"/>
      <c r="D159" s="240" t="s">
        <v>145</v>
      </c>
      <c r="E159" s="247" t="s">
        <v>1</v>
      </c>
      <c r="F159" s="248" t="s">
        <v>195</v>
      </c>
      <c r="G159" s="246"/>
      <c r="H159" s="249">
        <v>19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145</v>
      </c>
      <c r="AU159" s="255" t="s">
        <v>82</v>
      </c>
      <c r="AV159" s="13" t="s">
        <v>82</v>
      </c>
      <c r="AW159" s="13" t="s">
        <v>30</v>
      </c>
      <c r="AX159" s="13" t="s">
        <v>80</v>
      </c>
      <c r="AY159" s="255" t="s">
        <v>134</v>
      </c>
    </row>
    <row r="160" s="2" customFormat="1" ht="24.15" customHeight="1">
      <c r="A160" s="38"/>
      <c r="B160" s="39"/>
      <c r="C160" s="227" t="s">
        <v>196</v>
      </c>
      <c r="D160" s="227" t="s">
        <v>136</v>
      </c>
      <c r="E160" s="228" t="s">
        <v>197</v>
      </c>
      <c r="F160" s="229" t="s">
        <v>198</v>
      </c>
      <c r="G160" s="230" t="s">
        <v>160</v>
      </c>
      <c r="H160" s="231">
        <v>12</v>
      </c>
      <c r="I160" s="232"/>
      <c r="J160" s="233">
        <f>ROUND(I160*H160,2)</f>
        <v>0</v>
      </c>
      <c r="K160" s="229" t="s">
        <v>140</v>
      </c>
      <c r="L160" s="44"/>
      <c r="M160" s="234" t="s">
        <v>1</v>
      </c>
      <c r="N160" s="235" t="s">
        <v>38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141</v>
      </c>
      <c r="AT160" s="238" t="s">
        <v>136</v>
      </c>
      <c r="AU160" s="238" t="s">
        <v>82</v>
      </c>
      <c r="AY160" s="17" t="s">
        <v>134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80</v>
      </c>
      <c r="BK160" s="239">
        <f>ROUND(I160*H160,2)</f>
        <v>0</v>
      </c>
      <c r="BL160" s="17" t="s">
        <v>141</v>
      </c>
      <c r="BM160" s="238" t="s">
        <v>199</v>
      </c>
    </row>
    <row r="161" s="2" customFormat="1">
      <c r="A161" s="38"/>
      <c r="B161" s="39"/>
      <c r="C161" s="40"/>
      <c r="D161" s="240" t="s">
        <v>143</v>
      </c>
      <c r="E161" s="40"/>
      <c r="F161" s="241" t="s">
        <v>200</v>
      </c>
      <c r="G161" s="40"/>
      <c r="H161" s="40"/>
      <c r="I161" s="242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82</v>
      </c>
    </row>
    <row r="162" s="13" customFormat="1">
      <c r="A162" s="13"/>
      <c r="B162" s="245"/>
      <c r="C162" s="246"/>
      <c r="D162" s="240" t="s">
        <v>145</v>
      </c>
      <c r="E162" s="247" t="s">
        <v>1</v>
      </c>
      <c r="F162" s="248" t="s">
        <v>201</v>
      </c>
      <c r="G162" s="246"/>
      <c r="H162" s="249">
        <v>12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145</v>
      </c>
      <c r="AU162" s="255" t="s">
        <v>82</v>
      </c>
      <c r="AV162" s="13" t="s">
        <v>82</v>
      </c>
      <c r="AW162" s="13" t="s">
        <v>30</v>
      </c>
      <c r="AX162" s="13" t="s">
        <v>80</v>
      </c>
      <c r="AY162" s="255" t="s">
        <v>134</v>
      </c>
    </row>
    <row r="163" s="2" customFormat="1" ht="24.15" customHeight="1">
      <c r="A163" s="38"/>
      <c r="B163" s="39"/>
      <c r="C163" s="227" t="s">
        <v>202</v>
      </c>
      <c r="D163" s="227" t="s">
        <v>136</v>
      </c>
      <c r="E163" s="228" t="s">
        <v>203</v>
      </c>
      <c r="F163" s="229" t="s">
        <v>204</v>
      </c>
      <c r="G163" s="230" t="s">
        <v>160</v>
      </c>
      <c r="H163" s="231">
        <v>1</v>
      </c>
      <c r="I163" s="232"/>
      <c r="J163" s="233">
        <f>ROUND(I163*H163,2)</f>
        <v>0</v>
      </c>
      <c r="K163" s="229" t="s">
        <v>140</v>
      </c>
      <c r="L163" s="44"/>
      <c r="M163" s="234" t="s">
        <v>1</v>
      </c>
      <c r="N163" s="235" t="s">
        <v>38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141</v>
      </c>
      <c r="AT163" s="238" t="s">
        <v>136</v>
      </c>
      <c r="AU163" s="238" t="s">
        <v>82</v>
      </c>
      <c r="AY163" s="17" t="s">
        <v>134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80</v>
      </c>
      <c r="BK163" s="239">
        <f>ROUND(I163*H163,2)</f>
        <v>0</v>
      </c>
      <c r="BL163" s="17" t="s">
        <v>141</v>
      </c>
      <c r="BM163" s="238" t="s">
        <v>205</v>
      </c>
    </row>
    <row r="164" s="2" customFormat="1">
      <c r="A164" s="38"/>
      <c r="B164" s="39"/>
      <c r="C164" s="40"/>
      <c r="D164" s="240" t="s">
        <v>143</v>
      </c>
      <c r="E164" s="40"/>
      <c r="F164" s="241" t="s">
        <v>206</v>
      </c>
      <c r="G164" s="40"/>
      <c r="H164" s="40"/>
      <c r="I164" s="242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82</v>
      </c>
    </row>
    <row r="165" s="13" customFormat="1">
      <c r="A165" s="13"/>
      <c r="B165" s="245"/>
      <c r="C165" s="246"/>
      <c r="D165" s="240" t="s">
        <v>145</v>
      </c>
      <c r="E165" s="247" t="s">
        <v>1</v>
      </c>
      <c r="F165" s="248" t="s">
        <v>80</v>
      </c>
      <c r="G165" s="246"/>
      <c r="H165" s="249">
        <v>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145</v>
      </c>
      <c r="AU165" s="255" t="s">
        <v>82</v>
      </c>
      <c r="AV165" s="13" t="s">
        <v>82</v>
      </c>
      <c r="AW165" s="13" t="s">
        <v>30</v>
      </c>
      <c r="AX165" s="13" t="s">
        <v>80</v>
      </c>
      <c r="AY165" s="255" t="s">
        <v>134</v>
      </c>
    </row>
    <row r="166" s="2" customFormat="1" ht="24.15" customHeight="1">
      <c r="A166" s="38"/>
      <c r="B166" s="39"/>
      <c r="C166" s="227" t="s">
        <v>207</v>
      </c>
      <c r="D166" s="227" t="s">
        <v>136</v>
      </c>
      <c r="E166" s="228" t="s">
        <v>208</v>
      </c>
      <c r="F166" s="229" t="s">
        <v>209</v>
      </c>
      <c r="G166" s="230" t="s">
        <v>160</v>
      </c>
      <c r="H166" s="231">
        <v>1</v>
      </c>
      <c r="I166" s="232"/>
      <c r="J166" s="233">
        <f>ROUND(I166*H166,2)</f>
        <v>0</v>
      </c>
      <c r="K166" s="229" t="s">
        <v>140</v>
      </c>
      <c r="L166" s="44"/>
      <c r="M166" s="234" t="s">
        <v>1</v>
      </c>
      <c r="N166" s="235" t="s">
        <v>38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141</v>
      </c>
      <c r="AT166" s="238" t="s">
        <v>136</v>
      </c>
      <c r="AU166" s="238" t="s">
        <v>82</v>
      </c>
      <c r="AY166" s="17" t="s">
        <v>134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80</v>
      </c>
      <c r="BK166" s="239">
        <f>ROUND(I166*H166,2)</f>
        <v>0</v>
      </c>
      <c r="BL166" s="17" t="s">
        <v>141</v>
      </c>
      <c r="BM166" s="238" t="s">
        <v>210</v>
      </c>
    </row>
    <row r="167" s="2" customFormat="1">
      <c r="A167" s="38"/>
      <c r="B167" s="39"/>
      <c r="C167" s="40"/>
      <c r="D167" s="240" t="s">
        <v>143</v>
      </c>
      <c r="E167" s="40"/>
      <c r="F167" s="241" t="s">
        <v>211</v>
      </c>
      <c r="G167" s="40"/>
      <c r="H167" s="40"/>
      <c r="I167" s="242"/>
      <c r="J167" s="40"/>
      <c r="K167" s="40"/>
      <c r="L167" s="44"/>
      <c r="M167" s="243"/>
      <c r="N167" s="24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143</v>
      </c>
      <c r="AU167" s="17" t="s">
        <v>82</v>
      </c>
    </row>
    <row r="168" s="2" customFormat="1" ht="24.15" customHeight="1">
      <c r="A168" s="38"/>
      <c r="B168" s="39"/>
      <c r="C168" s="227" t="s">
        <v>8</v>
      </c>
      <c r="D168" s="227" t="s">
        <v>136</v>
      </c>
      <c r="E168" s="228" t="s">
        <v>212</v>
      </c>
      <c r="F168" s="229" t="s">
        <v>213</v>
      </c>
      <c r="G168" s="230" t="s">
        <v>139</v>
      </c>
      <c r="H168" s="231">
        <v>1072</v>
      </c>
      <c r="I168" s="232"/>
      <c r="J168" s="233">
        <f>ROUND(I168*H168,2)</f>
        <v>0</v>
      </c>
      <c r="K168" s="229" t="s">
        <v>140</v>
      </c>
      <c r="L168" s="44"/>
      <c r="M168" s="234" t="s">
        <v>1</v>
      </c>
      <c r="N168" s="235" t="s">
        <v>38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0.44</v>
      </c>
      <c r="T168" s="237">
        <f>S168*H168</f>
        <v>471.68000000000001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141</v>
      </c>
      <c r="AT168" s="238" t="s">
        <v>136</v>
      </c>
      <c r="AU168" s="238" t="s">
        <v>82</v>
      </c>
      <c r="AY168" s="17" t="s">
        <v>134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80</v>
      </c>
      <c r="BK168" s="239">
        <f>ROUND(I168*H168,2)</f>
        <v>0</v>
      </c>
      <c r="BL168" s="17" t="s">
        <v>141</v>
      </c>
      <c r="BM168" s="238" t="s">
        <v>214</v>
      </c>
    </row>
    <row r="169" s="2" customFormat="1">
      <c r="A169" s="38"/>
      <c r="B169" s="39"/>
      <c r="C169" s="40"/>
      <c r="D169" s="240" t="s">
        <v>143</v>
      </c>
      <c r="E169" s="40"/>
      <c r="F169" s="241" t="s">
        <v>215</v>
      </c>
      <c r="G169" s="40"/>
      <c r="H169" s="40"/>
      <c r="I169" s="242"/>
      <c r="J169" s="40"/>
      <c r="K169" s="40"/>
      <c r="L169" s="44"/>
      <c r="M169" s="243"/>
      <c r="N169" s="24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143</v>
      </c>
      <c r="AU169" s="17" t="s">
        <v>82</v>
      </c>
    </row>
    <row r="170" s="13" customFormat="1">
      <c r="A170" s="13"/>
      <c r="B170" s="245"/>
      <c r="C170" s="246"/>
      <c r="D170" s="240" t="s">
        <v>145</v>
      </c>
      <c r="E170" s="247" t="s">
        <v>1</v>
      </c>
      <c r="F170" s="248" t="s">
        <v>216</v>
      </c>
      <c r="G170" s="246"/>
      <c r="H170" s="249">
        <v>1072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145</v>
      </c>
      <c r="AU170" s="255" t="s">
        <v>82</v>
      </c>
      <c r="AV170" s="13" t="s">
        <v>82</v>
      </c>
      <c r="AW170" s="13" t="s">
        <v>30</v>
      </c>
      <c r="AX170" s="13" t="s">
        <v>80</v>
      </c>
      <c r="AY170" s="255" t="s">
        <v>134</v>
      </c>
    </row>
    <row r="171" s="2" customFormat="1" ht="24.15" customHeight="1">
      <c r="A171" s="38"/>
      <c r="B171" s="39"/>
      <c r="C171" s="227" t="s">
        <v>217</v>
      </c>
      <c r="D171" s="227" t="s">
        <v>136</v>
      </c>
      <c r="E171" s="228" t="s">
        <v>218</v>
      </c>
      <c r="F171" s="229" t="s">
        <v>219</v>
      </c>
      <c r="G171" s="230" t="s">
        <v>139</v>
      </c>
      <c r="H171" s="231">
        <v>1072</v>
      </c>
      <c r="I171" s="232"/>
      <c r="J171" s="233">
        <f>ROUND(I171*H171,2)</f>
        <v>0</v>
      </c>
      <c r="K171" s="229" t="s">
        <v>140</v>
      </c>
      <c r="L171" s="44"/>
      <c r="M171" s="234" t="s">
        <v>1</v>
      </c>
      <c r="N171" s="235" t="s">
        <v>38</v>
      </c>
      <c r="O171" s="91"/>
      <c r="P171" s="236">
        <f>O171*H171</f>
        <v>0</v>
      </c>
      <c r="Q171" s="236">
        <v>0.00012541000000000001</v>
      </c>
      <c r="R171" s="236">
        <f>Q171*H171</f>
        <v>0.13443952000000001</v>
      </c>
      <c r="S171" s="236">
        <v>0.23000000000000001</v>
      </c>
      <c r="T171" s="237">
        <f>S171*H171</f>
        <v>246.56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141</v>
      </c>
      <c r="AT171" s="238" t="s">
        <v>136</v>
      </c>
      <c r="AU171" s="238" t="s">
        <v>82</v>
      </c>
      <c r="AY171" s="17" t="s">
        <v>134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80</v>
      </c>
      <c r="BK171" s="239">
        <f>ROUND(I171*H171,2)</f>
        <v>0</v>
      </c>
      <c r="BL171" s="17" t="s">
        <v>141</v>
      </c>
      <c r="BM171" s="238" t="s">
        <v>220</v>
      </c>
    </row>
    <row r="172" s="2" customFormat="1">
      <c r="A172" s="38"/>
      <c r="B172" s="39"/>
      <c r="C172" s="40"/>
      <c r="D172" s="240" t="s">
        <v>143</v>
      </c>
      <c r="E172" s="40"/>
      <c r="F172" s="241" t="s">
        <v>221</v>
      </c>
      <c r="G172" s="40"/>
      <c r="H172" s="40"/>
      <c r="I172" s="242"/>
      <c r="J172" s="40"/>
      <c r="K172" s="40"/>
      <c r="L172" s="44"/>
      <c r="M172" s="243"/>
      <c r="N172" s="244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82</v>
      </c>
    </row>
    <row r="173" s="13" customFormat="1">
      <c r="A173" s="13"/>
      <c r="B173" s="245"/>
      <c r="C173" s="246"/>
      <c r="D173" s="240" t="s">
        <v>145</v>
      </c>
      <c r="E173" s="247" t="s">
        <v>1</v>
      </c>
      <c r="F173" s="248" t="s">
        <v>216</v>
      </c>
      <c r="G173" s="246"/>
      <c r="H173" s="249">
        <v>1072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145</v>
      </c>
      <c r="AU173" s="255" t="s">
        <v>82</v>
      </c>
      <c r="AV173" s="13" t="s">
        <v>82</v>
      </c>
      <c r="AW173" s="13" t="s">
        <v>30</v>
      </c>
      <c r="AX173" s="13" t="s">
        <v>80</v>
      </c>
      <c r="AY173" s="255" t="s">
        <v>134</v>
      </c>
    </row>
    <row r="174" s="14" customFormat="1">
      <c r="A174" s="14"/>
      <c r="B174" s="256"/>
      <c r="C174" s="257"/>
      <c r="D174" s="240" t="s">
        <v>145</v>
      </c>
      <c r="E174" s="258" t="s">
        <v>1</v>
      </c>
      <c r="F174" s="259" t="s">
        <v>222</v>
      </c>
      <c r="G174" s="257"/>
      <c r="H174" s="258" t="s">
        <v>1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145</v>
      </c>
      <c r="AU174" s="265" t="s">
        <v>82</v>
      </c>
      <c r="AV174" s="14" t="s">
        <v>80</v>
      </c>
      <c r="AW174" s="14" t="s">
        <v>30</v>
      </c>
      <c r="AX174" s="14" t="s">
        <v>73</v>
      </c>
      <c r="AY174" s="265" t="s">
        <v>134</v>
      </c>
    </row>
    <row r="175" s="14" customFormat="1">
      <c r="A175" s="14"/>
      <c r="B175" s="256"/>
      <c r="C175" s="257"/>
      <c r="D175" s="240" t="s">
        <v>145</v>
      </c>
      <c r="E175" s="258" t="s">
        <v>1</v>
      </c>
      <c r="F175" s="259" t="s">
        <v>223</v>
      </c>
      <c r="G175" s="257"/>
      <c r="H175" s="258" t="s">
        <v>1</v>
      </c>
      <c r="I175" s="260"/>
      <c r="J175" s="257"/>
      <c r="K175" s="257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145</v>
      </c>
      <c r="AU175" s="265" t="s">
        <v>82</v>
      </c>
      <c r="AV175" s="14" t="s">
        <v>80</v>
      </c>
      <c r="AW175" s="14" t="s">
        <v>30</v>
      </c>
      <c r="AX175" s="14" t="s">
        <v>73</v>
      </c>
      <c r="AY175" s="265" t="s">
        <v>134</v>
      </c>
    </row>
    <row r="176" s="2" customFormat="1" ht="33" customHeight="1">
      <c r="A176" s="38"/>
      <c r="B176" s="39"/>
      <c r="C176" s="227" t="s">
        <v>224</v>
      </c>
      <c r="D176" s="227" t="s">
        <v>136</v>
      </c>
      <c r="E176" s="228" t="s">
        <v>225</v>
      </c>
      <c r="F176" s="229" t="s">
        <v>226</v>
      </c>
      <c r="G176" s="230" t="s">
        <v>227</v>
      </c>
      <c r="H176" s="231">
        <v>890</v>
      </c>
      <c r="I176" s="232"/>
      <c r="J176" s="233">
        <f>ROUND(I176*H176,2)</f>
        <v>0</v>
      </c>
      <c r="K176" s="229" t="s">
        <v>140</v>
      </c>
      <c r="L176" s="44"/>
      <c r="M176" s="234" t="s">
        <v>1</v>
      </c>
      <c r="N176" s="235" t="s">
        <v>38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141</v>
      </c>
      <c r="AT176" s="238" t="s">
        <v>136</v>
      </c>
      <c r="AU176" s="238" t="s">
        <v>82</v>
      </c>
      <c r="AY176" s="17" t="s">
        <v>134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80</v>
      </c>
      <c r="BK176" s="239">
        <f>ROUND(I176*H176,2)</f>
        <v>0</v>
      </c>
      <c r="BL176" s="17" t="s">
        <v>141</v>
      </c>
      <c r="BM176" s="238" t="s">
        <v>228</v>
      </c>
    </row>
    <row r="177" s="2" customFormat="1">
      <c r="A177" s="38"/>
      <c r="B177" s="39"/>
      <c r="C177" s="40"/>
      <c r="D177" s="240" t="s">
        <v>143</v>
      </c>
      <c r="E177" s="40"/>
      <c r="F177" s="241" t="s">
        <v>229</v>
      </c>
      <c r="G177" s="40"/>
      <c r="H177" s="40"/>
      <c r="I177" s="242"/>
      <c r="J177" s="40"/>
      <c r="K177" s="40"/>
      <c r="L177" s="44"/>
      <c r="M177" s="243"/>
      <c r="N177" s="24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143</v>
      </c>
      <c r="AU177" s="17" t="s">
        <v>82</v>
      </c>
    </row>
    <row r="178" s="13" customFormat="1">
      <c r="A178" s="13"/>
      <c r="B178" s="245"/>
      <c r="C178" s="246"/>
      <c r="D178" s="240" t="s">
        <v>145</v>
      </c>
      <c r="E178" s="247" t="s">
        <v>1</v>
      </c>
      <c r="F178" s="248" t="s">
        <v>230</v>
      </c>
      <c r="G178" s="246"/>
      <c r="H178" s="249">
        <v>890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145</v>
      </c>
      <c r="AU178" s="255" t="s">
        <v>82</v>
      </c>
      <c r="AV178" s="13" t="s">
        <v>82</v>
      </c>
      <c r="AW178" s="13" t="s">
        <v>30</v>
      </c>
      <c r="AX178" s="13" t="s">
        <v>80</v>
      </c>
      <c r="AY178" s="255" t="s">
        <v>134</v>
      </c>
    </row>
    <row r="179" s="14" customFormat="1">
      <c r="A179" s="14"/>
      <c r="B179" s="256"/>
      <c r="C179" s="257"/>
      <c r="D179" s="240" t="s">
        <v>145</v>
      </c>
      <c r="E179" s="258" t="s">
        <v>1</v>
      </c>
      <c r="F179" s="259" t="s">
        <v>231</v>
      </c>
      <c r="G179" s="257"/>
      <c r="H179" s="258" t="s">
        <v>1</v>
      </c>
      <c r="I179" s="260"/>
      <c r="J179" s="257"/>
      <c r="K179" s="257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145</v>
      </c>
      <c r="AU179" s="265" t="s">
        <v>82</v>
      </c>
      <c r="AV179" s="14" t="s">
        <v>80</v>
      </c>
      <c r="AW179" s="14" t="s">
        <v>30</v>
      </c>
      <c r="AX179" s="14" t="s">
        <v>73</v>
      </c>
      <c r="AY179" s="265" t="s">
        <v>134</v>
      </c>
    </row>
    <row r="180" s="2" customFormat="1" ht="33" customHeight="1">
      <c r="A180" s="38"/>
      <c r="B180" s="39"/>
      <c r="C180" s="227" t="s">
        <v>195</v>
      </c>
      <c r="D180" s="227" t="s">
        <v>136</v>
      </c>
      <c r="E180" s="228" t="s">
        <v>232</v>
      </c>
      <c r="F180" s="229" t="s">
        <v>233</v>
      </c>
      <c r="G180" s="230" t="s">
        <v>227</v>
      </c>
      <c r="H180" s="231">
        <v>1285</v>
      </c>
      <c r="I180" s="232"/>
      <c r="J180" s="233">
        <f>ROUND(I180*H180,2)</f>
        <v>0</v>
      </c>
      <c r="K180" s="229" t="s">
        <v>140</v>
      </c>
      <c r="L180" s="44"/>
      <c r="M180" s="234" t="s">
        <v>1</v>
      </c>
      <c r="N180" s="235" t="s">
        <v>38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141</v>
      </c>
      <c r="AT180" s="238" t="s">
        <v>136</v>
      </c>
      <c r="AU180" s="238" t="s">
        <v>82</v>
      </c>
      <c r="AY180" s="17" t="s">
        <v>134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80</v>
      </c>
      <c r="BK180" s="239">
        <f>ROUND(I180*H180,2)</f>
        <v>0</v>
      </c>
      <c r="BL180" s="17" t="s">
        <v>141</v>
      </c>
      <c r="BM180" s="238" t="s">
        <v>234</v>
      </c>
    </row>
    <row r="181" s="2" customFormat="1">
      <c r="A181" s="38"/>
      <c r="B181" s="39"/>
      <c r="C181" s="40"/>
      <c r="D181" s="240" t="s">
        <v>143</v>
      </c>
      <c r="E181" s="40"/>
      <c r="F181" s="241" t="s">
        <v>235</v>
      </c>
      <c r="G181" s="40"/>
      <c r="H181" s="40"/>
      <c r="I181" s="242"/>
      <c r="J181" s="40"/>
      <c r="K181" s="40"/>
      <c r="L181" s="44"/>
      <c r="M181" s="243"/>
      <c r="N181" s="244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143</v>
      </c>
      <c r="AU181" s="17" t="s">
        <v>82</v>
      </c>
    </row>
    <row r="182" s="13" customFormat="1">
      <c r="A182" s="13"/>
      <c r="B182" s="245"/>
      <c r="C182" s="246"/>
      <c r="D182" s="240" t="s">
        <v>145</v>
      </c>
      <c r="E182" s="247" t="s">
        <v>1</v>
      </c>
      <c r="F182" s="248" t="s">
        <v>236</v>
      </c>
      <c r="G182" s="246"/>
      <c r="H182" s="249">
        <v>615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145</v>
      </c>
      <c r="AU182" s="255" t="s">
        <v>82</v>
      </c>
      <c r="AV182" s="13" t="s">
        <v>82</v>
      </c>
      <c r="AW182" s="13" t="s">
        <v>30</v>
      </c>
      <c r="AX182" s="13" t="s">
        <v>73</v>
      </c>
      <c r="AY182" s="255" t="s">
        <v>134</v>
      </c>
    </row>
    <row r="183" s="13" customFormat="1">
      <c r="A183" s="13"/>
      <c r="B183" s="245"/>
      <c r="C183" s="246"/>
      <c r="D183" s="240" t="s">
        <v>145</v>
      </c>
      <c r="E183" s="247" t="s">
        <v>1</v>
      </c>
      <c r="F183" s="248" t="s">
        <v>237</v>
      </c>
      <c r="G183" s="246"/>
      <c r="H183" s="249">
        <v>670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145</v>
      </c>
      <c r="AU183" s="255" t="s">
        <v>82</v>
      </c>
      <c r="AV183" s="13" t="s">
        <v>82</v>
      </c>
      <c r="AW183" s="13" t="s">
        <v>30</v>
      </c>
      <c r="AX183" s="13" t="s">
        <v>73</v>
      </c>
      <c r="AY183" s="255" t="s">
        <v>134</v>
      </c>
    </row>
    <row r="184" s="15" customFormat="1">
      <c r="A184" s="15"/>
      <c r="B184" s="266"/>
      <c r="C184" s="267"/>
      <c r="D184" s="240" t="s">
        <v>145</v>
      </c>
      <c r="E184" s="268" t="s">
        <v>1</v>
      </c>
      <c r="F184" s="269" t="s">
        <v>156</v>
      </c>
      <c r="G184" s="267"/>
      <c r="H184" s="270">
        <v>1285</v>
      </c>
      <c r="I184" s="271"/>
      <c r="J184" s="267"/>
      <c r="K184" s="267"/>
      <c r="L184" s="272"/>
      <c r="M184" s="273"/>
      <c r="N184" s="274"/>
      <c r="O184" s="274"/>
      <c r="P184" s="274"/>
      <c r="Q184" s="274"/>
      <c r="R184" s="274"/>
      <c r="S184" s="274"/>
      <c r="T184" s="27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6" t="s">
        <v>145</v>
      </c>
      <c r="AU184" s="276" t="s">
        <v>82</v>
      </c>
      <c r="AV184" s="15" t="s">
        <v>141</v>
      </c>
      <c r="AW184" s="15" t="s">
        <v>30</v>
      </c>
      <c r="AX184" s="15" t="s">
        <v>80</v>
      </c>
      <c r="AY184" s="276" t="s">
        <v>134</v>
      </c>
    </row>
    <row r="185" s="2" customFormat="1" ht="37.8" customHeight="1">
      <c r="A185" s="38"/>
      <c r="B185" s="39"/>
      <c r="C185" s="227" t="s">
        <v>238</v>
      </c>
      <c r="D185" s="227" t="s">
        <v>136</v>
      </c>
      <c r="E185" s="228" t="s">
        <v>239</v>
      </c>
      <c r="F185" s="229" t="s">
        <v>240</v>
      </c>
      <c r="G185" s="230" t="s">
        <v>227</v>
      </c>
      <c r="H185" s="231">
        <v>69</v>
      </c>
      <c r="I185" s="232"/>
      <c r="J185" s="233">
        <f>ROUND(I185*H185,2)</f>
        <v>0</v>
      </c>
      <c r="K185" s="229" t="s">
        <v>241</v>
      </c>
      <c r="L185" s="44"/>
      <c r="M185" s="234" t="s">
        <v>1</v>
      </c>
      <c r="N185" s="235" t="s">
        <v>38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141</v>
      </c>
      <c r="AT185" s="238" t="s">
        <v>136</v>
      </c>
      <c r="AU185" s="238" t="s">
        <v>82</v>
      </c>
      <c r="AY185" s="17" t="s">
        <v>134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80</v>
      </c>
      <c r="BK185" s="239">
        <f>ROUND(I185*H185,2)</f>
        <v>0</v>
      </c>
      <c r="BL185" s="17" t="s">
        <v>141</v>
      </c>
      <c r="BM185" s="238" t="s">
        <v>242</v>
      </c>
    </row>
    <row r="186" s="2" customFormat="1">
      <c r="A186" s="38"/>
      <c r="B186" s="39"/>
      <c r="C186" s="40"/>
      <c r="D186" s="240" t="s">
        <v>143</v>
      </c>
      <c r="E186" s="40"/>
      <c r="F186" s="241" t="s">
        <v>243</v>
      </c>
      <c r="G186" s="40"/>
      <c r="H186" s="40"/>
      <c r="I186" s="242"/>
      <c r="J186" s="40"/>
      <c r="K186" s="40"/>
      <c r="L186" s="44"/>
      <c r="M186" s="243"/>
      <c r="N186" s="24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143</v>
      </c>
      <c r="AU186" s="17" t="s">
        <v>82</v>
      </c>
    </row>
    <row r="187" s="14" customFormat="1">
      <c r="A187" s="14"/>
      <c r="B187" s="256"/>
      <c r="C187" s="257"/>
      <c r="D187" s="240" t="s">
        <v>145</v>
      </c>
      <c r="E187" s="258" t="s">
        <v>1</v>
      </c>
      <c r="F187" s="259" t="s">
        <v>244</v>
      </c>
      <c r="G187" s="257"/>
      <c r="H187" s="258" t="s">
        <v>1</v>
      </c>
      <c r="I187" s="260"/>
      <c r="J187" s="257"/>
      <c r="K187" s="257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145</v>
      </c>
      <c r="AU187" s="265" t="s">
        <v>82</v>
      </c>
      <c r="AV187" s="14" t="s">
        <v>80</v>
      </c>
      <c r="AW187" s="14" t="s">
        <v>30</v>
      </c>
      <c r="AX187" s="14" t="s">
        <v>73</v>
      </c>
      <c r="AY187" s="265" t="s">
        <v>134</v>
      </c>
    </row>
    <row r="188" s="13" customFormat="1">
      <c r="A188" s="13"/>
      <c r="B188" s="245"/>
      <c r="C188" s="246"/>
      <c r="D188" s="240" t="s">
        <v>145</v>
      </c>
      <c r="E188" s="247" t="s">
        <v>1</v>
      </c>
      <c r="F188" s="248" t="s">
        <v>245</v>
      </c>
      <c r="G188" s="246"/>
      <c r="H188" s="249">
        <v>69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145</v>
      </c>
      <c r="AU188" s="255" t="s">
        <v>82</v>
      </c>
      <c r="AV188" s="13" t="s">
        <v>82</v>
      </c>
      <c r="AW188" s="13" t="s">
        <v>30</v>
      </c>
      <c r="AX188" s="13" t="s">
        <v>80</v>
      </c>
      <c r="AY188" s="255" t="s">
        <v>134</v>
      </c>
    </row>
    <row r="189" s="2" customFormat="1" ht="37.8" customHeight="1">
      <c r="A189" s="38"/>
      <c r="B189" s="39"/>
      <c r="C189" s="227" t="s">
        <v>246</v>
      </c>
      <c r="D189" s="227" t="s">
        <v>136</v>
      </c>
      <c r="E189" s="228" t="s">
        <v>247</v>
      </c>
      <c r="F189" s="229" t="s">
        <v>248</v>
      </c>
      <c r="G189" s="230" t="s">
        <v>227</v>
      </c>
      <c r="H189" s="231">
        <v>35.549999999999997</v>
      </c>
      <c r="I189" s="232"/>
      <c r="J189" s="233">
        <f>ROUND(I189*H189,2)</f>
        <v>0</v>
      </c>
      <c r="K189" s="229" t="s">
        <v>140</v>
      </c>
      <c r="L189" s="44"/>
      <c r="M189" s="234" t="s">
        <v>1</v>
      </c>
      <c r="N189" s="235" t="s">
        <v>38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141</v>
      </c>
      <c r="AT189" s="238" t="s">
        <v>136</v>
      </c>
      <c r="AU189" s="238" t="s">
        <v>82</v>
      </c>
      <c r="AY189" s="17" t="s">
        <v>134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80</v>
      </c>
      <c r="BK189" s="239">
        <f>ROUND(I189*H189,2)</f>
        <v>0</v>
      </c>
      <c r="BL189" s="17" t="s">
        <v>141</v>
      </c>
      <c r="BM189" s="238" t="s">
        <v>249</v>
      </c>
    </row>
    <row r="190" s="2" customFormat="1">
      <c r="A190" s="38"/>
      <c r="B190" s="39"/>
      <c r="C190" s="40"/>
      <c r="D190" s="240" t="s">
        <v>143</v>
      </c>
      <c r="E190" s="40"/>
      <c r="F190" s="241" t="s">
        <v>250</v>
      </c>
      <c r="G190" s="40"/>
      <c r="H190" s="40"/>
      <c r="I190" s="242"/>
      <c r="J190" s="40"/>
      <c r="K190" s="40"/>
      <c r="L190" s="44"/>
      <c r="M190" s="243"/>
      <c r="N190" s="24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143</v>
      </c>
      <c r="AU190" s="17" t="s">
        <v>82</v>
      </c>
    </row>
    <row r="191" s="14" customFormat="1">
      <c r="A191" s="14"/>
      <c r="B191" s="256"/>
      <c r="C191" s="257"/>
      <c r="D191" s="240" t="s">
        <v>145</v>
      </c>
      <c r="E191" s="258" t="s">
        <v>1</v>
      </c>
      <c r="F191" s="259" t="s">
        <v>251</v>
      </c>
      <c r="G191" s="257"/>
      <c r="H191" s="258" t="s">
        <v>1</v>
      </c>
      <c r="I191" s="260"/>
      <c r="J191" s="257"/>
      <c r="K191" s="257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145</v>
      </c>
      <c r="AU191" s="265" t="s">
        <v>82</v>
      </c>
      <c r="AV191" s="14" t="s">
        <v>80</v>
      </c>
      <c r="AW191" s="14" t="s">
        <v>30</v>
      </c>
      <c r="AX191" s="14" t="s">
        <v>73</v>
      </c>
      <c r="AY191" s="265" t="s">
        <v>134</v>
      </c>
    </row>
    <row r="192" s="13" customFormat="1">
      <c r="A192" s="13"/>
      <c r="B192" s="245"/>
      <c r="C192" s="246"/>
      <c r="D192" s="240" t="s">
        <v>145</v>
      </c>
      <c r="E192" s="247" t="s">
        <v>1</v>
      </c>
      <c r="F192" s="248" t="s">
        <v>252</v>
      </c>
      <c r="G192" s="246"/>
      <c r="H192" s="249">
        <v>20.75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145</v>
      </c>
      <c r="AU192" s="255" t="s">
        <v>82</v>
      </c>
      <c r="AV192" s="13" t="s">
        <v>82</v>
      </c>
      <c r="AW192" s="13" t="s">
        <v>30</v>
      </c>
      <c r="AX192" s="13" t="s">
        <v>73</v>
      </c>
      <c r="AY192" s="255" t="s">
        <v>134</v>
      </c>
    </row>
    <row r="193" s="14" customFormat="1">
      <c r="A193" s="14"/>
      <c r="B193" s="256"/>
      <c r="C193" s="257"/>
      <c r="D193" s="240" t="s">
        <v>145</v>
      </c>
      <c r="E193" s="258" t="s">
        <v>1</v>
      </c>
      <c r="F193" s="259" t="s">
        <v>253</v>
      </c>
      <c r="G193" s="257"/>
      <c r="H193" s="258" t="s">
        <v>1</v>
      </c>
      <c r="I193" s="260"/>
      <c r="J193" s="257"/>
      <c r="K193" s="257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145</v>
      </c>
      <c r="AU193" s="265" t="s">
        <v>82</v>
      </c>
      <c r="AV193" s="14" t="s">
        <v>80</v>
      </c>
      <c r="AW193" s="14" t="s">
        <v>30</v>
      </c>
      <c r="AX193" s="14" t="s">
        <v>73</v>
      </c>
      <c r="AY193" s="265" t="s">
        <v>134</v>
      </c>
    </row>
    <row r="194" s="13" customFormat="1">
      <c r="A194" s="13"/>
      <c r="B194" s="245"/>
      <c r="C194" s="246"/>
      <c r="D194" s="240" t="s">
        <v>145</v>
      </c>
      <c r="E194" s="247" t="s">
        <v>1</v>
      </c>
      <c r="F194" s="248" t="s">
        <v>254</v>
      </c>
      <c r="G194" s="246"/>
      <c r="H194" s="249">
        <v>14.800000000000001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145</v>
      </c>
      <c r="AU194" s="255" t="s">
        <v>82</v>
      </c>
      <c r="AV194" s="13" t="s">
        <v>82</v>
      </c>
      <c r="AW194" s="13" t="s">
        <v>30</v>
      </c>
      <c r="AX194" s="13" t="s">
        <v>73</v>
      </c>
      <c r="AY194" s="255" t="s">
        <v>134</v>
      </c>
    </row>
    <row r="195" s="15" customFormat="1">
      <c r="A195" s="15"/>
      <c r="B195" s="266"/>
      <c r="C195" s="267"/>
      <c r="D195" s="240" t="s">
        <v>145</v>
      </c>
      <c r="E195" s="268" t="s">
        <v>1</v>
      </c>
      <c r="F195" s="269" t="s">
        <v>156</v>
      </c>
      <c r="G195" s="267"/>
      <c r="H195" s="270">
        <v>35.549999999999997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6" t="s">
        <v>145</v>
      </c>
      <c r="AU195" s="276" t="s">
        <v>82</v>
      </c>
      <c r="AV195" s="15" t="s">
        <v>141</v>
      </c>
      <c r="AW195" s="15" t="s">
        <v>30</v>
      </c>
      <c r="AX195" s="15" t="s">
        <v>80</v>
      </c>
      <c r="AY195" s="276" t="s">
        <v>134</v>
      </c>
    </row>
    <row r="196" s="2" customFormat="1" ht="24.15" customHeight="1">
      <c r="A196" s="38"/>
      <c r="B196" s="39"/>
      <c r="C196" s="227" t="s">
        <v>7</v>
      </c>
      <c r="D196" s="227" t="s">
        <v>136</v>
      </c>
      <c r="E196" s="228" t="s">
        <v>255</v>
      </c>
      <c r="F196" s="229" t="s">
        <v>256</v>
      </c>
      <c r="G196" s="230" t="s">
        <v>160</v>
      </c>
      <c r="H196" s="231">
        <v>19</v>
      </c>
      <c r="I196" s="232"/>
      <c r="J196" s="233">
        <f>ROUND(I196*H196,2)</f>
        <v>0</v>
      </c>
      <c r="K196" s="229" t="s">
        <v>140</v>
      </c>
      <c r="L196" s="44"/>
      <c r="M196" s="234" t="s">
        <v>1</v>
      </c>
      <c r="N196" s="235" t="s">
        <v>38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141</v>
      </c>
      <c r="AT196" s="238" t="s">
        <v>136</v>
      </c>
      <c r="AU196" s="238" t="s">
        <v>82</v>
      </c>
      <c r="AY196" s="17" t="s">
        <v>134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80</v>
      </c>
      <c r="BK196" s="239">
        <f>ROUND(I196*H196,2)</f>
        <v>0</v>
      </c>
      <c r="BL196" s="17" t="s">
        <v>141</v>
      </c>
      <c r="BM196" s="238" t="s">
        <v>257</v>
      </c>
    </row>
    <row r="197" s="2" customFormat="1">
      <c r="A197" s="38"/>
      <c r="B197" s="39"/>
      <c r="C197" s="40"/>
      <c r="D197" s="240" t="s">
        <v>143</v>
      </c>
      <c r="E197" s="40"/>
      <c r="F197" s="241" t="s">
        <v>258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143</v>
      </c>
      <c r="AU197" s="17" t="s">
        <v>82</v>
      </c>
    </row>
    <row r="198" s="14" customFormat="1">
      <c r="A198" s="14"/>
      <c r="B198" s="256"/>
      <c r="C198" s="257"/>
      <c r="D198" s="240" t="s">
        <v>145</v>
      </c>
      <c r="E198" s="258" t="s">
        <v>1</v>
      </c>
      <c r="F198" s="259" t="s">
        <v>259</v>
      </c>
      <c r="G198" s="257"/>
      <c r="H198" s="258" t="s">
        <v>1</v>
      </c>
      <c r="I198" s="260"/>
      <c r="J198" s="257"/>
      <c r="K198" s="257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145</v>
      </c>
      <c r="AU198" s="265" t="s">
        <v>82</v>
      </c>
      <c r="AV198" s="14" t="s">
        <v>80</v>
      </c>
      <c r="AW198" s="14" t="s">
        <v>30</v>
      </c>
      <c r="AX198" s="14" t="s">
        <v>73</v>
      </c>
      <c r="AY198" s="265" t="s">
        <v>134</v>
      </c>
    </row>
    <row r="199" s="13" customFormat="1">
      <c r="A199" s="13"/>
      <c r="B199" s="245"/>
      <c r="C199" s="246"/>
      <c r="D199" s="240" t="s">
        <v>145</v>
      </c>
      <c r="E199" s="247" t="s">
        <v>1</v>
      </c>
      <c r="F199" s="248" t="s">
        <v>195</v>
      </c>
      <c r="G199" s="246"/>
      <c r="H199" s="249">
        <v>19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145</v>
      </c>
      <c r="AU199" s="255" t="s">
        <v>82</v>
      </c>
      <c r="AV199" s="13" t="s">
        <v>82</v>
      </c>
      <c r="AW199" s="13" t="s">
        <v>30</v>
      </c>
      <c r="AX199" s="13" t="s">
        <v>80</v>
      </c>
      <c r="AY199" s="255" t="s">
        <v>134</v>
      </c>
    </row>
    <row r="200" s="2" customFormat="1" ht="24.15" customHeight="1">
      <c r="A200" s="38"/>
      <c r="B200" s="39"/>
      <c r="C200" s="227" t="s">
        <v>260</v>
      </c>
      <c r="D200" s="227" t="s">
        <v>136</v>
      </c>
      <c r="E200" s="228" t="s">
        <v>261</v>
      </c>
      <c r="F200" s="229" t="s">
        <v>262</v>
      </c>
      <c r="G200" s="230" t="s">
        <v>160</v>
      </c>
      <c r="H200" s="231">
        <v>12</v>
      </c>
      <c r="I200" s="232"/>
      <c r="J200" s="233">
        <f>ROUND(I200*H200,2)</f>
        <v>0</v>
      </c>
      <c r="K200" s="229" t="s">
        <v>140</v>
      </c>
      <c r="L200" s="44"/>
      <c r="M200" s="234" t="s">
        <v>1</v>
      </c>
      <c r="N200" s="235" t="s">
        <v>38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141</v>
      </c>
      <c r="AT200" s="238" t="s">
        <v>136</v>
      </c>
      <c r="AU200" s="238" t="s">
        <v>82</v>
      </c>
      <c r="AY200" s="17" t="s">
        <v>134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80</v>
      </c>
      <c r="BK200" s="239">
        <f>ROUND(I200*H200,2)</f>
        <v>0</v>
      </c>
      <c r="BL200" s="17" t="s">
        <v>141</v>
      </c>
      <c r="BM200" s="238" t="s">
        <v>263</v>
      </c>
    </row>
    <row r="201" s="2" customFormat="1">
      <c r="A201" s="38"/>
      <c r="B201" s="39"/>
      <c r="C201" s="40"/>
      <c r="D201" s="240" t="s">
        <v>143</v>
      </c>
      <c r="E201" s="40"/>
      <c r="F201" s="241" t="s">
        <v>264</v>
      </c>
      <c r="G201" s="40"/>
      <c r="H201" s="40"/>
      <c r="I201" s="242"/>
      <c r="J201" s="40"/>
      <c r="K201" s="40"/>
      <c r="L201" s="44"/>
      <c r="M201" s="243"/>
      <c r="N201" s="24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143</v>
      </c>
      <c r="AU201" s="17" t="s">
        <v>82</v>
      </c>
    </row>
    <row r="202" s="13" customFormat="1">
      <c r="A202" s="13"/>
      <c r="B202" s="245"/>
      <c r="C202" s="246"/>
      <c r="D202" s="240" t="s">
        <v>145</v>
      </c>
      <c r="E202" s="247" t="s">
        <v>1</v>
      </c>
      <c r="F202" s="248" t="s">
        <v>201</v>
      </c>
      <c r="G202" s="246"/>
      <c r="H202" s="249">
        <v>12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145</v>
      </c>
      <c r="AU202" s="255" t="s">
        <v>82</v>
      </c>
      <c r="AV202" s="13" t="s">
        <v>82</v>
      </c>
      <c r="AW202" s="13" t="s">
        <v>30</v>
      </c>
      <c r="AX202" s="13" t="s">
        <v>80</v>
      </c>
      <c r="AY202" s="255" t="s">
        <v>134</v>
      </c>
    </row>
    <row r="203" s="14" customFormat="1">
      <c r="A203" s="14"/>
      <c r="B203" s="256"/>
      <c r="C203" s="257"/>
      <c r="D203" s="240" t="s">
        <v>145</v>
      </c>
      <c r="E203" s="258" t="s">
        <v>1</v>
      </c>
      <c r="F203" s="259" t="s">
        <v>259</v>
      </c>
      <c r="G203" s="257"/>
      <c r="H203" s="258" t="s">
        <v>1</v>
      </c>
      <c r="I203" s="260"/>
      <c r="J203" s="257"/>
      <c r="K203" s="257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145</v>
      </c>
      <c r="AU203" s="265" t="s">
        <v>82</v>
      </c>
      <c r="AV203" s="14" t="s">
        <v>80</v>
      </c>
      <c r="AW203" s="14" t="s">
        <v>30</v>
      </c>
      <c r="AX203" s="14" t="s">
        <v>73</v>
      </c>
      <c r="AY203" s="265" t="s">
        <v>134</v>
      </c>
    </row>
    <row r="204" s="2" customFormat="1" ht="24.15" customHeight="1">
      <c r="A204" s="38"/>
      <c r="B204" s="39"/>
      <c r="C204" s="227" t="s">
        <v>265</v>
      </c>
      <c r="D204" s="227" t="s">
        <v>136</v>
      </c>
      <c r="E204" s="228" t="s">
        <v>266</v>
      </c>
      <c r="F204" s="229" t="s">
        <v>267</v>
      </c>
      <c r="G204" s="230" t="s">
        <v>160</v>
      </c>
      <c r="H204" s="231">
        <v>1</v>
      </c>
      <c r="I204" s="232"/>
      <c r="J204" s="233">
        <f>ROUND(I204*H204,2)</f>
        <v>0</v>
      </c>
      <c r="K204" s="229" t="s">
        <v>140</v>
      </c>
      <c r="L204" s="44"/>
      <c r="M204" s="234" t="s">
        <v>1</v>
      </c>
      <c r="N204" s="235" t="s">
        <v>38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141</v>
      </c>
      <c r="AT204" s="238" t="s">
        <v>136</v>
      </c>
      <c r="AU204" s="238" t="s">
        <v>82</v>
      </c>
      <c r="AY204" s="17" t="s">
        <v>134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80</v>
      </c>
      <c r="BK204" s="239">
        <f>ROUND(I204*H204,2)</f>
        <v>0</v>
      </c>
      <c r="BL204" s="17" t="s">
        <v>141</v>
      </c>
      <c r="BM204" s="238" t="s">
        <v>268</v>
      </c>
    </row>
    <row r="205" s="2" customFormat="1">
      <c r="A205" s="38"/>
      <c r="B205" s="39"/>
      <c r="C205" s="40"/>
      <c r="D205" s="240" t="s">
        <v>143</v>
      </c>
      <c r="E205" s="40"/>
      <c r="F205" s="241" t="s">
        <v>269</v>
      </c>
      <c r="G205" s="40"/>
      <c r="H205" s="40"/>
      <c r="I205" s="242"/>
      <c r="J205" s="40"/>
      <c r="K205" s="40"/>
      <c r="L205" s="44"/>
      <c r="M205" s="243"/>
      <c r="N205" s="24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143</v>
      </c>
      <c r="AU205" s="17" t="s">
        <v>82</v>
      </c>
    </row>
    <row r="206" s="13" customFormat="1">
      <c r="A206" s="13"/>
      <c r="B206" s="245"/>
      <c r="C206" s="246"/>
      <c r="D206" s="240" t="s">
        <v>145</v>
      </c>
      <c r="E206" s="247" t="s">
        <v>1</v>
      </c>
      <c r="F206" s="248" t="s">
        <v>80</v>
      </c>
      <c r="G206" s="246"/>
      <c r="H206" s="249">
        <v>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145</v>
      </c>
      <c r="AU206" s="255" t="s">
        <v>82</v>
      </c>
      <c r="AV206" s="13" t="s">
        <v>82</v>
      </c>
      <c r="AW206" s="13" t="s">
        <v>30</v>
      </c>
      <c r="AX206" s="13" t="s">
        <v>80</v>
      </c>
      <c r="AY206" s="255" t="s">
        <v>134</v>
      </c>
    </row>
    <row r="207" s="14" customFormat="1">
      <c r="A207" s="14"/>
      <c r="B207" s="256"/>
      <c r="C207" s="257"/>
      <c r="D207" s="240" t="s">
        <v>145</v>
      </c>
      <c r="E207" s="258" t="s">
        <v>1</v>
      </c>
      <c r="F207" s="259" t="s">
        <v>259</v>
      </c>
      <c r="G207" s="257"/>
      <c r="H207" s="258" t="s">
        <v>1</v>
      </c>
      <c r="I207" s="260"/>
      <c r="J207" s="257"/>
      <c r="K207" s="257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145</v>
      </c>
      <c r="AU207" s="265" t="s">
        <v>82</v>
      </c>
      <c r="AV207" s="14" t="s">
        <v>80</v>
      </c>
      <c r="AW207" s="14" t="s">
        <v>30</v>
      </c>
      <c r="AX207" s="14" t="s">
        <v>73</v>
      </c>
      <c r="AY207" s="265" t="s">
        <v>134</v>
      </c>
    </row>
    <row r="208" s="2" customFormat="1" ht="24.15" customHeight="1">
      <c r="A208" s="38"/>
      <c r="B208" s="39"/>
      <c r="C208" s="227" t="s">
        <v>270</v>
      </c>
      <c r="D208" s="227" t="s">
        <v>136</v>
      </c>
      <c r="E208" s="228" t="s">
        <v>271</v>
      </c>
      <c r="F208" s="229" t="s">
        <v>272</v>
      </c>
      <c r="G208" s="230" t="s">
        <v>160</v>
      </c>
      <c r="H208" s="231">
        <v>1</v>
      </c>
      <c r="I208" s="232"/>
      <c r="J208" s="233">
        <f>ROUND(I208*H208,2)</f>
        <v>0</v>
      </c>
      <c r="K208" s="229" t="s">
        <v>140</v>
      </c>
      <c r="L208" s="44"/>
      <c r="M208" s="234" t="s">
        <v>1</v>
      </c>
      <c r="N208" s="235" t="s">
        <v>38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141</v>
      </c>
      <c r="AT208" s="238" t="s">
        <v>136</v>
      </c>
      <c r="AU208" s="238" t="s">
        <v>82</v>
      </c>
      <c r="AY208" s="17" t="s">
        <v>134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80</v>
      </c>
      <c r="BK208" s="239">
        <f>ROUND(I208*H208,2)</f>
        <v>0</v>
      </c>
      <c r="BL208" s="17" t="s">
        <v>141</v>
      </c>
      <c r="BM208" s="238" t="s">
        <v>273</v>
      </c>
    </row>
    <row r="209" s="2" customFormat="1">
      <c r="A209" s="38"/>
      <c r="B209" s="39"/>
      <c r="C209" s="40"/>
      <c r="D209" s="240" t="s">
        <v>143</v>
      </c>
      <c r="E209" s="40"/>
      <c r="F209" s="241" t="s">
        <v>274</v>
      </c>
      <c r="G209" s="40"/>
      <c r="H209" s="40"/>
      <c r="I209" s="242"/>
      <c r="J209" s="40"/>
      <c r="K209" s="40"/>
      <c r="L209" s="44"/>
      <c r="M209" s="243"/>
      <c r="N209" s="244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143</v>
      </c>
      <c r="AU209" s="17" t="s">
        <v>82</v>
      </c>
    </row>
    <row r="210" s="2" customFormat="1" ht="24.15" customHeight="1">
      <c r="A210" s="38"/>
      <c r="B210" s="39"/>
      <c r="C210" s="227" t="s">
        <v>275</v>
      </c>
      <c r="D210" s="227" t="s">
        <v>136</v>
      </c>
      <c r="E210" s="228" t="s">
        <v>276</v>
      </c>
      <c r="F210" s="229" t="s">
        <v>277</v>
      </c>
      <c r="G210" s="230" t="s">
        <v>139</v>
      </c>
      <c r="H210" s="231">
        <v>278.5</v>
      </c>
      <c r="I210" s="232"/>
      <c r="J210" s="233">
        <f>ROUND(I210*H210,2)</f>
        <v>0</v>
      </c>
      <c r="K210" s="229" t="s">
        <v>140</v>
      </c>
      <c r="L210" s="44"/>
      <c r="M210" s="234" t="s">
        <v>1</v>
      </c>
      <c r="N210" s="235" t="s">
        <v>38</v>
      </c>
      <c r="O210" s="91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141</v>
      </c>
      <c r="AT210" s="238" t="s">
        <v>136</v>
      </c>
      <c r="AU210" s="238" t="s">
        <v>82</v>
      </c>
      <c r="AY210" s="17" t="s">
        <v>134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80</v>
      </c>
      <c r="BK210" s="239">
        <f>ROUND(I210*H210,2)</f>
        <v>0</v>
      </c>
      <c r="BL210" s="17" t="s">
        <v>141</v>
      </c>
      <c r="BM210" s="238" t="s">
        <v>278</v>
      </c>
    </row>
    <row r="211" s="2" customFormat="1">
      <c r="A211" s="38"/>
      <c r="B211" s="39"/>
      <c r="C211" s="40"/>
      <c r="D211" s="240" t="s">
        <v>143</v>
      </c>
      <c r="E211" s="40"/>
      <c r="F211" s="241" t="s">
        <v>279</v>
      </c>
      <c r="G211" s="40"/>
      <c r="H211" s="40"/>
      <c r="I211" s="242"/>
      <c r="J211" s="40"/>
      <c r="K211" s="40"/>
      <c r="L211" s="44"/>
      <c r="M211" s="243"/>
      <c r="N211" s="244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143</v>
      </c>
      <c r="AU211" s="17" t="s">
        <v>82</v>
      </c>
    </row>
    <row r="212" s="2" customFormat="1" ht="33" customHeight="1">
      <c r="A212" s="38"/>
      <c r="B212" s="39"/>
      <c r="C212" s="227" t="s">
        <v>280</v>
      </c>
      <c r="D212" s="227" t="s">
        <v>136</v>
      </c>
      <c r="E212" s="228" t="s">
        <v>281</v>
      </c>
      <c r="F212" s="229" t="s">
        <v>282</v>
      </c>
      <c r="G212" s="230" t="s">
        <v>227</v>
      </c>
      <c r="H212" s="231">
        <v>2013.3299999999999</v>
      </c>
      <c r="I212" s="232"/>
      <c r="J212" s="233">
        <f>ROUND(I212*H212,2)</f>
        <v>0</v>
      </c>
      <c r="K212" s="229" t="s">
        <v>140</v>
      </c>
      <c r="L212" s="44"/>
      <c r="M212" s="234" t="s">
        <v>1</v>
      </c>
      <c r="N212" s="235" t="s">
        <v>38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141</v>
      </c>
      <c r="AT212" s="238" t="s">
        <v>136</v>
      </c>
      <c r="AU212" s="238" t="s">
        <v>82</v>
      </c>
      <c r="AY212" s="17" t="s">
        <v>134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80</v>
      </c>
      <c r="BK212" s="239">
        <f>ROUND(I212*H212,2)</f>
        <v>0</v>
      </c>
      <c r="BL212" s="17" t="s">
        <v>141</v>
      </c>
      <c r="BM212" s="238" t="s">
        <v>283</v>
      </c>
    </row>
    <row r="213" s="2" customFormat="1">
      <c r="A213" s="38"/>
      <c r="B213" s="39"/>
      <c r="C213" s="40"/>
      <c r="D213" s="240" t="s">
        <v>143</v>
      </c>
      <c r="E213" s="40"/>
      <c r="F213" s="241" t="s">
        <v>284</v>
      </c>
      <c r="G213" s="40"/>
      <c r="H213" s="40"/>
      <c r="I213" s="242"/>
      <c r="J213" s="40"/>
      <c r="K213" s="40"/>
      <c r="L213" s="44"/>
      <c r="M213" s="243"/>
      <c r="N213" s="244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143</v>
      </c>
      <c r="AU213" s="17" t="s">
        <v>82</v>
      </c>
    </row>
    <row r="214" s="14" customFormat="1">
      <c r="A214" s="14"/>
      <c r="B214" s="256"/>
      <c r="C214" s="257"/>
      <c r="D214" s="240" t="s">
        <v>145</v>
      </c>
      <c r="E214" s="258" t="s">
        <v>1</v>
      </c>
      <c r="F214" s="259" t="s">
        <v>285</v>
      </c>
      <c r="G214" s="257"/>
      <c r="H214" s="258" t="s">
        <v>1</v>
      </c>
      <c r="I214" s="260"/>
      <c r="J214" s="257"/>
      <c r="K214" s="257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145</v>
      </c>
      <c r="AU214" s="265" t="s">
        <v>82</v>
      </c>
      <c r="AV214" s="14" t="s">
        <v>80</v>
      </c>
      <c r="AW214" s="14" t="s">
        <v>30</v>
      </c>
      <c r="AX214" s="14" t="s">
        <v>73</v>
      </c>
      <c r="AY214" s="265" t="s">
        <v>134</v>
      </c>
    </row>
    <row r="215" s="13" customFormat="1">
      <c r="A215" s="13"/>
      <c r="B215" s="245"/>
      <c r="C215" s="246"/>
      <c r="D215" s="240" t="s">
        <v>145</v>
      </c>
      <c r="E215" s="247" t="s">
        <v>1</v>
      </c>
      <c r="F215" s="248" t="s">
        <v>286</v>
      </c>
      <c r="G215" s="246"/>
      <c r="H215" s="249">
        <v>61.5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145</v>
      </c>
      <c r="AU215" s="255" t="s">
        <v>82</v>
      </c>
      <c r="AV215" s="13" t="s">
        <v>82</v>
      </c>
      <c r="AW215" s="13" t="s">
        <v>30</v>
      </c>
      <c r="AX215" s="13" t="s">
        <v>73</v>
      </c>
      <c r="AY215" s="255" t="s">
        <v>134</v>
      </c>
    </row>
    <row r="216" s="13" customFormat="1">
      <c r="A216" s="13"/>
      <c r="B216" s="245"/>
      <c r="C216" s="246"/>
      <c r="D216" s="240" t="s">
        <v>145</v>
      </c>
      <c r="E216" s="247" t="s">
        <v>1</v>
      </c>
      <c r="F216" s="248" t="s">
        <v>237</v>
      </c>
      <c r="G216" s="246"/>
      <c r="H216" s="249">
        <v>670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145</v>
      </c>
      <c r="AU216" s="255" t="s">
        <v>82</v>
      </c>
      <c r="AV216" s="13" t="s">
        <v>82</v>
      </c>
      <c r="AW216" s="13" t="s">
        <v>30</v>
      </c>
      <c r="AX216" s="13" t="s">
        <v>73</v>
      </c>
      <c r="AY216" s="255" t="s">
        <v>134</v>
      </c>
    </row>
    <row r="217" s="13" customFormat="1">
      <c r="A217" s="13"/>
      <c r="B217" s="245"/>
      <c r="C217" s="246"/>
      <c r="D217" s="240" t="s">
        <v>145</v>
      </c>
      <c r="E217" s="247" t="s">
        <v>1</v>
      </c>
      <c r="F217" s="248" t="s">
        <v>287</v>
      </c>
      <c r="G217" s="246"/>
      <c r="H217" s="249">
        <v>26.98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145</v>
      </c>
      <c r="AU217" s="255" t="s">
        <v>82</v>
      </c>
      <c r="AV217" s="13" t="s">
        <v>82</v>
      </c>
      <c r="AW217" s="13" t="s">
        <v>30</v>
      </c>
      <c r="AX217" s="13" t="s">
        <v>73</v>
      </c>
      <c r="AY217" s="255" t="s">
        <v>134</v>
      </c>
    </row>
    <row r="218" s="13" customFormat="1">
      <c r="A218" s="13"/>
      <c r="B218" s="245"/>
      <c r="C218" s="246"/>
      <c r="D218" s="240" t="s">
        <v>145</v>
      </c>
      <c r="E218" s="247" t="s">
        <v>1</v>
      </c>
      <c r="F218" s="248" t="s">
        <v>288</v>
      </c>
      <c r="G218" s="246"/>
      <c r="H218" s="249">
        <v>34.850000000000001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145</v>
      </c>
      <c r="AU218" s="255" t="s">
        <v>82</v>
      </c>
      <c r="AV218" s="13" t="s">
        <v>82</v>
      </c>
      <c r="AW218" s="13" t="s">
        <v>30</v>
      </c>
      <c r="AX218" s="13" t="s">
        <v>73</v>
      </c>
      <c r="AY218" s="255" t="s">
        <v>134</v>
      </c>
    </row>
    <row r="219" s="14" customFormat="1">
      <c r="A219" s="14"/>
      <c r="B219" s="256"/>
      <c r="C219" s="257"/>
      <c r="D219" s="240" t="s">
        <v>145</v>
      </c>
      <c r="E219" s="258" t="s">
        <v>1</v>
      </c>
      <c r="F219" s="259" t="s">
        <v>289</v>
      </c>
      <c r="G219" s="257"/>
      <c r="H219" s="258" t="s">
        <v>1</v>
      </c>
      <c r="I219" s="260"/>
      <c r="J219" s="257"/>
      <c r="K219" s="257"/>
      <c r="L219" s="261"/>
      <c r="M219" s="262"/>
      <c r="N219" s="263"/>
      <c r="O219" s="263"/>
      <c r="P219" s="263"/>
      <c r="Q219" s="263"/>
      <c r="R219" s="263"/>
      <c r="S219" s="263"/>
      <c r="T219" s="26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5" t="s">
        <v>145</v>
      </c>
      <c r="AU219" s="265" t="s">
        <v>82</v>
      </c>
      <c r="AV219" s="14" t="s">
        <v>80</v>
      </c>
      <c r="AW219" s="14" t="s">
        <v>30</v>
      </c>
      <c r="AX219" s="14" t="s">
        <v>73</v>
      </c>
      <c r="AY219" s="265" t="s">
        <v>134</v>
      </c>
    </row>
    <row r="220" s="13" customFormat="1">
      <c r="A220" s="13"/>
      <c r="B220" s="245"/>
      <c r="C220" s="246"/>
      <c r="D220" s="240" t="s">
        <v>145</v>
      </c>
      <c r="E220" s="247" t="s">
        <v>1</v>
      </c>
      <c r="F220" s="248" t="s">
        <v>101</v>
      </c>
      <c r="G220" s="246"/>
      <c r="H220" s="249">
        <v>1220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5" t="s">
        <v>145</v>
      </c>
      <c r="AU220" s="255" t="s">
        <v>82</v>
      </c>
      <c r="AV220" s="13" t="s">
        <v>82</v>
      </c>
      <c r="AW220" s="13" t="s">
        <v>30</v>
      </c>
      <c r="AX220" s="13" t="s">
        <v>73</v>
      </c>
      <c r="AY220" s="255" t="s">
        <v>134</v>
      </c>
    </row>
    <row r="221" s="15" customFormat="1">
      <c r="A221" s="15"/>
      <c r="B221" s="266"/>
      <c r="C221" s="267"/>
      <c r="D221" s="240" t="s">
        <v>145</v>
      </c>
      <c r="E221" s="268" t="s">
        <v>1</v>
      </c>
      <c r="F221" s="269" t="s">
        <v>156</v>
      </c>
      <c r="G221" s="267"/>
      <c r="H221" s="270">
        <v>2013.3299999999999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6" t="s">
        <v>145</v>
      </c>
      <c r="AU221" s="276" t="s">
        <v>82</v>
      </c>
      <c r="AV221" s="15" t="s">
        <v>141</v>
      </c>
      <c r="AW221" s="15" t="s">
        <v>30</v>
      </c>
      <c r="AX221" s="15" t="s">
        <v>80</v>
      </c>
      <c r="AY221" s="276" t="s">
        <v>134</v>
      </c>
    </row>
    <row r="222" s="2" customFormat="1" ht="33" customHeight="1">
      <c r="A222" s="38"/>
      <c r="B222" s="39"/>
      <c r="C222" s="227" t="s">
        <v>290</v>
      </c>
      <c r="D222" s="227" t="s">
        <v>136</v>
      </c>
      <c r="E222" s="228" t="s">
        <v>291</v>
      </c>
      <c r="F222" s="229" t="s">
        <v>292</v>
      </c>
      <c r="G222" s="230" t="s">
        <v>227</v>
      </c>
      <c r="H222" s="231">
        <v>670</v>
      </c>
      <c r="I222" s="232"/>
      <c r="J222" s="233">
        <f>ROUND(I222*H222,2)</f>
        <v>0</v>
      </c>
      <c r="K222" s="229" t="s">
        <v>140</v>
      </c>
      <c r="L222" s="44"/>
      <c r="M222" s="234" t="s">
        <v>1</v>
      </c>
      <c r="N222" s="235" t="s">
        <v>38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141</v>
      </c>
      <c r="AT222" s="238" t="s">
        <v>136</v>
      </c>
      <c r="AU222" s="238" t="s">
        <v>82</v>
      </c>
      <c r="AY222" s="17" t="s">
        <v>134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80</v>
      </c>
      <c r="BK222" s="239">
        <f>ROUND(I222*H222,2)</f>
        <v>0</v>
      </c>
      <c r="BL222" s="17" t="s">
        <v>141</v>
      </c>
      <c r="BM222" s="238" t="s">
        <v>293</v>
      </c>
    </row>
    <row r="223" s="2" customFormat="1">
      <c r="A223" s="38"/>
      <c r="B223" s="39"/>
      <c r="C223" s="40"/>
      <c r="D223" s="240" t="s">
        <v>143</v>
      </c>
      <c r="E223" s="40"/>
      <c r="F223" s="241" t="s">
        <v>294</v>
      </c>
      <c r="G223" s="40"/>
      <c r="H223" s="40"/>
      <c r="I223" s="242"/>
      <c r="J223" s="40"/>
      <c r="K223" s="40"/>
      <c r="L223" s="44"/>
      <c r="M223" s="243"/>
      <c r="N223" s="244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82</v>
      </c>
    </row>
    <row r="224" s="13" customFormat="1">
      <c r="A224" s="13"/>
      <c r="B224" s="245"/>
      <c r="C224" s="246"/>
      <c r="D224" s="240" t="s">
        <v>145</v>
      </c>
      <c r="E224" s="247" t="s">
        <v>1</v>
      </c>
      <c r="F224" s="248" t="s">
        <v>295</v>
      </c>
      <c r="G224" s="246"/>
      <c r="H224" s="249">
        <v>670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145</v>
      </c>
      <c r="AU224" s="255" t="s">
        <v>82</v>
      </c>
      <c r="AV224" s="13" t="s">
        <v>82</v>
      </c>
      <c r="AW224" s="13" t="s">
        <v>30</v>
      </c>
      <c r="AX224" s="13" t="s">
        <v>80</v>
      </c>
      <c r="AY224" s="255" t="s">
        <v>134</v>
      </c>
    </row>
    <row r="225" s="2" customFormat="1" ht="16.5" customHeight="1">
      <c r="A225" s="38"/>
      <c r="B225" s="39"/>
      <c r="C225" s="277" t="s">
        <v>296</v>
      </c>
      <c r="D225" s="277" t="s">
        <v>297</v>
      </c>
      <c r="E225" s="278" t="s">
        <v>298</v>
      </c>
      <c r="F225" s="279" t="s">
        <v>299</v>
      </c>
      <c r="G225" s="280" t="s">
        <v>300</v>
      </c>
      <c r="H225" s="281">
        <v>1340</v>
      </c>
      <c r="I225" s="282"/>
      <c r="J225" s="283">
        <f>ROUND(I225*H225,2)</f>
        <v>0</v>
      </c>
      <c r="K225" s="279" t="s">
        <v>241</v>
      </c>
      <c r="L225" s="284"/>
      <c r="M225" s="285" t="s">
        <v>1</v>
      </c>
      <c r="N225" s="286" t="s">
        <v>38</v>
      </c>
      <c r="O225" s="91"/>
      <c r="P225" s="236">
        <f>O225*H225</f>
        <v>0</v>
      </c>
      <c r="Q225" s="236">
        <v>1</v>
      </c>
      <c r="R225" s="236">
        <f>Q225*H225</f>
        <v>1340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180</v>
      </c>
      <c r="AT225" s="238" t="s">
        <v>297</v>
      </c>
      <c r="AU225" s="238" t="s">
        <v>82</v>
      </c>
      <c r="AY225" s="17" t="s">
        <v>134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80</v>
      </c>
      <c r="BK225" s="239">
        <f>ROUND(I225*H225,2)</f>
        <v>0</v>
      </c>
      <c r="BL225" s="17" t="s">
        <v>141</v>
      </c>
      <c r="BM225" s="238" t="s">
        <v>301</v>
      </c>
    </row>
    <row r="226" s="2" customFormat="1">
      <c r="A226" s="38"/>
      <c r="B226" s="39"/>
      <c r="C226" s="40"/>
      <c r="D226" s="240" t="s">
        <v>143</v>
      </c>
      <c r="E226" s="40"/>
      <c r="F226" s="241" t="s">
        <v>302</v>
      </c>
      <c r="G226" s="40"/>
      <c r="H226" s="40"/>
      <c r="I226" s="242"/>
      <c r="J226" s="40"/>
      <c r="K226" s="40"/>
      <c r="L226" s="44"/>
      <c r="M226" s="243"/>
      <c r="N226" s="244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143</v>
      </c>
      <c r="AU226" s="17" t="s">
        <v>82</v>
      </c>
    </row>
    <row r="227" s="13" customFormat="1">
      <c r="A227" s="13"/>
      <c r="B227" s="245"/>
      <c r="C227" s="246"/>
      <c r="D227" s="240" t="s">
        <v>145</v>
      </c>
      <c r="E227" s="247" t="s">
        <v>1</v>
      </c>
      <c r="F227" s="248" t="s">
        <v>303</v>
      </c>
      <c r="G227" s="246"/>
      <c r="H227" s="249">
        <v>1340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145</v>
      </c>
      <c r="AU227" s="255" t="s">
        <v>82</v>
      </c>
      <c r="AV227" s="13" t="s">
        <v>82</v>
      </c>
      <c r="AW227" s="13" t="s">
        <v>30</v>
      </c>
      <c r="AX227" s="13" t="s">
        <v>80</v>
      </c>
      <c r="AY227" s="255" t="s">
        <v>134</v>
      </c>
    </row>
    <row r="228" s="2" customFormat="1" ht="24.15" customHeight="1">
      <c r="A228" s="38"/>
      <c r="B228" s="39"/>
      <c r="C228" s="227" t="s">
        <v>304</v>
      </c>
      <c r="D228" s="227" t="s">
        <v>136</v>
      </c>
      <c r="E228" s="228" t="s">
        <v>305</v>
      </c>
      <c r="F228" s="229" t="s">
        <v>306</v>
      </c>
      <c r="G228" s="230" t="s">
        <v>300</v>
      </c>
      <c r="H228" s="231">
        <v>2440</v>
      </c>
      <c r="I228" s="232"/>
      <c r="J228" s="233">
        <f>ROUND(I228*H228,2)</f>
        <v>0</v>
      </c>
      <c r="K228" s="229" t="s">
        <v>140</v>
      </c>
      <c r="L228" s="44"/>
      <c r="M228" s="234" t="s">
        <v>1</v>
      </c>
      <c r="N228" s="235" t="s">
        <v>38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141</v>
      </c>
      <c r="AT228" s="238" t="s">
        <v>136</v>
      </c>
      <c r="AU228" s="238" t="s">
        <v>82</v>
      </c>
      <c r="AY228" s="17" t="s">
        <v>134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80</v>
      </c>
      <c r="BK228" s="239">
        <f>ROUND(I228*H228,2)</f>
        <v>0</v>
      </c>
      <c r="BL228" s="17" t="s">
        <v>141</v>
      </c>
      <c r="BM228" s="238" t="s">
        <v>307</v>
      </c>
    </row>
    <row r="229" s="2" customFormat="1">
      <c r="A229" s="38"/>
      <c r="B229" s="39"/>
      <c r="C229" s="40"/>
      <c r="D229" s="240" t="s">
        <v>143</v>
      </c>
      <c r="E229" s="40"/>
      <c r="F229" s="241" t="s">
        <v>308</v>
      </c>
      <c r="G229" s="40"/>
      <c r="H229" s="40"/>
      <c r="I229" s="242"/>
      <c r="J229" s="40"/>
      <c r="K229" s="40"/>
      <c r="L229" s="44"/>
      <c r="M229" s="243"/>
      <c r="N229" s="244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143</v>
      </c>
      <c r="AU229" s="17" t="s">
        <v>82</v>
      </c>
    </row>
    <row r="230" s="13" customFormat="1">
      <c r="A230" s="13"/>
      <c r="B230" s="245"/>
      <c r="C230" s="246"/>
      <c r="D230" s="240" t="s">
        <v>145</v>
      </c>
      <c r="E230" s="247" t="s">
        <v>1</v>
      </c>
      <c r="F230" s="248" t="s">
        <v>309</v>
      </c>
      <c r="G230" s="246"/>
      <c r="H230" s="249">
        <v>2440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145</v>
      </c>
      <c r="AU230" s="255" t="s">
        <v>82</v>
      </c>
      <c r="AV230" s="13" t="s">
        <v>82</v>
      </c>
      <c r="AW230" s="13" t="s">
        <v>30</v>
      </c>
      <c r="AX230" s="13" t="s">
        <v>80</v>
      </c>
      <c r="AY230" s="255" t="s">
        <v>134</v>
      </c>
    </row>
    <row r="231" s="2" customFormat="1" ht="16.5" customHeight="1">
      <c r="A231" s="38"/>
      <c r="B231" s="39"/>
      <c r="C231" s="227" t="s">
        <v>310</v>
      </c>
      <c r="D231" s="227" t="s">
        <v>136</v>
      </c>
      <c r="E231" s="228" t="s">
        <v>311</v>
      </c>
      <c r="F231" s="229" t="s">
        <v>312</v>
      </c>
      <c r="G231" s="230" t="s">
        <v>227</v>
      </c>
      <c r="H231" s="231">
        <v>1220</v>
      </c>
      <c r="I231" s="232"/>
      <c r="J231" s="233">
        <f>ROUND(I231*H231,2)</f>
        <v>0</v>
      </c>
      <c r="K231" s="229" t="s">
        <v>140</v>
      </c>
      <c r="L231" s="44"/>
      <c r="M231" s="234" t="s">
        <v>1</v>
      </c>
      <c r="N231" s="235" t="s">
        <v>38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141</v>
      </c>
      <c r="AT231" s="238" t="s">
        <v>136</v>
      </c>
      <c r="AU231" s="238" t="s">
        <v>82</v>
      </c>
      <c r="AY231" s="17" t="s">
        <v>134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80</v>
      </c>
      <c r="BK231" s="239">
        <f>ROUND(I231*H231,2)</f>
        <v>0</v>
      </c>
      <c r="BL231" s="17" t="s">
        <v>141</v>
      </c>
      <c r="BM231" s="238" t="s">
        <v>313</v>
      </c>
    </row>
    <row r="232" s="2" customFormat="1">
      <c r="A232" s="38"/>
      <c r="B232" s="39"/>
      <c r="C232" s="40"/>
      <c r="D232" s="240" t="s">
        <v>143</v>
      </c>
      <c r="E232" s="40"/>
      <c r="F232" s="241" t="s">
        <v>314</v>
      </c>
      <c r="G232" s="40"/>
      <c r="H232" s="40"/>
      <c r="I232" s="242"/>
      <c r="J232" s="40"/>
      <c r="K232" s="40"/>
      <c r="L232" s="44"/>
      <c r="M232" s="243"/>
      <c r="N232" s="244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143</v>
      </c>
      <c r="AU232" s="17" t="s">
        <v>82</v>
      </c>
    </row>
    <row r="233" s="13" customFormat="1">
      <c r="A233" s="13"/>
      <c r="B233" s="245"/>
      <c r="C233" s="246"/>
      <c r="D233" s="240" t="s">
        <v>145</v>
      </c>
      <c r="E233" s="247" t="s">
        <v>1</v>
      </c>
      <c r="F233" s="248" t="s">
        <v>315</v>
      </c>
      <c r="G233" s="246"/>
      <c r="H233" s="249">
        <v>20.75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145</v>
      </c>
      <c r="AU233" s="255" t="s">
        <v>82</v>
      </c>
      <c r="AV233" s="13" t="s">
        <v>82</v>
      </c>
      <c r="AW233" s="13" t="s">
        <v>30</v>
      </c>
      <c r="AX233" s="13" t="s">
        <v>73</v>
      </c>
      <c r="AY233" s="255" t="s">
        <v>134</v>
      </c>
    </row>
    <row r="234" s="13" customFormat="1">
      <c r="A234" s="13"/>
      <c r="B234" s="245"/>
      <c r="C234" s="246"/>
      <c r="D234" s="240" t="s">
        <v>145</v>
      </c>
      <c r="E234" s="247" t="s">
        <v>1</v>
      </c>
      <c r="F234" s="248" t="s">
        <v>316</v>
      </c>
      <c r="G234" s="246"/>
      <c r="H234" s="249">
        <v>890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5" t="s">
        <v>145</v>
      </c>
      <c r="AU234" s="255" t="s">
        <v>82</v>
      </c>
      <c r="AV234" s="13" t="s">
        <v>82</v>
      </c>
      <c r="AW234" s="13" t="s">
        <v>30</v>
      </c>
      <c r="AX234" s="13" t="s">
        <v>73</v>
      </c>
      <c r="AY234" s="255" t="s">
        <v>134</v>
      </c>
    </row>
    <row r="235" s="13" customFormat="1">
      <c r="A235" s="13"/>
      <c r="B235" s="245"/>
      <c r="C235" s="246"/>
      <c r="D235" s="240" t="s">
        <v>145</v>
      </c>
      <c r="E235" s="247" t="s">
        <v>1</v>
      </c>
      <c r="F235" s="248" t="s">
        <v>317</v>
      </c>
      <c r="G235" s="246"/>
      <c r="H235" s="249">
        <v>203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145</v>
      </c>
      <c r="AU235" s="255" t="s">
        <v>82</v>
      </c>
      <c r="AV235" s="13" t="s">
        <v>82</v>
      </c>
      <c r="AW235" s="13" t="s">
        <v>30</v>
      </c>
      <c r="AX235" s="13" t="s">
        <v>73</v>
      </c>
      <c r="AY235" s="255" t="s">
        <v>134</v>
      </c>
    </row>
    <row r="236" s="13" customFormat="1">
      <c r="A236" s="13"/>
      <c r="B236" s="245"/>
      <c r="C236" s="246"/>
      <c r="D236" s="240" t="s">
        <v>145</v>
      </c>
      <c r="E236" s="247" t="s">
        <v>1</v>
      </c>
      <c r="F236" s="248" t="s">
        <v>318</v>
      </c>
      <c r="G236" s="246"/>
      <c r="H236" s="249">
        <v>35.549999999999997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5" t="s">
        <v>145</v>
      </c>
      <c r="AU236" s="255" t="s">
        <v>82</v>
      </c>
      <c r="AV236" s="13" t="s">
        <v>82</v>
      </c>
      <c r="AW236" s="13" t="s">
        <v>30</v>
      </c>
      <c r="AX236" s="13" t="s">
        <v>73</v>
      </c>
      <c r="AY236" s="255" t="s">
        <v>134</v>
      </c>
    </row>
    <row r="237" s="13" customFormat="1">
      <c r="A237" s="13"/>
      <c r="B237" s="245"/>
      <c r="C237" s="246"/>
      <c r="D237" s="240" t="s">
        <v>145</v>
      </c>
      <c r="E237" s="247" t="s">
        <v>1</v>
      </c>
      <c r="F237" s="248" t="s">
        <v>319</v>
      </c>
      <c r="G237" s="246"/>
      <c r="H237" s="249">
        <v>46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145</v>
      </c>
      <c r="AU237" s="255" t="s">
        <v>82</v>
      </c>
      <c r="AV237" s="13" t="s">
        <v>82</v>
      </c>
      <c r="AW237" s="13" t="s">
        <v>30</v>
      </c>
      <c r="AX237" s="13" t="s">
        <v>73</v>
      </c>
      <c r="AY237" s="255" t="s">
        <v>134</v>
      </c>
    </row>
    <row r="238" s="13" customFormat="1">
      <c r="A238" s="13"/>
      <c r="B238" s="245"/>
      <c r="C238" s="246"/>
      <c r="D238" s="240" t="s">
        <v>145</v>
      </c>
      <c r="E238" s="247" t="s">
        <v>1</v>
      </c>
      <c r="F238" s="248" t="s">
        <v>320</v>
      </c>
      <c r="G238" s="246"/>
      <c r="H238" s="249">
        <v>24.699999999999999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145</v>
      </c>
      <c r="AU238" s="255" t="s">
        <v>82</v>
      </c>
      <c r="AV238" s="13" t="s">
        <v>82</v>
      </c>
      <c r="AW238" s="13" t="s">
        <v>30</v>
      </c>
      <c r="AX238" s="13" t="s">
        <v>73</v>
      </c>
      <c r="AY238" s="255" t="s">
        <v>134</v>
      </c>
    </row>
    <row r="239" s="15" customFormat="1">
      <c r="A239" s="15"/>
      <c r="B239" s="266"/>
      <c r="C239" s="267"/>
      <c r="D239" s="240" t="s">
        <v>145</v>
      </c>
      <c r="E239" s="268" t="s">
        <v>101</v>
      </c>
      <c r="F239" s="269" t="s">
        <v>156</v>
      </c>
      <c r="G239" s="267"/>
      <c r="H239" s="270">
        <v>1220</v>
      </c>
      <c r="I239" s="271"/>
      <c r="J239" s="267"/>
      <c r="K239" s="267"/>
      <c r="L239" s="272"/>
      <c r="M239" s="273"/>
      <c r="N239" s="274"/>
      <c r="O239" s="274"/>
      <c r="P239" s="274"/>
      <c r="Q239" s="274"/>
      <c r="R239" s="274"/>
      <c r="S239" s="274"/>
      <c r="T239" s="27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6" t="s">
        <v>145</v>
      </c>
      <c r="AU239" s="276" t="s">
        <v>82</v>
      </c>
      <c r="AV239" s="15" t="s">
        <v>141</v>
      </c>
      <c r="AW239" s="15" t="s">
        <v>30</v>
      </c>
      <c r="AX239" s="15" t="s">
        <v>80</v>
      </c>
      <c r="AY239" s="276" t="s">
        <v>134</v>
      </c>
    </row>
    <row r="240" s="2" customFormat="1" ht="24.15" customHeight="1">
      <c r="A240" s="38"/>
      <c r="B240" s="39"/>
      <c r="C240" s="227" t="s">
        <v>321</v>
      </c>
      <c r="D240" s="227" t="s">
        <v>136</v>
      </c>
      <c r="E240" s="228" t="s">
        <v>322</v>
      </c>
      <c r="F240" s="229" t="s">
        <v>323</v>
      </c>
      <c r="G240" s="230" t="s">
        <v>227</v>
      </c>
      <c r="H240" s="231">
        <v>34.850000000000001</v>
      </c>
      <c r="I240" s="232"/>
      <c r="J240" s="233">
        <f>ROUND(I240*H240,2)</f>
        <v>0</v>
      </c>
      <c r="K240" s="229" t="s">
        <v>140</v>
      </c>
      <c r="L240" s="44"/>
      <c r="M240" s="234" t="s">
        <v>1</v>
      </c>
      <c r="N240" s="235" t="s">
        <v>38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141</v>
      </c>
      <c r="AT240" s="238" t="s">
        <v>136</v>
      </c>
      <c r="AU240" s="238" t="s">
        <v>82</v>
      </c>
      <c r="AY240" s="17" t="s">
        <v>134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80</v>
      </c>
      <c r="BK240" s="239">
        <f>ROUND(I240*H240,2)</f>
        <v>0</v>
      </c>
      <c r="BL240" s="17" t="s">
        <v>141</v>
      </c>
      <c r="BM240" s="238" t="s">
        <v>324</v>
      </c>
    </row>
    <row r="241" s="2" customFormat="1">
      <c r="A241" s="38"/>
      <c r="B241" s="39"/>
      <c r="C241" s="40"/>
      <c r="D241" s="240" t="s">
        <v>143</v>
      </c>
      <c r="E241" s="40"/>
      <c r="F241" s="241" t="s">
        <v>325</v>
      </c>
      <c r="G241" s="40"/>
      <c r="H241" s="40"/>
      <c r="I241" s="242"/>
      <c r="J241" s="40"/>
      <c r="K241" s="40"/>
      <c r="L241" s="44"/>
      <c r="M241" s="243"/>
      <c r="N241" s="244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143</v>
      </c>
      <c r="AU241" s="17" t="s">
        <v>82</v>
      </c>
    </row>
    <row r="242" s="14" customFormat="1">
      <c r="A242" s="14"/>
      <c r="B242" s="256"/>
      <c r="C242" s="257"/>
      <c r="D242" s="240" t="s">
        <v>145</v>
      </c>
      <c r="E242" s="258" t="s">
        <v>1</v>
      </c>
      <c r="F242" s="259" t="s">
        <v>251</v>
      </c>
      <c r="G242" s="257"/>
      <c r="H242" s="258" t="s">
        <v>1</v>
      </c>
      <c r="I242" s="260"/>
      <c r="J242" s="257"/>
      <c r="K242" s="257"/>
      <c r="L242" s="261"/>
      <c r="M242" s="262"/>
      <c r="N242" s="263"/>
      <c r="O242" s="263"/>
      <c r="P242" s="263"/>
      <c r="Q242" s="263"/>
      <c r="R242" s="263"/>
      <c r="S242" s="263"/>
      <c r="T242" s="26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5" t="s">
        <v>145</v>
      </c>
      <c r="AU242" s="265" t="s">
        <v>82</v>
      </c>
      <c r="AV242" s="14" t="s">
        <v>80</v>
      </c>
      <c r="AW242" s="14" t="s">
        <v>30</v>
      </c>
      <c r="AX242" s="14" t="s">
        <v>73</v>
      </c>
      <c r="AY242" s="265" t="s">
        <v>134</v>
      </c>
    </row>
    <row r="243" s="13" customFormat="1">
      <c r="A243" s="13"/>
      <c r="B243" s="245"/>
      <c r="C243" s="246"/>
      <c r="D243" s="240" t="s">
        <v>145</v>
      </c>
      <c r="E243" s="247" t="s">
        <v>1</v>
      </c>
      <c r="F243" s="248" t="s">
        <v>326</v>
      </c>
      <c r="G243" s="246"/>
      <c r="H243" s="249">
        <v>11.85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145</v>
      </c>
      <c r="AU243" s="255" t="s">
        <v>82</v>
      </c>
      <c r="AV243" s="13" t="s">
        <v>82</v>
      </c>
      <c r="AW243" s="13" t="s">
        <v>30</v>
      </c>
      <c r="AX243" s="13" t="s">
        <v>73</v>
      </c>
      <c r="AY243" s="255" t="s">
        <v>134</v>
      </c>
    </row>
    <row r="244" s="14" customFormat="1">
      <c r="A244" s="14"/>
      <c r="B244" s="256"/>
      <c r="C244" s="257"/>
      <c r="D244" s="240" t="s">
        <v>145</v>
      </c>
      <c r="E244" s="258" t="s">
        <v>1</v>
      </c>
      <c r="F244" s="259" t="s">
        <v>155</v>
      </c>
      <c r="G244" s="257"/>
      <c r="H244" s="258" t="s">
        <v>1</v>
      </c>
      <c r="I244" s="260"/>
      <c r="J244" s="257"/>
      <c r="K244" s="257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145</v>
      </c>
      <c r="AU244" s="265" t="s">
        <v>82</v>
      </c>
      <c r="AV244" s="14" t="s">
        <v>80</v>
      </c>
      <c r="AW244" s="14" t="s">
        <v>30</v>
      </c>
      <c r="AX244" s="14" t="s">
        <v>73</v>
      </c>
      <c r="AY244" s="265" t="s">
        <v>134</v>
      </c>
    </row>
    <row r="245" s="13" customFormat="1">
      <c r="A245" s="13"/>
      <c r="B245" s="245"/>
      <c r="C245" s="246"/>
      <c r="D245" s="240" t="s">
        <v>145</v>
      </c>
      <c r="E245" s="247" t="s">
        <v>1</v>
      </c>
      <c r="F245" s="248" t="s">
        <v>327</v>
      </c>
      <c r="G245" s="246"/>
      <c r="H245" s="249">
        <v>23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145</v>
      </c>
      <c r="AU245" s="255" t="s">
        <v>82</v>
      </c>
      <c r="AV245" s="13" t="s">
        <v>82</v>
      </c>
      <c r="AW245" s="13" t="s">
        <v>30</v>
      </c>
      <c r="AX245" s="13" t="s">
        <v>73</v>
      </c>
      <c r="AY245" s="255" t="s">
        <v>134</v>
      </c>
    </row>
    <row r="246" s="15" customFormat="1">
      <c r="A246" s="15"/>
      <c r="B246" s="266"/>
      <c r="C246" s="267"/>
      <c r="D246" s="240" t="s">
        <v>145</v>
      </c>
      <c r="E246" s="268" t="s">
        <v>1</v>
      </c>
      <c r="F246" s="269" t="s">
        <v>156</v>
      </c>
      <c r="G246" s="267"/>
      <c r="H246" s="270">
        <v>34.850000000000001</v>
      </c>
      <c r="I246" s="271"/>
      <c r="J246" s="267"/>
      <c r="K246" s="267"/>
      <c r="L246" s="272"/>
      <c r="M246" s="273"/>
      <c r="N246" s="274"/>
      <c r="O246" s="274"/>
      <c r="P246" s="274"/>
      <c r="Q246" s="274"/>
      <c r="R246" s="274"/>
      <c r="S246" s="274"/>
      <c r="T246" s="27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6" t="s">
        <v>145</v>
      </c>
      <c r="AU246" s="276" t="s">
        <v>82</v>
      </c>
      <c r="AV246" s="15" t="s">
        <v>141</v>
      </c>
      <c r="AW246" s="15" t="s">
        <v>30</v>
      </c>
      <c r="AX246" s="15" t="s">
        <v>80</v>
      </c>
      <c r="AY246" s="276" t="s">
        <v>134</v>
      </c>
    </row>
    <row r="247" s="2" customFormat="1" ht="24.15" customHeight="1">
      <c r="A247" s="38"/>
      <c r="B247" s="39"/>
      <c r="C247" s="227" t="s">
        <v>328</v>
      </c>
      <c r="D247" s="227" t="s">
        <v>136</v>
      </c>
      <c r="E247" s="228" t="s">
        <v>329</v>
      </c>
      <c r="F247" s="229" t="s">
        <v>330</v>
      </c>
      <c r="G247" s="230" t="s">
        <v>227</v>
      </c>
      <c r="H247" s="231">
        <v>11.85</v>
      </c>
      <c r="I247" s="232"/>
      <c r="J247" s="233">
        <f>ROUND(I247*H247,2)</f>
        <v>0</v>
      </c>
      <c r="K247" s="229" t="s">
        <v>140</v>
      </c>
      <c r="L247" s="44"/>
      <c r="M247" s="234" t="s">
        <v>1</v>
      </c>
      <c r="N247" s="235" t="s">
        <v>38</v>
      </c>
      <c r="O247" s="91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141</v>
      </c>
      <c r="AT247" s="238" t="s">
        <v>136</v>
      </c>
      <c r="AU247" s="238" t="s">
        <v>82</v>
      </c>
      <c r="AY247" s="17" t="s">
        <v>134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80</v>
      </c>
      <c r="BK247" s="239">
        <f>ROUND(I247*H247,2)</f>
        <v>0</v>
      </c>
      <c r="BL247" s="17" t="s">
        <v>141</v>
      </c>
      <c r="BM247" s="238" t="s">
        <v>331</v>
      </c>
    </row>
    <row r="248" s="2" customFormat="1">
      <c r="A248" s="38"/>
      <c r="B248" s="39"/>
      <c r="C248" s="40"/>
      <c r="D248" s="240" t="s">
        <v>143</v>
      </c>
      <c r="E248" s="40"/>
      <c r="F248" s="241" t="s">
        <v>332</v>
      </c>
      <c r="G248" s="40"/>
      <c r="H248" s="40"/>
      <c r="I248" s="242"/>
      <c r="J248" s="40"/>
      <c r="K248" s="40"/>
      <c r="L248" s="44"/>
      <c r="M248" s="243"/>
      <c r="N248" s="244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143</v>
      </c>
      <c r="AU248" s="17" t="s">
        <v>82</v>
      </c>
    </row>
    <row r="249" s="13" customFormat="1">
      <c r="A249" s="13"/>
      <c r="B249" s="245"/>
      <c r="C249" s="246"/>
      <c r="D249" s="240" t="s">
        <v>145</v>
      </c>
      <c r="E249" s="247" t="s">
        <v>1</v>
      </c>
      <c r="F249" s="248" t="s">
        <v>326</v>
      </c>
      <c r="G249" s="246"/>
      <c r="H249" s="249">
        <v>11.85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5" t="s">
        <v>145</v>
      </c>
      <c r="AU249" s="255" t="s">
        <v>82</v>
      </c>
      <c r="AV249" s="13" t="s">
        <v>82</v>
      </c>
      <c r="AW249" s="13" t="s">
        <v>30</v>
      </c>
      <c r="AX249" s="13" t="s">
        <v>80</v>
      </c>
      <c r="AY249" s="255" t="s">
        <v>134</v>
      </c>
    </row>
    <row r="250" s="14" customFormat="1">
      <c r="A250" s="14"/>
      <c r="B250" s="256"/>
      <c r="C250" s="257"/>
      <c r="D250" s="240" t="s">
        <v>145</v>
      </c>
      <c r="E250" s="258" t="s">
        <v>1</v>
      </c>
      <c r="F250" s="259" t="s">
        <v>251</v>
      </c>
      <c r="G250" s="257"/>
      <c r="H250" s="258" t="s">
        <v>1</v>
      </c>
      <c r="I250" s="260"/>
      <c r="J250" s="257"/>
      <c r="K250" s="257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145</v>
      </c>
      <c r="AU250" s="265" t="s">
        <v>82</v>
      </c>
      <c r="AV250" s="14" t="s">
        <v>80</v>
      </c>
      <c r="AW250" s="14" t="s">
        <v>30</v>
      </c>
      <c r="AX250" s="14" t="s">
        <v>73</v>
      </c>
      <c r="AY250" s="265" t="s">
        <v>134</v>
      </c>
    </row>
    <row r="251" s="2" customFormat="1" ht="16.5" customHeight="1">
      <c r="A251" s="38"/>
      <c r="B251" s="39"/>
      <c r="C251" s="277" t="s">
        <v>333</v>
      </c>
      <c r="D251" s="277" t="s">
        <v>297</v>
      </c>
      <c r="E251" s="278" t="s">
        <v>334</v>
      </c>
      <c r="F251" s="279" t="s">
        <v>335</v>
      </c>
      <c r="G251" s="280" t="s">
        <v>300</v>
      </c>
      <c r="H251" s="281">
        <v>26.07</v>
      </c>
      <c r="I251" s="282"/>
      <c r="J251" s="283">
        <f>ROUND(I251*H251,2)</f>
        <v>0</v>
      </c>
      <c r="K251" s="279" t="s">
        <v>140</v>
      </c>
      <c r="L251" s="284"/>
      <c r="M251" s="285" t="s">
        <v>1</v>
      </c>
      <c r="N251" s="286" t="s">
        <v>38</v>
      </c>
      <c r="O251" s="91"/>
      <c r="P251" s="236">
        <f>O251*H251</f>
        <v>0</v>
      </c>
      <c r="Q251" s="236">
        <v>1</v>
      </c>
      <c r="R251" s="236">
        <f>Q251*H251</f>
        <v>26.07</v>
      </c>
      <c r="S251" s="236">
        <v>0</v>
      </c>
      <c r="T251" s="23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180</v>
      </c>
      <c r="AT251" s="238" t="s">
        <v>297</v>
      </c>
      <c r="AU251" s="238" t="s">
        <v>82</v>
      </c>
      <c r="AY251" s="17" t="s">
        <v>134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80</v>
      </c>
      <c r="BK251" s="239">
        <f>ROUND(I251*H251,2)</f>
        <v>0</v>
      </c>
      <c r="BL251" s="17" t="s">
        <v>141</v>
      </c>
      <c r="BM251" s="238" t="s">
        <v>336</v>
      </c>
    </row>
    <row r="252" s="2" customFormat="1">
      <c r="A252" s="38"/>
      <c r="B252" s="39"/>
      <c r="C252" s="40"/>
      <c r="D252" s="240" t="s">
        <v>143</v>
      </c>
      <c r="E252" s="40"/>
      <c r="F252" s="241" t="s">
        <v>337</v>
      </c>
      <c r="G252" s="40"/>
      <c r="H252" s="40"/>
      <c r="I252" s="242"/>
      <c r="J252" s="40"/>
      <c r="K252" s="40"/>
      <c r="L252" s="44"/>
      <c r="M252" s="243"/>
      <c r="N252" s="244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143</v>
      </c>
      <c r="AU252" s="17" t="s">
        <v>82</v>
      </c>
    </row>
    <row r="253" s="13" customFormat="1">
      <c r="A253" s="13"/>
      <c r="B253" s="245"/>
      <c r="C253" s="246"/>
      <c r="D253" s="240" t="s">
        <v>145</v>
      </c>
      <c r="E253" s="247" t="s">
        <v>1</v>
      </c>
      <c r="F253" s="248" t="s">
        <v>338</v>
      </c>
      <c r="G253" s="246"/>
      <c r="H253" s="249">
        <v>26.07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145</v>
      </c>
      <c r="AU253" s="255" t="s">
        <v>82</v>
      </c>
      <c r="AV253" s="13" t="s">
        <v>82</v>
      </c>
      <c r="AW253" s="13" t="s">
        <v>30</v>
      </c>
      <c r="AX253" s="13" t="s">
        <v>80</v>
      </c>
      <c r="AY253" s="255" t="s">
        <v>134</v>
      </c>
    </row>
    <row r="254" s="2" customFormat="1" ht="24.15" customHeight="1">
      <c r="A254" s="38"/>
      <c r="B254" s="39"/>
      <c r="C254" s="227" t="s">
        <v>339</v>
      </c>
      <c r="D254" s="227" t="s">
        <v>136</v>
      </c>
      <c r="E254" s="228" t="s">
        <v>340</v>
      </c>
      <c r="F254" s="229" t="s">
        <v>341</v>
      </c>
      <c r="G254" s="230" t="s">
        <v>139</v>
      </c>
      <c r="H254" s="231">
        <v>1075</v>
      </c>
      <c r="I254" s="232"/>
      <c r="J254" s="233">
        <f>ROUND(I254*H254,2)</f>
        <v>0</v>
      </c>
      <c r="K254" s="229" t="s">
        <v>140</v>
      </c>
      <c r="L254" s="44"/>
      <c r="M254" s="234" t="s">
        <v>1</v>
      </c>
      <c r="N254" s="235" t="s">
        <v>38</v>
      </c>
      <c r="O254" s="91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141</v>
      </c>
      <c r="AT254" s="238" t="s">
        <v>136</v>
      </c>
      <c r="AU254" s="238" t="s">
        <v>82</v>
      </c>
      <c r="AY254" s="17" t="s">
        <v>134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80</v>
      </c>
      <c r="BK254" s="239">
        <f>ROUND(I254*H254,2)</f>
        <v>0</v>
      </c>
      <c r="BL254" s="17" t="s">
        <v>141</v>
      </c>
      <c r="BM254" s="238" t="s">
        <v>342</v>
      </c>
    </row>
    <row r="255" s="2" customFormat="1">
      <c r="A255" s="38"/>
      <c r="B255" s="39"/>
      <c r="C255" s="40"/>
      <c r="D255" s="240" t="s">
        <v>143</v>
      </c>
      <c r="E255" s="40"/>
      <c r="F255" s="241" t="s">
        <v>343</v>
      </c>
      <c r="G255" s="40"/>
      <c r="H255" s="40"/>
      <c r="I255" s="242"/>
      <c r="J255" s="40"/>
      <c r="K255" s="40"/>
      <c r="L255" s="44"/>
      <c r="M255" s="243"/>
      <c r="N255" s="244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143</v>
      </c>
      <c r="AU255" s="17" t="s">
        <v>82</v>
      </c>
    </row>
    <row r="256" s="13" customFormat="1">
      <c r="A256" s="13"/>
      <c r="B256" s="245"/>
      <c r="C256" s="246"/>
      <c r="D256" s="240" t="s">
        <v>145</v>
      </c>
      <c r="E256" s="247" t="s">
        <v>1</v>
      </c>
      <c r="F256" s="248" t="s">
        <v>344</v>
      </c>
      <c r="G256" s="246"/>
      <c r="H256" s="249">
        <v>1075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5" t="s">
        <v>145</v>
      </c>
      <c r="AU256" s="255" t="s">
        <v>82</v>
      </c>
      <c r="AV256" s="13" t="s">
        <v>82</v>
      </c>
      <c r="AW256" s="13" t="s">
        <v>30</v>
      </c>
      <c r="AX256" s="13" t="s">
        <v>80</v>
      </c>
      <c r="AY256" s="255" t="s">
        <v>134</v>
      </c>
    </row>
    <row r="257" s="2" customFormat="1" ht="16.5" customHeight="1">
      <c r="A257" s="38"/>
      <c r="B257" s="39"/>
      <c r="C257" s="277" t="s">
        <v>345</v>
      </c>
      <c r="D257" s="277" t="s">
        <v>297</v>
      </c>
      <c r="E257" s="278" t="s">
        <v>346</v>
      </c>
      <c r="F257" s="279" t="s">
        <v>347</v>
      </c>
      <c r="G257" s="280" t="s">
        <v>348</v>
      </c>
      <c r="H257" s="281">
        <v>21.5</v>
      </c>
      <c r="I257" s="282"/>
      <c r="J257" s="283">
        <f>ROUND(I257*H257,2)</f>
        <v>0</v>
      </c>
      <c r="K257" s="279" t="s">
        <v>140</v>
      </c>
      <c r="L257" s="284"/>
      <c r="M257" s="285" t="s">
        <v>1</v>
      </c>
      <c r="N257" s="286" t="s">
        <v>38</v>
      </c>
      <c r="O257" s="91"/>
      <c r="P257" s="236">
        <f>O257*H257</f>
        <v>0</v>
      </c>
      <c r="Q257" s="236">
        <v>0.001</v>
      </c>
      <c r="R257" s="236">
        <f>Q257*H257</f>
        <v>0.021500000000000002</v>
      </c>
      <c r="S257" s="236">
        <v>0</v>
      </c>
      <c r="T257" s="23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180</v>
      </c>
      <c r="AT257" s="238" t="s">
        <v>297</v>
      </c>
      <c r="AU257" s="238" t="s">
        <v>82</v>
      </c>
      <c r="AY257" s="17" t="s">
        <v>134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80</v>
      </c>
      <c r="BK257" s="239">
        <f>ROUND(I257*H257,2)</f>
        <v>0</v>
      </c>
      <c r="BL257" s="17" t="s">
        <v>141</v>
      </c>
      <c r="BM257" s="238" t="s">
        <v>349</v>
      </c>
    </row>
    <row r="258" s="2" customFormat="1">
      <c r="A258" s="38"/>
      <c r="B258" s="39"/>
      <c r="C258" s="40"/>
      <c r="D258" s="240" t="s">
        <v>143</v>
      </c>
      <c r="E258" s="40"/>
      <c r="F258" s="241" t="s">
        <v>347</v>
      </c>
      <c r="G258" s="40"/>
      <c r="H258" s="40"/>
      <c r="I258" s="242"/>
      <c r="J258" s="40"/>
      <c r="K258" s="40"/>
      <c r="L258" s="44"/>
      <c r="M258" s="243"/>
      <c r="N258" s="244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143</v>
      </c>
      <c r="AU258" s="17" t="s">
        <v>82</v>
      </c>
    </row>
    <row r="259" s="13" customFormat="1">
      <c r="A259" s="13"/>
      <c r="B259" s="245"/>
      <c r="C259" s="246"/>
      <c r="D259" s="240" t="s">
        <v>145</v>
      </c>
      <c r="E259" s="246"/>
      <c r="F259" s="248" t="s">
        <v>350</v>
      </c>
      <c r="G259" s="246"/>
      <c r="H259" s="249">
        <v>21.5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5" t="s">
        <v>145</v>
      </c>
      <c r="AU259" s="255" t="s">
        <v>82</v>
      </c>
      <c r="AV259" s="13" t="s">
        <v>82</v>
      </c>
      <c r="AW259" s="13" t="s">
        <v>4</v>
      </c>
      <c r="AX259" s="13" t="s">
        <v>80</v>
      </c>
      <c r="AY259" s="255" t="s">
        <v>134</v>
      </c>
    </row>
    <row r="260" s="2" customFormat="1" ht="24.15" customHeight="1">
      <c r="A260" s="38"/>
      <c r="B260" s="39"/>
      <c r="C260" s="227" t="s">
        <v>351</v>
      </c>
      <c r="D260" s="227" t="s">
        <v>136</v>
      </c>
      <c r="E260" s="228" t="s">
        <v>352</v>
      </c>
      <c r="F260" s="229" t="s">
        <v>353</v>
      </c>
      <c r="G260" s="230" t="s">
        <v>139</v>
      </c>
      <c r="H260" s="231">
        <v>1965</v>
      </c>
      <c r="I260" s="232"/>
      <c r="J260" s="233">
        <f>ROUND(I260*H260,2)</f>
        <v>0</v>
      </c>
      <c r="K260" s="229" t="s">
        <v>140</v>
      </c>
      <c r="L260" s="44"/>
      <c r="M260" s="234" t="s">
        <v>1</v>
      </c>
      <c r="N260" s="235" t="s">
        <v>38</v>
      </c>
      <c r="O260" s="91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8" t="s">
        <v>141</v>
      </c>
      <c r="AT260" s="238" t="s">
        <v>136</v>
      </c>
      <c r="AU260" s="238" t="s">
        <v>82</v>
      </c>
      <c r="AY260" s="17" t="s">
        <v>134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7" t="s">
        <v>80</v>
      </c>
      <c r="BK260" s="239">
        <f>ROUND(I260*H260,2)</f>
        <v>0</v>
      </c>
      <c r="BL260" s="17" t="s">
        <v>141</v>
      </c>
      <c r="BM260" s="238" t="s">
        <v>354</v>
      </c>
    </row>
    <row r="261" s="2" customFormat="1">
      <c r="A261" s="38"/>
      <c r="B261" s="39"/>
      <c r="C261" s="40"/>
      <c r="D261" s="240" t="s">
        <v>143</v>
      </c>
      <c r="E261" s="40"/>
      <c r="F261" s="241" t="s">
        <v>355</v>
      </c>
      <c r="G261" s="40"/>
      <c r="H261" s="40"/>
      <c r="I261" s="242"/>
      <c r="J261" s="40"/>
      <c r="K261" s="40"/>
      <c r="L261" s="44"/>
      <c r="M261" s="243"/>
      <c r="N261" s="244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143</v>
      </c>
      <c r="AU261" s="17" t="s">
        <v>82</v>
      </c>
    </row>
    <row r="262" s="13" customFormat="1">
      <c r="A262" s="13"/>
      <c r="B262" s="245"/>
      <c r="C262" s="246"/>
      <c r="D262" s="240" t="s">
        <v>145</v>
      </c>
      <c r="E262" s="247" t="s">
        <v>1</v>
      </c>
      <c r="F262" s="248" t="s">
        <v>356</v>
      </c>
      <c r="G262" s="246"/>
      <c r="H262" s="249">
        <v>1965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145</v>
      </c>
      <c r="AU262" s="255" t="s">
        <v>82</v>
      </c>
      <c r="AV262" s="13" t="s">
        <v>82</v>
      </c>
      <c r="AW262" s="13" t="s">
        <v>30</v>
      </c>
      <c r="AX262" s="13" t="s">
        <v>80</v>
      </c>
      <c r="AY262" s="255" t="s">
        <v>134</v>
      </c>
    </row>
    <row r="263" s="14" customFormat="1">
      <c r="A263" s="14"/>
      <c r="B263" s="256"/>
      <c r="C263" s="257"/>
      <c r="D263" s="240" t="s">
        <v>145</v>
      </c>
      <c r="E263" s="258" t="s">
        <v>1</v>
      </c>
      <c r="F263" s="259" t="s">
        <v>153</v>
      </c>
      <c r="G263" s="257"/>
      <c r="H263" s="258" t="s">
        <v>1</v>
      </c>
      <c r="I263" s="260"/>
      <c r="J263" s="257"/>
      <c r="K263" s="257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145</v>
      </c>
      <c r="AU263" s="265" t="s">
        <v>82</v>
      </c>
      <c r="AV263" s="14" t="s">
        <v>80</v>
      </c>
      <c r="AW263" s="14" t="s">
        <v>30</v>
      </c>
      <c r="AX263" s="14" t="s">
        <v>73</v>
      </c>
      <c r="AY263" s="265" t="s">
        <v>134</v>
      </c>
    </row>
    <row r="264" s="2" customFormat="1" ht="16.5" customHeight="1">
      <c r="A264" s="38"/>
      <c r="B264" s="39"/>
      <c r="C264" s="227" t="s">
        <v>357</v>
      </c>
      <c r="D264" s="227" t="s">
        <v>136</v>
      </c>
      <c r="E264" s="228" t="s">
        <v>358</v>
      </c>
      <c r="F264" s="229" t="s">
        <v>359</v>
      </c>
      <c r="G264" s="230" t="s">
        <v>139</v>
      </c>
      <c r="H264" s="231">
        <v>1075</v>
      </c>
      <c r="I264" s="232"/>
      <c r="J264" s="233">
        <f>ROUND(I264*H264,2)</f>
        <v>0</v>
      </c>
      <c r="K264" s="229" t="s">
        <v>140</v>
      </c>
      <c r="L264" s="44"/>
      <c r="M264" s="234" t="s">
        <v>1</v>
      </c>
      <c r="N264" s="235" t="s">
        <v>38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141</v>
      </c>
      <c r="AT264" s="238" t="s">
        <v>136</v>
      </c>
      <c r="AU264" s="238" t="s">
        <v>82</v>
      </c>
      <c r="AY264" s="17" t="s">
        <v>134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80</v>
      </c>
      <c r="BK264" s="239">
        <f>ROUND(I264*H264,2)</f>
        <v>0</v>
      </c>
      <c r="BL264" s="17" t="s">
        <v>141</v>
      </c>
      <c r="BM264" s="238" t="s">
        <v>360</v>
      </c>
    </row>
    <row r="265" s="2" customFormat="1">
      <c r="A265" s="38"/>
      <c r="B265" s="39"/>
      <c r="C265" s="40"/>
      <c r="D265" s="240" t="s">
        <v>143</v>
      </c>
      <c r="E265" s="40"/>
      <c r="F265" s="241" t="s">
        <v>361</v>
      </c>
      <c r="G265" s="40"/>
      <c r="H265" s="40"/>
      <c r="I265" s="242"/>
      <c r="J265" s="40"/>
      <c r="K265" s="40"/>
      <c r="L265" s="44"/>
      <c r="M265" s="243"/>
      <c r="N265" s="244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143</v>
      </c>
      <c r="AU265" s="17" t="s">
        <v>82</v>
      </c>
    </row>
    <row r="266" s="13" customFormat="1">
      <c r="A266" s="13"/>
      <c r="B266" s="245"/>
      <c r="C266" s="246"/>
      <c r="D266" s="240" t="s">
        <v>145</v>
      </c>
      <c r="E266" s="247" t="s">
        <v>1</v>
      </c>
      <c r="F266" s="248" t="s">
        <v>344</v>
      </c>
      <c r="G266" s="246"/>
      <c r="H266" s="249">
        <v>1075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5" t="s">
        <v>145</v>
      </c>
      <c r="AU266" s="255" t="s">
        <v>82</v>
      </c>
      <c r="AV266" s="13" t="s">
        <v>82</v>
      </c>
      <c r="AW266" s="13" t="s">
        <v>30</v>
      </c>
      <c r="AX266" s="13" t="s">
        <v>80</v>
      </c>
      <c r="AY266" s="255" t="s">
        <v>134</v>
      </c>
    </row>
    <row r="267" s="2" customFormat="1" ht="24.15" customHeight="1">
      <c r="A267" s="38"/>
      <c r="B267" s="39"/>
      <c r="C267" s="227" t="s">
        <v>362</v>
      </c>
      <c r="D267" s="227" t="s">
        <v>136</v>
      </c>
      <c r="E267" s="228" t="s">
        <v>363</v>
      </c>
      <c r="F267" s="229" t="s">
        <v>364</v>
      </c>
      <c r="G267" s="230" t="s">
        <v>139</v>
      </c>
      <c r="H267" s="231">
        <v>1075</v>
      </c>
      <c r="I267" s="232"/>
      <c r="J267" s="233">
        <f>ROUND(I267*H267,2)</f>
        <v>0</v>
      </c>
      <c r="K267" s="229" t="s">
        <v>140</v>
      </c>
      <c r="L267" s="44"/>
      <c r="M267" s="234" t="s">
        <v>1</v>
      </c>
      <c r="N267" s="235" t="s">
        <v>38</v>
      </c>
      <c r="O267" s="91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141</v>
      </c>
      <c r="AT267" s="238" t="s">
        <v>136</v>
      </c>
      <c r="AU267" s="238" t="s">
        <v>82</v>
      </c>
      <c r="AY267" s="17" t="s">
        <v>134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80</v>
      </c>
      <c r="BK267" s="239">
        <f>ROUND(I267*H267,2)</f>
        <v>0</v>
      </c>
      <c r="BL267" s="17" t="s">
        <v>141</v>
      </c>
      <c r="BM267" s="238" t="s">
        <v>365</v>
      </c>
    </row>
    <row r="268" s="2" customFormat="1">
      <c r="A268" s="38"/>
      <c r="B268" s="39"/>
      <c r="C268" s="40"/>
      <c r="D268" s="240" t="s">
        <v>143</v>
      </c>
      <c r="E268" s="40"/>
      <c r="F268" s="241" t="s">
        <v>366</v>
      </c>
      <c r="G268" s="40"/>
      <c r="H268" s="40"/>
      <c r="I268" s="242"/>
      <c r="J268" s="40"/>
      <c r="K268" s="40"/>
      <c r="L268" s="44"/>
      <c r="M268" s="243"/>
      <c r="N268" s="244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143</v>
      </c>
      <c r="AU268" s="17" t="s">
        <v>82</v>
      </c>
    </row>
    <row r="269" s="13" customFormat="1">
      <c r="A269" s="13"/>
      <c r="B269" s="245"/>
      <c r="C269" s="246"/>
      <c r="D269" s="240" t="s">
        <v>145</v>
      </c>
      <c r="E269" s="247" t="s">
        <v>1</v>
      </c>
      <c r="F269" s="248" t="s">
        <v>367</v>
      </c>
      <c r="G269" s="246"/>
      <c r="H269" s="249">
        <v>615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5" t="s">
        <v>145</v>
      </c>
      <c r="AU269" s="255" t="s">
        <v>82</v>
      </c>
      <c r="AV269" s="13" t="s">
        <v>82</v>
      </c>
      <c r="AW269" s="13" t="s">
        <v>30</v>
      </c>
      <c r="AX269" s="13" t="s">
        <v>73</v>
      </c>
      <c r="AY269" s="255" t="s">
        <v>134</v>
      </c>
    </row>
    <row r="270" s="13" customFormat="1">
      <c r="A270" s="13"/>
      <c r="B270" s="245"/>
      <c r="C270" s="246"/>
      <c r="D270" s="240" t="s">
        <v>145</v>
      </c>
      <c r="E270" s="247" t="s">
        <v>1</v>
      </c>
      <c r="F270" s="248" t="s">
        <v>368</v>
      </c>
      <c r="G270" s="246"/>
      <c r="H270" s="249">
        <v>460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145</v>
      </c>
      <c r="AU270" s="255" t="s">
        <v>82</v>
      </c>
      <c r="AV270" s="13" t="s">
        <v>82</v>
      </c>
      <c r="AW270" s="13" t="s">
        <v>30</v>
      </c>
      <c r="AX270" s="13" t="s">
        <v>73</v>
      </c>
      <c r="AY270" s="255" t="s">
        <v>134</v>
      </c>
    </row>
    <row r="271" s="15" customFormat="1">
      <c r="A271" s="15"/>
      <c r="B271" s="266"/>
      <c r="C271" s="267"/>
      <c r="D271" s="240" t="s">
        <v>145</v>
      </c>
      <c r="E271" s="268" t="s">
        <v>1</v>
      </c>
      <c r="F271" s="269" t="s">
        <v>156</v>
      </c>
      <c r="G271" s="267"/>
      <c r="H271" s="270">
        <v>1075</v>
      </c>
      <c r="I271" s="271"/>
      <c r="J271" s="267"/>
      <c r="K271" s="267"/>
      <c r="L271" s="272"/>
      <c r="M271" s="273"/>
      <c r="N271" s="274"/>
      <c r="O271" s="274"/>
      <c r="P271" s="274"/>
      <c r="Q271" s="274"/>
      <c r="R271" s="274"/>
      <c r="S271" s="274"/>
      <c r="T271" s="27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6" t="s">
        <v>145</v>
      </c>
      <c r="AU271" s="276" t="s">
        <v>82</v>
      </c>
      <c r="AV271" s="15" t="s">
        <v>141</v>
      </c>
      <c r="AW271" s="15" t="s">
        <v>30</v>
      </c>
      <c r="AX271" s="15" t="s">
        <v>80</v>
      </c>
      <c r="AY271" s="276" t="s">
        <v>134</v>
      </c>
    </row>
    <row r="272" s="2" customFormat="1" ht="16.5" customHeight="1">
      <c r="A272" s="38"/>
      <c r="B272" s="39"/>
      <c r="C272" s="277" t="s">
        <v>369</v>
      </c>
      <c r="D272" s="277" t="s">
        <v>297</v>
      </c>
      <c r="E272" s="278" t="s">
        <v>370</v>
      </c>
      <c r="F272" s="279" t="s">
        <v>371</v>
      </c>
      <c r="G272" s="280" t="s">
        <v>227</v>
      </c>
      <c r="H272" s="281">
        <v>107.5</v>
      </c>
      <c r="I272" s="282"/>
      <c r="J272" s="283">
        <f>ROUND(I272*H272,2)</f>
        <v>0</v>
      </c>
      <c r="K272" s="279" t="s">
        <v>241</v>
      </c>
      <c r="L272" s="284"/>
      <c r="M272" s="285" t="s">
        <v>1</v>
      </c>
      <c r="N272" s="286" t="s">
        <v>38</v>
      </c>
      <c r="O272" s="91"/>
      <c r="P272" s="236">
        <f>O272*H272</f>
        <v>0</v>
      </c>
      <c r="Q272" s="236">
        <v>0.20999999999999999</v>
      </c>
      <c r="R272" s="236">
        <f>Q272*H272</f>
        <v>22.574999999999999</v>
      </c>
      <c r="S272" s="236">
        <v>0</v>
      </c>
      <c r="T272" s="23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180</v>
      </c>
      <c r="AT272" s="238" t="s">
        <v>297</v>
      </c>
      <c r="AU272" s="238" t="s">
        <v>82</v>
      </c>
      <c r="AY272" s="17" t="s">
        <v>134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80</v>
      </c>
      <c r="BK272" s="239">
        <f>ROUND(I272*H272,2)</f>
        <v>0</v>
      </c>
      <c r="BL272" s="17" t="s">
        <v>141</v>
      </c>
      <c r="BM272" s="238" t="s">
        <v>372</v>
      </c>
    </row>
    <row r="273" s="2" customFormat="1">
      <c r="A273" s="38"/>
      <c r="B273" s="39"/>
      <c r="C273" s="40"/>
      <c r="D273" s="240" t="s">
        <v>143</v>
      </c>
      <c r="E273" s="40"/>
      <c r="F273" s="241" t="s">
        <v>373</v>
      </c>
      <c r="G273" s="40"/>
      <c r="H273" s="40"/>
      <c r="I273" s="242"/>
      <c r="J273" s="40"/>
      <c r="K273" s="40"/>
      <c r="L273" s="44"/>
      <c r="M273" s="243"/>
      <c r="N273" s="244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143</v>
      </c>
      <c r="AU273" s="17" t="s">
        <v>82</v>
      </c>
    </row>
    <row r="274" s="12" customFormat="1" ht="22.8" customHeight="1">
      <c r="A274" s="12"/>
      <c r="B274" s="211"/>
      <c r="C274" s="212"/>
      <c r="D274" s="213" t="s">
        <v>72</v>
      </c>
      <c r="E274" s="225" t="s">
        <v>82</v>
      </c>
      <c r="F274" s="225" t="s">
        <v>374</v>
      </c>
      <c r="G274" s="212"/>
      <c r="H274" s="212"/>
      <c r="I274" s="215"/>
      <c r="J274" s="226">
        <f>BK274</f>
        <v>0</v>
      </c>
      <c r="K274" s="212"/>
      <c r="L274" s="217"/>
      <c r="M274" s="218"/>
      <c r="N274" s="219"/>
      <c r="O274" s="219"/>
      <c r="P274" s="220">
        <f>SUM(P275:P295)</f>
        <v>0</v>
      </c>
      <c r="Q274" s="219"/>
      <c r="R274" s="220">
        <f>SUM(R275:R295)</f>
        <v>84.176135039999991</v>
      </c>
      <c r="S274" s="219"/>
      <c r="T274" s="221">
        <f>SUM(T275:T295)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2" t="s">
        <v>80</v>
      </c>
      <c r="AT274" s="223" t="s">
        <v>72</v>
      </c>
      <c r="AU274" s="223" t="s">
        <v>80</v>
      </c>
      <c r="AY274" s="222" t="s">
        <v>134</v>
      </c>
      <c r="BK274" s="224">
        <f>SUM(BK275:BK295)</f>
        <v>0</v>
      </c>
    </row>
    <row r="275" s="2" customFormat="1" ht="24.15" customHeight="1">
      <c r="A275" s="38"/>
      <c r="B275" s="39"/>
      <c r="C275" s="227" t="s">
        <v>375</v>
      </c>
      <c r="D275" s="227" t="s">
        <v>136</v>
      </c>
      <c r="E275" s="228" t="s">
        <v>376</v>
      </c>
      <c r="F275" s="229" t="s">
        <v>377</v>
      </c>
      <c r="G275" s="230" t="s">
        <v>139</v>
      </c>
      <c r="H275" s="231">
        <v>640</v>
      </c>
      <c r="I275" s="232"/>
      <c r="J275" s="233">
        <f>ROUND(I275*H275,2)</f>
        <v>0</v>
      </c>
      <c r="K275" s="229" t="s">
        <v>140</v>
      </c>
      <c r="L275" s="44"/>
      <c r="M275" s="234" t="s">
        <v>1</v>
      </c>
      <c r="N275" s="235" t="s">
        <v>38</v>
      </c>
      <c r="O275" s="91"/>
      <c r="P275" s="236">
        <f>O275*H275</f>
        <v>0</v>
      </c>
      <c r="Q275" s="236">
        <v>0.00026668599999999997</v>
      </c>
      <c r="R275" s="236">
        <f>Q275*H275</f>
        <v>0.17067903999999998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141</v>
      </c>
      <c r="AT275" s="238" t="s">
        <v>136</v>
      </c>
      <c r="AU275" s="238" t="s">
        <v>82</v>
      </c>
      <c r="AY275" s="17" t="s">
        <v>134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80</v>
      </c>
      <c r="BK275" s="239">
        <f>ROUND(I275*H275,2)</f>
        <v>0</v>
      </c>
      <c r="BL275" s="17" t="s">
        <v>141</v>
      </c>
      <c r="BM275" s="238" t="s">
        <v>378</v>
      </c>
    </row>
    <row r="276" s="2" customFormat="1">
      <c r="A276" s="38"/>
      <c r="B276" s="39"/>
      <c r="C276" s="40"/>
      <c r="D276" s="240" t="s">
        <v>143</v>
      </c>
      <c r="E276" s="40"/>
      <c r="F276" s="241" t="s">
        <v>379</v>
      </c>
      <c r="G276" s="40"/>
      <c r="H276" s="40"/>
      <c r="I276" s="242"/>
      <c r="J276" s="40"/>
      <c r="K276" s="40"/>
      <c r="L276" s="44"/>
      <c r="M276" s="243"/>
      <c r="N276" s="244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143</v>
      </c>
      <c r="AU276" s="17" t="s">
        <v>82</v>
      </c>
    </row>
    <row r="277" s="13" customFormat="1">
      <c r="A277" s="13"/>
      <c r="B277" s="245"/>
      <c r="C277" s="246"/>
      <c r="D277" s="240" t="s">
        <v>145</v>
      </c>
      <c r="E277" s="247" t="s">
        <v>1</v>
      </c>
      <c r="F277" s="248" t="s">
        <v>380</v>
      </c>
      <c r="G277" s="246"/>
      <c r="H277" s="249">
        <v>180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5" t="s">
        <v>145</v>
      </c>
      <c r="AU277" s="255" t="s">
        <v>82</v>
      </c>
      <c r="AV277" s="13" t="s">
        <v>82</v>
      </c>
      <c r="AW277" s="13" t="s">
        <v>30</v>
      </c>
      <c r="AX277" s="13" t="s">
        <v>73</v>
      </c>
      <c r="AY277" s="255" t="s">
        <v>134</v>
      </c>
    </row>
    <row r="278" s="13" customFormat="1">
      <c r="A278" s="13"/>
      <c r="B278" s="245"/>
      <c r="C278" s="246"/>
      <c r="D278" s="240" t="s">
        <v>145</v>
      </c>
      <c r="E278" s="247" t="s">
        <v>1</v>
      </c>
      <c r="F278" s="248" t="s">
        <v>381</v>
      </c>
      <c r="G278" s="246"/>
      <c r="H278" s="249">
        <v>460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5" t="s">
        <v>145</v>
      </c>
      <c r="AU278" s="255" t="s">
        <v>82</v>
      </c>
      <c r="AV278" s="13" t="s">
        <v>82</v>
      </c>
      <c r="AW278" s="13" t="s">
        <v>30</v>
      </c>
      <c r="AX278" s="13" t="s">
        <v>73</v>
      </c>
      <c r="AY278" s="255" t="s">
        <v>134</v>
      </c>
    </row>
    <row r="279" s="15" customFormat="1">
      <c r="A279" s="15"/>
      <c r="B279" s="266"/>
      <c r="C279" s="267"/>
      <c r="D279" s="240" t="s">
        <v>145</v>
      </c>
      <c r="E279" s="268" t="s">
        <v>1</v>
      </c>
      <c r="F279" s="269" t="s">
        <v>156</v>
      </c>
      <c r="G279" s="267"/>
      <c r="H279" s="270">
        <v>640</v>
      </c>
      <c r="I279" s="271"/>
      <c r="J279" s="267"/>
      <c r="K279" s="267"/>
      <c r="L279" s="272"/>
      <c r="M279" s="273"/>
      <c r="N279" s="274"/>
      <c r="O279" s="274"/>
      <c r="P279" s="274"/>
      <c r="Q279" s="274"/>
      <c r="R279" s="274"/>
      <c r="S279" s="274"/>
      <c r="T279" s="27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6" t="s">
        <v>145</v>
      </c>
      <c r="AU279" s="276" t="s">
        <v>82</v>
      </c>
      <c r="AV279" s="15" t="s">
        <v>141</v>
      </c>
      <c r="AW279" s="15" t="s">
        <v>30</v>
      </c>
      <c r="AX279" s="15" t="s">
        <v>80</v>
      </c>
      <c r="AY279" s="276" t="s">
        <v>134</v>
      </c>
    </row>
    <row r="280" s="2" customFormat="1" ht="16.5" customHeight="1">
      <c r="A280" s="38"/>
      <c r="B280" s="39"/>
      <c r="C280" s="277" t="s">
        <v>382</v>
      </c>
      <c r="D280" s="277" t="s">
        <v>297</v>
      </c>
      <c r="E280" s="278" t="s">
        <v>383</v>
      </c>
      <c r="F280" s="279" t="s">
        <v>384</v>
      </c>
      <c r="G280" s="280" t="s">
        <v>139</v>
      </c>
      <c r="H280" s="281">
        <v>640</v>
      </c>
      <c r="I280" s="282"/>
      <c r="J280" s="283">
        <f>ROUND(I280*H280,2)</f>
        <v>0</v>
      </c>
      <c r="K280" s="279" t="s">
        <v>241</v>
      </c>
      <c r="L280" s="284"/>
      <c r="M280" s="285" t="s">
        <v>1</v>
      </c>
      <c r="N280" s="286" t="s">
        <v>38</v>
      </c>
      <c r="O280" s="91"/>
      <c r="P280" s="236">
        <f>O280*H280</f>
        <v>0</v>
      </c>
      <c r="Q280" s="236">
        <v>0.00020000000000000001</v>
      </c>
      <c r="R280" s="236">
        <f>Q280*H280</f>
        <v>0.128</v>
      </c>
      <c r="S280" s="236">
        <v>0</v>
      </c>
      <c r="T280" s="23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180</v>
      </c>
      <c r="AT280" s="238" t="s">
        <v>297</v>
      </c>
      <c r="AU280" s="238" t="s">
        <v>82</v>
      </c>
      <c r="AY280" s="17" t="s">
        <v>134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80</v>
      </c>
      <c r="BK280" s="239">
        <f>ROUND(I280*H280,2)</f>
        <v>0</v>
      </c>
      <c r="BL280" s="17" t="s">
        <v>141</v>
      </c>
      <c r="BM280" s="238" t="s">
        <v>385</v>
      </c>
    </row>
    <row r="281" s="2" customFormat="1">
      <c r="A281" s="38"/>
      <c r="B281" s="39"/>
      <c r="C281" s="40"/>
      <c r="D281" s="240" t="s">
        <v>143</v>
      </c>
      <c r="E281" s="40"/>
      <c r="F281" s="241" t="s">
        <v>386</v>
      </c>
      <c r="G281" s="40"/>
      <c r="H281" s="40"/>
      <c r="I281" s="242"/>
      <c r="J281" s="40"/>
      <c r="K281" s="40"/>
      <c r="L281" s="44"/>
      <c r="M281" s="243"/>
      <c r="N281" s="244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143</v>
      </c>
      <c r="AU281" s="17" t="s">
        <v>82</v>
      </c>
    </row>
    <row r="282" s="2" customFormat="1" ht="37.8" customHeight="1">
      <c r="A282" s="38"/>
      <c r="B282" s="39"/>
      <c r="C282" s="227" t="s">
        <v>387</v>
      </c>
      <c r="D282" s="227" t="s">
        <v>136</v>
      </c>
      <c r="E282" s="228" t="s">
        <v>388</v>
      </c>
      <c r="F282" s="229" t="s">
        <v>389</v>
      </c>
      <c r="G282" s="230" t="s">
        <v>390</v>
      </c>
      <c r="H282" s="231">
        <v>230</v>
      </c>
      <c r="I282" s="232"/>
      <c r="J282" s="233">
        <f>ROUND(I282*H282,2)</f>
        <v>0</v>
      </c>
      <c r="K282" s="229" t="s">
        <v>140</v>
      </c>
      <c r="L282" s="44"/>
      <c r="M282" s="234" t="s">
        <v>1</v>
      </c>
      <c r="N282" s="235" t="s">
        <v>38</v>
      </c>
      <c r="O282" s="91"/>
      <c r="P282" s="236">
        <f>O282*H282</f>
        <v>0</v>
      </c>
      <c r="Q282" s="236">
        <v>0.20448959999999999</v>
      </c>
      <c r="R282" s="236">
        <f>Q282*H282</f>
        <v>47.032607999999996</v>
      </c>
      <c r="S282" s="236">
        <v>0</v>
      </c>
      <c r="T282" s="23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141</v>
      </c>
      <c r="AT282" s="238" t="s">
        <v>136</v>
      </c>
      <c r="AU282" s="238" t="s">
        <v>82</v>
      </c>
      <c r="AY282" s="17" t="s">
        <v>134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80</v>
      </c>
      <c r="BK282" s="239">
        <f>ROUND(I282*H282,2)</f>
        <v>0</v>
      </c>
      <c r="BL282" s="17" t="s">
        <v>141</v>
      </c>
      <c r="BM282" s="238" t="s">
        <v>391</v>
      </c>
    </row>
    <row r="283" s="2" customFormat="1">
      <c r="A283" s="38"/>
      <c r="B283" s="39"/>
      <c r="C283" s="40"/>
      <c r="D283" s="240" t="s">
        <v>143</v>
      </c>
      <c r="E283" s="40"/>
      <c r="F283" s="241" t="s">
        <v>392</v>
      </c>
      <c r="G283" s="40"/>
      <c r="H283" s="40"/>
      <c r="I283" s="242"/>
      <c r="J283" s="40"/>
      <c r="K283" s="40"/>
      <c r="L283" s="44"/>
      <c r="M283" s="243"/>
      <c r="N283" s="244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143</v>
      </c>
      <c r="AU283" s="17" t="s">
        <v>82</v>
      </c>
    </row>
    <row r="284" s="13" customFormat="1">
      <c r="A284" s="13"/>
      <c r="B284" s="245"/>
      <c r="C284" s="246"/>
      <c r="D284" s="240" t="s">
        <v>145</v>
      </c>
      <c r="E284" s="247" t="s">
        <v>1</v>
      </c>
      <c r="F284" s="248" t="s">
        <v>393</v>
      </c>
      <c r="G284" s="246"/>
      <c r="H284" s="249">
        <v>230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145</v>
      </c>
      <c r="AU284" s="255" t="s">
        <v>82</v>
      </c>
      <c r="AV284" s="13" t="s">
        <v>82</v>
      </c>
      <c r="AW284" s="13" t="s">
        <v>30</v>
      </c>
      <c r="AX284" s="13" t="s">
        <v>80</v>
      </c>
      <c r="AY284" s="255" t="s">
        <v>134</v>
      </c>
    </row>
    <row r="285" s="14" customFormat="1">
      <c r="A285" s="14"/>
      <c r="B285" s="256"/>
      <c r="C285" s="257"/>
      <c r="D285" s="240" t="s">
        <v>145</v>
      </c>
      <c r="E285" s="258" t="s">
        <v>1</v>
      </c>
      <c r="F285" s="259" t="s">
        <v>394</v>
      </c>
      <c r="G285" s="257"/>
      <c r="H285" s="258" t="s">
        <v>1</v>
      </c>
      <c r="I285" s="260"/>
      <c r="J285" s="257"/>
      <c r="K285" s="257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145</v>
      </c>
      <c r="AU285" s="265" t="s">
        <v>82</v>
      </c>
      <c r="AV285" s="14" t="s">
        <v>80</v>
      </c>
      <c r="AW285" s="14" t="s">
        <v>30</v>
      </c>
      <c r="AX285" s="14" t="s">
        <v>73</v>
      </c>
      <c r="AY285" s="265" t="s">
        <v>134</v>
      </c>
    </row>
    <row r="286" s="2" customFormat="1" ht="37.8" customHeight="1">
      <c r="A286" s="38"/>
      <c r="B286" s="39"/>
      <c r="C286" s="227" t="s">
        <v>395</v>
      </c>
      <c r="D286" s="227" t="s">
        <v>136</v>
      </c>
      <c r="E286" s="228" t="s">
        <v>396</v>
      </c>
      <c r="F286" s="229" t="s">
        <v>397</v>
      </c>
      <c r="G286" s="230" t="s">
        <v>390</v>
      </c>
      <c r="H286" s="231">
        <v>180</v>
      </c>
      <c r="I286" s="232"/>
      <c r="J286" s="233">
        <f>ROUND(I286*H286,2)</f>
        <v>0</v>
      </c>
      <c r="K286" s="229" t="s">
        <v>140</v>
      </c>
      <c r="L286" s="44"/>
      <c r="M286" s="234" t="s">
        <v>1</v>
      </c>
      <c r="N286" s="235" t="s">
        <v>38</v>
      </c>
      <c r="O286" s="91"/>
      <c r="P286" s="236">
        <f>O286*H286</f>
        <v>0</v>
      </c>
      <c r="Q286" s="236">
        <v>0.2046936</v>
      </c>
      <c r="R286" s="236">
        <f>Q286*H286</f>
        <v>36.844847999999999</v>
      </c>
      <c r="S286" s="236">
        <v>0</v>
      </c>
      <c r="T286" s="23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141</v>
      </c>
      <c r="AT286" s="238" t="s">
        <v>136</v>
      </c>
      <c r="AU286" s="238" t="s">
        <v>82</v>
      </c>
      <c r="AY286" s="17" t="s">
        <v>134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80</v>
      </c>
      <c r="BK286" s="239">
        <f>ROUND(I286*H286,2)</f>
        <v>0</v>
      </c>
      <c r="BL286" s="17" t="s">
        <v>141</v>
      </c>
      <c r="BM286" s="238" t="s">
        <v>398</v>
      </c>
    </row>
    <row r="287" s="2" customFormat="1">
      <c r="A287" s="38"/>
      <c r="B287" s="39"/>
      <c r="C287" s="40"/>
      <c r="D287" s="240" t="s">
        <v>143</v>
      </c>
      <c r="E287" s="40"/>
      <c r="F287" s="241" t="s">
        <v>399</v>
      </c>
      <c r="G287" s="40"/>
      <c r="H287" s="40"/>
      <c r="I287" s="242"/>
      <c r="J287" s="40"/>
      <c r="K287" s="40"/>
      <c r="L287" s="44"/>
      <c r="M287" s="243"/>
      <c r="N287" s="244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143</v>
      </c>
      <c r="AU287" s="17" t="s">
        <v>82</v>
      </c>
    </row>
    <row r="288" s="14" customFormat="1">
      <c r="A288" s="14"/>
      <c r="B288" s="256"/>
      <c r="C288" s="257"/>
      <c r="D288" s="240" t="s">
        <v>145</v>
      </c>
      <c r="E288" s="258" t="s">
        <v>1</v>
      </c>
      <c r="F288" s="259" t="s">
        <v>400</v>
      </c>
      <c r="G288" s="257"/>
      <c r="H288" s="258" t="s">
        <v>1</v>
      </c>
      <c r="I288" s="260"/>
      <c r="J288" s="257"/>
      <c r="K288" s="257"/>
      <c r="L288" s="261"/>
      <c r="M288" s="262"/>
      <c r="N288" s="263"/>
      <c r="O288" s="263"/>
      <c r="P288" s="263"/>
      <c r="Q288" s="263"/>
      <c r="R288" s="263"/>
      <c r="S288" s="263"/>
      <c r="T288" s="26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5" t="s">
        <v>145</v>
      </c>
      <c r="AU288" s="265" t="s">
        <v>82</v>
      </c>
      <c r="AV288" s="14" t="s">
        <v>80</v>
      </c>
      <c r="AW288" s="14" t="s">
        <v>30</v>
      </c>
      <c r="AX288" s="14" t="s">
        <v>73</v>
      </c>
      <c r="AY288" s="265" t="s">
        <v>134</v>
      </c>
    </row>
    <row r="289" s="13" customFormat="1">
      <c r="A289" s="13"/>
      <c r="B289" s="245"/>
      <c r="C289" s="246"/>
      <c r="D289" s="240" t="s">
        <v>145</v>
      </c>
      <c r="E289" s="247" t="s">
        <v>1</v>
      </c>
      <c r="F289" s="248" t="s">
        <v>401</v>
      </c>
      <c r="G289" s="246"/>
      <c r="H289" s="249">
        <v>180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5" t="s">
        <v>145</v>
      </c>
      <c r="AU289" s="255" t="s">
        <v>82</v>
      </c>
      <c r="AV289" s="13" t="s">
        <v>82</v>
      </c>
      <c r="AW289" s="13" t="s">
        <v>30</v>
      </c>
      <c r="AX289" s="13" t="s">
        <v>80</v>
      </c>
      <c r="AY289" s="255" t="s">
        <v>134</v>
      </c>
    </row>
    <row r="290" s="2" customFormat="1" ht="24.15" customHeight="1">
      <c r="A290" s="38"/>
      <c r="B290" s="39"/>
      <c r="C290" s="227" t="s">
        <v>402</v>
      </c>
      <c r="D290" s="227" t="s">
        <v>136</v>
      </c>
      <c r="E290" s="228" t="s">
        <v>403</v>
      </c>
      <c r="F290" s="229" t="s">
        <v>404</v>
      </c>
      <c r="G290" s="230" t="s">
        <v>227</v>
      </c>
      <c r="H290" s="231">
        <v>5</v>
      </c>
      <c r="I290" s="232"/>
      <c r="J290" s="233">
        <f>ROUND(I290*H290,2)</f>
        <v>0</v>
      </c>
      <c r="K290" s="229" t="s">
        <v>140</v>
      </c>
      <c r="L290" s="44"/>
      <c r="M290" s="234" t="s">
        <v>1</v>
      </c>
      <c r="N290" s="235" t="s">
        <v>38</v>
      </c>
      <c r="O290" s="91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141</v>
      </c>
      <c r="AT290" s="238" t="s">
        <v>136</v>
      </c>
      <c r="AU290" s="238" t="s">
        <v>82</v>
      </c>
      <c r="AY290" s="17" t="s">
        <v>134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80</v>
      </c>
      <c r="BK290" s="239">
        <f>ROUND(I290*H290,2)</f>
        <v>0</v>
      </c>
      <c r="BL290" s="17" t="s">
        <v>141</v>
      </c>
      <c r="BM290" s="238" t="s">
        <v>405</v>
      </c>
    </row>
    <row r="291" s="2" customFormat="1">
      <c r="A291" s="38"/>
      <c r="B291" s="39"/>
      <c r="C291" s="40"/>
      <c r="D291" s="240" t="s">
        <v>143</v>
      </c>
      <c r="E291" s="40"/>
      <c r="F291" s="241" t="s">
        <v>406</v>
      </c>
      <c r="G291" s="40"/>
      <c r="H291" s="40"/>
      <c r="I291" s="242"/>
      <c r="J291" s="40"/>
      <c r="K291" s="40"/>
      <c r="L291" s="44"/>
      <c r="M291" s="243"/>
      <c r="N291" s="244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143</v>
      </c>
      <c r="AU291" s="17" t="s">
        <v>82</v>
      </c>
    </row>
    <row r="292" s="13" customFormat="1">
      <c r="A292" s="13"/>
      <c r="B292" s="245"/>
      <c r="C292" s="246"/>
      <c r="D292" s="240" t="s">
        <v>145</v>
      </c>
      <c r="E292" s="247" t="s">
        <v>1</v>
      </c>
      <c r="F292" s="248" t="s">
        <v>407</v>
      </c>
      <c r="G292" s="246"/>
      <c r="H292" s="249">
        <v>3.7999999999999998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5" t="s">
        <v>145</v>
      </c>
      <c r="AU292" s="255" t="s">
        <v>82</v>
      </c>
      <c r="AV292" s="13" t="s">
        <v>82</v>
      </c>
      <c r="AW292" s="13" t="s">
        <v>30</v>
      </c>
      <c r="AX292" s="13" t="s">
        <v>73</v>
      </c>
      <c r="AY292" s="255" t="s">
        <v>134</v>
      </c>
    </row>
    <row r="293" s="13" customFormat="1">
      <c r="A293" s="13"/>
      <c r="B293" s="245"/>
      <c r="C293" s="246"/>
      <c r="D293" s="240" t="s">
        <v>145</v>
      </c>
      <c r="E293" s="247" t="s">
        <v>1</v>
      </c>
      <c r="F293" s="248" t="s">
        <v>408</v>
      </c>
      <c r="G293" s="246"/>
      <c r="H293" s="249">
        <v>1.2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5" t="s">
        <v>145</v>
      </c>
      <c r="AU293" s="255" t="s">
        <v>82</v>
      </c>
      <c r="AV293" s="13" t="s">
        <v>82</v>
      </c>
      <c r="AW293" s="13" t="s">
        <v>30</v>
      </c>
      <c r="AX293" s="13" t="s">
        <v>73</v>
      </c>
      <c r="AY293" s="255" t="s">
        <v>134</v>
      </c>
    </row>
    <row r="294" s="14" customFormat="1">
      <c r="A294" s="14"/>
      <c r="B294" s="256"/>
      <c r="C294" s="257"/>
      <c r="D294" s="240" t="s">
        <v>145</v>
      </c>
      <c r="E294" s="258" t="s">
        <v>1</v>
      </c>
      <c r="F294" s="259" t="s">
        <v>409</v>
      </c>
      <c r="G294" s="257"/>
      <c r="H294" s="258" t="s">
        <v>1</v>
      </c>
      <c r="I294" s="260"/>
      <c r="J294" s="257"/>
      <c r="K294" s="257"/>
      <c r="L294" s="261"/>
      <c r="M294" s="262"/>
      <c r="N294" s="263"/>
      <c r="O294" s="263"/>
      <c r="P294" s="263"/>
      <c r="Q294" s="263"/>
      <c r="R294" s="263"/>
      <c r="S294" s="263"/>
      <c r="T294" s="26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5" t="s">
        <v>145</v>
      </c>
      <c r="AU294" s="265" t="s">
        <v>82</v>
      </c>
      <c r="AV294" s="14" t="s">
        <v>80</v>
      </c>
      <c r="AW294" s="14" t="s">
        <v>30</v>
      </c>
      <c r="AX294" s="14" t="s">
        <v>73</v>
      </c>
      <c r="AY294" s="265" t="s">
        <v>134</v>
      </c>
    </row>
    <row r="295" s="15" customFormat="1">
      <c r="A295" s="15"/>
      <c r="B295" s="266"/>
      <c r="C295" s="267"/>
      <c r="D295" s="240" t="s">
        <v>145</v>
      </c>
      <c r="E295" s="268" t="s">
        <v>1</v>
      </c>
      <c r="F295" s="269" t="s">
        <v>156</v>
      </c>
      <c r="G295" s="267"/>
      <c r="H295" s="270">
        <v>5</v>
      </c>
      <c r="I295" s="271"/>
      <c r="J295" s="267"/>
      <c r="K295" s="267"/>
      <c r="L295" s="272"/>
      <c r="M295" s="273"/>
      <c r="N295" s="274"/>
      <c r="O295" s="274"/>
      <c r="P295" s="274"/>
      <c r="Q295" s="274"/>
      <c r="R295" s="274"/>
      <c r="S295" s="274"/>
      <c r="T295" s="27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6" t="s">
        <v>145</v>
      </c>
      <c r="AU295" s="276" t="s">
        <v>82</v>
      </c>
      <c r="AV295" s="15" t="s">
        <v>141</v>
      </c>
      <c r="AW295" s="15" t="s">
        <v>30</v>
      </c>
      <c r="AX295" s="15" t="s">
        <v>80</v>
      </c>
      <c r="AY295" s="276" t="s">
        <v>134</v>
      </c>
    </row>
    <row r="296" s="12" customFormat="1" ht="22.8" customHeight="1">
      <c r="A296" s="12"/>
      <c r="B296" s="211"/>
      <c r="C296" s="212"/>
      <c r="D296" s="213" t="s">
        <v>72</v>
      </c>
      <c r="E296" s="225" t="s">
        <v>141</v>
      </c>
      <c r="F296" s="225" t="s">
        <v>410</v>
      </c>
      <c r="G296" s="212"/>
      <c r="H296" s="212"/>
      <c r="I296" s="215"/>
      <c r="J296" s="226">
        <f>BK296</f>
        <v>0</v>
      </c>
      <c r="K296" s="212"/>
      <c r="L296" s="217"/>
      <c r="M296" s="218"/>
      <c r="N296" s="219"/>
      <c r="O296" s="219"/>
      <c r="P296" s="220">
        <f>SUM(P297:P299)</f>
        <v>0</v>
      </c>
      <c r="Q296" s="219"/>
      <c r="R296" s="220">
        <f>SUM(R297:R299)</f>
        <v>0</v>
      </c>
      <c r="S296" s="219"/>
      <c r="T296" s="221">
        <f>SUM(T297:T299)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2" t="s">
        <v>80</v>
      </c>
      <c r="AT296" s="223" t="s">
        <v>72</v>
      </c>
      <c r="AU296" s="223" t="s">
        <v>80</v>
      </c>
      <c r="AY296" s="222" t="s">
        <v>134</v>
      </c>
      <c r="BK296" s="224">
        <f>SUM(BK297:BK299)</f>
        <v>0</v>
      </c>
    </row>
    <row r="297" s="2" customFormat="1" ht="24.15" customHeight="1">
      <c r="A297" s="38"/>
      <c r="B297" s="39"/>
      <c r="C297" s="227" t="s">
        <v>411</v>
      </c>
      <c r="D297" s="227" t="s">
        <v>136</v>
      </c>
      <c r="E297" s="228" t="s">
        <v>412</v>
      </c>
      <c r="F297" s="229" t="s">
        <v>413</v>
      </c>
      <c r="G297" s="230" t="s">
        <v>139</v>
      </c>
      <c r="H297" s="231">
        <v>29</v>
      </c>
      <c r="I297" s="232"/>
      <c r="J297" s="233">
        <f>ROUND(I297*H297,2)</f>
        <v>0</v>
      </c>
      <c r="K297" s="229" t="s">
        <v>140</v>
      </c>
      <c r="L297" s="44"/>
      <c r="M297" s="234" t="s">
        <v>1</v>
      </c>
      <c r="N297" s="235" t="s">
        <v>38</v>
      </c>
      <c r="O297" s="91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8" t="s">
        <v>141</v>
      </c>
      <c r="AT297" s="238" t="s">
        <v>136</v>
      </c>
      <c r="AU297" s="238" t="s">
        <v>82</v>
      </c>
      <c r="AY297" s="17" t="s">
        <v>134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7" t="s">
        <v>80</v>
      </c>
      <c r="BK297" s="239">
        <f>ROUND(I297*H297,2)</f>
        <v>0</v>
      </c>
      <c r="BL297" s="17" t="s">
        <v>141</v>
      </c>
      <c r="BM297" s="238" t="s">
        <v>414</v>
      </c>
    </row>
    <row r="298" s="2" customFormat="1">
      <c r="A298" s="38"/>
      <c r="B298" s="39"/>
      <c r="C298" s="40"/>
      <c r="D298" s="240" t="s">
        <v>143</v>
      </c>
      <c r="E298" s="40"/>
      <c r="F298" s="241" t="s">
        <v>415</v>
      </c>
      <c r="G298" s="40"/>
      <c r="H298" s="40"/>
      <c r="I298" s="242"/>
      <c r="J298" s="40"/>
      <c r="K298" s="40"/>
      <c r="L298" s="44"/>
      <c r="M298" s="243"/>
      <c r="N298" s="244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143</v>
      </c>
      <c r="AU298" s="17" t="s">
        <v>82</v>
      </c>
    </row>
    <row r="299" s="13" customFormat="1">
      <c r="A299" s="13"/>
      <c r="B299" s="245"/>
      <c r="C299" s="246"/>
      <c r="D299" s="240" t="s">
        <v>145</v>
      </c>
      <c r="E299" s="247" t="s">
        <v>1</v>
      </c>
      <c r="F299" s="248" t="s">
        <v>416</v>
      </c>
      <c r="G299" s="246"/>
      <c r="H299" s="249">
        <v>29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5" t="s">
        <v>145</v>
      </c>
      <c r="AU299" s="255" t="s">
        <v>82</v>
      </c>
      <c r="AV299" s="13" t="s">
        <v>82</v>
      </c>
      <c r="AW299" s="13" t="s">
        <v>30</v>
      </c>
      <c r="AX299" s="13" t="s">
        <v>80</v>
      </c>
      <c r="AY299" s="255" t="s">
        <v>134</v>
      </c>
    </row>
    <row r="300" s="12" customFormat="1" ht="22.8" customHeight="1">
      <c r="A300" s="12"/>
      <c r="B300" s="211"/>
      <c r="C300" s="212"/>
      <c r="D300" s="213" t="s">
        <v>72</v>
      </c>
      <c r="E300" s="225" t="s">
        <v>169</v>
      </c>
      <c r="F300" s="225" t="s">
        <v>417</v>
      </c>
      <c r="G300" s="212"/>
      <c r="H300" s="212"/>
      <c r="I300" s="215"/>
      <c r="J300" s="226">
        <f>BK300</f>
        <v>0</v>
      </c>
      <c r="K300" s="212"/>
      <c r="L300" s="217"/>
      <c r="M300" s="218"/>
      <c r="N300" s="219"/>
      <c r="O300" s="219"/>
      <c r="P300" s="220">
        <f>SUM(P301:P343)</f>
        <v>0</v>
      </c>
      <c r="Q300" s="219"/>
      <c r="R300" s="220">
        <f>SUM(R301:R343)</f>
        <v>19.727075999999997</v>
      </c>
      <c r="S300" s="219"/>
      <c r="T300" s="221">
        <f>SUM(T301:T343)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2" t="s">
        <v>80</v>
      </c>
      <c r="AT300" s="223" t="s">
        <v>72</v>
      </c>
      <c r="AU300" s="223" t="s">
        <v>80</v>
      </c>
      <c r="AY300" s="222" t="s">
        <v>134</v>
      </c>
      <c r="BK300" s="224">
        <f>SUM(BK301:BK343)</f>
        <v>0</v>
      </c>
    </row>
    <row r="301" s="2" customFormat="1" ht="21.75" customHeight="1">
      <c r="A301" s="38"/>
      <c r="B301" s="39"/>
      <c r="C301" s="227" t="s">
        <v>418</v>
      </c>
      <c r="D301" s="227" t="s">
        <v>136</v>
      </c>
      <c r="E301" s="228" t="s">
        <v>419</v>
      </c>
      <c r="F301" s="229" t="s">
        <v>420</v>
      </c>
      <c r="G301" s="230" t="s">
        <v>139</v>
      </c>
      <c r="H301" s="231">
        <v>2.7999999999999998</v>
      </c>
      <c r="I301" s="232"/>
      <c r="J301" s="233">
        <f>ROUND(I301*H301,2)</f>
        <v>0</v>
      </c>
      <c r="K301" s="229" t="s">
        <v>140</v>
      </c>
      <c r="L301" s="44"/>
      <c r="M301" s="234" t="s">
        <v>1</v>
      </c>
      <c r="N301" s="235" t="s">
        <v>38</v>
      </c>
      <c r="O301" s="91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141</v>
      </c>
      <c r="AT301" s="238" t="s">
        <v>136</v>
      </c>
      <c r="AU301" s="238" t="s">
        <v>82</v>
      </c>
      <c r="AY301" s="17" t="s">
        <v>134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80</v>
      </c>
      <c r="BK301" s="239">
        <f>ROUND(I301*H301,2)</f>
        <v>0</v>
      </c>
      <c r="BL301" s="17" t="s">
        <v>141</v>
      </c>
      <c r="BM301" s="238" t="s">
        <v>421</v>
      </c>
    </row>
    <row r="302" s="2" customFormat="1">
      <c r="A302" s="38"/>
      <c r="B302" s="39"/>
      <c r="C302" s="40"/>
      <c r="D302" s="240" t="s">
        <v>143</v>
      </c>
      <c r="E302" s="40"/>
      <c r="F302" s="241" t="s">
        <v>422</v>
      </c>
      <c r="G302" s="40"/>
      <c r="H302" s="40"/>
      <c r="I302" s="242"/>
      <c r="J302" s="40"/>
      <c r="K302" s="40"/>
      <c r="L302" s="44"/>
      <c r="M302" s="243"/>
      <c r="N302" s="244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143</v>
      </c>
      <c r="AU302" s="17" t="s">
        <v>82</v>
      </c>
    </row>
    <row r="303" s="13" customFormat="1">
      <c r="A303" s="13"/>
      <c r="B303" s="245"/>
      <c r="C303" s="246"/>
      <c r="D303" s="240" t="s">
        <v>145</v>
      </c>
      <c r="E303" s="247" t="s">
        <v>1</v>
      </c>
      <c r="F303" s="248" t="s">
        <v>423</v>
      </c>
      <c r="G303" s="246"/>
      <c r="H303" s="249">
        <v>2.7999999999999998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5" t="s">
        <v>145</v>
      </c>
      <c r="AU303" s="255" t="s">
        <v>82</v>
      </c>
      <c r="AV303" s="13" t="s">
        <v>82</v>
      </c>
      <c r="AW303" s="13" t="s">
        <v>30</v>
      </c>
      <c r="AX303" s="13" t="s">
        <v>80</v>
      </c>
      <c r="AY303" s="255" t="s">
        <v>134</v>
      </c>
    </row>
    <row r="304" s="14" customFormat="1">
      <c r="A304" s="14"/>
      <c r="B304" s="256"/>
      <c r="C304" s="257"/>
      <c r="D304" s="240" t="s">
        <v>145</v>
      </c>
      <c r="E304" s="258" t="s">
        <v>1</v>
      </c>
      <c r="F304" s="259" t="s">
        <v>424</v>
      </c>
      <c r="G304" s="257"/>
      <c r="H304" s="258" t="s">
        <v>1</v>
      </c>
      <c r="I304" s="260"/>
      <c r="J304" s="257"/>
      <c r="K304" s="257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145</v>
      </c>
      <c r="AU304" s="265" t="s">
        <v>82</v>
      </c>
      <c r="AV304" s="14" t="s">
        <v>80</v>
      </c>
      <c r="AW304" s="14" t="s">
        <v>30</v>
      </c>
      <c r="AX304" s="14" t="s">
        <v>73</v>
      </c>
      <c r="AY304" s="265" t="s">
        <v>134</v>
      </c>
    </row>
    <row r="305" s="2" customFormat="1" ht="16.5" customHeight="1">
      <c r="A305" s="38"/>
      <c r="B305" s="39"/>
      <c r="C305" s="227" t="s">
        <v>425</v>
      </c>
      <c r="D305" s="227" t="s">
        <v>136</v>
      </c>
      <c r="E305" s="228" t="s">
        <v>426</v>
      </c>
      <c r="F305" s="229" t="s">
        <v>427</v>
      </c>
      <c r="G305" s="230" t="s">
        <v>139</v>
      </c>
      <c r="H305" s="231">
        <v>1686</v>
      </c>
      <c r="I305" s="232"/>
      <c r="J305" s="233">
        <f>ROUND(I305*H305,2)</f>
        <v>0</v>
      </c>
      <c r="K305" s="229" t="s">
        <v>140</v>
      </c>
      <c r="L305" s="44"/>
      <c r="M305" s="234" t="s">
        <v>1</v>
      </c>
      <c r="N305" s="235" t="s">
        <v>38</v>
      </c>
      <c r="O305" s="91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8" t="s">
        <v>141</v>
      </c>
      <c r="AT305" s="238" t="s">
        <v>136</v>
      </c>
      <c r="AU305" s="238" t="s">
        <v>82</v>
      </c>
      <c r="AY305" s="17" t="s">
        <v>134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7" t="s">
        <v>80</v>
      </c>
      <c r="BK305" s="239">
        <f>ROUND(I305*H305,2)</f>
        <v>0</v>
      </c>
      <c r="BL305" s="17" t="s">
        <v>141</v>
      </c>
      <c r="BM305" s="238" t="s">
        <v>428</v>
      </c>
    </row>
    <row r="306" s="2" customFormat="1">
      <c r="A306" s="38"/>
      <c r="B306" s="39"/>
      <c r="C306" s="40"/>
      <c r="D306" s="240" t="s">
        <v>143</v>
      </c>
      <c r="E306" s="40"/>
      <c r="F306" s="241" t="s">
        <v>429</v>
      </c>
      <c r="G306" s="40"/>
      <c r="H306" s="40"/>
      <c r="I306" s="242"/>
      <c r="J306" s="40"/>
      <c r="K306" s="40"/>
      <c r="L306" s="44"/>
      <c r="M306" s="243"/>
      <c r="N306" s="244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143</v>
      </c>
      <c r="AU306" s="17" t="s">
        <v>82</v>
      </c>
    </row>
    <row r="307" s="13" customFormat="1">
      <c r="A307" s="13"/>
      <c r="B307" s="245"/>
      <c r="C307" s="246"/>
      <c r="D307" s="240" t="s">
        <v>145</v>
      </c>
      <c r="E307" s="247" t="s">
        <v>1</v>
      </c>
      <c r="F307" s="248" t="s">
        <v>430</v>
      </c>
      <c r="G307" s="246"/>
      <c r="H307" s="249">
        <v>1686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5" t="s">
        <v>145</v>
      </c>
      <c r="AU307" s="255" t="s">
        <v>82</v>
      </c>
      <c r="AV307" s="13" t="s">
        <v>82</v>
      </c>
      <c r="AW307" s="13" t="s">
        <v>30</v>
      </c>
      <c r="AX307" s="13" t="s">
        <v>80</v>
      </c>
      <c r="AY307" s="255" t="s">
        <v>134</v>
      </c>
    </row>
    <row r="308" s="14" customFormat="1">
      <c r="A308" s="14"/>
      <c r="B308" s="256"/>
      <c r="C308" s="257"/>
      <c r="D308" s="240" t="s">
        <v>145</v>
      </c>
      <c r="E308" s="258" t="s">
        <v>1</v>
      </c>
      <c r="F308" s="259" t="s">
        <v>431</v>
      </c>
      <c r="G308" s="257"/>
      <c r="H308" s="258" t="s">
        <v>1</v>
      </c>
      <c r="I308" s="260"/>
      <c r="J308" s="257"/>
      <c r="K308" s="257"/>
      <c r="L308" s="261"/>
      <c r="M308" s="262"/>
      <c r="N308" s="263"/>
      <c r="O308" s="263"/>
      <c r="P308" s="263"/>
      <c r="Q308" s="263"/>
      <c r="R308" s="263"/>
      <c r="S308" s="263"/>
      <c r="T308" s="26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145</v>
      </c>
      <c r="AU308" s="265" t="s">
        <v>82</v>
      </c>
      <c r="AV308" s="14" t="s">
        <v>80</v>
      </c>
      <c r="AW308" s="14" t="s">
        <v>30</v>
      </c>
      <c r="AX308" s="14" t="s">
        <v>73</v>
      </c>
      <c r="AY308" s="265" t="s">
        <v>134</v>
      </c>
    </row>
    <row r="309" s="2" customFormat="1" ht="16.5" customHeight="1">
      <c r="A309" s="38"/>
      <c r="B309" s="39"/>
      <c r="C309" s="227" t="s">
        <v>432</v>
      </c>
      <c r="D309" s="227" t="s">
        <v>136</v>
      </c>
      <c r="E309" s="228" t="s">
        <v>433</v>
      </c>
      <c r="F309" s="229" t="s">
        <v>434</v>
      </c>
      <c r="G309" s="230" t="s">
        <v>139</v>
      </c>
      <c r="H309" s="231">
        <v>21.629999999999999</v>
      </c>
      <c r="I309" s="232"/>
      <c r="J309" s="233">
        <f>ROUND(I309*H309,2)</f>
        <v>0</v>
      </c>
      <c r="K309" s="229" t="s">
        <v>140</v>
      </c>
      <c r="L309" s="44"/>
      <c r="M309" s="234" t="s">
        <v>1</v>
      </c>
      <c r="N309" s="235" t="s">
        <v>38</v>
      </c>
      <c r="O309" s="91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8" t="s">
        <v>141</v>
      </c>
      <c r="AT309" s="238" t="s">
        <v>136</v>
      </c>
      <c r="AU309" s="238" t="s">
        <v>82</v>
      </c>
      <c r="AY309" s="17" t="s">
        <v>134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7" t="s">
        <v>80</v>
      </c>
      <c r="BK309" s="239">
        <f>ROUND(I309*H309,2)</f>
        <v>0</v>
      </c>
      <c r="BL309" s="17" t="s">
        <v>141</v>
      </c>
      <c r="BM309" s="238" t="s">
        <v>435</v>
      </c>
    </row>
    <row r="310" s="2" customFormat="1">
      <c r="A310" s="38"/>
      <c r="B310" s="39"/>
      <c r="C310" s="40"/>
      <c r="D310" s="240" t="s">
        <v>143</v>
      </c>
      <c r="E310" s="40"/>
      <c r="F310" s="241" t="s">
        <v>436</v>
      </c>
      <c r="G310" s="40"/>
      <c r="H310" s="40"/>
      <c r="I310" s="242"/>
      <c r="J310" s="40"/>
      <c r="K310" s="40"/>
      <c r="L310" s="44"/>
      <c r="M310" s="243"/>
      <c r="N310" s="244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143</v>
      </c>
      <c r="AU310" s="17" t="s">
        <v>82</v>
      </c>
    </row>
    <row r="311" s="13" customFormat="1">
      <c r="A311" s="13"/>
      <c r="B311" s="245"/>
      <c r="C311" s="246"/>
      <c r="D311" s="240" t="s">
        <v>145</v>
      </c>
      <c r="E311" s="247" t="s">
        <v>1</v>
      </c>
      <c r="F311" s="248" t="s">
        <v>437</v>
      </c>
      <c r="G311" s="246"/>
      <c r="H311" s="249">
        <v>21.629999999999999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5" t="s">
        <v>145</v>
      </c>
      <c r="AU311" s="255" t="s">
        <v>82</v>
      </c>
      <c r="AV311" s="13" t="s">
        <v>82</v>
      </c>
      <c r="AW311" s="13" t="s">
        <v>30</v>
      </c>
      <c r="AX311" s="13" t="s">
        <v>80</v>
      </c>
      <c r="AY311" s="255" t="s">
        <v>134</v>
      </c>
    </row>
    <row r="312" s="14" customFormat="1">
      <c r="A312" s="14"/>
      <c r="B312" s="256"/>
      <c r="C312" s="257"/>
      <c r="D312" s="240" t="s">
        <v>145</v>
      </c>
      <c r="E312" s="258" t="s">
        <v>1</v>
      </c>
      <c r="F312" s="259" t="s">
        <v>438</v>
      </c>
      <c r="G312" s="257"/>
      <c r="H312" s="258" t="s">
        <v>1</v>
      </c>
      <c r="I312" s="260"/>
      <c r="J312" s="257"/>
      <c r="K312" s="257"/>
      <c r="L312" s="261"/>
      <c r="M312" s="262"/>
      <c r="N312" s="263"/>
      <c r="O312" s="263"/>
      <c r="P312" s="263"/>
      <c r="Q312" s="263"/>
      <c r="R312" s="263"/>
      <c r="S312" s="263"/>
      <c r="T312" s="26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5" t="s">
        <v>145</v>
      </c>
      <c r="AU312" s="265" t="s">
        <v>82</v>
      </c>
      <c r="AV312" s="14" t="s">
        <v>80</v>
      </c>
      <c r="AW312" s="14" t="s">
        <v>30</v>
      </c>
      <c r="AX312" s="14" t="s">
        <v>73</v>
      </c>
      <c r="AY312" s="265" t="s">
        <v>134</v>
      </c>
    </row>
    <row r="313" s="2" customFormat="1" ht="16.5" customHeight="1">
      <c r="A313" s="38"/>
      <c r="B313" s="39"/>
      <c r="C313" s="227" t="s">
        <v>439</v>
      </c>
      <c r="D313" s="227" t="s">
        <v>136</v>
      </c>
      <c r="E313" s="228" t="s">
        <v>440</v>
      </c>
      <c r="F313" s="229" t="s">
        <v>441</v>
      </c>
      <c r="G313" s="230" t="s">
        <v>139</v>
      </c>
      <c r="H313" s="231">
        <v>21</v>
      </c>
      <c r="I313" s="232"/>
      <c r="J313" s="233">
        <f>ROUND(I313*H313,2)</f>
        <v>0</v>
      </c>
      <c r="K313" s="229" t="s">
        <v>140</v>
      </c>
      <c r="L313" s="44"/>
      <c r="M313" s="234" t="s">
        <v>1</v>
      </c>
      <c r="N313" s="235" t="s">
        <v>38</v>
      </c>
      <c r="O313" s="91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8" t="s">
        <v>141</v>
      </c>
      <c r="AT313" s="238" t="s">
        <v>136</v>
      </c>
      <c r="AU313" s="238" t="s">
        <v>82</v>
      </c>
      <c r="AY313" s="17" t="s">
        <v>134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7" t="s">
        <v>80</v>
      </c>
      <c r="BK313" s="239">
        <f>ROUND(I313*H313,2)</f>
        <v>0</v>
      </c>
      <c r="BL313" s="17" t="s">
        <v>141</v>
      </c>
      <c r="BM313" s="238" t="s">
        <v>442</v>
      </c>
    </row>
    <row r="314" s="2" customFormat="1">
      <c r="A314" s="38"/>
      <c r="B314" s="39"/>
      <c r="C314" s="40"/>
      <c r="D314" s="240" t="s">
        <v>143</v>
      </c>
      <c r="E314" s="40"/>
      <c r="F314" s="241" t="s">
        <v>443</v>
      </c>
      <c r="G314" s="40"/>
      <c r="H314" s="40"/>
      <c r="I314" s="242"/>
      <c r="J314" s="40"/>
      <c r="K314" s="40"/>
      <c r="L314" s="44"/>
      <c r="M314" s="243"/>
      <c r="N314" s="244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143</v>
      </c>
      <c r="AU314" s="17" t="s">
        <v>82</v>
      </c>
    </row>
    <row r="315" s="14" customFormat="1">
      <c r="A315" s="14"/>
      <c r="B315" s="256"/>
      <c r="C315" s="257"/>
      <c r="D315" s="240" t="s">
        <v>145</v>
      </c>
      <c r="E315" s="258" t="s">
        <v>1</v>
      </c>
      <c r="F315" s="259" t="s">
        <v>444</v>
      </c>
      <c r="G315" s="257"/>
      <c r="H315" s="258" t="s">
        <v>1</v>
      </c>
      <c r="I315" s="260"/>
      <c r="J315" s="257"/>
      <c r="K315" s="257"/>
      <c r="L315" s="261"/>
      <c r="M315" s="262"/>
      <c r="N315" s="263"/>
      <c r="O315" s="263"/>
      <c r="P315" s="263"/>
      <c r="Q315" s="263"/>
      <c r="R315" s="263"/>
      <c r="S315" s="263"/>
      <c r="T315" s="26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5" t="s">
        <v>145</v>
      </c>
      <c r="AU315" s="265" t="s">
        <v>82</v>
      </c>
      <c r="AV315" s="14" t="s">
        <v>80</v>
      </c>
      <c r="AW315" s="14" t="s">
        <v>30</v>
      </c>
      <c r="AX315" s="14" t="s">
        <v>73</v>
      </c>
      <c r="AY315" s="265" t="s">
        <v>134</v>
      </c>
    </row>
    <row r="316" s="13" customFormat="1">
      <c r="A316" s="13"/>
      <c r="B316" s="245"/>
      <c r="C316" s="246"/>
      <c r="D316" s="240" t="s">
        <v>145</v>
      </c>
      <c r="E316" s="247" t="s">
        <v>1</v>
      </c>
      <c r="F316" s="248" t="s">
        <v>7</v>
      </c>
      <c r="G316" s="246"/>
      <c r="H316" s="249">
        <v>21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145</v>
      </c>
      <c r="AU316" s="255" t="s">
        <v>82</v>
      </c>
      <c r="AV316" s="13" t="s">
        <v>82</v>
      </c>
      <c r="AW316" s="13" t="s">
        <v>30</v>
      </c>
      <c r="AX316" s="13" t="s">
        <v>80</v>
      </c>
      <c r="AY316" s="255" t="s">
        <v>134</v>
      </c>
    </row>
    <row r="317" s="2" customFormat="1" ht="24.15" customHeight="1">
      <c r="A317" s="38"/>
      <c r="B317" s="39"/>
      <c r="C317" s="227" t="s">
        <v>445</v>
      </c>
      <c r="D317" s="227" t="s">
        <v>136</v>
      </c>
      <c r="E317" s="228" t="s">
        <v>446</v>
      </c>
      <c r="F317" s="229" t="s">
        <v>447</v>
      </c>
      <c r="G317" s="230" t="s">
        <v>139</v>
      </c>
      <c r="H317" s="231">
        <v>1517.4000000000001</v>
      </c>
      <c r="I317" s="232"/>
      <c r="J317" s="233">
        <f>ROUND(I317*H317,2)</f>
        <v>0</v>
      </c>
      <c r="K317" s="229" t="s">
        <v>140</v>
      </c>
      <c r="L317" s="44"/>
      <c r="M317" s="234" t="s">
        <v>1</v>
      </c>
      <c r="N317" s="235" t="s">
        <v>38</v>
      </c>
      <c r="O317" s="91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8" t="s">
        <v>141</v>
      </c>
      <c r="AT317" s="238" t="s">
        <v>136</v>
      </c>
      <c r="AU317" s="238" t="s">
        <v>82</v>
      </c>
      <c r="AY317" s="17" t="s">
        <v>134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7" t="s">
        <v>80</v>
      </c>
      <c r="BK317" s="239">
        <f>ROUND(I317*H317,2)</f>
        <v>0</v>
      </c>
      <c r="BL317" s="17" t="s">
        <v>141</v>
      </c>
      <c r="BM317" s="238" t="s">
        <v>448</v>
      </c>
    </row>
    <row r="318" s="2" customFormat="1">
      <c r="A318" s="38"/>
      <c r="B318" s="39"/>
      <c r="C318" s="40"/>
      <c r="D318" s="240" t="s">
        <v>143</v>
      </c>
      <c r="E318" s="40"/>
      <c r="F318" s="241" t="s">
        <v>449</v>
      </c>
      <c r="G318" s="40"/>
      <c r="H318" s="40"/>
      <c r="I318" s="242"/>
      <c r="J318" s="40"/>
      <c r="K318" s="40"/>
      <c r="L318" s="44"/>
      <c r="M318" s="243"/>
      <c r="N318" s="244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143</v>
      </c>
      <c r="AU318" s="17" t="s">
        <v>82</v>
      </c>
    </row>
    <row r="319" s="13" customFormat="1">
      <c r="A319" s="13"/>
      <c r="B319" s="245"/>
      <c r="C319" s="246"/>
      <c r="D319" s="240" t="s">
        <v>145</v>
      </c>
      <c r="E319" s="247" t="s">
        <v>1</v>
      </c>
      <c r="F319" s="248" t="s">
        <v>450</v>
      </c>
      <c r="G319" s="246"/>
      <c r="H319" s="249">
        <v>1517.4000000000001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5" t="s">
        <v>145</v>
      </c>
      <c r="AU319" s="255" t="s">
        <v>82</v>
      </c>
      <c r="AV319" s="13" t="s">
        <v>82</v>
      </c>
      <c r="AW319" s="13" t="s">
        <v>30</v>
      </c>
      <c r="AX319" s="13" t="s">
        <v>80</v>
      </c>
      <c r="AY319" s="255" t="s">
        <v>134</v>
      </c>
    </row>
    <row r="320" s="14" customFormat="1">
      <c r="A320" s="14"/>
      <c r="B320" s="256"/>
      <c r="C320" s="257"/>
      <c r="D320" s="240" t="s">
        <v>145</v>
      </c>
      <c r="E320" s="258" t="s">
        <v>1</v>
      </c>
      <c r="F320" s="259" t="s">
        <v>451</v>
      </c>
      <c r="G320" s="257"/>
      <c r="H320" s="258" t="s">
        <v>1</v>
      </c>
      <c r="I320" s="260"/>
      <c r="J320" s="257"/>
      <c r="K320" s="257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145</v>
      </c>
      <c r="AU320" s="265" t="s">
        <v>82</v>
      </c>
      <c r="AV320" s="14" t="s">
        <v>80</v>
      </c>
      <c r="AW320" s="14" t="s">
        <v>30</v>
      </c>
      <c r="AX320" s="14" t="s">
        <v>73</v>
      </c>
      <c r="AY320" s="265" t="s">
        <v>134</v>
      </c>
    </row>
    <row r="321" s="2" customFormat="1" ht="33" customHeight="1">
      <c r="A321" s="38"/>
      <c r="B321" s="39"/>
      <c r="C321" s="227" t="s">
        <v>452</v>
      </c>
      <c r="D321" s="227" t="s">
        <v>136</v>
      </c>
      <c r="E321" s="228" t="s">
        <v>453</v>
      </c>
      <c r="F321" s="229" t="s">
        <v>454</v>
      </c>
      <c r="G321" s="230" t="s">
        <v>139</v>
      </c>
      <c r="H321" s="231">
        <v>1447.1500000000001</v>
      </c>
      <c r="I321" s="232"/>
      <c r="J321" s="233">
        <f>ROUND(I321*H321,2)</f>
        <v>0</v>
      </c>
      <c r="K321" s="229" t="s">
        <v>140</v>
      </c>
      <c r="L321" s="44"/>
      <c r="M321" s="234" t="s">
        <v>1</v>
      </c>
      <c r="N321" s="235" t="s">
        <v>38</v>
      </c>
      <c r="O321" s="91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8" t="s">
        <v>141</v>
      </c>
      <c r="AT321" s="238" t="s">
        <v>136</v>
      </c>
      <c r="AU321" s="238" t="s">
        <v>82</v>
      </c>
      <c r="AY321" s="17" t="s">
        <v>134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7" t="s">
        <v>80</v>
      </c>
      <c r="BK321" s="239">
        <f>ROUND(I321*H321,2)</f>
        <v>0</v>
      </c>
      <c r="BL321" s="17" t="s">
        <v>141</v>
      </c>
      <c r="BM321" s="238" t="s">
        <v>455</v>
      </c>
    </row>
    <row r="322" s="2" customFormat="1">
      <c r="A322" s="38"/>
      <c r="B322" s="39"/>
      <c r="C322" s="40"/>
      <c r="D322" s="240" t="s">
        <v>143</v>
      </c>
      <c r="E322" s="40"/>
      <c r="F322" s="241" t="s">
        <v>456</v>
      </c>
      <c r="G322" s="40"/>
      <c r="H322" s="40"/>
      <c r="I322" s="242"/>
      <c r="J322" s="40"/>
      <c r="K322" s="40"/>
      <c r="L322" s="44"/>
      <c r="M322" s="243"/>
      <c r="N322" s="244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143</v>
      </c>
      <c r="AU322" s="17" t="s">
        <v>82</v>
      </c>
    </row>
    <row r="323" s="14" customFormat="1">
      <c r="A323" s="14"/>
      <c r="B323" s="256"/>
      <c r="C323" s="257"/>
      <c r="D323" s="240" t="s">
        <v>145</v>
      </c>
      <c r="E323" s="258" t="s">
        <v>1</v>
      </c>
      <c r="F323" s="259" t="s">
        <v>457</v>
      </c>
      <c r="G323" s="257"/>
      <c r="H323" s="258" t="s">
        <v>1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145</v>
      </c>
      <c r="AU323" s="265" t="s">
        <v>82</v>
      </c>
      <c r="AV323" s="14" t="s">
        <v>80</v>
      </c>
      <c r="AW323" s="14" t="s">
        <v>30</v>
      </c>
      <c r="AX323" s="14" t="s">
        <v>73</v>
      </c>
      <c r="AY323" s="265" t="s">
        <v>134</v>
      </c>
    </row>
    <row r="324" s="13" customFormat="1">
      <c r="A324" s="13"/>
      <c r="B324" s="245"/>
      <c r="C324" s="246"/>
      <c r="D324" s="240" t="s">
        <v>145</v>
      </c>
      <c r="E324" s="247" t="s">
        <v>1</v>
      </c>
      <c r="F324" s="248" t="s">
        <v>458</v>
      </c>
      <c r="G324" s="246"/>
      <c r="H324" s="249">
        <v>1447.1500000000001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145</v>
      </c>
      <c r="AU324" s="255" t="s">
        <v>82</v>
      </c>
      <c r="AV324" s="13" t="s">
        <v>82</v>
      </c>
      <c r="AW324" s="13" t="s">
        <v>30</v>
      </c>
      <c r="AX324" s="13" t="s">
        <v>80</v>
      </c>
      <c r="AY324" s="255" t="s">
        <v>134</v>
      </c>
    </row>
    <row r="325" s="2" customFormat="1" ht="24.15" customHeight="1">
      <c r="A325" s="38"/>
      <c r="B325" s="39"/>
      <c r="C325" s="227" t="s">
        <v>459</v>
      </c>
      <c r="D325" s="227" t="s">
        <v>136</v>
      </c>
      <c r="E325" s="228" t="s">
        <v>460</v>
      </c>
      <c r="F325" s="229" t="s">
        <v>461</v>
      </c>
      <c r="G325" s="230" t="s">
        <v>139</v>
      </c>
      <c r="H325" s="231">
        <v>1587.6500000000001</v>
      </c>
      <c r="I325" s="232"/>
      <c r="J325" s="233">
        <f>ROUND(I325*H325,2)</f>
        <v>0</v>
      </c>
      <c r="K325" s="229" t="s">
        <v>140</v>
      </c>
      <c r="L325" s="44"/>
      <c r="M325" s="234" t="s">
        <v>1</v>
      </c>
      <c r="N325" s="235" t="s">
        <v>38</v>
      </c>
      <c r="O325" s="91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8" t="s">
        <v>141</v>
      </c>
      <c r="AT325" s="238" t="s">
        <v>136</v>
      </c>
      <c r="AU325" s="238" t="s">
        <v>82</v>
      </c>
      <c r="AY325" s="17" t="s">
        <v>134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7" t="s">
        <v>80</v>
      </c>
      <c r="BK325" s="239">
        <f>ROUND(I325*H325,2)</f>
        <v>0</v>
      </c>
      <c r="BL325" s="17" t="s">
        <v>141</v>
      </c>
      <c r="BM325" s="238" t="s">
        <v>462</v>
      </c>
    </row>
    <row r="326" s="2" customFormat="1">
      <c r="A326" s="38"/>
      <c r="B326" s="39"/>
      <c r="C326" s="40"/>
      <c r="D326" s="240" t="s">
        <v>143</v>
      </c>
      <c r="E326" s="40"/>
      <c r="F326" s="241" t="s">
        <v>463</v>
      </c>
      <c r="G326" s="40"/>
      <c r="H326" s="40"/>
      <c r="I326" s="242"/>
      <c r="J326" s="40"/>
      <c r="K326" s="40"/>
      <c r="L326" s="44"/>
      <c r="M326" s="243"/>
      <c r="N326" s="244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143</v>
      </c>
      <c r="AU326" s="17" t="s">
        <v>82</v>
      </c>
    </row>
    <row r="327" s="13" customFormat="1">
      <c r="A327" s="13"/>
      <c r="B327" s="245"/>
      <c r="C327" s="246"/>
      <c r="D327" s="240" t="s">
        <v>145</v>
      </c>
      <c r="E327" s="247" t="s">
        <v>1</v>
      </c>
      <c r="F327" s="248" t="s">
        <v>464</v>
      </c>
      <c r="G327" s="246"/>
      <c r="H327" s="249">
        <v>1587.6500000000001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5" t="s">
        <v>145</v>
      </c>
      <c r="AU327" s="255" t="s">
        <v>82</v>
      </c>
      <c r="AV327" s="13" t="s">
        <v>82</v>
      </c>
      <c r="AW327" s="13" t="s">
        <v>30</v>
      </c>
      <c r="AX327" s="13" t="s">
        <v>80</v>
      </c>
      <c r="AY327" s="255" t="s">
        <v>134</v>
      </c>
    </row>
    <row r="328" s="14" customFormat="1">
      <c r="A328" s="14"/>
      <c r="B328" s="256"/>
      <c r="C328" s="257"/>
      <c r="D328" s="240" t="s">
        <v>145</v>
      </c>
      <c r="E328" s="258" t="s">
        <v>1</v>
      </c>
      <c r="F328" s="259" t="s">
        <v>465</v>
      </c>
      <c r="G328" s="257"/>
      <c r="H328" s="258" t="s">
        <v>1</v>
      </c>
      <c r="I328" s="260"/>
      <c r="J328" s="257"/>
      <c r="K328" s="257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145</v>
      </c>
      <c r="AU328" s="265" t="s">
        <v>82</v>
      </c>
      <c r="AV328" s="14" t="s">
        <v>80</v>
      </c>
      <c r="AW328" s="14" t="s">
        <v>30</v>
      </c>
      <c r="AX328" s="14" t="s">
        <v>73</v>
      </c>
      <c r="AY328" s="265" t="s">
        <v>134</v>
      </c>
    </row>
    <row r="329" s="14" customFormat="1">
      <c r="A329" s="14"/>
      <c r="B329" s="256"/>
      <c r="C329" s="257"/>
      <c r="D329" s="240" t="s">
        <v>145</v>
      </c>
      <c r="E329" s="258" t="s">
        <v>1</v>
      </c>
      <c r="F329" s="259" t="s">
        <v>466</v>
      </c>
      <c r="G329" s="257"/>
      <c r="H329" s="258" t="s">
        <v>1</v>
      </c>
      <c r="I329" s="260"/>
      <c r="J329" s="257"/>
      <c r="K329" s="257"/>
      <c r="L329" s="261"/>
      <c r="M329" s="262"/>
      <c r="N329" s="263"/>
      <c r="O329" s="263"/>
      <c r="P329" s="263"/>
      <c r="Q329" s="263"/>
      <c r="R329" s="263"/>
      <c r="S329" s="263"/>
      <c r="T329" s="26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5" t="s">
        <v>145</v>
      </c>
      <c r="AU329" s="265" t="s">
        <v>82</v>
      </c>
      <c r="AV329" s="14" t="s">
        <v>80</v>
      </c>
      <c r="AW329" s="14" t="s">
        <v>30</v>
      </c>
      <c r="AX329" s="14" t="s">
        <v>73</v>
      </c>
      <c r="AY329" s="265" t="s">
        <v>134</v>
      </c>
    </row>
    <row r="330" s="2" customFormat="1" ht="24.15" customHeight="1">
      <c r="A330" s="38"/>
      <c r="B330" s="39"/>
      <c r="C330" s="227" t="s">
        <v>467</v>
      </c>
      <c r="D330" s="227" t="s">
        <v>136</v>
      </c>
      <c r="E330" s="228" t="s">
        <v>468</v>
      </c>
      <c r="F330" s="229" t="s">
        <v>469</v>
      </c>
      <c r="G330" s="230" t="s">
        <v>139</v>
      </c>
      <c r="H330" s="231">
        <v>1419.05</v>
      </c>
      <c r="I330" s="232"/>
      <c r="J330" s="233">
        <f>ROUND(I330*H330,2)</f>
        <v>0</v>
      </c>
      <c r="K330" s="229" t="s">
        <v>140</v>
      </c>
      <c r="L330" s="44"/>
      <c r="M330" s="234" t="s">
        <v>1</v>
      </c>
      <c r="N330" s="235" t="s">
        <v>38</v>
      </c>
      <c r="O330" s="91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8" t="s">
        <v>141</v>
      </c>
      <c r="AT330" s="238" t="s">
        <v>136</v>
      </c>
      <c r="AU330" s="238" t="s">
        <v>82</v>
      </c>
      <c r="AY330" s="17" t="s">
        <v>134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7" t="s">
        <v>80</v>
      </c>
      <c r="BK330" s="239">
        <f>ROUND(I330*H330,2)</f>
        <v>0</v>
      </c>
      <c r="BL330" s="17" t="s">
        <v>141</v>
      </c>
      <c r="BM330" s="238" t="s">
        <v>470</v>
      </c>
    </row>
    <row r="331" s="2" customFormat="1">
      <c r="A331" s="38"/>
      <c r="B331" s="39"/>
      <c r="C331" s="40"/>
      <c r="D331" s="240" t="s">
        <v>143</v>
      </c>
      <c r="E331" s="40"/>
      <c r="F331" s="241" t="s">
        <v>471</v>
      </c>
      <c r="G331" s="40"/>
      <c r="H331" s="40"/>
      <c r="I331" s="242"/>
      <c r="J331" s="40"/>
      <c r="K331" s="40"/>
      <c r="L331" s="44"/>
      <c r="M331" s="243"/>
      <c r="N331" s="244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143</v>
      </c>
      <c r="AU331" s="17" t="s">
        <v>82</v>
      </c>
    </row>
    <row r="332" s="13" customFormat="1">
      <c r="A332" s="13"/>
      <c r="B332" s="245"/>
      <c r="C332" s="246"/>
      <c r="D332" s="240" t="s">
        <v>145</v>
      </c>
      <c r="E332" s="247" t="s">
        <v>1</v>
      </c>
      <c r="F332" s="248" t="s">
        <v>472</v>
      </c>
      <c r="G332" s="246"/>
      <c r="H332" s="249">
        <v>1419.05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5" t="s">
        <v>145</v>
      </c>
      <c r="AU332" s="255" t="s">
        <v>82</v>
      </c>
      <c r="AV332" s="13" t="s">
        <v>82</v>
      </c>
      <c r="AW332" s="13" t="s">
        <v>30</v>
      </c>
      <c r="AX332" s="13" t="s">
        <v>80</v>
      </c>
      <c r="AY332" s="255" t="s">
        <v>134</v>
      </c>
    </row>
    <row r="333" s="14" customFormat="1">
      <c r="A333" s="14"/>
      <c r="B333" s="256"/>
      <c r="C333" s="257"/>
      <c r="D333" s="240" t="s">
        <v>145</v>
      </c>
      <c r="E333" s="258" t="s">
        <v>1</v>
      </c>
      <c r="F333" s="259" t="s">
        <v>473</v>
      </c>
      <c r="G333" s="257"/>
      <c r="H333" s="258" t="s">
        <v>1</v>
      </c>
      <c r="I333" s="260"/>
      <c r="J333" s="257"/>
      <c r="K333" s="257"/>
      <c r="L333" s="261"/>
      <c r="M333" s="262"/>
      <c r="N333" s="263"/>
      <c r="O333" s="263"/>
      <c r="P333" s="263"/>
      <c r="Q333" s="263"/>
      <c r="R333" s="263"/>
      <c r="S333" s="263"/>
      <c r="T333" s="26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5" t="s">
        <v>145</v>
      </c>
      <c r="AU333" s="265" t="s">
        <v>82</v>
      </c>
      <c r="AV333" s="14" t="s">
        <v>80</v>
      </c>
      <c r="AW333" s="14" t="s">
        <v>30</v>
      </c>
      <c r="AX333" s="14" t="s">
        <v>73</v>
      </c>
      <c r="AY333" s="265" t="s">
        <v>134</v>
      </c>
    </row>
    <row r="334" s="2" customFormat="1" ht="33" customHeight="1">
      <c r="A334" s="38"/>
      <c r="B334" s="39"/>
      <c r="C334" s="227" t="s">
        <v>474</v>
      </c>
      <c r="D334" s="227" t="s">
        <v>136</v>
      </c>
      <c r="E334" s="228" t="s">
        <v>475</v>
      </c>
      <c r="F334" s="229" t="s">
        <v>476</v>
      </c>
      <c r="G334" s="230" t="s">
        <v>139</v>
      </c>
      <c r="H334" s="231">
        <v>1405</v>
      </c>
      <c r="I334" s="232"/>
      <c r="J334" s="233">
        <f>ROUND(I334*H334,2)</f>
        <v>0</v>
      </c>
      <c r="K334" s="229" t="s">
        <v>140</v>
      </c>
      <c r="L334" s="44"/>
      <c r="M334" s="234" t="s">
        <v>1</v>
      </c>
      <c r="N334" s="235" t="s">
        <v>38</v>
      </c>
      <c r="O334" s="91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8" t="s">
        <v>141</v>
      </c>
      <c r="AT334" s="238" t="s">
        <v>136</v>
      </c>
      <c r="AU334" s="238" t="s">
        <v>82</v>
      </c>
      <c r="AY334" s="17" t="s">
        <v>134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7" t="s">
        <v>80</v>
      </c>
      <c r="BK334" s="239">
        <f>ROUND(I334*H334,2)</f>
        <v>0</v>
      </c>
      <c r="BL334" s="17" t="s">
        <v>141</v>
      </c>
      <c r="BM334" s="238" t="s">
        <v>477</v>
      </c>
    </row>
    <row r="335" s="2" customFormat="1">
      <c r="A335" s="38"/>
      <c r="B335" s="39"/>
      <c r="C335" s="40"/>
      <c r="D335" s="240" t="s">
        <v>143</v>
      </c>
      <c r="E335" s="40"/>
      <c r="F335" s="241" t="s">
        <v>478</v>
      </c>
      <c r="G335" s="40"/>
      <c r="H335" s="40"/>
      <c r="I335" s="242"/>
      <c r="J335" s="40"/>
      <c r="K335" s="40"/>
      <c r="L335" s="44"/>
      <c r="M335" s="243"/>
      <c r="N335" s="244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143</v>
      </c>
      <c r="AU335" s="17" t="s">
        <v>82</v>
      </c>
    </row>
    <row r="336" s="13" customFormat="1">
      <c r="A336" s="13"/>
      <c r="B336" s="245"/>
      <c r="C336" s="246"/>
      <c r="D336" s="240" t="s">
        <v>145</v>
      </c>
      <c r="E336" s="247" t="s">
        <v>1</v>
      </c>
      <c r="F336" s="248" t="s">
        <v>479</v>
      </c>
      <c r="G336" s="246"/>
      <c r="H336" s="249">
        <v>1405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5" t="s">
        <v>145</v>
      </c>
      <c r="AU336" s="255" t="s">
        <v>82</v>
      </c>
      <c r="AV336" s="13" t="s">
        <v>82</v>
      </c>
      <c r="AW336" s="13" t="s">
        <v>30</v>
      </c>
      <c r="AX336" s="13" t="s">
        <v>80</v>
      </c>
      <c r="AY336" s="255" t="s">
        <v>134</v>
      </c>
    </row>
    <row r="337" s="14" customFormat="1">
      <c r="A337" s="14"/>
      <c r="B337" s="256"/>
      <c r="C337" s="257"/>
      <c r="D337" s="240" t="s">
        <v>145</v>
      </c>
      <c r="E337" s="258" t="s">
        <v>1</v>
      </c>
      <c r="F337" s="259" t="s">
        <v>480</v>
      </c>
      <c r="G337" s="257"/>
      <c r="H337" s="258" t="s">
        <v>1</v>
      </c>
      <c r="I337" s="260"/>
      <c r="J337" s="257"/>
      <c r="K337" s="257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145</v>
      </c>
      <c r="AU337" s="265" t="s">
        <v>82</v>
      </c>
      <c r="AV337" s="14" t="s">
        <v>80</v>
      </c>
      <c r="AW337" s="14" t="s">
        <v>30</v>
      </c>
      <c r="AX337" s="14" t="s">
        <v>73</v>
      </c>
      <c r="AY337" s="265" t="s">
        <v>134</v>
      </c>
    </row>
    <row r="338" s="2" customFormat="1" ht="21.75" customHeight="1">
      <c r="A338" s="38"/>
      <c r="B338" s="39"/>
      <c r="C338" s="227" t="s">
        <v>481</v>
      </c>
      <c r="D338" s="227" t="s">
        <v>136</v>
      </c>
      <c r="E338" s="228" t="s">
        <v>482</v>
      </c>
      <c r="F338" s="229" t="s">
        <v>483</v>
      </c>
      <c r="G338" s="230" t="s">
        <v>139</v>
      </c>
      <c r="H338" s="231">
        <v>29</v>
      </c>
      <c r="I338" s="232"/>
      <c r="J338" s="233">
        <f>ROUND(I338*H338,2)</f>
        <v>0</v>
      </c>
      <c r="K338" s="229" t="s">
        <v>484</v>
      </c>
      <c r="L338" s="44"/>
      <c r="M338" s="234" t="s">
        <v>1</v>
      </c>
      <c r="N338" s="235" t="s">
        <v>38</v>
      </c>
      <c r="O338" s="91"/>
      <c r="P338" s="236">
        <f>O338*H338</f>
        <v>0</v>
      </c>
      <c r="Q338" s="236">
        <v>0.62651999999999997</v>
      </c>
      <c r="R338" s="236">
        <f>Q338*H338</f>
        <v>18.169079999999997</v>
      </c>
      <c r="S338" s="236">
        <v>0</v>
      </c>
      <c r="T338" s="23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8" t="s">
        <v>141</v>
      </c>
      <c r="AT338" s="238" t="s">
        <v>136</v>
      </c>
      <c r="AU338" s="238" t="s">
        <v>82</v>
      </c>
      <c r="AY338" s="17" t="s">
        <v>134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7" t="s">
        <v>80</v>
      </c>
      <c r="BK338" s="239">
        <f>ROUND(I338*H338,2)</f>
        <v>0</v>
      </c>
      <c r="BL338" s="17" t="s">
        <v>141</v>
      </c>
      <c r="BM338" s="238" t="s">
        <v>485</v>
      </c>
    </row>
    <row r="339" s="2" customFormat="1">
      <c r="A339" s="38"/>
      <c r="B339" s="39"/>
      <c r="C339" s="40"/>
      <c r="D339" s="240" t="s">
        <v>143</v>
      </c>
      <c r="E339" s="40"/>
      <c r="F339" s="241" t="s">
        <v>486</v>
      </c>
      <c r="G339" s="40"/>
      <c r="H339" s="40"/>
      <c r="I339" s="242"/>
      <c r="J339" s="40"/>
      <c r="K339" s="40"/>
      <c r="L339" s="44"/>
      <c r="M339" s="243"/>
      <c r="N339" s="244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143</v>
      </c>
      <c r="AU339" s="17" t="s">
        <v>82</v>
      </c>
    </row>
    <row r="340" s="13" customFormat="1">
      <c r="A340" s="13"/>
      <c r="B340" s="245"/>
      <c r="C340" s="246"/>
      <c r="D340" s="240" t="s">
        <v>145</v>
      </c>
      <c r="E340" s="247" t="s">
        <v>1</v>
      </c>
      <c r="F340" s="248" t="s">
        <v>296</v>
      </c>
      <c r="G340" s="246"/>
      <c r="H340" s="249">
        <v>29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5" t="s">
        <v>145</v>
      </c>
      <c r="AU340" s="255" t="s">
        <v>82</v>
      </c>
      <c r="AV340" s="13" t="s">
        <v>82</v>
      </c>
      <c r="AW340" s="13" t="s">
        <v>30</v>
      </c>
      <c r="AX340" s="13" t="s">
        <v>80</v>
      </c>
      <c r="AY340" s="255" t="s">
        <v>134</v>
      </c>
    </row>
    <row r="341" s="2" customFormat="1" ht="24.15" customHeight="1">
      <c r="A341" s="38"/>
      <c r="B341" s="39"/>
      <c r="C341" s="227" t="s">
        <v>487</v>
      </c>
      <c r="D341" s="227" t="s">
        <v>136</v>
      </c>
      <c r="E341" s="228" t="s">
        <v>488</v>
      </c>
      <c r="F341" s="229" t="s">
        <v>489</v>
      </c>
      <c r="G341" s="230" t="s">
        <v>139</v>
      </c>
      <c r="H341" s="231">
        <v>29</v>
      </c>
      <c r="I341" s="232"/>
      <c r="J341" s="233">
        <f>ROUND(I341*H341,2)</f>
        <v>0</v>
      </c>
      <c r="K341" s="229" t="s">
        <v>140</v>
      </c>
      <c r="L341" s="44"/>
      <c r="M341" s="234" t="s">
        <v>1</v>
      </c>
      <c r="N341" s="235" t="s">
        <v>38</v>
      </c>
      <c r="O341" s="91"/>
      <c r="P341" s="236">
        <f>O341*H341</f>
        <v>0</v>
      </c>
      <c r="Q341" s="236">
        <v>0.053724000000000001</v>
      </c>
      <c r="R341" s="236">
        <f>Q341*H341</f>
        <v>1.5579959999999999</v>
      </c>
      <c r="S341" s="236">
        <v>0</v>
      </c>
      <c r="T341" s="23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8" t="s">
        <v>141</v>
      </c>
      <c r="AT341" s="238" t="s">
        <v>136</v>
      </c>
      <c r="AU341" s="238" t="s">
        <v>82</v>
      </c>
      <c r="AY341" s="17" t="s">
        <v>134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7" t="s">
        <v>80</v>
      </c>
      <c r="BK341" s="239">
        <f>ROUND(I341*H341,2)</f>
        <v>0</v>
      </c>
      <c r="BL341" s="17" t="s">
        <v>141</v>
      </c>
      <c r="BM341" s="238" t="s">
        <v>490</v>
      </c>
    </row>
    <row r="342" s="2" customFormat="1">
      <c r="A342" s="38"/>
      <c r="B342" s="39"/>
      <c r="C342" s="40"/>
      <c r="D342" s="240" t="s">
        <v>143</v>
      </c>
      <c r="E342" s="40"/>
      <c r="F342" s="241" t="s">
        <v>491</v>
      </c>
      <c r="G342" s="40"/>
      <c r="H342" s="40"/>
      <c r="I342" s="242"/>
      <c r="J342" s="40"/>
      <c r="K342" s="40"/>
      <c r="L342" s="44"/>
      <c r="M342" s="243"/>
      <c r="N342" s="244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143</v>
      </c>
      <c r="AU342" s="17" t="s">
        <v>82</v>
      </c>
    </row>
    <row r="343" s="13" customFormat="1">
      <c r="A343" s="13"/>
      <c r="B343" s="245"/>
      <c r="C343" s="246"/>
      <c r="D343" s="240" t="s">
        <v>145</v>
      </c>
      <c r="E343" s="247" t="s">
        <v>1</v>
      </c>
      <c r="F343" s="248" t="s">
        <v>296</v>
      </c>
      <c r="G343" s="246"/>
      <c r="H343" s="249">
        <v>29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5" t="s">
        <v>145</v>
      </c>
      <c r="AU343" s="255" t="s">
        <v>82</v>
      </c>
      <c r="AV343" s="13" t="s">
        <v>82</v>
      </c>
      <c r="AW343" s="13" t="s">
        <v>30</v>
      </c>
      <c r="AX343" s="13" t="s">
        <v>80</v>
      </c>
      <c r="AY343" s="255" t="s">
        <v>134</v>
      </c>
    </row>
    <row r="344" s="12" customFormat="1" ht="22.8" customHeight="1">
      <c r="A344" s="12"/>
      <c r="B344" s="211"/>
      <c r="C344" s="212"/>
      <c r="D344" s="213" t="s">
        <v>72</v>
      </c>
      <c r="E344" s="225" t="s">
        <v>180</v>
      </c>
      <c r="F344" s="225" t="s">
        <v>492</v>
      </c>
      <c r="G344" s="212"/>
      <c r="H344" s="212"/>
      <c r="I344" s="215"/>
      <c r="J344" s="226">
        <f>BK344</f>
        <v>0</v>
      </c>
      <c r="K344" s="212"/>
      <c r="L344" s="217"/>
      <c r="M344" s="218"/>
      <c r="N344" s="219"/>
      <c r="O344" s="219"/>
      <c r="P344" s="220">
        <f>SUM(P345:P346)</f>
        <v>0</v>
      </c>
      <c r="Q344" s="219"/>
      <c r="R344" s="220">
        <f>SUM(R345:R346)</f>
        <v>1.0878379199999999</v>
      </c>
      <c r="S344" s="219"/>
      <c r="T344" s="221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2" t="s">
        <v>80</v>
      </c>
      <c r="AT344" s="223" t="s">
        <v>72</v>
      </c>
      <c r="AU344" s="223" t="s">
        <v>80</v>
      </c>
      <c r="AY344" s="222" t="s">
        <v>134</v>
      </c>
      <c r="BK344" s="224">
        <f>SUM(BK345:BK346)</f>
        <v>0</v>
      </c>
    </row>
    <row r="345" s="2" customFormat="1" ht="16.5" customHeight="1">
      <c r="A345" s="38"/>
      <c r="B345" s="39"/>
      <c r="C345" s="227" t="s">
        <v>493</v>
      </c>
      <c r="D345" s="227" t="s">
        <v>136</v>
      </c>
      <c r="E345" s="228" t="s">
        <v>494</v>
      </c>
      <c r="F345" s="229" t="s">
        <v>495</v>
      </c>
      <c r="G345" s="230" t="s">
        <v>160</v>
      </c>
      <c r="H345" s="231">
        <v>2</v>
      </c>
      <c r="I345" s="232"/>
      <c r="J345" s="233">
        <f>ROUND(I345*H345,2)</f>
        <v>0</v>
      </c>
      <c r="K345" s="229" t="s">
        <v>140</v>
      </c>
      <c r="L345" s="44"/>
      <c r="M345" s="234" t="s">
        <v>1</v>
      </c>
      <c r="N345" s="235" t="s">
        <v>38</v>
      </c>
      <c r="O345" s="91"/>
      <c r="P345" s="236">
        <f>O345*H345</f>
        <v>0</v>
      </c>
      <c r="Q345" s="236">
        <v>0.54391895999999995</v>
      </c>
      <c r="R345" s="236">
        <f>Q345*H345</f>
        <v>1.0878379199999999</v>
      </c>
      <c r="S345" s="236">
        <v>0</v>
      </c>
      <c r="T345" s="23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8" t="s">
        <v>141</v>
      </c>
      <c r="AT345" s="238" t="s">
        <v>136</v>
      </c>
      <c r="AU345" s="238" t="s">
        <v>82</v>
      </c>
      <c r="AY345" s="17" t="s">
        <v>134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7" t="s">
        <v>80</v>
      </c>
      <c r="BK345" s="239">
        <f>ROUND(I345*H345,2)</f>
        <v>0</v>
      </c>
      <c r="BL345" s="17" t="s">
        <v>141</v>
      </c>
      <c r="BM345" s="238" t="s">
        <v>496</v>
      </c>
    </row>
    <row r="346" s="2" customFormat="1">
      <c r="A346" s="38"/>
      <c r="B346" s="39"/>
      <c r="C346" s="40"/>
      <c r="D346" s="240" t="s">
        <v>143</v>
      </c>
      <c r="E346" s="40"/>
      <c r="F346" s="241" t="s">
        <v>497</v>
      </c>
      <c r="G346" s="40"/>
      <c r="H346" s="40"/>
      <c r="I346" s="242"/>
      <c r="J346" s="40"/>
      <c r="K346" s="40"/>
      <c r="L346" s="44"/>
      <c r="M346" s="243"/>
      <c r="N346" s="244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143</v>
      </c>
      <c r="AU346" s="17" t="s">
        <v>82</v>
      </c>
    </row>
    <row r="347" s="12" customFormat="1" ht="22.8" customHeight="1">
      <c r="A347" s="12"/>
      <c r="B347" s="211"/>
      <c r="C347" s="212"/>
      <c r="D347" s="213" t="s">
        <v>72</v>
      </c>
      <c r="E347" s="225" t="s">
        <v>190</v>
      </c>
      <c r="F347" s="225" t="s">
        <v>498</v>
      </c>
      <c r="G347" s="212"/>
      <c r="H347" s="212"/>
      <c r="I347" s="215"/>
      <c r="J347" s="226">
        <f>BK347</f>
        <v>0</v>
      </c>
      <c r="K347" s="212"/>
      <c r="L347" s="217"/>
      <c r="M347" s="218"/>
      <c r="N347" s="219"/>
      <c r="O347" s="219"/>
      <c r="P347" s="220">
        <f>SUM(P348:P403)</f>
        <v>0</v>
      </c>
      <c r="Q347" s="219"/>
      <c r="R347" s="220">
        <f>SUM(R348:R403)</f>
        <v>49.316941399999997</v>
      </c>
      <c r="S347" s="219"/>
      <c r="T347" s="221">
        <f>SUM(T348:T403)</f>
        <v>12.316500000000001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2" t="s">
        <v>80</v>
      </c>
      <c r="AT347" s="223" t="s">
        <v>72</v>
      </c>
      <c r="AU347" s="223" t="s">
        <v>80</v>
      </c>
      <c r="AY347" s="222" t="s">
        <v>134</v>
      </c>
      <c r="BK347" s="224">
        <f>SUM(BK348:BK403)</f>
        <v>0</v>
      </c>
    </row>
    <row r="348" s="2" customFormat="1" ht="24.15" customHeight="1">
      <c r="A348" s="38"/>
      <c r="B348" s="39"/>
      <c r="C348" s="227" t="s">
        <v>499</v>
      </c>
      <c r="D348" s="227" t="s">
        <v>136</v>
      </c>
      <c r="E348" s="228" t="s">
        <v>500</v>
      </c>
      <c r="F348" s="229" t="s">
        <v>501</v>
      </c>
      <c r="G348" s="230" t="s">
        <v>160</v>
      </c>
      <c r="H348" s="231">
        <v>4</v>
      </c>
      <c r="I348" s="232"/>
      <c r="J348" s="233">
        <f>ROUND(I348*H348,2)</f>
        <v>0</v>
      </c>
      <c r="K348" s="229" t="s">
        <v>140</v>
      </c>
      <c r="L348" s="44"/>
      <c r="M348" s="234" t="s">
        <v>1</v>
      </c>
      <c r="N348" s="235" t="s">
        <v>38</v>
      </c>
      <c r="O348" s="91"/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8" t="s">
        <v>141</v>
      </c>
      <c r="AT348" s="238" t="s">
        <v>136</v>
      </c>
      <c r="AU348" s="238" t="s">
        <v>82</v>
      </c>
      <c r="AY348" s="17" t="s">
        <v>134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7" t="s">
        <v>80</v>
      </c>
      <c r="BK348" s="239">
        <f>ROUND(I348*H348,2)</f>
        <v>0</v>
      </c>
      <c r="BL348" s="17" t="s">
        <v>141</v>
      </c>
      <c r="BM348" s="238" t="s">
        <v>502</v>
      </c>
    </row>
    <row r="349" s="2" customFormat="1">
      <c r="A349" s="38"/>
      <c r="B349" s="39"/>
      <c r="C349" s="40"/>
      <c r="D349" s="240" t="s">
        <v>143</v>
      </c>
      <c r="E349" s="40"/>
      <c r="F349" s="241" t="s">
        <v>503</v>
      </c>
      <c r="G349" s="40"/>
      <c r="H349" s="40"/>
      <c r="I349" s="242"/>
      <c r="J349" s="40"/>
      <c r="K349" s="40"/>
      <c r="L349" s="44"/>
      <c r="M349" s="243"/>
      <c r="N349" s="244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143</v>
      </c>
      <c r="AU349" s="17" t="s">
        <v>82</v>
      </c>
    </row>
    <row r="350" s="13" customFormat="1">
      <c r="A350" s="13"/>
      <c r="B350" s="245"/>
      <c r="C350" s="246"/>
      <c r="D350" s="240" t="s">
        <v>145</v>
      </c>
      <c r="E350" s="247" t="s">
        <v>1</v>
      </c>
      <c r="F350" s="248" t="s">
        <v>504</v>
      </c>
      <c r="G350" s="246"/>
      <c r="H350" s="249">
        <v>4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5" t="s">
        <v>145</v>
      </c>
      <c r="AU350" s="255" t="s">
        <v>82</v>
      </c>
      <c r="AV350" s="13" t="s">
        <v>82</v>
      </c>
      <c r="AW350" s="13" t="s">
        <v>30</v>
      </c>
      <c r="AX350" s="13" t="s">
        <v>80</v>
      </c>
      <c r="AY350" s="255" t="s">
        <v>134</v>
      </c>
    </row>
    <row r="351" s="2" customFormat="1" ht="16.5" customHeight="1">
      <c r="A351" s="38"/>
      <c r="B351" s="39"/>
      <c r="C351" s="277" t="s">
        <v>505</v>
      </c>
      <c r="D351" s="277" t="s">
        <v>297</v>
      </c>
      <c r="E351" s="278" t="s">
        <v>506</v>
      </c>
      <c r="F351" s="279" t="s">
        <v>507</v>
      </c>
      <c r="G351" s="280" t="s">
        <v>160</v>
      </c>
      <c r="H351" s="281">
        <v>4</v>
      </c>
      <c r="I351" s="282"/>
      <c r="J351" s="283">
        <f>ROUND(I351*H351,2)</f>
        <v>0</v>
      </c>
      <c r="K351" s="279" t="s">
        <v>140</v>
      </c>
      <c r="L351" s="284"/>
      <c r="M351" s="285" t="s">
        <v>1</v>
      </c>
      <c r="N351" s="286" t="s">
        <v>38</v>
      </c>
      <c r="O351" s="91"/>
      <c r="P351" s="236">
        <f>O351*H351</f>
        <v>0</v>
      </c>
      <c r="Q351" s="236">
        <v>0.0020999999999999999</v>
      </c>
      <c r="R351" s="236">
        <f>Q351*H351</f>
        <v>0.0083999999999999995</v>
      </c>
      <c r="S351" s="236">
        <v>0</v>
      </c>
      <c r="T351" s="23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8" t="s">
        <v>180</v>
      </c>
      <c r="AT351" s="238" t="s">
        <v>297</v>
      </c>
      <c r="AU351" s="238" t="s">
        <v>82</v>
      </c>
      <c r="AY351" s="17" t="s">
        <v>134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7" t="s">
        <v>80</v>
      </c>
      <c r="BK351" s="239">
        <f>ROUND(I351*H351,2)</f>
        <v>0</v>
      </c>
      <c r="BL351" s="17" t="s">
        <v>141</v>
      </c>
      <c r="BM351" s="238" t="s">
        <v>508</v>
      </c>
    </row>
    <row r="352" s="2" customFormat="1">
      <c r="A352" s="38"/>
      <c r="B352" s="39"/>
      <c r="C352" s="40"/>
      <c r="D352" s="240" t="s">
        <v>143</v>
      </c>
      <c r="E352" s="40"/>
      <c r="F352" s="241" t="s">
        <v>507</v>
      </c>
      <c r="G352" s="40"/>
      <c r="H352" s="40"/>
      <c r="I352" s="242"/>
      <c r="J352" s="40"/>
      <c r="K352" s="40"/>
      <c r="L352" s="44"/>
      <c r="M352" s="243"/>
      <c r="N352" s="244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143</v>
      </c>
      <c r="AU352" s="17" t="s">
        <v>82</v>
      </c>
    </row>
    <row r="353" s="2" customFormat="1" ht="24.15" customHeight="1">
      <c r="A353" s="38"/>
      <c r="B353" s="39"/>
      <c r="C353" s="227" t="s">
        <v>509</v>
      </c>
      <c r="D353" s="227" t="s">
        <v>136</v>
      </c>
      <c r="E353" s="228" t="s">
        <v>510</v>
      </c>
      <c r="F353" s="229" t="s">
        <v>511</v>
      </c>
      <c r="G353" s="230" t="s">
        <v>160</v>
      </c>
      <c r="H353" s="231">
        <v>2</v>
      </c>
      <c r="I353" s="232"/>
      <c r="J353" s="233">
        <f>ROUND(I353*H353,2)</f>
        <v>0</v>
      </c>
      <c r="K353" s="229" t="s">
        <v>140</v>
      </c>
      <c r="L353" s="44"/>
      <c r="M353" s="234" t="s">
        <v>1</v>
      </c>
      <c r="N353" s="235" t="s">
        <v>38</v>
      </c>
      <c r="O353" s="91"/>
      <c r="P353" s="236">
        <f>O353*H353</f>
        <v>0</v>
      </c>
      <c r="Q353" s="236">
        <v>0.00069999999999999999</v>
      </c>
      <c r="R353" s="236">
        <f>Q353*H353</f>
        <v>0.0014</v>
      </c>
      <c r="S353" s="236">
        <v>0</v>
      </c>
      <c r="T353" s="23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8" t="s">
        <v>141</v>
      </c>
      <c r="AT353" s="238" t="s">
        <v>136</v>
      </c>
      <c r="AU353" s="238" t="s">
        <v>82</v>
      </c>
      <c r="AY353" s="17" t="s">
        <v>134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7" t="s">
        <v>80</v>
      </c>
      <c r="BK353" s="239">
        <f>ROUND(I353*H353,2)</f>
        <v>0</v>
      </c>
      <c r="BL353" s="17" t="s">
        <v>141</v>
      </c>
      <c r="BM353" s="238" t="s">
        <v>512</v>
      </c>
    </row>
    <row r="354" s="2" customFormat="1">
      <c r="A354" s="38"/>
      <c r="B354" s="39"/>
      <c r="C354" s="40"/>
      <c r="D354" s="240" t="s">
        <v>143</v>
      </c>
      <c r="E354" s="40"/>
      <c r="F354" s="241" t="s">
        <v>513</v>
      </c>
      <c r="G354" s="40"/>
      <c r="H354" s="40"/>
      <c r="I354" s="242"/>
      <c r="J354" s="40"/>
      <c r="K354" s="40"/>
      <c r="L354" s="44"/>
      <c r="M354" s="243"/>
      <c r="N354" s="244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143</v>
      </c>
      <c r="AU354" s="17" t="s">
        <v>82</v>
      </c>
    </row>
    <row r="355" s="2" customFormat="1" ht="24.15" customHeight="1">
      <c r="A355" s="38"/>
      <c r="B355" s="39"/>
      <c r="C355" s="277" t="s">
        <v>514</v>
      </c>
      <c r="D355" s="277" t="s">
        <v>297</v>
      </c>
      <c r="E355" s="278" t="s">
        <v>515</v>
      </c>
      <c r="F355" s="279" t="s">
        <v>516</v>
      </c>
      <c r="G355" s="280" t="s">
        <v>160</v>
      </c>
      <c r="H355" s="281">
        <v>2</v>
      </c>
      <c r="I355" s="282"/>
      <c r="J355" s="283">
        <f>ROUND(I355*H355,2)</f>
        <v>0</v>
      </c>
      <c r="K355" s="279" t="s">
        <v>140</v>
      </c>
      <c r="L355" s="284"/>
      <c r="M355" s="285" t="s">
        <v>1</v>
      </c>
      <c r="N355" s="286" t="s">
        <v>38</v>
      </c>
      <c r="O355" s="91"/>
      <c r="P355" s="236">
        <f>O355*H355</f>
        <v>0</v>
      </c>
      <c r="Q355" s="236">
        <v>0.0012999999999999999</v>
      </c>
      <c r="R355" s="236">
        <f>Q355*H355</f>
        <v>0.0025999999999999999</v>
      </c>
      <c r="S355" s="236">
        <v>0</v>
      </c>
      <c r="T355" s="23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8" t="s">
        <v>180</v>
      </c>
      <c r="AT355" s="238" t="s">
        <v>297</v>
      </c>
      <c r="AU355" s="238" t="s">
        <v>82</v>
      </c>
      <c r="AY355" s="17" t="s">
        <v>134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7" t="s">
        <v>80</v>
      </c>
      <c r="BK355" s="239">
        <f>ROUND(I355*H355,2)</f>
        <v>0</v>
      </c>
      <c r="BL355" s="17" t="s">
        <v>141</v>
      </c>
      <c r="BM355" s="238" t="s">
        <v>517</v>
      </c>
    </row>
    <row r="356" s="2" customFormat="1">
      <c r="A356" s="38"/>
      <c r="B356" s="39"/>
      <c r="C356" s="40"/>
      <c r="D356" s="240" t="s">
        <v>143</v>
      </c>
      <c r="E356" s="40"/>
      <c r="F356" s="241" t="s">
        <v>516</v>
      </c>
      <c r="G356" s="40"/>
      <c r="H356" s="40"/>
      <c r="I356" s="242"/>
      <c r="J356" s="40"/>
      <c r="K356" s="40"/>
      <c r="L356" s="44"/>
      <c r="M356" s="243"/>
      <c r="N356" s="244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143</v>
      </c>
      <c r="AU356" s="17" t="s">
        <v>82</v>
      </c>
    </row>
    <row r="357" s="2" customFormat="1" ht="24.15" customHeight="1">
      <c r="A357" s="38"/>
      <c r="B357" s="39"/>
      <c r="C357" s="227" t="s">
        <v>518</v>
      </c>
      <c r="D357" s="227" t="s">
        <v>136</v>
      </c>
      <c r="E357" s="228" t="s">
        <v>519</v>
      </c>
      <c r="F357" s="229" t="s">
        <v>520</v>
      </c>
      <c r="G357" s="230" t="s">
        <v>160</v>
      </c>
      <c r="H357" s="231">
        <v>2</v>
      </c>
      <c r="I357" s="232"/>
      <c r="J357" s="233">
        <f>ROUND(I357*H357,2)</f>
        <v>0</v>
      </c>
      <c r="K357" s="229" t="s">
        <v>140</v>
      </c>
      <c r="L357" s="44"/>
      <c r="M357" s="234" t="s">
        <v>1</v>
      </c>
      <c r="N357" s="235" t="s">
        <v>38</v>
      </c>
      <c r="O357" s="91"/>
      <c r="P357" s="236">
        <f>O357*H357</f>
        <v>0</v>
      </c>
      <c r="Q357" s="236">
        <v>0.109405</v>
      </c>
      <c r="R357" s="236">
        <f>Q357*H357</f>
        <v>0.21881</v>
      </c>
      <c r="S357" s="236">
        <v>0</v>
      </c>
      <c r="T357" s="23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8" t="s">
        <v>141</v>
      </c>
      <c r="AT357" s="238" t="s">
        <v>136</v>
      </c>
      <c r="AU357" s="238" t="s">
        <v>82</v>
      </c>
      <c r="AY357" s="17" t="s">
        <v>134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7" t="s">
        <v>80</v>
      </c>
      <c r="BK357" s="239">
        <f>ROUND(I357*H357,2)</f>
        <v>0</v>
      </c>
      <c r="BL357" s="17" t="s">
        <v>141</v>
      </c>
      <c r="BM357" s="238" t="s">
        <v>521</v>
      </c>
    </row>
    <row r="358" s="2" customFormat="1">
      <c r="A358" s="38"/>
      <c r="B358" s="39"/>
      <c r="C358" s="40"/>
      <c r="D358" s="240" t="s">
        <v>143</v>
      </c>
      <c r="E358" s="40"/>
      <c r="F358" s="241" t="s">
        <v>522</v>
      </c>
      <c r="G358" s="40"/>
      <c r="H358" s="40"/>
      <c r="I358" s="242"/>
      <c r="J358" s="40"/>
      <c r="K358" s="40"/>
      <c r="L358" s="44"/>
      <c r="M358" s="243"/>
      <c r="N358" s="244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143</v>
      </c>
      <c r="AU358" s="17" t="s">
        <v>82</v>
      </c>
    </row>
    <row r="359" s="2" customFormat="1" ht="21.75" customHeight="1">
      <c r="A359" s="38"/>
      <c r="B359" s="39"/>
      <c r="C359" s="277" t="s">
        <v>523</v>
      </c>
      <c r="D359" s="277" t="s">
        <v>297</v>
      </c>
      <c r="E359" s="278" t="s">
        <v>524</v>
      </c>
      <c r="F359" s="279" t="s">
        <v>525</v>
      </c>
      <c r="G359" s="280" t="s">
        <v>160</v>
      </c>
      <c r="H359" s="281">
        <v>2</v>
      </c>
      <c r="I359" s="282"/>
      <c r="J359" s="283">
        <f>ROUND(I359*H359,2)</f>
        <v>0</v>
      </c>
      <c r="K359" s="279" t="s">
        <v>140</v>
      </c>
      <c r="L359" s="284"/>
      <c r="M359" s="285" t="s">
        <v>1</v>
      </c>
      <c r="N359" s="286" t="s">
        <v>38</v>
      </c>
      <c r="O359" s="91"/>
      <c r="P359" s="236">
        <f>O359*H359</f>
        <v>0</v>
      </c>
      <c r="Q359" s="236">
        <v>0.0061000000000000004</v>
      </c>
      <c r="R359" s="236">
        <f>Q359*H359</f>
        <v>0.012200000000000001</v>
      </c>
      <c r="S359" s="236">
        <v>0</v>
      </c>
      <c r="T359" s="23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8" t="s">
        <v>180</v>
      </c>
      <c r="AT359" s="238" t="s">
        <v>297</v>
      </c>
      <c r="AU359" s="238" t="s">
        <v>82</v>
      </c>
      <c r="AY359" s="17" t="s">
        <v>134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7" t="s">
        <v>80</v>
      </c>
      <c r="BK359" s="239">
        <f>ROUND(I359*H359,2)</f>
        <v>0</v>
      </c>
      <c r="BL359" s="17" t="s">
        <v>141</v>
      </c>
      <c r="BM359" s="238" t="s">
        <v>526</v>
      </c>
    </row>
    <row r="360" s="2" customFormat="1">
      <c r="A360" s="38"/>
      <c r="B360" s="39"/>
      <c r="C360" s="40"/>
      <c r="D360" s="240" t="s">
        <v>143</v>
      </c>
      <c r="E360" s="40"/>
      <c r="F360" s="241" t="s">
        <v>525</v>
      </c>
      <c r="G360" s="40"/>
      <c r="H360" s="40"/>
      <c r="I360" s="242"/>
      <c r="J360" s="40"/>
      <c r="K360" s="40"/>
      <c r="L360" s="44"/>
      <c r="M360" s="243"/>
      <c r="N360" s="244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143</v>
      </c>
      <c r="AU360" s="17" t="s">
        <v>82</v>
      </c>
    </row>
    <row r="361" s="2" customFormat="1" ht="33" customHeight="1">
      <c r="A361" s="38"/>
      <c r="B361" s="39"/>
      <c r="C361" s="227" t="s">
        <v>527</v>
      </c>
      <c r="D361" s="227" t="s">
        <v>136</v>
      </c>
      <c r="E361" s="228" t="s">
        <v>528</v>
      </c>
      <c r="F361" s="229" t="s">
        <v>529</v>
      </c>
      <c r="G361" s="230" t="s">
        <v>390</v>
      </c>
      <c r="H361" s="231">
        <v>70</v>
      </c>
      <c r="I361" s="232"/>
      <c r="J361" s="233">
        <f>ROUND(I361*H361,2)</f>
        <v>0</v>
      </c>
      <c r="K361" s="229" t="s">
        <v>140</v>
      </c>
      <c r="L361" s="44"/>
      <c r="M361" s="234" t="s">
        <v>1</v>
      </c>
      <c r="N361" s="235" t="s">
        <v>38</v>
      </c>
      <c r="O361" s="91"/>
      <c r="P361" s="236">
        <f>O361*H361</f>
        <v>0</v>
      </c>
      <c r="Q361" s="236">
        <v>0.11518752</v>
      </c>
      <c r="R361" s="236">
        <f>Q361*H361</f>
        <v>8.0631263999999998</v>
      </c>
      <c r="S361" s="236">
        <v>0</v>
      </c>
      <c r="T361" s="23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8" t="s">
        <v>141</v>
      </c>
      <c r="AT361" s="238" t="s">
        <v>136</v>
      </c>
      <c r="AU361" s="238" t="s">
        <v>82</v>
      </c>
      <c r="AY361" s="17" t="s">
        <v>134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7" t="s">
        <v>80</v>
      </c>
      <c r="BK361" s="239">
        <f>ROUND(I361*H361,2)</f>
        <v>0</v>
      </c>
      <c r="BL361" s="17" t="s">
        <v>141</v>
      </c>
      <c r="BM361" s="238" t="s">
        <v>530</v>
      </c>
    </row>
    <row r="362" s="2" customFormat="1">
      <c r="A362" s="38"/>
      <c r="B362" s="39"/>
      <c r="C362" s="40"/>
      <c r="D362" s="240" t="s">
        <v>143</v>
      </c>
      <c r="E362" s="40"/>
      <c r="F362" s="241" t="s">
        <v>531</v>
      </c>
      <c r="G362" s="40"/>
      <c r="H362" s="40"/>
      <c r="I362" s="242"/>
      <c r="J362" s="40"/>
      <c r="K362" s="40"/>
      <c r="L362" s="44"/>
      <c r="M362" s="243"/>
      <c r="N362" s="244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143</v>
      </c>
      <c r="AU362" s="17" t="s">
        <v>82</v>
      </c>
    </row>
    <row r="363" s="13" customFormat="1">
      <c r="A363" s="13"/>
      <c r="B363" s="245"/>
      <c r="C363" s="246"/>
      <c r="D363" s="240" t="s">
        <v>145</v>
      </c>
      <c r="E363" s="247" t="s">
        <v>1</v>
      </c>
      <c r="F363" s="248" t="s">
        <v>532</v>
      </c>
      <c r="G363" s="246"/>
      <c r="H363" s="249">
        <v>70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5" t="s">
        <v>145</v>
      </c>
      <c r="AU363" s="255" t="s">
        <v>82</v>
      </c>
      <c r="AV363" s="13" t="s">
        <v>82</v>
      </c>
      <c r="AW363" s="13" t="s">
        <v>30</v>
      </c>
      <c r="AX363" s="13" t="s">
        <v>80</v>
      </c>
      <c r="AY363" s="255" t="s">
        <v>134</v>
      </c>
    </row>
    <row r="364" s="2" customFormat="1" ht="16.5" customHeight="1">
      <c r="A364" s="38"/>
      <c r="B364" s="39"/>
      <c r="C364" s="277" t="s">
        <v>533</v>
      </c>
      <c r="D364" s="277" t="s">
        <v>297</v>
      </c>
      <c r="E364" s="278" t="s">
        <v>534</v>
      </c>
      <c r="F364" s="279" t="s">
        <v>535</v>
      </c>
      <c r="G364" s="280" t="s">
        <v>390</v>
      </c>
      <c r="H364" s="281">
        <v>70</v>
      </c>
      <c r="I364" s="282"/>
      <c r="J364" s="283">
        <f>ROUND(I364*H364,2)</f>
        <v>0</v>
      </c>
      <c r="K364" s="279" t="s">
        <v>140</v>
      </c>
      <c r="L364" s="284"/>
      <c r="M364" s="285" t="s">
        <v>1</v>
      </c>
      <c r="N364" s="286" t="s">
        <v>38</v>
      </c>
      <c r="O364" s="91"/>
      <c r="P364" s="236">
        <f>O364*H364</f>
        <v>0</v>
      </c>
      <c r="Q364" s="236">
        <v>0.040000000000000001</v>
      </c>
      <c r="R364" s="236">
        <f>Q364*H364</f>
        <v>2.8000000000000003</v>
      </c>
      <c r="S364" s="236">
        <v>0</v>
      </c>
      <c r="T364" s="23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8" t="s">
        <v>180</v>
      </c>
      <c r="AT364" s="238" t="s">
        <v>297</v>
      </c>
      <c r="AU364" s="238" t="s">
        <v>82</v>
      </c>
      <c r="AY364" s="17" t="s">
        <v>134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7" t="s">
        <v>80</v>
      </c>
      <c r="BK364" s="239">
        <f>ROUND(I364*H364,2)</f>
        <v>0</v>
      </c>
      <c r="BL364" s="17" t="s">
        <v>141</v>
      </c>
      <c r="BM364" s="238" t="s">
        <v>536</v>
      </c>
    </row>
    <row r="365" s="2" customFormat="1">
      <c r="A365" s="38"/>
      <c r="B365" s="39"/>
      <c r="C365" s="40"/>
      <c r="D365" s="240" t="s">
        <v>143</v>
      </c>
      <c r="E365" s="40"/>
      <c r="F365" s="241" t="s">
        <v>535</v>
      </c>
      <c r="G365" s="40"/>
      <c r="H365" s="40"/>
      <c r="I365" s="242"/>
      <c r="J365" s="40"/>
      <c r="K365" s="40"/>
      <c r="L365" s="44"/>
      <c r="M365" s="243"/>
      <c r="N365" s="244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143</v>
      </c>
      <c r="AU365" s="17" t="s">
        <v>82</v>
      </c>
    </row>
    <row r="366" s="2" customFormat="1" ht="24.15" customHeight="1">
      <c r="A366" s="38"/>
      <c r="B366" s="39"/>
      <c r="C366" s="227" t="s">
        <v>537</v>
      </c>
      <c r="D366" s="227" t="s">
        <v>136</v>
      </c>
      <c r="E366" s="228" t="s">
        <v>538</v>
      </c>
      <c r="F366" s="229" t="s">
        <v>539</v>
      </c>
      <c r="G366" s="230" t="s">
        <v>390</v>
      </c>
      <c r="H366" s="231">
        <v>70</v>
      </c>
      <c r="I366" s="232"/>
      <c r="J366" s="233">
        <f>ROUND(I366*H366,2)</f>
        <v>0</v>
      </c>
      <c r="K366" s="229" t="s">
        <v>140</v>
      </c>
      <c r="L366" s="44"/>
      <c r="M366" s="234" t="s">
        <v>1</v>
      </c>
      <c r="N366" s="235" t="s">
        <v>38</v>
      </c>
      <c r="O366" s="91"/>
      <c r="P366" s="236">
        <f>O366*H366</f>
        <v>0</v>
      </c>
      <c r="Q366" s="236">
        <v>0.085762500000000005</v>
      </c>
      <c r="R366" s="236">
        <f>Q366*H366</f>
        <v>6.0033750000000001</v>
      </c>
      <c r="S366" s="236">
        <v>0</v>
      </c>
      <c r="T366" s="23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8" t="s">
        <v>141</v>
      </c>
      <c r="AT366" s="238" t="s">
        <v>136</v>
      </c>
      <c r="AU366" s="238" t="s">
        <v>82</v>
      </c>
      <c r="AY366" s="17" t="s">
        <v>134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7" t="s">
        <v>80</v>
      </c>
      <c r="BK366" s="239">
        <f>ROUND(I366*H366,2)</f>
        <v>0</v>
      </c>
      <c r="BL366" s="17" t="s">
        <v>141</v>
      </c>
      <c r="BM366" s="238" t="s">
        <v>540</v>
      </c>
    </row>
    <row r="367" s="2" customFormat="1">
      <c r="A367" s="38"/>
      <c r="B367" s="39"/>
      <c r="C367" s="40"/>
      <c r="D367" s="240" t="s">
        <v>143</v>
      </c>
      <c r="E367" s="40"/>
      <c r="F367" s="241" t="s">
        <v>541</v>
      </c>
      <c r="G367" s="40"/>
      <c r="H367" s="40"/>
      <c r="I367" s="242"/>
      <c r="J367" s="40"/>
      <c r="K367" s="40"/>
      <c r="L367" s="44"/>
      <c r="M367" s="243"/>
      <c r="N367" s="244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143</v>
      </c>
      <c r="AU367" s="17" t="s">
        <v>82</v>
      </c>
    </row>
    <row r="368" s="13" customFormat="1">
      <c r="A368" s="13"/>
      <c r="B368" s="245"/>
      <c r="C368" s="246"/>
      <c r="D368" s="240" t="s">
        <v>145</v>
      </c>
      <c r="E368" s="247" t="s">
        <v>1</v>
      </c>
      <c r="F368" s="248" t="s">
        <v>532</v>
      </c>
      <c r="G368" s="246"/>
      <c r="H368" s="249">
        <v>70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5" t="s">
        <v>145</v>
      </c>
      <c r="AU368" s="255" t="s">
        <v>82</v>
      </c>
      <c r="AV368" s="13" t="s">
        <v>82</v>
      </c>
      <c r="AW368" s="13" t="s">
        <v>30</v>
      </c>
      <c r="AX368" s="13" t="s">
        <v>80</v>
      </c>
      <c r="AY368" s="255" t="s">
        <v>134</v>
      </c>
    </row>
    <row r="369" s="2" customFormat="1" ht="16.5" customHeight="1">
      <c r="A369" s="38"/>
      <c r="B369" s="39"/>
      <c r="C369" s="277" t="s">
        <v>542</v>
      </c>
      <c r="D369" s="277" t="s">
        <v>297</v>
      </c>
      <c r="E369" s="278" t="s">
        <v>543</v>
      </c>
      <c r="F369" s="279" t="s">
        <v>544</v>
      </c>
      <c r="G369" s="280" t="s">
        <v>390</v>
      </c>
      <c r="H369" s="281">
        <v>70</v>
      </c>
      <c r="I369" s="282"/>
      <c r="J369" s="283">
        <f>ROUND(I369*H369,2)</f>
        <v>0</v>
      </c>
      <c r="K369" s="279" t="s">
        <v>140</v>
      </c>
      <c r="L369" s="284"/>
      <c r="M369" s="285" t="s">
        <v>1</v>
      </c>
      <c r="N369" s="286" t="s">
        <v>38</v>
      </c>
      <c r="O369" s="91"/>
      <c r="P369" s="236">
        <f>O369*H369</f>
        <v>0</v>
      </c>
      <c r="Q369" s="236">
        <v>0.045999999999999999</v>
      </c>
      <c r="R369" s="236">
        <f>Q369*H369</f>
        <v>3.2199999999999998</v>
      </c>
      <c r="S369" s="236">
        <v>0</v>
      </c>
      <c r="T369" s="23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8" t="s">
        <v>180</v>
      </c>
      <c r="AT369" s="238" t="s">
        <v>297</v>
      </c>
      <c r="AU369" s="238" t="s">
        <v>82</v>
      </c>
      <c r="AY369" s="17" t="s">
        <v>134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7" t="s">
        <v>80</v>
      </c>
      <c r="BK369" s="239">
        <f>ROUND(I369*H369,2)</f>
        <v>0</v>
      </c>
      <c r="BL369" s="17" t="s">
        <v>141</v>
      </c>
      <c r="BM369" s="238" t="s">
        <v>545</v>
      </c>
    </row>
    <row r="370" s="2" customFormat="1">
      <c r="A370" s="38"/>
      <c r="B370" s="39"/>
      <c r="C370" s="40"/>
      <c r="D370" s="240" t="s">
        <v>143</v>
      </c>
      <c r="E370" s="40"/>
      <c r="F370" s="241" t="s">
        <v>544</v>
      </c>
      <c r="G370" s="40"/>
      <c r="H370" s="40"/>
      <c r="I370" s="242"/>
      <c r="J370" s="40"/>
      <c r="K370" s="40"/>
      <c r="L370" s="44"/>
      <c r="M370" s="243"/>
      <c r="N370" s="244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143</v>
      </c>
      <c r="AU370" s="17" t="s">
        <v>82</v>
      </c>
    </row>
    <row r="371" s="2" customFormat="1" ht="33" customHeight="1">
      <c r="A371" s="38"/>
      <c r="B371" s="39"/>
      <c r="C371" s="227" t="s">
        <v>546</v>
      </c>
      <c r="D371" s="227" t="s">
        <v>136</v>
      </c>
      <c r="E371" s="228" t="s">
        <v>547</v>
      </c>
      <c r="F371" s="229" t="s">
        <v>548</v>
      </c>
      <c r="G371" s="230" t="s">
        <v>390</v>
      </c>
      <c r="H371" s="231">
        <v>7.4000000000000004</v>
      </c>
      <c r="I371" s="232"/>
      <c r="J371" s="233">
        <f>ROUND(I371*H371,2)</f>
        <v>0</v>
      </c>
      <c r="K371" s="229" t="s">
        <v>140</v>
      </c>
      <c r="L371" s="44"/>
      <c r="M371" s="234" t="s">
        <v>1</v>
      </c>
      <c r="N371" s="235" t="s">
        <v>38</v>
      </c>
      <c r="O371" s="91"/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8" t="s">
        <v>141</v>
      </c>
      <c r="AT371" s="238" t="s">
        <v>136</v>
      </c>
      <c r="AU371" s="238" t="s">
        <v>82</v>
      </c>
      <c r="AY371" s="17" t="s">
        <v>134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7" t="s">
        <v>80</v>
      </c>
      <c r="BK371" s="239">
        <f>ROUND(I371*H371,2)</f>
        <v>0</v>
      </c>
      <c r="BL371" s="17" t="s">
        <v>141</v>
      </c>
      <c r="BM371" s="238" t="s">
        <v>549</v>
      </c>
    </row>
    <row r="372" s="2" customFormat="1">
      <c r="A372" s="38"/>
      <c r="B372" s="39"/>
      <c r="C372" s="40"/>
      <c r="D372" s="240" t="s">
        <v>143</v>
      </c>
      <c r="E372" s="40"/>
      <c r="F372" s="241" t="s">
        <v>550</v>
      </c>
      <c r="G372" s="40"/>
      <c r="H372" s="40"/>
      <c r="I372" s="242"/>
      <c r="J372" s="40"/>
      <c r="K372" s="40"/>
      <c r="L372" s="44"/>
      <c r="M372" s="243"/>
      <c r="N372" s="244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143</v>
      </c>
      <c r="AU372" s="17" t="s">
        <v>82</v>
      </c>
    </row>
    <row r="373" s="13" customFormat="1">
      <c r="A373" s="13"/>
      <c r="B373" s="245"/>
      <c r="C373" s="246"/>
      <c r="D373" s="240" t="s">
        <v>145</v>
      </c>
      <c r="E373" s="247" t="s">
        <v>1</v>
      </c>
      <c r="F373" s="248" t="s">
        <v>551</v>
      </c>
      <c r="G373" s="246"/>
      <c r="H373" s="249">
        <v>7.4000000000000004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5" t="s">
        <v>145</v>
      </c>
      <c r="AU373" s="255" t="s">
        <v>82</v>
      </c>
      <c r="AV373" s="13" t="s">
        <v>82</v>
      </c>
      <c r="AW373" s="13" t="s">
        <v>30</v>
      </c>
      <c r="AX373" s="13" t="s">
        <v>80</v>
      </c>
      <c r="AY373" s="255" t="s">
        <v>134</v>
      </c>
    </row>
    <row r="374" s="14" customFormat="1">
      <c r="A374" s="14"/>
      <c r="B374" s="256"/>
      <c r="C374" s="257"/>
      <c r="D374" s="240" t="s">
        <v>145</v>
      </c>
      <c r="E374" s="258" t="s">
        <v>1</v>
      </c>
      <c r="F374" s="259" t="s">
        <v>552</v>
      </c>
      <c r="G374" s="257"/>
      <c r="H374" s="258" t="s">
        <v>1</v>
      </c>
      <c r="I374" s="260"/>
      <c r="J374" s="257"/>
      <c r="K374" s="257"/>
      <c r="L374" s="261"/>
      <c r="M374" s="262"/>
      <c r="N374" s="263"/>
      <c r="O374" s="263"/>
      <c r="P374" s="263"/>
      <c r="Q374" s="263"/>
      <c r="R374" s="263"/>
      <c r="S374" s="263"/>
      <c r="T374" s="26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5" t="s">
        <v>145</v>
      </c>
      <c r="AU374" s="265" t="s">
        <v>82</v>
      </c>
      <c r="AV374" s="14" t="s">
        <v>80</v>
      </c>
      <c r="AW374" s="14" t="s">
        <v>30</v>
      </c>
      <c r="AX374" s="14" t="s">
        <v>73</v>
      </c>
      <c r="AY374" s="265" t="s">
        <v>134</v>
      </c>
    </row>
    <row r="375" s="2" customFormat="1" ht="16.5" customHeight="1">
      <c r="A375" s="38"/>
      <c r="B375" s="39"/>
      <c r="C375" s="277" t="s">
        <v>553</v>
      </c>
      <c r="D375" s="277" t="s">
        <v>297</v>
      </c>
      <c r="E375" s="278" t="s">
        <v>554</v>
      </c>
      <c r="F375" s="279" t="s">
        <v>555</v>
      </c>
      <c r="G375" s="280" t="s">
        <v>390</v>
      </c>
      <c r="H375" s="281">
        <v>7.4000000000000004</v>
      </c>
      <c r="I375" s="282"/>
      <c r="J375" s="283">
        <f>ROUND(I375*H375,2)</f>
        <v>0</v>
      </c>
      <c r="K375" s="279" t="s">
        <v>140</v>
      </c>
      <c r="L375" s="284"/>
      <c r="M375" s="285" t="s">
        <v>1</v>
      </c>
      <c r="N375" s="286" t="s">
        <v>38</v>
      </c>
      <c r="O375" s="91"/>
      <c r="P375" s="236">
        <f>O375*H375</f>
        <v>0</v>
      </c>
      <c r="Q375" s="236">
        <v>0.0086999999999999994</v>
      </c>
      <c r="R375" s="236">
        <f>Q375*H375</f>
        <v>0.064379999999999993</v>
      </c>
      <c r="S375" s="236">
        <v>0</v>
      </c>
      <c r="T375" s="237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8" t="s">
        <v>180</v>
      </c>
      <c r="AT375" s="238" t="s">
        <v>297</v>
      </c>
      <c r="AU375" s="238" t="s">
        <v>82</v>
      </c>
      <c r="AY375" s="17" t="s">
        <v>134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7" t="s">
        <v>80</v>
      </c>
      <c r="BK375" s="239">
        <f>ROUND(I375*H375,2)</f>
        <v>0</v>
      </c>
      <c r="BL375" s="17" t="s">
        <v>141</v>
      </c>
      <c r="BM375" s="238" t="s">
        <v>556</v>
      </c>
    </row>
    <row r="376" s="2" customFormat="1">
      <c r="A376" s="38"/>
      <c r="B376" s="39"/>
      <c r="C376" s="40"/>
      <c r="D376" s="240" t="s">
        <v>143</v>
      </c>
      <c r="E376" s="40"/>
      <c r="F376" s="241" t="s">
        <v>555</v>
      </c>
      <c r="G376" s="40"/>
      <c r="H376" s="40"/>
      <c r="I376" s="242"/>
      <c r="J376" s="40"/>
      <c r="K376" s="40"/>
      <c r="L376" s="44"/>
      <c r="M376" s="243"/>
      <c r="N376" s="244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143</v>
      </c>
      <c r="AU376" s="17" t="s">
        <v>82</v>
      </c>
    </row>
    <row r="377" s="2" customFormat="1" ht="33" customHeight="1">
      <c r="A377" s="38"/>
      <c r="B377" s="39"/>
      <c r="C377" s="227" t="s">
        <v>557</v>
      </c>
      <c r="D377" s="227" t="s">
        <v>136</v>
      </c>
      <c r="E377" s="228" t="s">
        <v>558</v>
      </c>
      <c r="F377" s="229" t="s">
        <v>559</v>
      </c>
      <c r="G377" s="230" t="s">
        <v>390</v>
      </c>
      <c r="H377" s="231">
        <v>8.3000000000000007</v>
      </c>
      <c r="I377" s="232"/>
      <c r="J377" s="233">
        <f>ROUND(I377*H377,2)</f>
        <v>0</v>
      </c>
      <c r="K377" s="229" t="s">
        <v>140</v>
      </c>
      <c r="L377" s="44"/>
      <c r="M377" s="234" t="s">
        <v>1</v>
      </c>
      <c r="N377" s="235" t="s">
        <v>38</v>
      </c>
      <c r="O377" s="91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141</v>
      </c>
      <c r="AT377" s="238" t="s">
        <v>136</v>
      </c>
      <c r="AU377" s="238" t="s">
        <v>82</v>
      </c>
      <c r="AY377" s="17" t="s">
        <v>134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80</v>
      </c>
      <c r="BK377" s="239">
        <f>ROUND(I377*H377,2)</f>
        <v>0</v>
      </c>
      <c r="BL377" s="17" t="s">
        <v>141</v>
      </c>
      <c r="BM377" s="238" t="s">
        <v>560</v>
      </c>
    </row>
    <row r="378" s="2" customFormat="1">
      <c r="A378" s="38"/>
      <c r="B378" s="39"/>
      <c r="C378" s="40"/>
      <c r="D378" s="240" t="s">
        <v>143</v>
      </c>
      <c r="E378" s="40"/>
      <c r="F378" s="241" t="s">
        <v>561</v>
      </c>
      <c r="G378" s="40"/>
      <c r="H378" s="40"/>
      <c r="I378" s="242"/>
      <c r="J378" s="40"/>
      <c r="K378" s="40"/>
      <c r="L378" s="44"/>
      <c r="M378" s="243"/>
      <c r="N378" s="244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143</v>
      </c>
      <c r="AU378" s="17" t="s">
        <v>82</v>
      </c>
    </row>
    <row r="379" s="13" customFormat="1">
      <c r="A379" s="13"/>
      <c r="B379" s="245"/>
      <c r="C379" s="246"/>
      <c r="D379" s="240" t="s">
        <v>145</v>
      </c>
      <c r="E379" s="247" t="s">
        <v>1</v>
      </c>
      <c r="F379" s="248" t="s">
        <v>562</v>
      </c>
      <c r="G379" s="246"/>
      <c r="H379" s="249">
        <v>8.3000000000000007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5" t="s">
        <v>145</v>
      </c>
      <c r="AU379" s="255" t="s">
        <v>82</v>
      </c>
      <c r="AV379" s="13" t="s">
        <v>82</v>
      </c>
      <c r="AW379" s="13" t="s">
        <v>30</v>
      </c>
      <c r="AX379" s="13" t="s">
        <v>80</v>
      </c>
      <c r="AY379" s="255" t="s">
        <v>134</v>
      </c>
    </row>
    <row r="380" s="14" customFormat="1">
      <c r="A380" s="14"/>
      <c r="B380" s="256"/>
      <c r="C380" s="257"/>
      <c r="D380" s="240" t="s">
        <v>145</v>
      </c>
      <c r="E380" s="258" t="s">
        <v>1</v>
      </c>
      <c r="F380" s="259" t="s">
        <v>424</v>
      </c>
      <c r="G380" s="257"/>
      <c r="H380" s="258" t="s">
        <v>1</v>
      </c>
      <c r="I380" s="260"/>
      <c r="J380" s="257"/>
      <c r="K380" s="257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145</v>
      </c>
      <c r="AU380" s="265" t="s">
        <v>82</v>
      </c>
      <c r="AV380" s="14" t="s">
        <v>80</v>
      </c>
      <c r="AW380" s="14" t="s">
        <v>30</v>
      </c>
      <c r="AX380" s="14" t="s">
        <v>73</v>
      </c>
      <c r="AY380" s="265" t="s">
        <v>134</v>
      </c>
    </row>
    <row r="381" s="2" customFormat="1" ht="16.5" customHeight="1">
      <c r="A381" s="38"/>
      <c r="B381" s="39"/>
      <c r="C381" s="277" t="s">
        <v>563</v>
      </c>
      <c r="D381" s="277" t="s">
        <v>297</v>
      </c>
      <c r="E381" s="278" t="s">
        <v>564</v>
      </c>
      <c r="F381" s="279" t="s">
        <v>565</v>
      </c>
      <c r="G381" s="280" t="s">
        <v>390</v>
      </c>
      <c r="H381" s="281">
        <v>8.3000000000000007</v>
      </c>
      <c r="I381" s="282"/>
      <c r="J381" s="283">
        <f>ROUND(I381*H381,2)</f>
        <v>0</v>
      </c>
      <c r="K381" s="279" t="s">
        <v>140</v>
      </c>
      <c r="L381" s="284"/>
      <c r="M381" s="285" t="s">
        <v>1</v>
      </c>
      <c r="N381" s="286" t="s">
        <v>38</v>
      </c>
      <c r="O381" s="91"/>
      <c r="P381" s="236">
        <f>O381*H381</f>
        <v>0</v>
      </c>
      <c r="Q381" s="236">
        <v>0.019099999999999999</v>
      </c>
      <c r="R381" s="236">
        <f>Q381*H381</f>
        <v>0.15853</v>
      </c>
      <c r="S381" s="236">
        <v>0</v>
      </c>
      <c r="T381" s="23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8" t="s">
        <v>180</v>
      </c>
      <c r="AT381" s="238" t="s">
        <v>297</v>
      </c>
      <c r="AU381" s="238" t="s">
        <v>82</v>
      </c>
      <c r="AY381" s="17" t="s">
        <v>134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7" t="s">
        <v>80</v>
      </c>
      <c r="BK381" s="239">
        <f>ROUND(I381*H381,2)</f>
        <v>0</v>
      </c>
      <c r="BL381" s="17" t="s">
        <v>141</v>
      </c>
      <c r="BM381" s="238" t="s">
        <v>566</v>
      </c>
    </row>
    <row r="382" s="2" customFormat="1">
      <c r="A382" s="38"/>
      <c r="B382" s="39"/>
      <c r="C382" s="40"/>
      <c r="D382" s="240" t="s">
        <v>143</v>
      </c>
      <c r="E382" s="40"/>
      <c r="F382" s="241" t="s">
        <v>565</v>
      </c>
      <c r="G382" s="40"/>
      <c r="H382" s="40"/>
      <c r="I382" s="242"/>
      <c r="J382" s="40"/>
      <c r="K382" s="40"/>
      <c r="L382" s="44"/>
      <c r="M382" s="243"/>
      <c r="N382" s="244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143</v>
      </c>
      <c r="AU382" s="17" t="s">
        <v>82</v>
      </c>
    </row>
    <row r="383" s="13" customFormat="1">
      <c r="A383" s="13"/>
      <c r="B383" s="245"/>
      <c r="C383" s="246"/>
      <c r="D383" s="240" t="s">
        <v>145</v>
      </c>
      <c r="E383" s="247" t="s">
        <v>1</v>
      </c>
      <c r="F383" s="248" t="s">
        <v>562</v>
      </c>
      <c r="G383" s="246"/>
      <c r="H383" s="249">
        <v>8.3000000000000007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5" t="s">
        <v>145</v>
      </c>
      <c r="AU383" s="255" t="s">
        <v>82</v>
      </c>
      <c r="AV383" s="13" t="s">
        <v>82</v>
      </c>
      <c r="AW383" s="13" t="s">
        <v>30</v>
      </c>
      <c r="AX383" s="13" t="s">
        <v>80</v>
      </c>
      <c r="AY383" s="255" t="s">
        <v>134</v>
      </c>
    </row>
    <row r="384" s="2" customFormat="1" ht="24.15" customHeight="1">
      <c r="A384" s="38"/>
      <c r="B384" s="39"/>
      <c r="C384" s="227" t="s">
        <v>567</v>
      </c>
      <c r="D384" s="227" t="s">
        <v>136</v>
      </c>
      <c r="E384" s="228" t="s">
        <v>568</v>
      </c>
      <c r="F384" s="229" t="s">
        <v>569</v>
      </c>
      <c r="G384" s="230" t="s">
        <v>390</v>
      </c>
      <c r="H384" s="231">
        <v>70</v>
      </c>
      <c r="I384" s="232"/>
      <c r="J384" s="233">
        <f>ROUND(I384*H384,2)</f>
        <v>0</v>
      </c>
      <c r="K384" s="229" t="s">
        <v>140</v>
      </c>
      <c r="L384" s="44"/>
      <c r="M384" s="234" t="s">
        <v>1</v>
      </c>
      <c r="N384" s="235" t="s">
        <v>38</v>
      </c>
      <c r="O384" s="91"/>
      <c r="P384" s="236">
        <f>O384*H384</f>
        <v>0</v>
      </c>
      <c r="Q384" s="236">
        <v>0.14760599999999999</v>
      </c>
      <c r="R384" s="236">
        <f>Q384*H384</f>
        <v>10.332419999999999</v>
      </c>
      <c r="S384" s="236">
        <v>0</v>
      </c>
      <c r="T384" s="23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8" t="s">
        <v>141</v>
      </c>
      <c r="AT384" s="238" t="s">
        <v>136</v>
      </c>
      <c r="AU384" s="238" t="s">
        <v>82</v>
      </c>
      <c r="AY384" s="17" t="s">
        <v>134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7" t="s">
        <v>80</v>
      </c>
      <c r="BK384" s="239">
        <f>ROUND(I384*H384,2)</f>
        <v>0</v>
      </c>
      <c r="BL384" s="17" t="s">
        <v>141</v>
      </c>
      <c r="BM384" s="238" t="s">
        <v>570</v>
      </c>
    </row>
    <row r="385" s="2" customFormat="1">
      <c r="A385" s="38"/>
      <c r="B385" s="39"/>
      <c r="C385" s="40"/>
      <c r="D385" s="240" t="s">
        <v>143</v>
      </c>
      <c r="E385" s="40"/>
      <c r="F385" s="241" t="s">
        <v>571</v>
      </c>
      <c r="G385" s="40"/>
      <c r="H385" s="40"/>
      <c r="I385" s="242"/>
      <c r="J385" s="40"/>
      <c r="K385" s="40"/>
      <c r="L385" s="44"/>
      <c r="M385" s="243"/>
      <c r="N385" s="244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143</v>
      </c>
      <c r="AU385" s="17" t="s">
        <v>82</v>
      </c>
    </row>
    <row r="386" s="13" customFormat="1">
      <c r="A386" s="13"/>
      <c r="B386" s="245"/>
      <c r="C386" s="246"/>
      <c r="D386" s="240" t="s">
        <v>145</v>
      </c>
      <c r="E386" s="247" t="s">
        <v>1</v>
      </c>
      <c r="F386" s="248" t="s">
        <v>532</v>
      </c>
      <c r="G386" s="246"/>
      <c r="H386" s="249">
        <v>70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5" t="s">
        <v>145</v>
      </c>
      <c r="AU386" s="255" t="s">
        <v>82</v>
      </c>
      <c r="AV386" s="13" t="s">
        <v>82</v>
      </c>
      <c r="AW386" s="13" t="s">
        <v>30</v>
      </c>
      <c r="AX386" s="13" t="s">
        <v>80</v>
      </c>
      <c r="AY386" s="255" t="s">
        <v>134</v>
      </c>
    </row>
    <row r="387" s="2" customFormat="1" ht="16.5" customHeight="1">
      <c r="A387" s="38"/>
      <c r="B387" s="39"/>
      <c r="C387" s="277" t="s">
        <v>572</v>
      </c>
      <c r="D387" s="277" t="s">
        <v>297</v>
      </c>
      <c r="E387" s="278" t="s">
        <v>573</v>
      </c>
      <c r="F387" s="279" t="s">
        <v>574</v>
      </c>
      <c r="G387" s="280" t="s">
        <v>390</v>
      </c>
      <c r="H387" s="281">
        <v>70</v>
      </c>
      <c r="I387" s="282"/>
      <c r="J387" s="283">
        <f>ROUND(I387*H387,2)</f>
        <v>0</v>
      </c>
      <c r="K387" s="279" t="s">
        <v>241</v>
      </c>
      <c r="L387" s="284"/>
      <c r="M387" s="285" t="s">
        <v>1</v>
      </c>
      <c r="N387" s="286" t="s">
        <v>38</v>
      </c>
      <c r="O387" s="91"/>
      <c r="P387" s="236">
        <f>O387*H387</f>
        <v>0</v>
      </c>
      <c r="Q387" s="236">
        <v>0.26330999999999999</v>
      </c>
      <c r="R387" s="236">
        <f>Q387*H387</f>
        <v>18.431699999999999</v>
      </c>
      <c r="S387" s="236">
        <v>0</v>
      </c>
      <c r="T387" s="23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8" t="s">
        <v>180</v>
      </c>
      <c r="AT387" s="238" t="s">
        <v>297</v>
      </c>
      <c r="AU387" s="238" t="s">
        <v>82</v>
      </c>
      <c r="AY387" s="17" t="s">
        <v>134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7" t="s">
        <v>80</v>
      </c>
      <c r="BK387" s="239">
        <f>ROUND(I387*H387,2)</f>
        <v>0</v>
      </c>
      <c r="BL387" s="17" t="s">
        <v>141</v>
      </c>
      <c r="BM387" s="238" t="s">
        <v>575</v>
      </c>
    </row>
    <row r="388" s="2" customFormat="1">
      <c r="A388" s="38"/>
      <c r="B388" s="39"/>
      <c r="C388" s="40"/>
      <c r="D388" s="240" t="s">
        <v>143</v>
      </c>
      <c r="E388" s="40"/>
      <c r="F388" s="241" t="s">
        <v>576</v>
      </c>
      <c r="G388" s="40"/>
      <c r="H388" s="40"/>
      <c r="I388" s="242"/>
      <c r="J388" s="40"/>
      <c r="K388" s="40"/>
      <c r="L388" s="44"/>
      <c r="M388" s="243"/>
      <c r="N388" s="244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143</v>
      </c>
      <c r="AU388" s="17" t="s">
        <v>82</v>
      </c>
    </row>
    <row r="389" s="13" customFormat="1">
      <c r="A389" s="13"/>
      <c r="B389" s="245"/>
      <c r="C389" s="246"/>
      <c r="D389" s="240" t="s">
        <v>145</v>
      </c>
      <c r="E389" s="247" t="s">
        <v>1</v>
      </c>
      <c r="F389" s="248" t="s">
        <v>532</v>
      </c>
      <c r="G389" s="246"/>
      <c r="H389" s="249">
        <v>70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5" t="s">
        <v>145</v>
      </c>
      <c r="AU389" s="255" t="s">
        <v>82</v>
      </c>
      <c r="AV389" s="13" t="s">
        <v>82</v>
      </c>
      <c r="AW389" s="13" t="s">
        <v>30</v>
      </c>
      <c r="AX389" s="13" t="s">
        <v>80</v>
      </c>
      <c r="AY389" s="255" t="s">
        <v>134</v>
      </c>
    </row>
    <row r="390" s="2" customFormat="1" ht="24.15" customHeight="1">
      <c r="A390" s="38"/>
      <c r="B390" s="39"/>
      <c r="C390" s="227" t="s">
        <v>577</v>
      </c>
      <c r="D390" s="227" t="s">
        <v>136</v>
      </c>
      <c r="E390" s="228" t="s">
        <v>578</v>
      </c>
      <c r="F390" s="229" t="s">
        <v>579</v>
      </c>
      <c r="G390" s="230" t="s">
        <v>390</v>
      </c>
      <c r="H390" s="231">
        <v>5.5</v>
      </c>
      <c r="I390" s="232"/>
      <c r="J390" s="233">
        <f>ROUND(I390*H390,2)</f>
        <v>0</v>
      </c>
      <c r="K390" s="229" t="s">
        <v>140</v>
      </c>
      <c r="L390" s="44"/>
      <c r="M390" s="234" t="s">
        <v>1</v>
      </c>
      <c r="N390" s="235" t="s">
        <v>38</v>
      </c>
      <c r="O390" s="91"/>
      <c r="P390" s="236">
        <f>O390*H390</f>
        <v>0</v>
      </c>
      <c r="Q390" s="236">
        <v>0</v>
      </c>
      <c r="R390" s="236">
        <f>Q390*H390</f>
        <v>0</v>
      </c>
      <c r="S390" s="236">
        <v>0.085999999999999993</v>
      </c>
      <c r="T390" s="237">
        <f>S390*H390</f>
        <v>0.47299999999999998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8" t="s">
        <v>141</v>
      </c>
      <c r="AT390" s="238" t="s">
        <v>136</v>
      </c>
      <c r="AU390" s="238" t="s">
        <v>82</v>
      </c>
      <c r="AY390" s="17" t="s">
        <v>134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7" t="s">
        <v>80</v>
      </c>
      <c r="BK390" s="239">
        <f>ROUND(I390*H390,2)</f>
        <v>0</v>
      </c>
      <c r="BL390" s="17" t="s">
        <v>141</v>
      </c>
      <c r="BM390" s="238" t="s">
        <v>580</v>
      </c>
    </row>
    <row r="391" s="2" customFormat="1">
      <c r="A391" s="38"/>
      <c r="B391" s="39"/>
      <c r="C391" s="40"/>
      <c r="D391" s="240" t="s">
        <v>143</v>
      </c>
      <c r="E391" s="40"/>
      <c r="F391" s="241" t="s">
        <v>581</v>
      </c>
      <c r="G391" s="40"/>
      <c r="H391" s="40"/>
      <c r="I391" s="242"/>
      <c r="J391" s="40"/>
      <c r="K391" s="40"/>
      <c r="L391" s="44"/>
      <c r="M391" s="243"/>
      <c r="N391" s="244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143</v>
      </c>
      <c r="AU391" s="17" t="s">
        <v>82</v>
      </c>
    </row>
    <row r="392" s="13" customFormat="1">
      <c r="A392" s="13"/>
      <c r="B392" s="245"/>
      <c r="C392" s="246"/>
      <c r="D392" s="240" t="s">
        <v>145</v>
      </c>
      <c r="E392" s="247" t="s">
        <v>1</v>
      </c>
      <c r="F392" s="248" t="s">
        <v>582</v>
      </c>
      <c r="G392" s="246"/>
      <c r="H392" s="249">
        <v>5.5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5" t="s">
        <v>145</v>
      </c>
      <c r="AU392" s="255" t="s">
        <v>82</v>
      </c>
      <c r="AV392" s="13" t="s">
        <v>82</v>
      </c>
      <c r="AW392" s="13" t="s">
        <v>30</v>
      </c>
      <c r="AX392" s="13" t="s">
        <v>80</v>
      </c>
      <c r="AY392" s="255" t="s">
        <v>134</v>
      </c>
    </row>
    <row r="393" s="2" customFormat="1" ht="24.15" customHeight="1">
      <c r="A393" s="38"/>
      <c r="B393" s="39"/>
      <c r="C393" s="227" t="s">
        <v>583</v>
      </c>
      <c r="D393" s="227" t="s">
        <v>136</v>
      </c>
      <c r="E393" s="228" t="s">
        <v>584</v>
      </c>
      <c r="F393" s="229" t="s">
        <v>585</v>
      </c>
      <c r="G393" s="230" t="s">
        <v>160</v>
      </c>
      <c r="H393" s="231">
        <v>2</v>
      </c>
      <c r="I393" s="232"/>
      <c r="J393" s="233">
        <f>ROUND(I393*H393,2)</f>
        <v>0</v>
      </c>
      <c r="K393" s="229" t="s">
        <v>140</v>
      </c>
      <c r="L393" s="44"/>
      <c r="M393" s="234" t="s">
        <v>1</v>
      </c>
      <c r="N393" s="235" t="s">
        <v>38</v>
      </c>
      <c r="O393" s="91"/>
      <c r="P393" s="236">
        <f>O393*H393</f>
        <v>0</v>
      </c>
      <c r="Q393" s="236">
        <v>0</v>
      </c>
      <c r="R393" s="236">
        <f>Q393*H393</f>
        <v>0</v>
      </c>
      <c r="S393" s="236">
        <v>0.082000000000000003</v>
      </c>
      <c r="T393" s="237">
        <f>S393*H393</f>
        <v>0.16400000000000001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8" t="s">
        <v>141</v>
      </c>
      <c r="AT393" s="238" t="s">
        <v>136</v>
      </c>
      <c r="AU393" s="238" t="s">
        <v>82</v>
      </c>
      <c r="AY393" s="17" t="s">
        <v>134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7" t="s">
        <v>80</v>
      </c>
      <c r="BK393" s="239">
        <f>ROUND(I393*H393,2)</f>
        <v>0</v>
      </c>
      <c r="BL393" s="17" t="s">
        <v>141</v>
      </c>
      <c r="BM393" s="238" t="s">
        <v>586</v>
      </c>
    </row>
    <row r="394" s="2" customFormat="1">
      <c r="A394" s="38"/>
      <c r="B394" s="39"/>
      <c r="C394" s="40"/>
      <c r="D394" s="240" t="s">
        <v>143</v>
      </c>
      <c r="E394" s="40"/>
      <c r="F394" s="241" t="s">
        <v>587</v>
      </c>
      <c r="G394" s="40"/>
      <c r="H394" s="40"/>
      <c r="I394" s="242"/>
      <c r="J394" s="40"/>
      <c r="K394" s="40"/>
      <c r="L394" s="44"/>
      <c r="M394" s="243"/>
      <c r="N394" s="244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143</v>
      </c>
      <c r="AU394" s="17" t="s">
        <v>82</v>
      </c>
    </row>
    <row r="395" s="14" customFormat="1">
      <c r="A395" s="14"/>
      <c r="B395" s="256"/>
      <c r="C395" s="257"/>
      <c r="D395" s="240" t="s">
        <v>145</v>
      </c>
      <c r="E395" s="258" t="s">
        <v>1</v>
      </c>
      <c r="F395" s="259" t="s">
        <v>223</v>
      </c>
      <c r="G395" s="257"/>
      <c r="H395" s="258" t="s">
        <v>1</v>
      </c>
      <c r="I395" s="260"/>
      <c r="J395" s="257"/>
      <c r="K395" s="257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145</v>
      </c>
      <c r="AU395" s="265" t="s">
        <v>82</v>
      </c>
      <c r="AV395" s="14" t="s">
        <v>80</v>
      </c>
      <c r="AW395" s="14" t="s">
        <v>30</v>
      </c>
      <c r="AX395" s="14" t="s">
        <v>73</v>
      </c>
      <c r="AY395" s="265" t="s">
        <v>134</v>
      </c>
    </row>
    <row r="396" s="13" customFormat="1">
      <c r="A396" s="13"/>
      <c r="B396" s="245"/>
      <c r="C396" s="246"/>
      <c r="D396" s="240" t="s">
        <v>145</v>
      </c>
      <c r="E396" s="247" t="s">
        <v>1</v>
      </c>
      <c r="F396" s="248" t="s">
        <v>588</v>
      </c>
      <c r="G396" s="246"/>
      <c r="H396" s="249">
        <v>2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5" t="s">
        <v>145</v>
      </c>
      <c r="AU396" s="255" t="s">
        <v>82</v>
      </c>
      <c r="AV396" s="13" t="s">
        <v>82</v>
      </c>
      <c r="AW396" s="13" t="s">
        <v>30</v>
      </c>
      <c r="AX396" s="13" t="s">
        <v>80</v>
      </c>
      <c r="AY396" s="255" t="s">
        <v>134</v>
      </c>
    </row>
    <row r="397" s="2" customFormat="1" ht="24.15" customHeight="1">
      <c r="A397" s="38"/>
      <c r="B397" s="39"/>
      <c r="C397" s="227" t="s">
        <v>589</v>
      </c>
      <c r="D397" s="227" t="s">
        <v>136</v>
      </c>
      <c r="E397" s="228" t="s">
        <v>590</v>
      </c>
      <c r="F397" s="229" t="s">
        <v>591</v>
      </c>
      <c r="G397" s="230" t="s">
        <v>160</v>
      </c>
      <c r="H397" s="231">
        <v>2</v>
      </c>
      <c r="I397" s="232"/>
      <c r="J397" s="233">
        <f>ROUND(I397*H397,2)</f>
        <v>0</v>
      </c>
      <c r="K397" s="229" t="s">
        <v>140</v>
      </c>
      <c r="L397" s="44"/>
      <c r="M397" s="234" t="s">
        <v>1</v>
      </c>
      <c r="N397" s="235" t="s">
        <v>38</v>
      </c>
      <c r="O397" s="91"/>
      <c r="P397" s="236">
        <f>O397*H397</f>
        <v>0</v>
      </c>
      <c r="Q397" s="236">
        <v>0</v>
      </c>
      <c r="R397" s="236">
        <f>Q397*H397</f>
        <v>0</v>
      </c>
      <c r="S397" s="236">
        <v>0.0040000000000000001</v>
      </c>
      <c r="T397" s="237">
        <f>S397*H397</f>
        <v>0.0080000000000000002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8" t="s">
        <v>141</v>
      </c>
      <c r="AT397" s="238" t="s">
        <v>136</v>
      </c>
      <c r="AU397" s="238" t="s">
        <v>82</v>
      </c>
      <c r="AY397" s="17" t="s">
        <v>134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7" t="s">
        <v>80</v>
      </c>
      <c r="BK397" s="239">
        <f>ROUND(I397*H397,2)</f>
        <v>0</v>
      </c>
      <c r="BL397" s="17" t="s">
        <v>141</v>
      </c>
      <c r="BM397" s="238" t="s">
        <v>592</v>
      </c>
    </row>
    <row r="398" s="2" customFormat="1">
      <c r="A398" s="38"/>
      <c r="B398" s="39"/>
      <c r="C398" s="40"/>
      <c r="D398" s="240" t="s">
        <v>143</v>
      </c>
      <c r="E398" s="40"/>
      <c r="F398" s="241" t="s">
        <v>593</v>
      </c>
      <c r="G398" s="40"/>
      <c r="H398" s="40"/>
      <c r="I398" s="242"/>
      <c r="J398" s="40"/>
      <c r="K398" s="40"/>
      <c r="L398" s="44"/>
      <c r="M398" s="243"/>
      <c r="N398" s="244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143</v>
      </c>
      <c r="AU398" s="17" t="s">
        <v>82</v>
      </c>
    </row>
    <row r="399" s="13" customFormat="1">
      <c r="A399" s="13"/>
      <c r="B399" s="245"/>
      <c r="C399" s="246"/>
      <c r="D399" s="240" t="s">
        <v>145</v>
      </c>
      <c r="E399" s="247" t="s">
        <v>1</v>
      </c>
      <c r="F399" s="248" t="s">
        <v>82</v>
      </c>
      <c r="G399" s="246"/>
      <c r="H399" s="249">
        <v>2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5" t="s">
        <v>145</v>
      </c>
      <c r="AU399" s="255" t="s">
        <v>82</v>
      </c>
      <c r="AV399" s="13" t="s">
        <v>82</v>
      </c>
      <c r="AW399" s="13" t="s">
        <v>30</v>
      </c>
      <c r="AX399" s="13" t="s">
        <v>80</v>
      </c>
      <c r="AY399" s="255" t="s">
        <v>134</v>
      </c>
    </row>
    <row r="400" s="2" customFormat="1" ht="16.5" customHeight="1">
      <c r="A400" s="38"/>
      <c r="B400" s="39"/>
      <c r="C400" s="227" t="s">
        <v>594</v>
      </c>
      <c r="D400" s="227" t="s">
        <v>136</v>
      </c>
      <c r="E400" s="228" t="s">
        <v>595</v>
      </c>
      <c r="F400" s="229" t="s">
        <v>596</v>
      </c>
      <c r="G400" s="230" t="s">
        <v>390</v>
      </c>
      <c r="H400" s="231">
        <v>15.5</v>
      </c>
      <c r="I400" s="232"/>
      <c r="J400" s="233">
        <f>ROUND(I400*H400,2)</f>
        <v>0</v>
      </c>
      <c r="K400" s="229" t="s">
        <v>140</v>
      </c>
      <c r="L400" s="44"/>
      <c r="M400" s="234" t="s">
        <v>1</v>
      </c>
      <c r="N400" s="235" t="s">
        <v>38</v>
      </c>
      <c r="O400" s="91"/>
      <c r="P400" s="236">
        <f>O400*H400</f>
        <v>0</v>
      </c>
      <c r="Q400" s="236">
        <v>0</v>
      </c>
      <c r="R400" s="236">
        <f>Q400*H400</f>
        <v>0</v>
      </c>
      <c r="S400" s="236">
        <v>0.753</v>
      </c>
      <c r="T400" s="237">
        <f>S400*H400</f>
        <v>11.6715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8" t="s">
        <v>141</v>
      </c>
      <c r="AT400" s="238" t="s">
        <v>136</v>
      </c>
      <c r="AU400" s="238" t="s">
        <v>82</v>
      </c>
      <c r="AY400" s="17" t="s">
        <v>134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7" t="s">
        <v>80</v>
      </c>
      <c r="BK400" s="239">
        <f>ROUND(I400*H400,2)</f>
        <v>0</v>
      </c>
      <c r="BL400" s="17" t="s">
        <v>141</v>
      </c>
      <c r="BM400" s="238" t="s">
        <v>597</v>
      </c>
    </row>
    <row r="401" s="2" customFormat="1">
      <c r="A401" s="38"/>
      <c r="B401" s="39"/>
      <c r="C401" s="40"/>
      <c r="D401" s="240" t="s">
        <v>143</v>
      </c>
      <c r="E401" s="40"/>
      <c r="F401" s="241" t="s">
        <v>598</v>
      </c>
      <c r="G401" s="40"/>
      <c r="H401" s="40"/>
      <c r="I401" s="242"/>
      <c r="J401" s="40"/>
      <c r="K401" s="40"/>
      <c r="L401" s="44"/>
      <c r="M401" s="243"/>
      <c r="N401" s="244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143</v>
      </c>
      <c r="AU401" s="17" t="s">
        <v>82</v>
      </c>
    </row>
    <row r="402" s="13" customFormat="1">
      <c r="A402" s="13"/>
      <c r="B402" s="245"/>
      <c r="C402" s="246"/>
      <c r="D402" s="240" t="s">
        <v>145</v>
      </c>
      <c r="E402" s="247" t="s">
        <v>1</v>
      </c>
      <c r="F402" s="248" t="s">
        <v>599</v>
      </c>
      <c r="G402" s="246"/>
      <c r="H402" s="249">
        <v>15.5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5" t="s">
        <v>145</v>
      </c>
      <c r="AU402" s="255" t="s">
        <v>82</v>
      </c>
      <c r="AV402" s="13" t="s">
        <v>82</v>
      </c>
      <c r="AW402" s="13" t="s">
        <v>30</v>
      </c>
      <c r="AX402" s="13" t="s">
        <v>80</v>
      </c>
      <c r="AY402" s="255" t="s">
        <v>134</v>
      </c>
    </row>
    <row r="403" s="14" customFormat="1">
      <c r="A403" s="14"/>
      <c r="B403" s="256"/>
      <c r="C403" s="257"/>
      <c r="D403" s="240" t="s">
        <v>145</v>
      </c>
      <c r="E403" s="258" t="s">
        <v>1</v>
      </c>
      <c r="F403" s="259" t="s">
        <v>600</v>
      </c>
      <c r="G403" s="257"/>
      <c r="H403" s="258" t="s">
        <v>1</v>
      </c>
      <c r="I403" s="260"/>
      <c r="J403" s="257"/>
      <c r="K403" s="257"/>
      <c r="L403" s="261"/>
      <c r="M403" s="262"/>
      <c r="N403" s="263"/>
      <c r="O403" s="263"/>
      <c r="P403" s="263"/>
      <c r="Q403" s="263"/>
      <c r="R403" s="263"/>
      <c r="S403" s="263"/>
      <c r="T403" s="26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5" t="s">
        <v>145</v>
      </c>
      <c r="AU403" s="265" t="s">
        <v>82</v>
      </c>
      <c r="AV403" s="14" t="s">
        <v>80</v>
      </c>
      <c r="AW403" s="14" t="s">
        <v>30</v>
      </c>
      <c r="AX403" s="14" t="s">
        <v>73</v>
      </c>
      <c r="AY403" s="265" t="s">
        <v>134</v>
      </c>
    </row>
    <row r="404" s="12" customFormat="1" ht="22.8" customHeight="1">
      <c r="A404" s="12"/>
      <c r="B404" s="211"/>
      <c r="C404" s="212"/>
      <c r="D404" s="213" t="s">
        <v>72</v>
      </c>
      <c r="E404" s="225" t="s">
        <v>601</v>
      </c>
      <c r="F404" s="225" t="s">
        <v>602</v>
      </c>
      <c r="G404" s="212"/>
      <c r="H404" s="212"/>
      <c r="I404" s="215"/>
      <c r="J404" s="226">
        <f>BK404</f>
        <v>0</v>
      </c>
      <c r="K404" s="212"/>
      <c r="L404" s="217"/>
      <c r="M404" s="218"/>
      <c r="N404" s="219"/>
      <c r="O404" s="219"/>
      <c r="P404" s="220">
        <f>SUM(P405:P421)</f>
        <v>0</v>
      </c>
      <c r="Q404" s="219"/>
      <c r="R404" s="220">
        <f>SUM(R405:R421)</f>
        <v>0</v>
      </c>
      <c r="S404" s="219"/>
      <c r="T404" s="221">
        <f>SUM(T405:T421)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2" t="s">
        <v>80</v>
      </c>
      <c r="AT404" s="223" t="s">
        <v>72</v>
      </c>
      <c r="AU404" s="223" t="s">
        <v>80</v>
      </c>
      <c r="AY404" s="222" t="s">
        <v>134</v>
      </c>
      <c r="BK404" s="224">
        <f>SUM(BK405:BK421)</f>
        <v>0</v>
      </c>
    </row>
    <row r="405" s="2" customFormat="1" ht="21.75" customHeight="1">
      <c r="A405" s="38"/>
      <c r="B405" s="39"/>
      <c r="C405" s="227" t="s">
        <v>603</v>
      </c>
      <c r="D405" s="227" t="s">
        <v>136</v>
      </c>
      <c r="E405" s="228" t="s">
        <v>604</v>
      </c>
      <c r="F405" s="229" t="s">
        <v>605</v>
      </c>
      <c r="G405" s="230" t="s">
        <v>300</v>
      </c>
      <c r="H405" s="231">
        <v>730.55700000000002</v>
      </c>
      <c r="I405" s="232"/>
      <c r="J405" s="233">
        <f>ROUND(I405*H405,2)</f>
        <v>0</v>
      </c>
      <c r="K405" s="229" t="s">
        <v>140</v>
      </c>
      <c r="L405" s="44"/>
      <c r="M405" s="234" t="s">
        <v>1</v>
      </c>
      <c r="N405" s="235" t="s">
        <v>38</v>
      </c>
      <c r="O405" s="91"/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8" t="s">
        <v>141</v>
      </c>
      <c r="AT405" s="238" t="s">
        <v>136</v>
      </c>
      <c r="AU405" s="238" t="s">
        <v>82</v>
      </c>
      <c r="AY405" s="17" t="s">
        <v>134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7" t="s">
        <v>80</v>
      </c>
      <c r="BK405" s="239">
        <f>ROUND(I405*H405,2)</f>
        <v>0</v>
      </c>
      <c r="BL405" s="17" t="s">
        <v>141</v>
      </c>
      <c r="BM405" s="238" t="s">
        <v>606</v>
      </c>
    </row>
    <row r="406" s="2" customFormat="1">
      <c r="A406" s="38"/>
      <c r="B406" s="39"/>
      <c r="C406" s="40"/>
      <c r="D406" s="240" t="s">
        <v>143</v>
      </c>
      <c r="E406" s="40"/>
      <c r="F406" s="241" t="s">
        <v>607</v>
      </c>
      <c r="G406" s="40"/>
      <c r="H406" s="40"/>
      <c r="I406" s="242"/>
      <c r="J406" s="40"/>
      <c r="K406" s="40"/>
      <c r="L406" s="44"/>
      <c r="M406" s="243"/>
      <c r="N406" s="244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143</v>
      </c>
      <c r="AU406" s="17" t="s">
        <v>82</v>
      </c>
    </row>
    <row r="407" s="2" customFormat="1" ht="24.15" customHeight="1">
      <c r="A407" s="38"/>
      <c r="B407" s="39"/>
      <c r="C407" s="227" t="s">
        <v>608</v>
      </c>
      <c r="D407" s="227" t="s">
        <v>136</v>
      </c>
      <c r="E407" s="228" t="s">
        <v>609</v>
      </c>
      <c r="F407" s="229" t="s">
        <v>610</v>
      </c>
      <c r="G407" s="230" t="s">
        <v>300</v>
      </c>
      <c r="H407" s="231">
        <v>7305.5699999999997</v>
      </c>
      <c r="I407" s="232"/>
      <c r="J407" s="233">
        <f>ROUND(I407*H407,2)</f>
        <v>0</v>
      </c>
      <c r="K407" s="229" t="s">
        <v>140</v>
      </c>
      <c r="L407" s="44"/>
      <c r="M407" s="234" t="s">
        <v>1</v>
      </c>
      <c r="N407" s="235" t="s">
        <v>38</v>
      </c>
      <c r="O407" s="91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8" t="s">
        <v>141</v>
      </c>
      <c r="AT407" s="238" t="s">
        <v>136</v>
      </c>
      <c r="AU407" s="238" t="s">
        <v>82</v>
      </c>
      <c r="AY407" s="17" t="s">
        <v>134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7" t="s">
        <v>80</v>
      </c>
      <c r="BK407" s="239">
        <f>ROUND(I407*H407,2)</f>
        <v>0</v>
      </c>
      <c r="BL407" s="17" t="s">
        <v>141</v>
      </c>
      <c r="BM407" s="238" t="s">
        <v>611</v>
      </c>
    </row>
    <row r="408" s="2" customFormat="1">
      <c r="A408" s="38"/>
      <c r="B408" s="39"/>
      <c r="C408" s="40"/>
      <c r="D408" s="240" t="s">
        <v>143</v>
      </c>
      <c r="E408" s="40"/>
      <c r="F408" s="241" t="s">
        <v>612</v>
      </c>
      <c r="G408" s="40"/>
      <c r="H408" s="40"/>
      <c r="I408" s="242"/>
      <c r="J408" s="40"/>
      <c r="K408" s="40"/>
      <c r="L408" s="44"/>
      <c r="M408" s="243"/>
      <c r="N408" s="244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143</v>
      </c>
      <c r="AU408" s="17" t="s">
        <v>82</v>
      </c>
    </row>
    <row r="409" s="13" customFormat="1">
      <c r="A409" s="13"/>
      <c r="B409" s="245"/>
      <c r="C409" s="246"/>
      <c r="D409" s="240" t="s">
        <v>145</v>
      </c>
      <c r="E409" s="246"/>
      <c r="F409" s="248" t="s">
        <v>613</v>
      </c>
      <c r="G409" s="246"/>
      <c r="H409" s="249">
        <v>7305.5699999999997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5" t="s">
        <v>145</v>
      </c>
      <c r="AU409" s="255" t="s">
        <v>82</v>
      </c>
      <c r="AV409" s="13" t="s">
        <v>82</v>
      </c>
      <c r="AW409" s="13" t="s">
        <v>4</v>
      </c>
      <c r="AX409" s="13" t="s">
        <v>80</v>
      </c>
      <c r="AY409" s="255" t="s">
        <v>134</v>
      </c>
    </row>
    <row r="410" s="2" customFormat="1" ht="16.5" customHeight="1">
      <c r="A410" s="38"/>
      <c r="B410" s="39"/>
      <c r="C410" s="227" t="s">
        <v>614</v>
      </c>
      <c r="D410" s="227" t="s">
        <v>136</v>
      </c>
      <c r="E410" s="228" t="s">
        <v>615</v>
      </c>
      <c r="F410" s="229" t="s">
        <v>616</v>
      </c>
      <c r="G410" s="230" t="s">
        <v>300</v>
      </c>
      <c r="H410" s="231">
        <v>11.672000000000001</v>
      </c>
      <c r="I410" s="232"/>
      <c r="J410" s="233">
        <f>ROUND(I410*H410,2)</f>
        <v>0</v>
      </c>
      <c r="K410" s="229" t="s">
        <v>140</v>
      </c>
      <c r="L410" s="44"/>
      <c r="M410" s="234" t="s">
        <v>1</v>
      </c>
      <c r="N410" s="235" t="s">
        <v>38</v>
      </c>
      <c r="O410" s="91"/>
      <c r="P410" s="236">
        <f>O410*H410</f>
        <v>0</v>
      </c>
      <c r="Q410" s="236">
        <v>0</v>
      </c>
      <c r="R410" s="236">
        <f>Q410*H410</f>
        <v>0</v>
      </c>
      <c r="S410" s="236">
        <v>0</v>
      </c>
      <c r="T410" s="23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8" t="s">
        <v>141</v>
      </c>
      <c r="AT410" s="238" t="s">
        <v>136</v>
      </c>
      <c r="AU410" s="238" t="s">
        <v>82</v>
      </c>
      <c r="AY410" s="17" t="s">
        <v>134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7" t="s">
        <v>80</v>
      </c>
      <c r="BK410" s="239">
        <f>ROUND(I410*H410,2)</f>
        <v>0</v>
      </c>
      <c r="BL410" s="17" t="s">
        <v>141</v>
      </c>
      <c r="BM410" s="238" t="s">
        <v>617</v>
      </c>
    </row>
    <row r="411" s="2" customFormat="1">
      <c r="A411" s="38"/>
      <c r="B411" s="39"/>
      <c r="C411" s="40"/>
      <c r="D411" s="240" t="s">
        <v>143</v>
      </c>
      <c r="E411" s="40"/>
      <c r="F411" s="241" t="s">
        <v>618</v>
      </c>
      <c r="G411" s="40"/>
      <c r="H411" s="40"/>
      <c r="I411" s="242"/>
      <c r="J411" s="40"/>
      <c r="K411" s="40"/>
      <c r="L411" s="44"/>
      <c r="M411" s="243"/>
      <c r="N411" s="244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143</v>
      </c>
      <c r="AU411" s="17" t="s">
        <v>82</v>
      </c>
    </row>
    <row r="412" s="13" customFormat="1">
      <c r="A412" s="13"/>
      <c r="B412" s="245"/>
      <c r="C412" s="246"/>
      <c r="D412" s="240" t="s">
        <v>145</v>
      </c>
      <c r="E412" s="247" t="s">
        <v>1</v>
      </c>
      <c r="F412" s="248" t="s">
        <v>619</v>
      </c>
      <c r="G412" s="246"/>
      <c r="H412" s="249">
        <v>11.672000000000001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5" t="s">
        <v>145</v>
      </c>
      <c r="AU412" s="255" t="s">
        <v>82</v>
      </c>
      <c r="AV412" s="13" t="s">
        <v>82</v>
      </c>
      <c r="AW412" s="13" t="s">
        <v>30</v>
      </c>
      <c r="AX412" s="13" t="s">
        <v>80</v>
      </c>
      <c r="AY412" s="255" t="s">
        <v>134</v>
      </c>
    </row>
    <row r="413" s="2" customFormat="1" ht="24.15" customHeight="1">
      <c r="A413" s="38"/>
      <c r="B413" s="39"/>
      <c r="C413" s="227" t="s">
        <v>620</v>
      </c>
      <c r="D413" s="227" t="s">
        <v>136</v>
      </c>
      <c r="E413" s="228" t="s">
        <v>621</v>
      </c>
      <c r="F413" s="229" t="s">
        <v>622</v>
      </c>
      <c r="G413" s="230" t="s">
        <v>300</v>
      </c>
      <c r="H413" s="231">
        <v>116.72</v>
      </c>
      <c r="I413" s="232"/>
      <c r="J413" s="233">
        <f>ROUND(I413*H413,2)</f>
        <v>0</v>
      </c>
      <c r="K413" s="229" t="s">
        <v>140</v>
      </c>
      <c r="L413" s="44"/>
      <c r="M413" s="234" t="s">
        <v>1</v>
      </c>
      <c r="N413" s="235" t="s">
        <v>38</v>
      </c>
      <c r="O413" s="91"/>
      <c r="P413" s="236">
        <f>O413*H413</f>
        <v>0</v>
      </c>
      <c r="Q413" s="236">
        <v>0</v>
      </c>
      <c r="R413" s="236">
        <f>Q413*H413</f>
        <v>0</v>
      </c>
      <c r="S413" s="236">
        <v>0</v>
      </c>
      <c r="T413" s="23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8" t="s">
        <v>141</v>
      </c>
      <c r="AT413" s="238" t="s">
        <v>136</v>
      </c>
      <c r="AU413" s="238" t="s">
        <v>82</v>
      </c>
      <c r="AY413" s="17" t="s">
        <v>134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7" t="s">
        <v>80</v>
      </c>
      <c r="BK413" s="239">
        <f>ROUND(I413*H413,2)</f>
        <v>0</v>
      </c>
      <c r="BL413" s="17" t="s">
        <v>141</v>
      </c>
      <c r="BM413" s="238" t="s">
        <v>623</v>
      </c>
    </row>
    <row r="414" s="2" customFormat="1">
      <c r="A414" s="38"/>
      <c r="B414" s="39"/>
      <c r="C414" s="40"/>
      <c r="D414" s="240" t="s">
        <v>143</v>
      </c>
      <c r="E414" s="40"/>
      <c r="F414" s="241" t="s">
        <v>624</v>
      </c>
      <c r="G414" s="40"/>
      <c r="H414" s="40"/>
      <c r="I414" s="242"/>
      <c r="J414" s="40"/>
      <c r="K414" s="40"/>
      <c r="L414" s="44"/>
      <c r="M414" s="243"/>
      <c r="N414" s="244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143</v>
      </c>
      <c r="AU414" s="17" t="s">
        <v>82</v>
      </c>
    </row>
    <row r="415" s="13" customFormat="1">
      <c r="A415" s="13"/>
      <c r="B415" s="245"/>
      <c r="C415" s="246"/>
      <c r="D415" s="240" t="s">
        <v>145</v>
      </c>
      <c r="E415" s="247" t="s">
        <v>1</v>
      </c>
      <c r="F415" s="248" t="s">
        <v>625</v>
      </c>
      <c r="G415" s="246"/>
      <c r="H415" s="249">
        <v>116.72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5" t="s">
        <v>145</v>
      </c>
      <c r="AU415" s="255" t="s">
        <v>82</v>
      </c>
      <c r="AV415" s="13" t="s">
        <v>82</v>
      </c>
      <c r="AW415" s="13" t="s">
        <v>30</v>
      </c>
      <c r="AX415" s="13" t="s">
        <v>80</v>
      </c>
      <c r="AY415" s="255" t="s">
        <v>134</v>
      </c>
    </row>
    <row r="416" s="2" customFormat="1" ht="24.15" customHeight="1">
      <c r="A416" s="38"/>
      <c r="B416" s="39"/>
      <c r="C416" s="227" t="s">
        <v>626</v>
      </c>
      <c r="D416" s="227" t="s">
        <v>136</v>
      </c>
      <c r="E416" s="228" t="s">
        <v>627</v>
      </c>
      <c r="F416" s="229" t="s">
        <v>628</v>
      </c>
      <c r="G416" s="230" t="s">
        <v>300</v>
      </c>
      <c r="H416" s="231">
        <v>11.672000000000001</v>
      </c>
      <c r="I416" s="232"/>
      <c r="J416" s="233">
        <f>ROUND(I416*H416,2)</f>
        <v>0</v>
      </c>
      <c r="K416" s="229" t="s">
        <v>140</v>
      </c>
      <c r="L416" s="44"/>
      <c r="M416" s="234" t="s">
        <v>1</v>
      </c>
      <c r="N416" s="235" t="s">
        <v>38</v>
      </c>
      <c r="O416" s="91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8" t="s">
        <v>141</v>
      </c>
      <c r="AT416" s="238" t="s">
        <v>136</v>
      </c>
      <c r="AU416" s="238" t="s">
        <v>82</v>
      </c>
      <c r="AY416" s="17" t="s">
        <v>134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7" t="s">
        <v>80</v>
      </c>
      <c r="BK416" s="239">
        <f>ROUND(I416*H416,2)</f>
        <v>0</v>
      </c>
      <c r="BL416" s="17" t="s">
        <v>141</v>
      </c>
      <c r="BM416" s="238" t="s">
        <v>629</v>
      </c>
    </row>
    <row r="417" s="2" customFormat="1">
      <c r="A417" s="38"/>
      <c r="B417" s="39"/>
      <c r="C417" s="40"/>
      <c r="D417" s="240" t="s">
        <v>143</v>
      </c>
      <c r="E417" s="40"/>
      <c r="F417" s="241" t="s">
        <v>630</v>
      </c>
      <c r="G417" s="40"/>
      <c r="H417" s="40"/>
      <c r="I417" s="242"/>
      <c r="J417" s="40"/>
      <c r="K417" s="40"/>
      <c r="L417" s="44"/>
      <c r="M417" s="243"/>
      <c r="N417" s="244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143</v>
      </c>
      <c r="AU417" s="17" t="s">
        <v>82</v>
      </c>
    </row>
    <row r="418" s="13" customFormat="1">
      <c r="A418" s="13"/>
      <c r="B418" s="245"/>
      <c r="C418" s="246"/>
      <c r="D418" s="240" t="s">
        <v>145</v>
      </c>
      <c r="E418" s="247" t="s">
        <v>1</v>
      </c>
      <c r="F418" s="248" t="s">
        <v>619</v>
      </c>
      <c r="G418" s="246"/>
      <c r="H418" s="249">
        <v>11.672000000000001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5" t="s">
        <v>145</v>
      </c>
      <c r="AU418" s="255" t="s">
        <v>82</v>
      </c>
      <c r="AV418" s="13" t="s">
        <v>82</v>
      </c>
      <c r="AW418" s="13" t="s">
        <v>30</v>
      </c>
      <c r="AX418" s="13" t="s">
        <v>80</v>
      </c>
      <c r="AY418" s="255" t="s">
        <v>134</v>
      </c>
    </row>
    <row r="419" s="2" customFormat="1" ht="33" customHeight="1">
      <c r="A419" s="38"/>
      <c r="B419" s="39"/>
      <c r="C419" s="227" t="s">
        <v>631</v>
      </c>
      <c r="D419" s="227" t="s">
        <v>136</v>
      </c>
      <c r="E419" s="228" t="s">
        <v>632</v>
      </c>
      <c r="F419" s="229" t="s">
        <v>633</v>
      </c>
      <c r="G419" s="230" t="s">
        <v>300</v>
      </c>
      <c r="H419" s="231">
        <v>11.672000000000001</v>
      </c>
      <c r="I419" s="232"/>
      <c r="J419" s="233">
        <f>ROUND(I419*H419,2)</f>
        <v>0</v>
      </c>
      <c r="K419" s="229" t="s">
        <v>140</v>
      </c>
      <c r="L419" s="44"/>
      <c r="M419" s="234" t="s">
        <v>1</v>
      </c>
      <c r="N419" s="235" t="s">
        <v>38</v>
      </c>
      <c r="O419" s="91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8" t="s">
        <v>141</v>
      </c>
      <c r="AT419" s="238" t="s">
        <v>136</v>
      </c>
      <c r="AU419" s="238" t="s">
        <v>82</v>
      </c>
      <c r="AY419" s="17" t="s">
        <v>134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7" t="s">
        <v>80</v>
      </c>
      <c r="BK419" s="239">
        <f>ROUND(I419*H419,2)</f>
        <v>0</v>
      </c>
      <c r="BL419" s="17" t="s">
        <v>141</v>
      </c>
      <c r="BM419" s="238" t="s">
        <v>634</v>
      </c>
    </row>
    <row r="420" s="2" customFormat="1">
      <c r="A420" s="38"/>
      <c r="B420" s="39"/>
      <c r="C420" s="40"/>
      <c r="D420" s="240" t="s">
        <v>143</v>
      </c>
      <c r="E420" s="40"/>
      <c r="F420" s="241" t="s">
        <v>635</v>
      </c>
      <c r="G420" s="40"/>
      <c r="H420" s="40"/>
      <c r="I420" s="242"/>
      <c r="J420" s="40"/>
      <c r="K420" s="40"/>
      <c r="L420" s="44"/>
      <c r="M420" s="243"/>
      <c r="N420" s="244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143</v>
      </c>
      <c r="AU420" s="17" t="s">
        <v>82</v>
      </c>
    </row>
    <row r="421" s="13" customFormat="1">
      <c r="A421" s="13"/>
      <c r="B421" s="245"/>
      <c r="C421" s="246"/>
      <c r="D421" s="240" t="s">
        <v>145</v>
      </c>
      <c r="E421" s="247" t="s">
        <v>1</v>
      </c>
      <c r="F421" s="248" t="s">
        <v>619</v>
      </c>
      <c r="G421" s="246"/>
      <c r="H421" s="249">
        <v>11.672000000000001</v>
      </c>
      <c r="I421" s="250"/>
      <c r="J421" s="246"/>
      <c r="K421" s="246"/>
      <c r="L421" s="251"/>
      <c r="M421" s="287"/>
      <c r="N421" s="288"/>
      <c r="O421" s="288"/>
      <c r="P421" s="288"/>
      <c r="Q421" s="288"/>
      <c r="R421" s="288"/>
      <c r="S421" s="288"/>
      <c r="T421" s="28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5" t="s">
        <v>145</v>
      </c>
      <c r="AU421" s="255" t="s">
        <v>82</v>
      </c>
      <c r="AV421" s="13" t="s">
        <v>82</v>
      </c>
      <c r="AW421" s="13" t="s">
        <v>30</v>
      </c>
      <c r="AX421" s="13" t="s">
        <v>80</v>
      </c>
      <c r="AY421" s="255" t="s">
        <v>134</v>
      </c>
    </row>
    <row r="422" s="2" customFormat="1" ht="6.96" customHeight="1">
      <c r="A422" s="38"/>
      <c r="B422" s="66"/>
      <c r="C422" s="67"/>
      <c r="D422" s="67"/>
      <c r="E422" s="67"/>
      <c r="F422" s="67"/>
      <c r="G422" s="67"/>
      <c r="H422" s="67"/>
      <c r="I422" s="67"/>
      <c r="J422" s="67"/>
      <c r="K422" s="67"/>
      <c r="L422" s="44"/>
      <c r="M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</row>
  </sheetData>
  <sheetProtection sheet="1" autoFilter="0" formatColumns="0" formatRows="0" objects="1" scenarios="1" spinCount="100000" saltValue="T8MVEGqpgN/l4MIyjY5GZIXNOG2S9vLGRztEQ1qtt6fFCUaIYIgVBMymQOELv2SAszk67mgbT50l6oPrDGjfyw==" hashValue="+EZyq2mM4OdhoPkDXVizFgFKrvkX0fJQZ9S6I2A8DDyIpDU9Oy4oGREJ4dXmsGzrINdVyQhI+mpwZ79xPXTfFQ==" algorithmName="SHA-512" password="C779"/>
  <autoFilter ref="C123:K42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103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Ropice_vedlejší polní cesta VC13</v>
      </c>
      <c r="F7" s="151"/>
      <c r="G7" s="151"/>
      <c r="H7" s="151"/>
      <c r="L7" s="20"/>
    </row>
    <row r="8" hidden="1" s="1" customFormat="1" ht="12" customHeight="1">
      <c r="B8" s="20"/>
      <c r="D8" s="151" t="s">
        <v>104</v>
      </c>
      <c r="L8" s="20"/>
    </row>
    <row r="9" hidden="1" s="2" customFormat="1" ht="16.5" customHeight="1">
      <c r="A9" s="38"/>
      <c r="B9" s="44"/>
      <c r="C9" s="38"/>
      <c r="D9" s="38"/>
      <c r="E9" s="15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1" t="s">
        <v>636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3" t="s">
        <v>637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9. 3. 2023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ROUND((SUM(BE122:BE159)),  2)</f>
        <v>0</v>
      </c>
      <c r="G35" s="38"/>
      <c r="H35" s="38"/>
      <c r="I35" s="165">
        <v>0.20999999999999999</v>
      </c>
      <c r="J35" s="164">
        <f>ROUND(((SUM(BE122:BE159))*I35),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ROUND((SUM(BF122:BF159)),  2)</f>
        <v>0</v>
      </c>
      <c r="G36" s="38"/>
      <c r="H36" s="38"/>
      <c r="I36" s="165">
        <v>0.14999999999999999</v>
      </c>
      <c r="J36" s="164">
        <f>ROUND(((SUM(BF122:BF159))*I36),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ROUND((SUM(BG122:BG159)),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ROUND((SUM(BH122:BH159)),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ROUND((SUM(BI122:BI159)),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4" t="str">
        <f>E7</f>
        <v>Ropice_vedlejší polní cesta VC13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4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636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000_155 - Vedlejší a ostatní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9. 3. 2023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5" t="s">
        <v>107</v>
      </c>
      <c r="D96" s="186"/>
      <c r="E96" s="186"/>
      <c r="F96" s="186"/>
      <c r="G96" s="186"/>
      <c r="H96" s="186"/>
      <c r="I96" s="186"/>
      <c r="J96" s="187" t="s">
        <v>108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8" t="s">
        <v>109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110</v>
      </c>
    </row>
    <row r="99" hidden="1" s="9" customFormat="1" ht="24.96" customHeight="1">
      <c r="A99" s="9"/>
      <c r="B99" s="189"/>
      <c r="C99" s="190"/>
      <c r="D99" s="191" t="s">
        <v>638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3"/>
      <c r="D100" s="196" t="s">
        <v>639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Ropice_vedlejší polní cesta VC13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105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636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000_155 -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9. 3. 2023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120</v>
      </c>
      <c r="D121" s="203" t="s">
        <v>58</v>
      </c>
      <c r="E121" s="203" t="s">
        <v>54</v>
      </c>
      <c r="F121" s="203" t="s">
        <v>55</v>
      </c>
      <c r="G121" s="203" t="s">
        <v>121</v>
      </c>
      <c r="H121" s="203" t="s">
        <v>122</v>
      </c>
      <c r="I121" s="203" t="s">
        <v>123</v>
      </c>
      <c r="J121" s="203" t="s">
        <v>108</v>
      </c>
      <c r="K121" s="204" t="s">
        <v>124</v>
      </c>
      <c r="L121" s="205"/>
      <c r="M121" s="100" t="s">
        <v>1</v>
      </c>
      <c r="N121" s="101" t="s">
        <v>37</v>
      </c>
      <c r="O121" s="101" t="s">
        <v>125</v>
      </c>
      <c r="P121" s="101" t="s">
        <v>126</v>
      </c>
      <c r="Q121" s="101" t="s">
        <v>127</v>
      </c>
      <c r="R121" s="101" t="s">
        <v>128</v>
      </c>
      <c r="S121" s="101" t="s">
        <v>129</v>
      </c>
      <c r="T121" s="102" t="s">
        <v>130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131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0.01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110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72</v>
      </c>
      <c r="E123" s="214" t="s">
        <v>640</v>
      </c>
      <c r="F123" s="214" t="s">
        <v>641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0.01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169</v>
      </c>
      <c r="AT123" s="223" t="s">
        <v>72</v>
      </c>
      <c r="AU123" s="223" t="s">
        <v>73</v>
      </c>
      <c r="AY123" s="222" t="s">
        <v>134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72</v>
      </c>
      <c r="E124" s="225" t="s">
        <v>642</v>
      </c>
      <c r="F124" s="225" t="s">
        <v>643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SUM(P125:P159)</f>
        <v>0</v>
      </c>
      <c r="Q124" s="219"/>
      <c r="R124" s="220">
        <f>SUM(R125:R159)</f>
        <v>0</v>
      </c>
      <c r="S124" s="219"/>
      <c r="T124" s="221">
        <f>SUM(T125:T159)</f>
        <v>0.01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169</v>
      </c>
      <c r="AT124" s="223" t="s">
        <v>72</v>
      </c>
      <c r="AU124" s="223" t="s">
        <v>80</v>
      </c>
      <c r="AY124" s="222" t="s">
        <v>134</v>
      </c>
      <c r="BK124" s="224">
        <f>SUM(BK125:BK159)</f>
        <v>0</v>
      </c>
    </row>
    <row r="125" s="2" customFormat="1" ht="16.5" customHeight="1">
      <c r="A125" s="38"/>
      <c r="B125" s="39"/>
      <c r="C125" s="227" t="s">
        <v>169</v>
      </c>
      <c r="D125" s="227" t="s">
        <v>136</v>
      </c>
      <c r="E125" s="228" t="s">
        <v>644</v>
      </c>
      <c r="F125" s="229" t="s">
        <v>645</v>
      </c>
      <c r="G125" s="230" t="s">
        <v>646</v>
      </c>
      <c r="H125" s="231">
        <v>1</v>
      </c>
      <c r="I125" s="232"/>
      <c r="J125" s="233">
        <f>ROUND(I125*H125,2)</f>
        <v>0</v>
      </c>
      <c r="K125" s="229" t="s">
        <v>241</v>
      </c>
      <c r="L125" s="44"/>
      <c r="M125" s="234" t="s">
        <v>1</v>
      </c>
      <c r="N125" s="235" t="s">
        <v>38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647</v>
      </c>
      <c r="AT125" s="238" t="s">
        <v>136</v>
      </c>
      <c r="AU125" s="238" t="s">
        <v>82</v>
      </c>
      <c r="AY125" s="17" t="s">
        <v>134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80</v>
      </c>
      <c r="BK125" s="239">
        <f>ROUND(I125*H125,2)</f>
        <v>0</v>
      </c>
      <c r="BL125" s="17" t="s">
        <v>647</v>
      </c>
      <c r="BM125" s="238" t="s">
        <v>648</v>
      </c>
    </row>
    <row r="126" s="2" customFormat="1">
      <c r="A126" s="38"/>
      <c r="B126" s="39"/>
      <c r="C126" s="40"/>
      <c r="D126" s="240" t="s">
        <v>143</v>
      </c>
      <c r="E126" s="40"/>
      <c r="F126" s="241" t="s">
        <v>645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2" customFormat="1" ht="16.5" customHeight="1">
      <c r="A127" s="38"/>
      <c r="B127" s="39"/>
      <c r="C127" s="227" t="s">
        <v>649</v>
      </c>
      <c r="D127" s="227" t="s">
        <v>136</v>
      </c>
      <c r="E127" s="228" t="s">
        <v>650</v>
      </c>
      <c r="F127" s="229" t="s">
        <v>651</v>
      </c>
      <c r="G127" s="230" t="s">
        <v>646</v>
      </c>
      <c r="H127" s="231">
        <v>1</v>
      </c>
      <c r="I127" s="232"/>
      <c r="J127" s="233">
        <f>ROUND(I127*H127,2)</f>
        <v>0</v>
      </c>
      <c r="K127" s="229" t="s">
        <v>241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647</v>
      </c>
      <c r="AT127" s="238" t="s">
        <v>136</v>
      </c>
      <c r="AU127" s="238" t="s">
        <v>82</v>
      </c>
      <c r="AY127" s="17" t="s">
        <v>134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647</v>
      </c>
      <c r="BM127" s="238" t="s">
        <v>652</v>
      </c>
    </row>
    <row r="128" s="2" customFormat="1">
      <c r="A128" s="38"/>
      <c r="B128" s="39"/>
      <c r="C128" s="40"/>
      <c r="D128" s="240" t="s">
        <v>143</v>
      </c>
      <c r="E128" s="40"/>
      <c r="F128" s="241" t="s">
        <v>651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82</v>
      </c>
    </row>
    <row r="129" s="2" customFormat="1" ht="16.5" customHeight="1">
      <c r="A129" s="38"/>
      <c r="B129" s="39"/>
      <c r="C129" s="227" t="s">
        <v>653</v>
      </c>
      <c r="D129" s="227" t="s">
        <v>136</v>
      </c>
      <c r="E129" s="228" t="s">
        <v>654</v>
      </c>
      <c r="F129" s="229" t="s">
        <v>655</v>
      </c>
      <c r="G129" s="230" t="s">
        <v>646</v>
      </c>
      <c r="H129" s="231">
        <v>1</v>
      </c>
      <c r="I129" s="232"/>
      <c r="J129" s="233">
        <f>ROUND(I129*H129,2)</f>
        <v>0</v>
      </c>
      <c r="K129" s="229" t="s">
        <v>484</v>
      </c>
      <c r="L129" s="44"/>
      <c r="M129" s="234" t="s">
        <v>1</v>
      </c>
      <c r="N129" s="235" t="s">
        <v>38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647</v>
      </c>
      <c r="AT129" s="238" t="s">
        <v>136</v>
      </c>
      <c r="AU129" s="238" t="s">
        <v>82</v>
      </c>
      <c r="AY129" s="17" t="s">
        <v>134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80</v>
      </c>
      <c r="BK129" s="239">
        <f>ROUND(I129*H129,2)</f>
        <v>0</v>
      </c>
      <c r="BL129" s="17" t="s">
        <v>647</v>
      </c>
      <c r="BM129" s="238" t="s">
        <v>656</v>
      </c>
    </row>
    <row r="130" s="2" customFormat="1">
      <c r="A130" s="38"/>
      <c r="B130" s="39"/>
      <c r="C130" s="40"/>
      <c r="D130" s="240" t="s">
        <v>143</v>
      </c>
      <c r="E130" s="40"/>
      <c r="F130" s="241" t="s">
        <v>655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 ht="16.5" customHeight="1">
      <c r="A131" s="38"/>
      <c r="B131" s="39"/>
      <c r="C131" s="227" t="s">
        <v>180</v>
      </c>
      <c r="D131" s="227" t="s">
        <v>136</v>
      </c>
      <c r="E131" s="228" t="s">
        <v>657</v>
      </c>
      <c r="F131" s="229" t="s">
        <v>658</v>
      </c>
      <c r="G131" s="230" t="s">
        <v>646</v>
      </c>
      <c r="H131" s="231">
        <v>1</v>
      </c>
      <c r="I131" s="232"/>
      <c r="J131" s="233">
        <f>ROUND(I131*H131,2)</f>
        <v>0</v>
      </c>
      <c r="K131" s="229" t="s">
        <v>241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647</v>
      </c>
      <c r="AT131" s="238" t="s">
        <v>136</v>
      </c>
      <c r="AU131" s="238" t="s">
        <v>82</v>
      </c>
      <c r="AY131" s="17" t="s">
        <v>134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647</v>
      </c>
      <c r="BM131" s="238" t="s">
        <v>659</v>
      </c>
    </row>
    <row r="132" s="2" customFormat="1">
      <c r="A132" s="38"/>
      <c r="B132" s="39"/>
      <c r="C132" s="40"/>
      <c r="D132" s="240" t="s">
        <v>143</v>
      </c>
      <c r="E132" s="40"/>
      <c r="F132" s="241" t="s">
        <v>660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82</v>
      </c>
    </row>
    <row r="133" s="2" customFormat="1" ht="16.5" customHeight="1">
      <c r="A133" s="38"/>
      <c r="B133" s="39"/>
      <c r="C133" s="227" t="s">
        <v>190</v>
      </c>
      <c r="D133" s="227" t="s">
        <v>136</v>
      </c>
      <c r="E133" s="228" t="s">
        <v>661</v>
      </c>
      <c r="F133" s="229" t="s">
        <v>662</v>
      </c>
      <c r="G133" s="230" t="s">
        <v>646</v>
      </c>
      <c r="H133" s="231">
        <v>1</v>
      </c>
      <c r="I133" s="232"/>
      <c r="J133" s="233">
        <f>ROUND(I133*H133,2)</f>
        <v>0</v>
      </c>
      <c r="K133" s="229" t="s">
        <v>484</v>
      </c>
      <c r="L133" s="44"/>
      <c r="M133" s="234" t="s">
        <v>1</v>
      </c>
      <c r="N133" s="235" t="s">
        <v>38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647</v>
      </c>
      <c r="AT133" s="238" t="s">
        <v>136</v>
      </c>
      <c r="AU133" s="238" t="s">
        <v>82</v>
      </c>
      <c r="AY133" s="17" t="s">
        <v>134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80</v>
      </c>
      <c r="BK133" s="239">
        <f>ROUND(I133*H133,2)</f>
        <v>0</v>
      </c>
      <c r="BL133" s="17" t="s">
        <v>647</v>
      </c>
      <c r="BM133" s="238" t="s">
        <v>663</v>
      </c>
    </row>
    <row r="134" s="2" customFormat="1">
      <c r="A134" s="38"/>
      <c r="B134" s="39"/>
      <c r="C134" s="40"/>
      <c r="D134" s="240" t="s">
        <v>143</v>
      </c>
      <c r="E134" s="40"/>
      <c r="F134" s="241" t="s">
        <v>662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 ht="16.5" customHeight="1">
      <c r="A135" s="38"/>
      <c r="B135" s="39"/>
      <c r="C135" s="227" t="s">
        <v>196</v>
      </c>
      <c r="D135" s="227" t="s">
        <v>136</v>
      </c>
      <c r="E135" s="228" t="s">
        <v>664</v>
      </c>
      <c r="F135" s="229" t="s">
        <v>665</v>
      </c>
      <c r="G135" s="230" t="s">
        <v>646</v>
      </c>
      <c r="H135" s="231">
        <v>1</v>
      </c>
      <c r="I135" s="232"/>
      <c r="J135" s="233">
        <f>ROUND(I135*H135,2)</f>
        <v>0</v>
      </c>
      <c r="K135" s="229" t="s">
        <v>484</v>
      </c>
      <c r="L135" s="44"/>
      <c r="M135" s="234" t="s">
        <v>1</v>
      </c>
      <c r="N135" s="235" t="s">
        <v>38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647</v>
      </c>
      <c r="AT135" s="238" t="s">
        <v>136</v>
      </c>
      <c r="AU135" s="238" t="s">
        <v>82</v>
      </c>
      <c r="AY135" s="17" t="s">
        <v>134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80</v>
      </c>
      <c r="BK135" s="239">
        <f>ROUND(I135*H135,2)</f>
        <v>0</v>
      </c>
      <c r="BL135" s="17" t="s">
        <v>647</v>
      </c>
      <c r="BM135" s="238" t="s">
        <v>666</v>
      </c>
    </row>
    <row r="136" s="2" customFormat="1">
      <c r="A136" s="38"/>
      <c r="B136" s="39"/>
      <c r="C136" s="40"/>
      <c r="D136" s="240" t="s">
        <v>143</v>
      </c>
      <c r="E136" s="40"/>
      <c r="F136" s="241" t="s">
        <v>665</v>
      </c>
      <c r="G136" s="40"/>
      <c r="H136" s="40"/>
      <c r="I136" s="242"/>
      <c r="J136" s="40"/>
      <c r="K136" s="40"/>
      <c r="L136" s="44"/>
      <c r="M136" s="243"/>
      <c r="N136" s="24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82</v>
      </c>
    </row>
    <row r="137" s="2" customFormat="1" ht="24.15" customHeight="1">
      <c r="A137" s="38"/>
      <c r="B137" s="39"/>
      <c r="C137" s="227" t="s">
        <v>202</v>
      </c>
      <c r="D137" s="227" t="s">
        <v>136</v>
      </c>
      <c r="E137" s="228" t="s">
        <v>667</v>
      </c>
      <c r="F137" s="229" t="s">
        <v>668</v>
      </c>
      <c r="G137" s="230" t="s">
        <v>646</v>
      </c>
      <c r="H137" s="231">
        <v>1</v>
      </c>
      <c r="I137" s="232"/>
      <c r="J137" s="233">
        <f>ROUND(I137*H137,2)</f>
        <v>0</v>
      </c>
      <c r="K137" s="229" t="s">
        <v>241</v>
      </c>
      <c r="L137" s="44"/>
      <c r="M137" s="234" t="s">
        <v>1</v>
      </c>
      <c r="N137" s="235" t="s">
        <v>38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647</v>
      </c>
      <c r="AT137" s="238" t="s">
        <v>136</v>
      </c>
      <c r="AU137" s="238" t="s">
        <v>82</v>
      </c>
      <c r="AY137" s="17" t="s">
        <v>134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647</v>
      </c>
      <c r="BM137" s="238" t="s">
        <v>669</v>
      </c>
    </row>
    <row r="138" s="2" customFormat="1">
      <c r="A138" s="38"/>
      <c r="B138" s="39"/>
      <c r="C138" s="40"/>
      <c r="D138" s="240" t="s">
        <v>143</v>
      </c>
      <c r="E138" s="40"/>
      <c r="F138" s="241" t="s">
        <v>668</v>
      </c>
      <c r="G138" s="40"/>
      <c r="H138" s="40"/>
      <c r="I138" s="242"/>
      <c r="J138" s="40"/>
      <c r="K138" s="40"/>
      <c r="L138" s="44"/>
      <c r="M138" s="243"/>
      <c r="N138" s="24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82</v>
      </c>
    </row>
    <row r="139" s="2" customFormat="1">
      <c r="A139" s="38"/>
      <c r="B139" s="39"/>
      <c r="C139" s="40"/>
      <c r="D139" s="240" t="s">
        <v>670</v>
      </c>
      <c r="E139" s="40"/>
      <c r="F139" s="290" t="s">
        <v>671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670</v>
      </c>
      <c r="AU139" s="17" t="s">
        <v>82</v>
      </c>
    </row>
    <row r="140" s="2" customFormat="1" ht="24.15" customHeight="1">
      <c r="A140" s="38"/>
      <c r="B140" s="39"/>
      <c r="C140" s="227" t="s">
        <v>201</v>
      </c>
      <c r="D140" s="227" t="s">
        <v>136</v>
      </c>
      <c r="E140" s="228" t="s">
        <v>672</v>
      </c>
      <c r="F140" s="229" t="s">
        <v>673</v>
      </c>
      <c r="G140" s="230" t="s">
        <v>646</v>
      </c>
      <c r="H140" s="231">
        <v>1</v>
      </c>
      <c r="I140" s="232"/>
      <c r="J140" s="233">
        <f>ROUND(I140*H140,2)</f>
        <v>0</v>
      </c>
      <c r="K140" s="229" t="s">
        <v>241</v>
      </c>
      <c r="L140" s="44"/>
      <c r="M140" s="234" t="s">
        <v>1</v>
      </c>
      <c r="N140" s="235" t="s">
        <v>38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647</v>
      </c>
      <c r="AT140" s="238" t="s">
        <v>136</v>
      </c>
      <c r="AU140" s="238" t="s">
        <v>82</v>
      </c>
      <c r="AY140" s="17" t="s">
        <v>134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80</v>
      </c>
      <c r="BK140" s="239">
        <f>ROUND(I140*H140,2)</f>
        <v>0</v>
      </c>
      <c r="BL140" s="17" t="s">
        <v>647</v>
      </c>
      <c r="BM140" s="238" t="s">
        <v>674</v>
      </c>
    </row>
    <row r="141" s="2" customFormat="1">
      <c r="A141" s="38"/>
      <c r="B141" s="39"/>
      <c r="C141" s="40"/>
      <c r="D141" s="240" t="s">
        <v>143</v>
      </c>
      <c r="E141" s="40"/>
      <c r="F141" s="241" t="s">
        <v>673</v>
      </c>
      <c r="G141" s="40"/>
      <c r="H141" s="40"/>
      <c r="I141" s="242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82</v>
      </c>
    </row>
    <row r="142" s="2" customFormat="1" ht="16.5" customHeight="1">
      <c r="A142" s="38"/>
      <c r="B142" s="39"/>
      <c r="C142" s="227" t="s">
        <v>675</v>
      </c>
      <c r="D142" s="227" t="s">
        <v>136</v>
      </c>
      <c r="E142" s="228" t="s">
        <v>676</v>
      </c>
      <c r="F142" s="229" t="s">
        <v>677</v>
      </c>
      <c r="G142" s="230" t="s">
        <v>646</v>
      </c>
      <c r="H142" s="231">
        <v>1</v>
      </c>
      <c r="I142" s="232"/>
      <c r="J142" s="233">
        <f>ROUND(I142*H142,2)</f>
        <v>0</v>
      </c>
      <c r="K142" s="229" t="s">
        <v>484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647</v>
      </c>
      <c r="AT142" s="238" t="s">
        <v>136</v>
      </c>
      <c r="AU142" s="238" t="s">
        <v>82</v>
      </c>
      <c r="AY142" s="17" t="s">
        <v>134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647</v>
      </c>
      <c r="BM142" s="238" t="s">
        <v>678</v>
      </c>
    </row>
    <row r="143" s="2" customFormat="1">
      <c r="A143" s="38"/>
      <c r="B143" s="39"/>
      <c r="C143" s="40"/>
      <c r="D143" s="240" t="s">
        <v>143</v>
      </c>
      <c r="E143" s="40"/>
      <c r="F143" s="241" t="s">
        <v>677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143</v>
      </c>
      <c r="AU143" s="17" t="s">
        <v>82</v>
      </c>
    </row>
    <row r="144" s="2" customFormat="1" ht="24.15" customHeight="1">
      <c r="A144" s="38"/>
      <c r="B144" s="39"/>
      <c r="C144" s="227" t="s">
        <v>80</v>
      </c>
      <c r="D144" s="227" t="s">
        <v>136</v>
      </c>
      <c r="E144" s="228" t="s">
        <v>679</v>
      </c>
      <c r="F144" s="229" t="s">
        <v>680</v>
      </c>
      <c r="G144" s="230" t="s">
        <v>646</v>
      </c>
      <c r="H144" s="231">
        <v>1</v>
      </c>
      <c r="I144" s="232"/>
      <c r="J144" s="233">
        <f>ROUND(I144*H144,2)</f>
        <v>0</v>
      </c>
      <c r="K144" s="229" t="s">
        <v>484</v>
      </c>
      <c r="L144" s="44"/>
      <c r="M144" s="234" t="s">
        <v>1</v>
      </c>
      <c r="N144" s="235" t="s">
        <v>38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647</v>
      </c>
      <c r="AT144" s="238" t="s">
        <v>136</v>
      </c>
      <c r="AU144" s="238" t="s">
        <v>82</v>
      </c>
      <c r="AY144" s="17" t="s">
        <v>134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80</v>
      </c>
      <c r="BK144" s="239">
        <f>ROUND(I144*H144,2)</f>
        <v>0</v>
      </c>
      <c r="BL144" s="17" t="s">
        <v>647</v>
      </c>
      <c r="BM144" s="238" t="s">
        <v>681</v>
      </c>
    </row>
    <row r="145" s="2" customFormat="1">
      <c r="A145" s="38"/>
      <c r="B145" s="39"/>
      <c r="C145" s="40"/>
      <c r="D145" s="240" t="s">
        <v>143</v>
      </c>
      <c r="E145" s="40"/>
      <c r="F145" s="241" t="s">
        <v>682</v>
      </c>
      <c r="G145" s="40"/>
      <c r="H145" s="40"/>
      <c r="I145" s="242"/>
      <c r="J145" s="40"/>
      <c r="K145" s="40"/>
      <c r="L145" s="44"/>
      <c r="M145" s="243"/>
      <c r="N145" s="244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82</v>
      </c>
    </row>
    <row r="146" s="2" customFormat="1" ht="21.75" customHeight="1">
      <c r="A146" s="38"/>
      <c r="B146" s="39"/>
      <c r="C146" s="227" t="s">
        <v>683</v>
      </c>
      <c r="D146" s="227" t="s">
        <v>136</v>
      </c>
      <c r="E146" s="228" t="s">
        <v>684</v>
      </c>
      <c r="F146" s="229" t="s">
        <v>685</v>
      </c>
      <c r="G146" s="230" t="s">
        <v>646</v>
      </c>
      <c r="H146" s="231">
        <v>1</v>
      </c>
      <c r="I146" s="232"/>
      <c r="J146" s="233">
        <f>ROUND(I146*H146,2)</f>
        <v>0</v>
      </c>
      <c r="K146" s="229" t="s">
        <v>241</v>
      </c>
      <c r="L146" s="44"/>
      <c r="M146" s="234" t="s">
        <v>1</v>
      </c>
      <c r="N146" s="235" t="s">
        <v>38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647</v>
      </c>
      <c r="AT146" s="238" t="s">
        <v>136</v>
      </c>
      <c r="AU146" s="238" t="s">
        <v>82</v>
      </c>
      <c r="AY146" s="17" t="s">
        <v>134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80</v>
      </c>
      <c r="BK146" s="239">
        <f>ROUND(I146*H146,2)</f>
        <v>0</v>
      </c>
      <c r="BL146" s="17" t="s">
        <v>647</v>
      </c>
      <c r="BM146" s="238" t="s">
        <v>686</v>
      </c>
    </row>
    <row r="147" s="2" customFormat="1">
      <c r="A147" s="38"/>
      <c r="B147" s="39"/>
      <c r="C147" s="40"/>
      <c r="D147" s="240" t="s">
        <v>143</v>
      </c>
      <c r="E147" s="40"/>
      <c r="F147" s="241" t="s">
        <v>685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143</v>
      </c>
      <c r="AU147" s="17" t="s">
        <v>82</v>
      </c>
    </row>
    <row r="148" s="2" customFormat="1">
      <c r="A148" s="38"/>
      <c r="B148" s="39"/>
      <c r="C148" s="40"/>
      <c r="D148" s="240" t="s">
        <v>670</v>
      </c>
      <c r="E148" s="40"/>
      <c r="F148" s="290" t="s">
        <v>687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670</v>
      </c>
      <c r="AU148" s="17" t="s">
        <v>82</v>
      </c>
    </row>
    <row r="149" s="2" customFormat="1" ht="16.5" customHeight="1">
      <c r="A149" s="38"/>
      <c r="B149" s="39"/>
      <c r="C149" s="227" t="s">
        <v>8</v>
      </c>
      <c r="D149" s="227" t="s">
        <v>136</v>
      </c>
      <c r="E149" s="228" t="s">
        <v>688</v>
      </c>
      <c r="F149" s="229" t="s">
        <v>689</v>
      </c>
      <c r="G149" s="230" t="s">
        <v>646</v>
      </c>
      <c r="H149" s="231">
        <v>1</v>
      </c>
      <c r="I149" s="232"/>
      <c r="J149" s="233">
        <f>ROUND(I149*H149,2)</f>
        <v>0</v>
      </c>
      <c r="K149" s="229" t="s">
        <v>241</v>
      </c>
      <c r="L149" s="44"/>
      <c r="M149" s="234" t="s">
        <v>1</v>
      </c>
      <c r="N149" s="235" t="s">
        <v>38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647</v>
      </c>
      <c r="AT149" s="238" t="s">
        <v>136</v>
      </c>
      <c r="AU149" s="238" t="s">
        <v>82</v>
      </c>
      <c r="AY149" s="17" t="s">
        <v>134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80</v>
      </c>
      <c r="BK149" s="239">
        <f>ROUND(I149*H149,2)</f>
        <v>0</v>
      </c>
      <c r="BL149" s="17" t="s">
        <v>647</v>
      </c>
      <c r="BM149" s="238" t="s">
        <v>690</v>
      </c>
    </row>
    <row r="150" s="2" customFormat="1">
      <c r="A150" s="38"/>
      <c r="B150" s="39"/>
      <c r="C150" s="40"/>
      <c r="D150" s="240" t="s">
        <v>143</v>
      </c>
      <c r="E150" s="40"/>
      <c r="F150" s="241" t="s">
        <v>689</v>
      </c>
      <c r="G150" s="40"/>
      <c r="H150" s="40"/>
      <c r="I150" s="242"/>
      <c r="J150" s="40"/>
      <c r="K150" s="40"/>
      <c r="L150" s="44"/>
      <c r="M150" s="243"/>
      <c r="N150" s="24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82</v>
      </c>
    </row>
    <row r="151" s="2" customFormat="1">
      <c r="A151" s="38"/>
      <c r="B151" s="39"/>
      <c r="C151" s="40"/>
      <c r="D151" s="240" t="s">
        <v>670</v>
      </c>
      <c r="E151" s="40"/>
      <c r="F151" s="290" t="s">
        <v>687</v>
      </c>
      <c r="G151" s="40"/>
      <c r="H151" s="40"/>
      <c r="I151" s="242"/>
      <c r="J151" s="40"/>
      <c r="K151" s="40"/>
      <c r="L151" s="44"/>
      <c r="M151" s="243"/>
      <c r="N151" s="24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670</v>
      </c>
      <c r="AU151" s="17" t="s">
        <v>82</v>
      </c>
    </row>
    <row r="152" s="2" customFormat="1" ht="16.5" customHeight="1">
      <c r="A152" s="38"/>
      <c r="B152" s="39"/>
      <c r="C152" s="227" t="s">
        <v>82</v>
      </c>
      <c r="D152" s="227" t="s">
        <v>136</v>
      </c>
      <c r="E152" s="228" t="s">
        <v>691</v>
      </c>
      <c r="F152" s="229" t="s">
        <v>692</v>
      </c>
      <c r="G152" s="230" t="s">
        <v>646</v>
      </c>
      <c r="H152" s="231">
        <v>1</v>
      </c>
      <c r="I152" s="232"/>
      <c r="J152" s="233">
        <f>ROUND(I152*H152,2)</f>
        <v>0</v>
      </c>
      <c r="K152" s="229" t="s">
        <v>241</v>
      </c>
      <c r="L152" s="44"/>
      <c r="M152" s="234" t="s">
        <v>1</v>
      </c>
      <c r="N152" s="235" t="s">
        <v>38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647</v>
      </c>
      <c r="AT152" s="238" t="s">
        <v>136</v>
      </c>
      <c r="AU152" s="238" t="s">
        <v>82</v>
      </c>
      <c r="AY152" s="17" t="s">
        <v>134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80</v>
      </c>
      <c r="BK152" s="239">
        <f>ROUND(I152*H152,2)</f>
        <v>0</v>
      </c>
      <c r="BL152" s="17" t="s">
        <v>647</v>
      </c>
      <c r="BM152" s="238" t="s">
        <v>693</v>
      </c>
    </row>
    <row r="153" s="2" customFormat="1">
      <c r="A153" s="38"/>
      <c r="B153" s="39"/>
      <c r="C153" s="40"/>
      <c r="D153" s="240" t="s">
        <v>143</v>
      </c>
      <c r="E153" s="40"/>
      <c r="F153" s="241" t="s">
        <v>694</v>
      </c>
      <c r="G153" s="40"/>
      <c r="H153" s="40"/>
      <c r="I153" s="242"/>
      <c r="J153" s="40"/>
      <c r="K153" s="40"/>
      <c r="L153" s="44"/>
      <c r="M153" s="243"/>
      <c r="N153" s="244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82</v>
      </c>
    </row>
    <row r="154" s="2" customFormat="1" ht="16.5" customHeight="1">
      <c r="A154" s="38"/>
      <c r="B154" s="39"/>
      <c r="C154" s="227" t="s">
        <v>695</v>
      </c>
      <c r="D154" s="227" t="s">
        <v>136</v>
      </c>
      <c r="E154" s="228" t="s">
        <v>696</v>
      </c>
      <c r="F154" s="229" t="s">
        <v>697</v>
      </c>
      <c r="G154" s="230" t="s">
        <v>646</v>
      </c>
      <c r="H154" s="231">
        <v>1</v>
      </c>
      <c r="I154" s="232"/>
      <c r="J154" s="233">
        <f>ROUND(I154*H154,2)</f>
        <v>0</v>
      </c>
      <c r="K154" s="229" t="s">
        <v>241</v>
      </c>
      <c r="L154" s="44"/>
      <c r="M154" s="234" t="s">
        <v>1</v>
      </c>
      <c r="N154" s="235" t="s">
        <v>38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647</v>
      </c>
      <c r="AT154" s="238" t="s">
        <v>136</v>
      </c>
      <c r="AU154" s="238" t="s">
        <v>82</v>
      </c>
      <c r="AY154" s="17" t="s">
        <v>134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80</v>
      </c>
      <c r="BK154" s="239">
        <f>ROUND(I154*H154,2)</f>
        <v>0</v>
      </c>
      <c r="BL154" s="17" t="s">
        <v>647</v>
      </c>
      <c r="BM154" s="238" t="s">
        <v>698</v>
      </c>
    </row>
    <row r="155" s="2" customFormat="1">
      <c r="A155" s="38"/>
      <c r="B155" s="39"/>
      <c r="C155" s="40"/>
      <c r="D155" s="240" t="s">
        <v>143</v>
      </c>
      <c r="E155" s="40"/>
      <c r="F155" s="241" t="s">
        <v>697</v>
      </c>
      <c r="G155" s="40"/>
      <c r="H155" s="40"/>
      <c r="I155" s="242"/>
      <c r="J155" s="40"/>
      <c r="K155" s="40"/>
      <c r="L155" s="44"/>
      <c r="M155" s="243"/>
      <c r="N155" s="244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143</v>
      </c>
      <c r="AU155" s="17" t="s">
        <v>82</v>
      </c>
    </row>
    <row r="156" s="2" customFormat="1" ht="37.8" customHeight="1">
      <c r="A156" s="38"/>
      <c r="B156" s="39"/>
      <c r="C156" s="227" t="s">
        <v>157</v>
      </c>
      <c r="D156" s="227" t="s">
        <v>136</v>
      </c>
      <c r="E156" s="228" t="s">
        <v>699</v>
      </c>
      <c r="F156" s="229" t="s">
        <v>700</v>
      </c>
      <c r="G156" s="230" t="s">
        <v>646</v>
      </c>
      <c r="H156" s="231">
        <v>1</v>
      </c>
      <c r="I156" s="232"/>
      <c r="J156" s="233">
        <f>ROUND(I156*H156,2)</f>
        <v>0</v>
      </c>
      <c r="K156" s="229" t="s">
        <v>241</v>
      </c>
      <c r="L156" s="44"/>
      <c r="M156" s="234" t="s">
        <v>1</v>
      </c>
      <c r="N156" s="235" t="s">
        <v>38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141</v>
      </c>
      <c r="AT156" s="238" t="s">
        <v>136</v>
      </c>
      <c r="AU156" s="238" t="s">
        <v>82</v>
      </c>
      <c r="AY156" s="17" t="s">
        <v>134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80</v>
      </c>
      <c r="BK156" s="239">
        <f>ROUND(I156*H156,2)</f>
        <v>0</v>
      </c>
      <c r="BL156" s="17" t="s">
        <v>141</v>
      </c>
      <c r="BM156" s="238" t="s">
        <v>701</v>
      </c>
    </row>
    <row r="157" s="2" customFormat="1">
      <c r="A157" s="38"/>
      <c r="B157" s="39"/>
      <c r="C157" s="40"/>
      <c r="D157" s="240" t="s">
        <v>143</v>
      </c>
      <c r="E157" s="40"/>
      <c r="F157" s="241" t="s">
        <v>700</v>
      </c>
      <c r="G157" s="40"/>
      <c r="H157" s="40"/>
      <c r="I157" s="242"/>
      <c r="J157" s="40"/>
      <c r="K157" s="40"/>
      <c r="L157" s="44"/>
      <c r="M157" s="243"/>
      <c r="N157" s="244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82</v>
      </c>
    </row>
    <row r="158" s="2" customFormat="1" ht="16.5" customHeight="1">
      <c r="A158" s="38"/>
      <c r="B158" s="39"/>
      <c r="C158" s="227" t="s">
        <v>141</v>
      </c>
      <c r="D158" s="227" t="s">
        <v>136</v>
      </c>
      <c r="E158" s="228" t="s">
        <v>702</v>
      </c>
      <c r="F158" s="229" t="s">
        <v>703</v>
      </c>
      <c r="G158" s="230" t="s">
        <v>646</v>
      </c>
      <c r="H158" s="231">
        <v>1</v>
      </c>
      <c r="I158" s="232"/>
      <c r="J158" s="233">
        <f>ROUND(I158*H158,2)</f>
        <v>0</v>
      </c>
      <c r="K158" s="229" t="s">
        <v>484</v>
      </c>
      <c r="L158" s="44"/>
      <c r="M158" s="234" t="s">
        <v>1</v>
      </c>
      <c r="N158" s="235" t="s">
        <v>38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0.01</v>
      </c>
      <c r="T158" s="237">
        <f>S158*H158</f>
        <v>0.01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141</v>
      </c>
      <c r="AT158" s="238" t="s">
        <v>136</v>
      </c>
      <c r="AU158" s="238" t="s">
        <v>82</v>
      </c>
      <c r="AY158" s="17" t="s">
        <v>134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80</v>
      </c>
      <c r="BK158" s="239">
        <f>ROUND(I158*H158,2)</f>
        <v>0</v>
      </c>
      <c r="BL158" s="17" t="s">
        <v>141</v>
      </c>
      <c r="BM158" s="238" t="s">
        <v>704</v>
      </c>
    </row>
    <row r="159" s="2" customFormat="1">
      <c r="A159" s="38"/>
      <c r="B159" s="39"/>
      <c r="C159" s="40"/>
      <c r="D159" s="240" t="s">
        <v>143</v>
      </c>
      <c r="E159" s="40"/>
      <c r="F159" s="241" t="s">
        <v>705</v>
      </c>
      <c r="G159" s="40"/>
      <c r="H159" s="40"/>
      <c r="I159" s="242"/>
      <c r="J159" s="40"/>
      <c r="K159" s="40"/>
      <c r="L159" s="44"/>
      <c r="M159" s="291"/>
      <c r="N159" s="292"/>
      <c r="O159" s="293"/>
      <c r="P159" s="293"/>
      <c r="Q159" s="293"/>
      <c r="R159" s="293"/>
      <c r="S159" s="293"/>
      <c r="T159" s="294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143</v>
      </c>
      <c r="AU159" s="17" t="s">
        <v>82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wy7d857JTwollJ8eZyjzD8KPZxfxGSF21FyHtWBWbRxkEt0ohwddpF4cmjNZj+Oyj8VFN4L7ERAEXxmSVcnYbQ==" hashValue="SFTfIqqC4xL8A8PyWR45tRHnpE/delayCQOgtikDzCl/xTudseEMAYH8SkFjn6WIIKhLlI9KNrpW04+Jbny7BQ==" algorithmName="SHA-512" password="C779"/>
  <autoFilter ref="C121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103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Ropice_vedlejší polní cesta VC13</v>
      </c>
      <c r="F7" s="151"/>
      <c r="G7" s="151"/>
      <c r="H7" s="151"/>
      <c r="L7" s="20"/>
    </row>
    <row r="8" hidden="1" s="1" customFormat="1" ht="12" customHeight="1">
      <c r="B8" s="20"/>
      <c r="D8" s="151" t="s">
        <v>104</v>
      </c>
      <c r="L8" s="20"/>
    </row>
    <row r="9" hidden="1" s="2" customFormat="1" ht="16.5" customHeight="1">
      <c r="A9" s="38"/>
      <c r="B9" s="44"/>
      <c r="C9" s="38"/>
      <c r="D9" s="38"/>
      <c r="E9" s="15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1" t="s">
        <v>636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3" t="s">
        <v>706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9. 3. 2023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ROUND((SUM(BE123:BE158)),  2)</f>
        <v>0</v>
      </c>
      <c r="G35" s="38"/>
      <c r="H35" s="38"/>
      <c r="I35" s="165">
        <v>0.20999999999999999</v>
      </c>
      <c r="J35" s="164">
        <f>ROUND(((SUM(BE123:BE158))*I35),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ROUND((SUM(BF123:BF158)),  2)</f>
        <v>0</v>
      </c>
      <c r="G36" s="38"/>
      <c r="H36" s="38"/>
      <c r="I36" s="165">
        <v>0.14999999999999999</v>
      </c>
      <c r="J36" s="164">
        <f>ROUND(((SUM(BF123:BF158))*I36),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ROUND((SUM(BG123:BG158)),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ROUND((SUM(BH123:BH158)),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ROUND((SUM(BI123:BI158)),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4" t="str">
        <f>E7</f>
        <v>Ropice_vedlejší polní cesta VC13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4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636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155.1 - Vegetační úpravy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9. 3. 2023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5" t="s">
        <v>107</v>
      </c>
      <c r="D96" s="186"/>
      <c r="E96" s="186"/>
      <c r="F96" s="186"/>
      <c r="G96" s="186"/>
      <c r="H96" s="186"/>
      <c r="I96" s="186"/>
      <c r="J96" s="187" t="s">
        <v>108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8" t="s">
        <v>109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110</v>
      </c>
    </row>
    <row r="99" hidden="1" s="9" customFormat="1" ht="24.96" customHeight="1">
      <c r="A99" s="9"/>
      <c r="B99" s="189"/>
      <c r="C99" s="190"/>
      <c r="D99" s="191" t="s">
        <v>111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3"/>
      <c r="D100" s="196" t="s">
        <v>112</v>
      </c>
      <c r="E100" s="197"/>
      <c r="F100" s="197"/>
      <c r="G100" s="197"/>
      <c r="H100" s="197"/>
      <c r="I100" s="197"/>
      <c r="J100" s="198">
        <f>J125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3"/>
      <c r="D101" s="196" t="s">
        <v>707</v>
      </c>
      <c r="E101" s="197"/>
      <c r="F101" s="197"/>
      <c r="G101" s="197"/>
      <c r="H101" s="197"/>
      <c r="I101" s="197"/>
      <c r="J101" s="198">
        <f>J156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Ropice_vedlejší polní cesta VC13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104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4" t="s">
        <v>105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636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155.1 - Vegetační úpravy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9. 3. 2023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120</v>
      </c>
      <c r="D122" s="203" t="s">
        <v>58</v>
      </c>
      <c r="E122" s="203" t="s">
        <v>54</v>
      </c>
      <c r="F122" s="203" t="s">
        <v>55</v>
      </c>
      <c r="G122" s="203" t="s">
        <v>121</v>
      </c>
      <c r="H122" s="203" t="s">
        <v>122</v>
      </c>
      <c r="I122" s="203" t="s">
        <v>123</v>
      </c>
      <c r="J122" s="203" t="s">
        <v>108</v>
      </c>
      <c r="K122" s="204" t="s">
        <v>124</v>
      </c>
      <c r="L122" s="205"/>
      <c r="M122" s="100" t="s">
        <v>1</v>
      </c>
      <c r="N122" s="101" t="s">
        <v>37</v>
      </c>
      <c r="O122" s="101" t="s">
        <v>125</v>
      </c>
      <c r="P122" s="101" t="s">
        <v>126</v>
      </c>
      <c r="Q122" s="101" t="s">
        <v>127</v>
      </c>
      <c r="R122" s="101" t="s">
        <v>128</v>
      </c>
      <c r="S122" s="101" t="s">
        <v>129</v>
      </c>
      <c r="T122" s="102" t="s">
        <v>130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7" t="s">
        <v>131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6.2066539999999994</v>
      </c>
      <c r="S123" s="104"/>
      <c r="T123" s="20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110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72</v>
      </c>
      <c r="E124" s="214" t="s">
        <v>132</v>
      </c>
      <c r="F124" s="214" t="s">
        <v>133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P125+P156</f>
        <v>0</v>
      </c>
      <c r="Q124" s="219"/>
      <c r="R124" s="220">
        <f>R125+R156</f>
        <v>6.2066539999999994</v>
      </c>
      <c r="S124" s="219"/>
      <c r="T124" s="221">
        <f>T125+T156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80</v>
      </c>
      <c r="AT124" s="223" t="s">
        <v>72</v>
      </c>
      <c r="AU124" s="223" t="s">
        <v>73</v>
      </c>
      <c r="AY124" s="222" t="s">
        <v>134</v>
      </c>
      <c r="BK124" s="224">
        <f>BK125+BK156</f>
        <v>0</v>
      </c>
    </row>
    <row r="125" s="12" customFormat="1" ht="22.8" customHeight="1">
      <c r="A125" s="12"/>
      <c r="B125" s="211"/>
      <c r="C125" s="212"/>
      <c r="D125" s="213" t="s">
        <v>72</v>
      </c>
      <c r="E125" s="225" t="s">
        <v>80</v>
      </c>
      <c r="F125" s="225" t="s">
        <v>135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SUM(P126:P155)</f>
        <v>0</v>
      </c>
      <c r="Q125" s="219"/>
      <c r="R125" s="220">
        <f>SUM(R126:R155)</f>
        <v>6.2066539999999994</v>
      </c>
      <c r="S125" s="219"/>
      <c r="T125" s="221">
        <f>SUM(T126:T155)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80</v>
      </c>
      <c r="AT125" s="223" t="s">
        <v>72</v>
      </c>
      <c r="AU125" s="223" t="s">
        <v>80</v>
      </c>
      <c r="AY125" s="222" t="s">
        <v>134</v>
      </c>
      <c r="BK125" s="224">
        <f>SUM(BK126:BK155)</f>
        <v>0</v>
      </c>
    </row>
    <row r="126" s="2" customFormat="1" ht="33" customHeight="1">
      <c r="A126" s="38"/>
      <c r="B126" s="39"/>
      <c r="C126" s="227" t="s">
        <v>653</v>
      </c>
      <c r="D126" s="227" t="s">
        <v>136</v>
      </c>
      <c r="E126" s="228" t="s">
        <v>708</v>
      </c>
      <c r="F126" s="229" t="s">
        <v>709</v>
      </c>
      <c r="G126" s="230" t="s">
        <v>160</v>
      </c>
      <c r="H126" s="231">
        <v>38</v>
      </c>
      <c r="I126" s="232"/>
      <c r="J126" s="233">
        <f>ROUND(I126*H126,2)</f>
        <v>0</v>
      </c>
      <c r="K126" s="229" t="s">
        <v>140</v>
      </c>
      <c r="L126" s="44"/>
      <c r="M126" s="234" t="s">
        <v>1</v>
      </c>
      <c r="N126" s="235" t="s">
        <v>38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141</v>
      </c>
      <c r="AT126" s="238" t="s">
        <v>136</v>
      </c>
      <c r="AU126" s="238" t="s">
        <v>82</v>
      </c>
      <c r="AY126" s="17" t="s">
        <v>134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80</v>
      </c>
      <c r="BK126" s="239">
        <f>ROUND(I126*H126,2)</f>
        <v>0</v>
      </c>
      <c r="BL126" s="17" t="s">
        <v>141</v>
      </c>
      <c r="BM126" s="238" t="s">
        <v>710</v>
      </c>
    </row>
    <row r="127" s="2" customFormat="1">
      <c r="A127" s="38"/>
      <c r="B127" s="39"/>
      <c r="C127" s="40"/>
      <c r="D127" s="240" t="s">
        <v>143</v>
      </c>
      <c r="E127" s="40"/>
      <c r="F127" s="241" t="s">
        <v>711</v>
      </c>
      <c r="G127" s="40"/>
      <c r="H127" s="40"/>
      <c r="I127" s="242"/>
      <c r="J127" s="40"/>
      <c r="K127" s="40"/>
      <c r="L127" s="44"/>
      <c r="M127" s="243"/>
      <c r="N127" s="244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143</v>
      </c>
      <c r="AU127" s="17" t="s">
        <v>82</v>
      </c>
    </row>
    <row r="128" s="13" customFormat="1">
      <c r="A128" s="13"/>
      <c r="B128" s="245"/>
      <c r="C128" s="246"/>
      <c r="D128" s="240" t="s">
        <v>145</v>
      </c>
      <c r="E128" s="247" t="s">
        <v>1</v>
      </c>
      <c r="F128" s="248" t="s">
        <v>357</v>
      </c>
      <c r="G128" s="246"/>
      <c r="H128" s="249">
        <v>38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145</v>
      </c>
      <c r="AU128" s="255" t="s">
        <v>82</v>
      </c>
      <c r="AV128" s="13" t="s">
        <v>82</v>
      </c>
      <c r="AW128" s="13" t="s">
        <v>30</v>
      </c>
      <c r="AX128" s="13" t="s">
        <v>80</v>
      </c>
      <c r="AY128" s="255" t="s">
        <v>134</v>
      </c>
    </row>
    <row r="129" s="2" customFormat="1" ht="16.5" customHeight="1">
      <c r="A129" s="38"/>
      <c r="B129" s="39"/>
      <c r="C129" s="277" t="s">
        <v>180</v>
      </c>
      <c r="D129" s="277" t="s">
        <v>297</v>
      </c>
      <c r="E129" s="278" t="s">
        <v>712</v>
      </c>
      <c r="F129" s="279" t="s">
        <v>713</v>
      </c>
      <c r="G129" s="280" t="s">
        <v>227</v>
      </c>
      <c r="H129" s="281">
        <v>24.699999999999999</v>
      </c>
      <c r="I129" s="282"/>
      <c r="J129" s="283">
        <f>ROUND(I129*H129,2)</f>
        <v>0</v>
      </c>
      <c r="K129" s="279" t="s">
        <v>241</v>
      </c>
      <c r="L129" s="284"/>
      <c r="M129" s="285" t="s">
        <v>1</v>
      </c>
      <c r="N129" s="286" t="s">
        <v>38</v>
      </c>
      <c r="O129" s="91"/>
      <c r="P129" s="236">
        <f>O129*H129</f>
        <v>0</v>
      </c>
      <c r="Q129" s="236">
        <v>0.22</v>
      </c>
      <c r="R129" s="236">
        <f>Q129*H129</f>
        <v>5.4340000000000002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180</v>
      </c>
      <c r="AT129" s="238" t="s">
        <v>297</v>
      </c>
      <c r="AU129" s="238" t="s">
        <v>82</v>
      </c>
      <c r="AY129" s="17" t="s">
        <v>134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80</v>
      </c>
      <c r="BK129" s="239">
        <f>ROUND(I129*H129,2)</f>
        <v>0</v>
      </c>
      <c r="BL129" s="17" t="s">
        <v>141</v>
      </c>
      <c r="BM129" s="238" t="s">
        <v>714</v>
      </c>
    </row>
    <row r="130" s="2" customFormat="1">
      <c r="A130" s="38"/>
      <c r="B130" s="39"/>
      <c r="C130" s="40"/>
      <c r="D130" s="240" t="s">
        <v>143</v>
      </c>
      <c r="E130" s="40"/>
      <c r="F130" s="241" t="s">
        <v>715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13" customFormat="1">
      <c r="A131" s="13"/>
      <c r="B131" s="245"/>
      <c r="C131" s="246"/>
      <c r="D131" s="240" t="s">
        <v>145</v>
      </c>
      <c r="E131" s="247" t="s">
        <v>1</v>
      </c>
      <c r="F131" s="248" t="s">
        <v>716</v>
      </c>
      <c r="G131" s="246"/>
      <c r="H131" s="249">
        <v>24.699999999999999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145</v>
      </c>
      <c r="AU131" s="255" t="s">
        <v>82</v>
      </c>
      <c r="AV131" s="13" t="s">
        <v>82</v>
      </c>
      <c r="AW131" s="13" t="s">
        <v>30</v>
      </c>
      <c r="AX131" s="13" t="s">
        <v>80</v>
      </c>
      <c r="AY131" s="255" t="s">
        <v>134</v>
      </c>
    </row>
    <row r="132" s="2" customFormat="1" ht="33" customHeight="1">
      <c r="A132" s="38"/>
      <c r="B132" s="39"/>
      <c r="C132" s="227" t="s">
        <v>80</v>
      </c>
      <c r="D132" s="227" t="s">
        <v>136</v>
      </c>
      <c r="E132" s="228" t="s">
        <v>717</v>
      </c>
      <c r="F132" s="229" t="s">
        <v>718</v>
      </c>
      <c r="G132" s="230" t="s">
        <v>160</v>
      </c>
      <c r="H132" s="231">
        <v>38</v>
      </c>
      <c r="I132" s="232"/>
      <c r="J132" s="233">
        <f>ROUND(I132*H132,2)</f>
        <v>0</v>
      </c>
      <c r="K132" s="229" t="s">
        <v>140</v>
      </c>
      <c r="L132" s="44"/>
      <c r="M132" s="234" t="s">
        <v>1</v>
      </c>
      <c r="N132" s="235" t="s">
        <v>38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141</v>
      </c>
      <c r="AT132" s="238" t="s">
        <v>136</v>
      </c>
      <c r="AU132" s="238" t="s">
        <v>82</v>
      </c>
      <c r="AY132" s="17" t="s">
        <v>134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80</v>
      </c>
      <c r="BK132" s="239">
        <f>ROUND(I132*H132,2)</f>
        <v>0</v>
      </c>
      <c r="BL132" s="17" t="s">
        <v>141</v>
      </c>
      <c r="BM132" s="238" t="s">
        <v>719</v>
      </c>
    </row>
    <row r="133" s="2" customFormat="1">
      <c r="A133" s="38"/>
      <c r="B133" s="39"/>
      <c r="C133" s="40"/>
      <c r="D133" s="240" t="s">
        <v>143</v>
      </c>
      <c r="E133" s="40"/>
      <c r="F133" s="241" t="s">
        <v>720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82</v>
      </c>
    </row>
    <row r="134" s="13" customFormat="1">
      <c r="A134" s="13"/>
      <c r="B134" s="245"/>
      <c r="C134" s="246"/>
      <c r="D134" s="240" t="s">
        <v>145</v>
      </c>
      <c r="E134" s="247" t="s">
        <v>1</v>
      </c>
      <c r="F134" s="248" t="s">
        <v>357</v>
      </c>
      <c r="G134" s="246"/>
      <c r="H134" s="249">
        <v>38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145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134</v>
      </c>
    </row>
    <row r="135" s="2" customFormat="1" ht="16.5" customHeight="1">
      <c r="A135" s="38"/>
      <c r="B135" s="39"/>
      <c r="C135" s="277" t="s">
        <v>82</v>
      </c>
      <c r="D135" s="277" t="s">
        <v>297</v>
      </c>
      <c r="E135" s="278" t="s">
        <v>721</v>
      </c>
      <c r="F135" s="279" t="s">
        <v>722</v>
      </c>
      <c r="G135" s="280" t="s">
        <v>160</v>
      </c>
      <c r="H135" s="281">
        <v>38</v>
      </c>
      <c r="I135" s="282"/>
      <c r="J135" s="283">
        <f>ROUND(I135*H135,2)</f>
        <v>0</v>
      </c>
      <c r="K135" s="279" t="s">
        <v>1</v>
      </c>
      <c r="L135" s="284"/>
      <c r="M135" s="285" t="s">
        <v>1</v>
      </c>
      <c r="N135" s="286" t="s">
        <v>38</v>
      </c>
      <c r="O135" s="91"/>
      <c r="P135" s="236">
        <f>O135*H135</f>
        <v>0</v>
      </c>
      <c r="Q135" s="236">
        <v>0.0023</v>
      </c>
      <c r="R135" s="236">
        <f>Q135*H135</f>
        <v>0.087400000000000005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180</v>
      </c>
      <c r="AT135" s="238" t="s">
        <v>297</v>
      </c>
      <c r="AU135" s="238" t="s">
        <v>82</v>
      </c>
      <c r="AY135" s="17" t="s">
        <v>134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80</v>
      </c>
      <c r="BK135" s="239">
        <f>ROUND(I135*H135,2)</f>
        <v>0</v>
      </c>
      <c r="BL135" s="17" t="s">
        <v>141</v>
      </c>
      <c r="BM135" s="238" t="s">
        <v>723</v>
      </c>
    </row>
    <row r="136" s="13" customFormat="1">
      <c r="A136" s="13"/>
      <c r="B136" s="245"/>
      <c r="C136" s="246"/>
      <c r="D136" s="240" t="s">
        <v>145</v>
      </c>
      <c r="E136" s="247" t="s">
        <v>1</v>
      </c>
      <c r="F136" s="248" t="s">
        <v>357</v>
      </c>
      <c r="G136" s="246"/>
      <c r="H136" s="249">
        <v>38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145</v>
      </c>
      <c r="AU136" s="255" t="s">
        <v>82</v>
      </c>
      <c r="AV136" s="13" t="s">
        <v>82</v>
      </c>
      <c r="AW136" s="13" t="s">
        <v>30</v>
      </c>
      <c r="AX136" s="13" t="s">
        <v>80</v>
      </c>
      <c r="AY136" s="255" t="s">
        <v>134</v>
      </c>
    </row>
    <row r="137" s="14" customFormat="1">
      <c r="A137" s="14"/>
      <c r="B137" s="256"/>
      <c r="C137" s="257"/>
      <c r="D137" s="240" t="s">
        <v>145</v>
      </c>
      <c r="E137" s="258" t="s">
        <v>1</v>
      </c>
      <c r="F137" s="259" t="s">
        <v>724</v>
      </c>
      <c r="G137" s="257"/>
      <c r="H137" s="258" t="s">
        <v>1</v>
      </c>
      <c r="I137" s="260"/>
      <c r="J137" s="257"/>
      <c r="K137" s="257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145</v>
      </c>
      <c r="AU137" s="265" t="s">
        <v>82</v>
      </c>
      <c r="AV137" s="14" t="s">
        <v>80</v>
      </c>
      <c r="AW137" s="14" t="s">
        <v>30</v>
      </c>
      <c r="AX137" s="14" t="s">
        <v>73</v>
      </c>
      <c r="AY137" s="265" t="s">
        <v>134</v>
      </c>
    </row>
    <row r="138" s="2" customFormat="1" ht="24.15" customHeight="1">
      <c r="A138" s="38"/>
      <c r="B138" s="39"/>
      <c r="C138" s="227" t="s">
        <v>157</v>
      </c>
      <c r="D138" s="227" t="s">
        <v>136</v>
      </c>
      <c r="E138" s="228" t="s">
        <v>725</v>
      </c>
      <c r="F138" s="229" t="s">
        <v>726</v>
      </c>
      <c r="G138" s="230" t="s">
        <v>160</v>
      </c>
      <c r="H138" s="231">
        <v>114</v>
      </c>
      <c r="I138" s="232"/>
      <c r="J138" s="233">
        <f>ROUND(I138*H138,2)</f>
        <v>0</v>
      </c>
      <c r="K138" s="229" t="s">
        <v>140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5.3999999999999998E-05</v>
      </c>
      <c r="R138" s="236">
        <f>Q138*H138</f>
        <v>0.006156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141</v>
      </c>
      <c r="AT138" s="238" t="s">
        <v>136</v>
      </c>
      <c r="AU138" s="238" t="s">
        <v>82</v>
      </c>
      <c r="AY138" s="17" t="s">
        <v>134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141</v>
      </c>
      <c r="BM138" s="238" t="s">
        <v>727</v>
      </c>
    </row>
    <row r="139" s="2" customFormat="1">
      <c r="A139" s="38"/>
      <c r="B139" s="39"/>
      <c r="C139" s="40"/>
      <c r="D139" s="240" t="s">
        <v>143</v>
      </c>
      <c r="E139" s="40"/>
      <c r="F139" s="241" t="s">
        <v>728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82</v>
      </c>
    </row>
    <row r="140" s="13" customFormat="1">
      <c r="A140" s="13"/>
      <c r="B140" s="245"/>
      <c r="C140" s="246"/>
      <c r="D140" s="240" t="s">
        <v>145</v>
      </c>
      <c r="E140" s="247" t="s">
        <v>1</v>
      </c>
      <c r="F140" s="248" t="s">
        <v>729</v>
      </c>
      <c r="G140" s="246"/>
      <c r="H140" s="249">
        <v>114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145</v>
      </c>
      <c r="AU140" s="255" t="s">
        <v>82</v>
      </c>
      <c r="AV140" s="13" t="s">
        <v>82</v>
      </c>
      <c r="AW140" s="13" t="s">
        <v>30</v>
      </c>
      <c r="AX140" s="13" t="s">
        <v>80</v>
      </c>
      <c r="AY140" s="255" t="s">
        <v>134</v>
      </c>
    </row>
    <row r="141" s="2" customFormat="1" ht="16.5" customHeight="1">
      <c r="A141" s="38"/>
      <c r="B141" s="39"/>
      <c r="C141" s="277" t="s">
        <v>141</v>
      </c>
      <c r="D141" s="277" t="s">
        <v>297</v>
      </c>
      <c r="E141" s="278" t="s">
        <v>730</v>
      </c>
      <c r="F141" s="279" t="s">
        <v>731</v>
      </c>
      <c r="G141" s="280" t="s">
        <v>160</v>
      </c>
      <c r="H141" s="281">
        <v>38</v>
      </c>
      <c r="I141" s="282"/>
      <c r="J141" s="283">
        <f>ROUND(I141*H141,2)</f>
        <v>0</v>
      </c>
      <c r="K141" s="279" t="s">
        <v>241</v>
      </c>
      <c r="L141" s="284"/>
      <c r="M141" s="285" t="s">
        <v>1</v>
      </c>
      <c r="N141" s="286" t="s">
        <v>38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180</v>
      </c>
      <c r="AT141" s="238" t="s">
        <v>297</v>
      </c>
      <c r="AU141" s="238" t="s">
        <v>82</v>
      </c>
      <c r="AY141" s="17" t="s">
        <v>134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80</v>
      </c>
      <c r="BK141" s="239">
        <f>ROUND(I141*H141,2)</f>
        <v>0</v>
      </c>
      <c r="BL141" s="17" t="s">
        <v>141</v>
      </c>
      <c r="BM141" s="238" t="s">
        <v>732</v>
      </c>
    </row>
    <row r="142" s="2" customFormat="1">
      <c r="A142" s="38"/>
      <c r="B142" s="39"/>
      <c r="C142" s="40"/>
      <c r="D142" s="240" t="s">
        <v>143</v>
      </c>
      <c r="E142" s="40"/>
      <c r="F142" s="241" t="s">
        <v>733</v>
      </c>
      <c r="G142" s="40"/>
      <c r="H142" s="40"/>
      <c r="I142" s="242"/>
      <c r="J142" s="40"/>
      <c r="K142" s="40"/>
      <c r="L142" s="44"/>
      <c r="M142" s="243"/>
      <c r="N142" s="24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82</v>
      </c>
    </row>
    <row r="143" s="13" customFormat="1">
      <c r="A143" s="13"/>
      <c r="B143" s="245"/>
      <c r="C143" s="246"/>
      <c r="D143" s="240" t="s">
        <v>145</v>
      </c>
      <c r="E143" s="247" t="s">
        <v>1</v>
      </c>
      <c r="F143" s="248" t="s">
        <v>357</v>
      </c>
      <c r="G143" s="246"/>
      <c r="H143" s="249">
        <v>38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145</v>
      </c>
      <c r="AU143" s="255" t="s">
        <v>82</v>
      </c>
      <c r="AV143" s="13" t="s">
        <v>82</v>
      </c>
      <c r="AW143" s="13" t="s">
        <v>30</v>
      </c>
      <c r="AX143" s="13" t="s">
        <v>80</v>
      </c>
      <c r="AY143" s="255" t="s">
        <v>134</v>
      </c>
    </row>
    <row r="144" s="2" customFormat="1" ht="21.75" customHeight="1">
      <c r="A144" s="38"/>
      <c r="B144" s="39"/>
      <c r="C144" s="277" t="s">
        <v>169</v>
      </c>
      <c r="D144" s="277" t="s">
        <v>297</v>
      </c>
      <c r="E144" s="278" t="s">
        <v>734</v>
      </c>
      <c r="F144" s="279" t="s">
        <v>735</v>
      </c>
      <c r="G144" s="280" t="s">
        <v>160</v>
      </c>
      <c r="H144" s="281">
        <v>114</v>
      </c>
      <c r="I144" s="282"/>
      <c r="J144" s="283">
        <f>ROUND(I144*H144,2)</f>
        <v>0</v>
      </c>
      <c r="K144" s="279" t="s">
        <v>140</v>
      </c>
      <c r="L144" s="284"/>
      <c r="M144" s="285" t="s">
        <v>1</v>
      </c>
      <c r="N144" s="286" t="s">
        <v>38</v>
      </c>
      <c r="O144" s="91"/>
      <c r="P144" s="236">
        <f>O144*H144</f>
        <v>0</v>
      </c>
      <c r="Q144" s="236">
        <v>0.0058999999999999999</v>
      </c>
      <c r="R144" s="236">
        <f>Q144*H144</f>
        <v>0.67259999999999998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180</v>
      </c>
      <c r="AT144" s="238" t="s">
        <v>297</v>
      </c>
      <c r="AU144" s="238" t="s">
        <v>82</v>
      </c>
      <c r="AY144" s="17" t="s">
        <v>134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80</v>
      </c>
      <c r="BK144" s="239">
        <f>ROUND(I144*H144,2)</f>
        <v>0</v>
      </c>
      <c r="BL144" s="17" t="s">
        <v>141</v>
      </c>
      <c r="BM144" s="238" t="s">
        <v>736</v>
      </c>
    </row>
    <row r="145" s="2" customFormat="1">
      <c r="A145" s="38"/>
      <c r="B145" s="39"/>
      <c r="C145" s="40"/>
      <c r="D145" s="240" t="s">
        <v>143</v>
      </c>
      <c r="E145" s="40"/>
      <c r="F145" s="241" t="s">
        <v>735</v>
      </c>
      <c r="G145" s="40"/>
      <c r="H145" s="40"/>
      <c r="I145" s="242"/>
      <c r="J145" s="40"/>
      <c r="K145" s="40"/>
      <c r="L145" s="44"/>
      <c r="M145" s="243"/>
      <c r="N145" s="244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82</v>
      </c>
    </row>
    <row r="146" s="13" customFormat="1">
      <c r="A146" s="13"/>
      <c r="B146" s="245"/>
      <c r="C146" s="246"/>
      <c r="D146" s="240" t="s">
        <v>145</v>
      </c>
      <c r="E146" s="247" t="s">
        <v>1</v>
      </c>
      <c r="F146" s="248" t="s">
        <v>737</v>
      </c>
      <c r="G146" s="246"/>
      <c r="H146" s="249">
        <v>114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145</v>
      </c>
      <c r="AU146" s="255" t="s">
        <v>82</v>
      </c>
      <c r="AV146" s="13" t="s">
        <v>82</v>
      </c>
      <c r="AW146" s="13" t="s">
        <v>30</v>
      </c>
      <c r="AX146" s="13" t="s">
        <v>80</v>
      </c>
      <c r="AY146" s="255" t="s">
        <v>134</v>
      </c>
    </row>
    <row r="147" s="2" customFormat="1" ht="16.5" customHeight="1">
      <c r="A147" s="38"/>
      <c r="B147" s="39"/>
      <c r="C147" s="227" t="s">
        <v>190</v>
      </c>
      <c r="D147" s="227" t="s">
        <v>136</v>
      </c>
      <c r="E147" s="228" t="s">
        <v>738</v>
      </c>
      <c r="F147" s="229" t="s">
        <v>739</v>
      </c>
      <c r="G147" s="230" t="s">
        <v>227</v>
      </c>
      <c r="H147" s="231">
        <v>3.4199999999999999</v>
      </c>
      <c r="I147" s="232"/>
      <c r="J147" s="233">
        <f>ROUND(I147*H147,2)</f>
        <v>0</v>
      </c>
      <c r="K147" s="229" t="s">
        <v>140</v>
      </c>
      <c r="L147" s="44"/>
      <c r="M147" s="234" t="s">
        <v>1</v>
      </c>
      <c r="N147" s="235" t="s">
        <v>38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141</v>
      </c>
      <c r="AT147" s="238" t="s">
        <v>136</v>
      </c>
      <c r="AU147" s="238" t="s">
        <v>82</v>
      </c>
      <c r="AY147" s="17" t="s">
        <v>134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80</v>
      </c>
      <c r="BK147" s="239">
        <f>ROUND(I147*H147,2)</f>
        <v>0</v>
      </c>
      <c r="BL147" s="17" t="s">
        <v>141</v>
      </c>
      <c r="BM147" s="238" t="s">
        <v>740</v>
      </c>
    </row>
    <row r="148" s="2" customFormat="1">
      <c r="A148" s="38"/>
      <c r="B148" s="39"/>
      <c r="C148" s="40"/>
      <c r="D148" s="240" t="s">
        <v>143</v>
      </c>
      <c r="E148" s="40"/>
      <c r="F148" s="241" t="s">
        <v>741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82</v>
      </c>
    </row>
    <row r="149" s="14" customFormat="1">
      <c r="A149" s="14"/>
      <c r="B149" s="256"/>
      <c r="C149" s="257"/>
      <c r="D149" s="240" t="s">
        <v>145</v>
      </c>
      <c r="E149" s="258" t="s">
        <v>1</v>
      </c>
      <c r="F149" s="259" t="s">
        <v>742</v>
      </c>
      <c r="G149" s="257"/>
      <c r="H149" s="258" t="s">
        <v>1</v>
      </c>
      <c r="I149" s="260"/>
      <c r="J149" s="257"/>
      <c r="K149" s="257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145</v>
      </c>
      <c r="AU149" s="265" t="s">
        <v>82</v>
      </c>
      <c r="AV149" s="14" t="s">
        <v>80</v>
      </c>
      <c r="AW149" s="14" t="s">
        <v>30</v>
      </c>
      <c r="AX149" s="14" t="s">
        <v>73</v>
      </c>
      <c r="AY149" s="265" t="s">
        <v>134</v>
      </c>
    </row>
    <row r="150" s="13" customFormat="1">
      <c r="A150" s="13"/>
      <c r="B150" s="245"/>
      <c r="C150" s="246"/>
      <c r="D150" s="240" t="s">
        <v>145</v>
      </c>
      <c r="E150" s="247" t="s">
        <v>1</v>
      </c>
      <c r="F150" s="248" t="s">
        <v>743</v>
      </c>
      <c r="G150" s="246"/>
      <c r="H150" s="249">
        <v>3.4199999999999999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145</v>
      </c>
      <c r="AU150" s="255" t="s">
        <v>82</v>
      </c>
      <c r="AV150" s="13" t="s">
        <v>82</v>
      </c>
      <c r="AW150" s="13" t="s">
        <v>30</v>
      </c>
      <c r="AX150" s="13" t="s">
        <v>80</v>
      </c>
      <c r="AY150" s="255" t="s">
        <v>134</v>
      </c>
    </row>
    <row r="151" s="2" customFormat="1" ht="16.5" customHeight="1">
      <c r="A151" s="38"/>
      <c r="B151" s="39"/>
      <c r="C151" s="277" t="s">
        <v>196</v>
      </c>
      <c r="D151" s="277" t="s">
        <v>297</v>
      </c>
      <c r="E151" s="278" t="s">
        <v>744</v>
      </c>
      <c r="F151" s="279" t="s">
        <v>745</v>
      </c>
      <c r="G151" s="280" t="s">
        <v>227</v>
      </c>
      <c r="H151" s="281">
        <v>3.4199999999999999</v>
      </c>
      <c r="I151" s="282"/>
      <c r="J151" s="283">
        <f>ROUND(I151*H151,2)</f>
        <v>0</v>
      </c>
      <c r="K151" s="279" t="s">
        <v>1</v>
      </c>
      <c r="L151" s="284"/>
      <c r="M151" s="285" t="s">
        <v>1</v>
      </c>
      <c r="N151" s="286" t="s">
        <v>38</v>
      </c>
      <c r="O151" s="91"/>
      <c r="P151" s="236">
        <f>O151*H151</f>
        <v>0</v>
      </c>
      <c r="Q151" s="236">
        <v>0.0019</v>
      </c>
      <c r="R151" s="236">
        <f>Q151*H151</f>
        <v>0.0064979999999999994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180</v>
      </c>
      <c r="AT151" s="238" t="s">
        <v>297</v>
      </c>
      <c r="AU151" s="238" t="s">
        <v>82</v>
      </c>
      <c r="AY151" s="17" t="s">
        <v>134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80</v>
      </c>
      <c r="BK151" s="239">
        <f>ROUND(I151*H151,2)</f>
        <v>0</v>
      </c>
      <c r="BL151" s="17" t="s">
        <v>141</v>
      </c>
      <c r="BM151" s="238" t="s">
        <v>746</v>
      </c>
    </row>
    <row r="152" s="13" customFormat="1">
      <c r="A152" s="13"/>
      <c r="B152" s="245"/>
      <c r="C152" s="246"/>
      <c r="D152" s="240" t="s">
        <v>145</v>
      </c>
      <c r="E152" s="247" t="s">
        <v>1</v>
      </c>
      <c r="F152" s="248" t="s">
        <v>747</v>
      </c>
      <c r="G152" s="246"/>
      <c r="H152" s="249">
        <v>3.4199999999999999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145</v>
      </c>
      <c r="AU152" s="255" t="s">
        <v>82</v>
      </c>
      <c r="AV152" s="13" t="s">
        <v>82</v>
      </c>
      <c r="AW152" s="13" t="s">
        <v>30</v>
      </c>
      <c r="AX152" s="13" t="s">
        <v>80</v>
      </c>
      <c r="AY152" s="255" t="s">
        <v>134</v>
      </c>
    </row>
    <row r="153" s="2" customFormat="1" ht="16.5" customHeight="1">
      <c r="A153" s="38"/>
      <c r="B153" s="39"/>
      <c r="C153" s="227" t="s">
        <v>202</v>
      </c>
      <c r="D153" s="227" t="s">
        <v>136</v>
      </c>
      <c r="E153" s="228" t="s">
        <v>748</v>
      </c>
      <c r="F153" s="229" t="s">
        <v>749</v>
      </c>
      <c r="G153" s="230" t="s">
        <v>227</v>
      </c>
      <c r="H153" s="231">
        <v>3.4199999999999999</v>
      </c>
      <c r="I153" s="232"/>
      <c r="J153" s="233">
        <f>ROUND(I153*H153,2)</f>
        <v>0</v>
      </c>
      <c r="K153" s="229" t="s">
        <v>1</v>
      </c>
      <c r="L153" s="44"/>
      <c r="M153" s="234" t="s">
        <v>1</v>
      </c>
      <c r="N153" s="235" t="s">
        <v>38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141</v>
      </c>
      <c r="AT153" s="238" t="s">
        <v>136</v>
      </c>
      <c r="AU153" s="238" t="s">
        <v>82</v>
      </c>
      <c r="AY153" s="17" t="s">
        <v>134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80</v>
      </c>
      <c r="BK153" s="239">
        <f>ROUND(I153*H153,2)</f>
        <v>0</v>
      </c>
      <c r="BL153" s="17" t="s">
        <v>141</v>
      </c>
      <c r="BM153" s="238" t="s">
        <v>750</v>
      </c>
    </row>
    <row r="154" s="2" customFormat="1">
      <c r="A154" s="38"/>
      <c r="B154" s="39"/>
      <c r="C154" s="40"/>
      <c r="D154" s="240" t="s">
        <v>143</v>
      </c>
      <c r="E154" s="40"/>
      <c r="F154" s="241" t="s">
        <v>751</v>
      </c>
      <c r="G154" s="40"/>
      <c r="H154" s="40"/>
      <c r="I154" s="242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82</v>
      </c>
    </row>
    <row r="155" s="13" customFormat="1">
      <c r="A155" s="13"/>
      <c r="B155" s="245"/>
      <c r="C155" s="246"/>
      <c r="D155" s="240" t="s">
        <v>145</v>
      </c>
      <c r="E155" s="247" t="s">
        <v>1</v>
      </c>
      <c r="F155" s="248" t="s">
        <v>747</v>
      </c>
      <c r="G155" s="246"/>
      <c r="H155" s="249">
        <v>3.4199999999999999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5" t="s">
        <v>145</v>
      </c>
      <c r="AU155" s="255" t="s">
        <v>82</v>
      </c>
      <c r="AV155" s="13" t="s">
        <v>82</v>
      </c>
      <c r="AW155" s="13" t="s">
        <v>30</v>
      </c>
      <c r="AX155" s="13" t="s">
        <v>80</v>
      </c>
      <c r="AY155" s="255" t="s">
        <v>134</v>
      </c>
    </row>
    <row r="156" s="12" customFormat="1" ht="22.8" customHeight="1">
      <c r="A156" s="12"/>
      <c r="B156" s="211"/>
      <c r="C156" s="212"/>
      <c r="D156" s="213" t="s">
        <v>72</v>
      </c>
      <c r="E156" s="225" t="s">
        <v>752</v>
      </c>
      <c r="F156" s="225" t="s">
        <v>753</v>
      </c>
      <c r="G156" s="212"/>
      <c r="H156" s="212"/>
      <c r="I156" s="215"/>
      <c r="J156" s="226">
        <f>BK156</f>
        <v>0</v>
      </c>
      <c r="K156" s="212"/>
      <c r="L156" s="217"/>
      <c r="M156" s="218"/>
      <c r="N156" s="219"/>
      <c r="O156" s="219"/>
      <c r="P156" s="220">
        <f>SUM(P157:P158)</f>
        <v>0</v>
      </c>
      <c r="Q156" s="219"/>
      <c r="R156" s="220">
        <f>SUM(R157:R158)</f>
        <v>0</v>
      </c>
      <c r="S156" s="219"/>
      <c r="T156" s="221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80</v>
      </c>
      <c r="AT156" s="223" t="s">
        <v>72</v>
      </c>
      <c r="AU156" s="223" t="s">
        <v>80</v>
      </c>
      <c r="AY156" s="222" t="s">
        <v>134</v>
      </c>
      <c r="BK156" s="224">
        <f>SUM(BK157:BK158)</f>
        <v>0</v>
      </c>
    </row>
    <row r="157" s="2" customFormat="1" ht="24.15" customHeight="1">
      <c r="A157" s="38"/>
      <c r="B157" s="39"/>
      <c r="C157" s="227" t="s">
        <v>649</v>
      </c>
      <c r="D157" s="227" t="s">
        <v>136</v>
      </c>
      <c r="E157" s="228" t="s">
        <v>754</v>
      </c>
      <c r="F157" s="229" t="s">
        <v>755</v>
      </c>
      <c r="G157" s="230" t="s">
        <v>300</v>
      </c>
      <c r="H157" s="231">
        <v>6.2069999999999999</v>
      </c>
      <c r="I157" s="232"/>
      <c r="J157" s="233">
        <f>ROUND(I157*H157,2)</f>
        <v>0</v>
      </c>
      <c r="K157" s="229" t="s">
        <v>140</v>
      </c>
      <c r="L157" s="44"/>
      <c r="M157" s="234" t="s">
        <v>1</v>
      </c>
      <c r="N157" s="235" t="s">
        <v>38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141</v>
      </c>
      <c r="AT157" s="238" t="s">
        <v>136</v>
      </c>
      <c r="AU157" s="238" t="s">
        <v>82</v>
      </c>
      <c r="AY157" s="17" t="s">
        <v>134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80</v>
      </c>
      <c r="BK157" s="239">
        <f>ROUND(I157*H157,2)</f>
        <v>0</v>
      </c>
      <c r="BL157" s="17" t="s">
        <v>141</v>
      </c>
      <c r="BM157" s="238" t="s">
        <v>756</v>
      </c>
    </row>
    <row r="158" s="2" customFormat="1">
      <c r="A158" s="38"/>
      <c r="B158" s="39"/>
      <c r="C158" s="40"/>
      <c r="D158" s="240" t="s">
        <v>143</v>
      </c>
      <c r="E158" s="40"/>
      <c r="F158" s="241" t="s">
        <v>757</v>
      </c>
      <c r="G158" s="40"/>
      <c r="H158" s="40"/>
      <c r="I158" s="242"/>
      <c r="J158" s="40"/>
      <c r="K158" s="40"/>
      <c r="L158" s="44"/>
      <c r="M158" s="291"/>
      <c r="N158" s="292"/>
      <c r="O158" s="293"/>
      <c r="P158" s="293"/>
      <c r="Q158" s="293"/>
      <c r="R158" s="293"/>
      <c r="S158" s="293"/>
      <c r="T158" s="294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67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72G/goV9JKDPeX0vP4VTwzBRnTLL7gxui1kImoifqe8iD/p6GeecheNzEBdeCcwbz/vezrh9/YubYl7KnmxQpw==" hashValue="V5gP+R4glnWZKQpmf7gEHE/7Vq4zr236lJbVdM8HvdocqV/5m4OmErxPfx2meN1P4aVRWLhQbQyfSLdp6bfiWA==" algorithmName="SHA-512" password="C779"/>
  <autoFilter ref="C122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103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Ropice_vedlejší polní cesta VC13</v>
      </c>
      <c r="F7" s="151"/>
      <c r="G7" s="151"/>
      <c r="H7" s="151"/>
      <c r="L7" s="20"/>
    </row>
    <row r="8" hidden="1" s="1" customFormat="1" ht="12" customHeight="1">
      <c r="B8" s="20"/>
      <c r="D8" s="151" t="s">
        <v>104</v>
      </c>
      <c r="L8" s="20"/>
    </row>
    <row r="9" hidden="1" s="2" customFormat="1" ht="16.5" customHeight="1">
      <c r="A9" s="38"/>
      <c r="B9" s="44"/>
      <c r="C9" s="38"/>
      <c r="D9" s="38"/>
      <c r="E9" s="15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1" t="s">
        <v>636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3" t="s">
        <v>758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9. 3. 2023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ROUND((SUM(BE122:BE144)),  2)</f>
        <v>0</v>
      </c>
      <c r="G35" s="38"/>
      <c r="H35" s="38"/>
      <c r="I35" s="165">
        <v>0.20999999999999999</v>
      </c>
      <c r="J35" s="164">
        <f>ROUND(((SUM(BE122:BE144))*I35),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ROUND((SUM(BF122:BF144)),  2)</f>
        <v>0</v>
      </c>
      <c r="G36" s="38"/>
      <c r="H36" s="38"/>
      <c r="I36" s="165">
        <v>0.14999999999999999</v>
      </c>
      <c r="J36" s="164">
        <f>ROUND(((SUM(BF122:BF144))*I36),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ROUND((SUM(BG122:BG144)),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ROUND((SUM(BH122:BH144)),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ROUND((SUM(BI122:BI144)),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4" t="str">
        <f>E7</f>
        <v>Ropice_vedlejší polní cesta VC13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4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636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155.2 - Následná péče o zeleň - 1. rok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9. 3. 2023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5" t="s">
        <v>107</v>
      </c>
      <c r="D96" s="186"/>
      <c r="E96" s="186"/>
      <c r="F96" s="186"/>
      <c r="G96" s="186"/>
      <c r="H96" s="186"/>
      <c r="I96" s="186"/>
      <c r="J96" s="187" t="s">
        <v>108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8" t="s">
        <v>109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110</v>
      </c>
    </row>
    <row r="99" hidden="1" s="9" customFormat="1" ht="24.96" customHeight="1">
      <c r="A99" s="9"/>
      <c r="B99" s="189"/>
      <c r="C99" s="190"/>
      <c r="D99" s="191" t="s">
        <v>111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3"/>
      <c r="D100" s="196" t="s">
        <v>112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Ropice_vedlejší polní cesta VC13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105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636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155.2 - Následná péče o zeleň - 1. rok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9. 3. 2023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120</v>
      </c>
      <c r="D121" s="203" t="s">
        <v>58</v>
      </c>
      <c r="E121" s="203" t="s">
        <v>54</v>
      </c>
      <c r="F121" s="203" t="s">
        <v>55</v>
      </c>
      <c r="G121" s="203" t="s">
        <v>121</v>
      </c>
      <c r="H121" s="203" t="s">
        <v>122</v>
      </c>
      <c r="I121" s="203" t="s">
        <v>123</v>
      </c>
      <c r="J121" s="203" t="s">
        <v>108</v>
      </c>
      <c r="K121" s="204" t="s">
        <v>124</v>
      </c>
      <c r="L121" s="205"/>
      <c r="M121" s="100" t="s">
        <v>1</v>
      </c>
      <c r="N121" s="101" t="s">
        <v>37</v>
      </c>
      <c r="O121" s="101" t="s">
        <v>125</v>
      </c>
      <c r="P121" s="101" t="s">
        <v>126</v>
      </c>
      <c r="Q121" s="101" t="s">
        <v>127</v>
      </c>
      <c r="R121" s="101" t="s">
        <v>128</v>
      </c>
      <c r="S121" s="101" t="s">
        <v>129</v>
      </c>
      <c r="T121" s="102" t="s">
        <v>130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131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0.0071819999999999991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110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72</v>
      </c>
      <c r="E123" s="214" t="s">
        <v>132</v>
      </c>
      <c r="F123" s="214" t="s">
        <v>133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0.0071819999999999991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80</v>
      </c>
      <c r="AT123" s="223" t="s">
        <v>72</v>
      </c>
      <c r="AU123" s="223" t="s">
        <v>73</v>
      </c>
      <c r="AY123" s="222" t="s">
        <v>134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72</v>
      </c>
      <c r="E124" s="225" t="s">
        <v>80</v>
      </c>
      <c r="F124" s="225" t="s">
        <v>135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SUM(P125:P144)</f>
        <v>0</v>
      </c>
      <c r="Q124" s="219"/>
      <c r="R124" s="220">
        <f>SUM(R125:R144)</f>
        <v>0.0071819999999999991</v>
      </c>
      <c r="S124" s="219"/>
      <c r="T124" s="221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80</v>
      </c>
      <c r="AT124" s="223" t="s">
        <v>72</v>
      </c>
      <c r="AU124" s="223" t="s">
        <v>80</v>
      </c>
      <c r="AY124" s="222" t="s">
        <v>134</v>
      </c>
      <c r="BK124" s="224">
        <f>SUM(BK125:BK144)</f>
        <v>0</v>
      </c>
    </row>
    <row r="125" s="2" customFormat="1" ht="24.15" customHeight="1">
      <c r="A125" s="38"/>
      <c r="B125" s="39"/>
      <c r="C125" s="227" t="s">
        <v>80</v>
      </c>
      <c r="D125" s="227" t="s">
        <v>136</v>
      </c>
      <c r="E125" s="228" t="s">
        <v>759</v>
      </c>
      <c r="F125" s="229" t="s">
        <v>760</v>
      </c>
      <c r="G125" s="230" t="s">
        <v>160</v>
      </c>
      <c r="H125" s="231">
        <v>38</v>
      </c>
      <c r="I125" s="232"/>
      <c r="J125" s="233">
        <f>ROUND(I125*H125,2)</f>
        <v>0</v>
      </c>
      <c r="K125" s="229" t="s">
        <v>140</v>
      </c>
      <c r="L125" s="44"/>
      <c r="M125" s="234" t="s">
        <v>1</v>
      </c>
      <c r="N125" s="235" t="s">
        <v>38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141</v>
      </c>
      <c r="AT125" s="238" t="s">
        <v>136</v>
      </c>
      <c r="AU125" s="238" t="s">
        <v>82</v>
      </c>
      <c r="AY125" s="17" t="s">
        <v>134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80</v>
      </c>
      <c r="BK125" s="239">
        <f>ROUND(I125*H125,2)</f>
        <v>0</v>
      </c>
      <c r="BL125" s="17" t="s">
        <v>141</v>
      </c>
      <c r="BM125" s="238" t="s">
        <v>761</v>
      </c>
    </row>
    <row r="126" s="2" customFormat="1">
      <c r="A126" s="38"/>
      <c r="B126" s="39"/>
      <c r="C126" s="40"/>
      <c r="D126" s="240" t="s">
        <v>143</v>
      </c>
      <c r="E126" s="40"/>
      <c r="F126" s="241" t="s">
        <v>762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14" customFormat="1">
      <c r="A127" s="14"/>
      <c r="B127" s="256"/>
      <c r="C127" s="257"/>
      <c r="D127" s="240" t="s">
        <v>145</v>
      </c>
      <c r="E127" s="258" t="s">
        <v>1</v>
      </c>
      <c r="F127" s="259" t="s">
        <v>763</v>
      </c>
      <c r="G127" s="257"/>
      <c r="H127" s="258" t="s">
        <v>1</v>
      </c>
      <c r="I127" s="260"/>
      <c r="J127" s="257"/>
      <c r="K127" s="257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145</v>
      </c>
      <c r="AU127" s="265" t="s">
        <v>82</v>
      </c>
      <c r="AV127" s="14" t="s">
        <v>80</v>
      </c>
      <c r="AW127" s="14" t="s">
        <v>30</v>
      </c>
      <c r="AX127" s="14" t="s">
        <v>73</v>
      </c>
      <c r="AY127" s="265" t="s">
        <v>134</v>
      </c>
    </row>
    <row r="128" s="13" customFormat="1">
      <c r="A128" s="13"/>
      <c r="B128" s="245"/>
      <c r="C128" s="246"/>
      <c r="D128" s="240" t="s">
        <v>145</v>
      </c>
      <c r="E128" s="247" t="s">
        <v>1</v>
      </c>
      <c r="F128" s="248" t="s">
        <v>357</v>
      </c>
      <c r="G128" s="246"/>
      <c r="H128" s="249">
        <v>38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145</v>
      </c>
      <c r="AU128" s="255" t="s">
        <v>82</v>
      </c>
      <c r="AV128" s="13" t="s">
        <v>82</v>
      </c>
      <c r="AW128" s="13" t="s">
        <v>30</v>
      </c>
      <c r="AX128" s="13" t="s">
        <v>80</v>
      </c>
      <c r="AY128" s="255" t="s">
        <v>134</v>
      </c>
    </row>
    <row r="129" s="2" customFormat="1" ht="16.5" customHeight="1">
      <c r="A129" s="38"/>
      <c r="B129" s="39"/>
      <c r="C129" s="227" t="s">
        <v>649</v>
      </c>
      <c r="D129" s="227" t="s">
        <v>136</v>
      </c>
      <c r="E129" s="228" t="s">
        <v>764</v>
      </c>
      <c r="F129" s="229" t="s">
        <v>765</v>
      </c>
      <c r="G129" s="230" t="s">
        <v>160</v>
      </c>
      <c r="H129" s="231">
        <v>5</v>
      </c>
      <c r="I129" s="232"/>
      <c r="J129" s="233">
        <f>ROUND(I129*H129,2)</f>
        <v>0</v>
      </c>
      <c r="K129" s="229" t="s">
        <v>241</v>
      </c>
      <c r="L129" s="44"/>
      <c r="M129" s="234" t="s">
        <v>1</v>
      </c>
      <c r="N129" s="235" t="s">
        <v>38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141</v>
      </c>
      <c r="AT129" s="238" t="s">
        <v>136</v>
      </c>
      <c r="AU129" s="238" t="s">
        <v>82</v>
      </c>
      <c r="AY129" s="17" t="s">
        <v>134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80</v>
      </c>
      <c r="BK129" s="239">
        <f>ROUND(I129*H129,2)</f>
        <v>0</v>
      </c>
      <c r="BL129" s="17" t="s">
        <v>141</v>
      </c>
      <c r="BM129" s="238" t="s">
        <v>766</v>
      </c>
    </row>
    <row r="130" s="2" customFormat="1">
      <c r="A130" s="38"/>
      <c r="B130" s="39"/>
      <c r="C130" s="40"/>
      <c r="D130" s="240" t="s">
        <v>143</v>
      </c>
      <c r="E130" s="40"/>
      <c r="F130" s="241" t="s">
        <v>765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13" customFormat="1">
      <c r="A131" s="13"/>
      <c r="B131" s="245"/>
      <c r="C131" s="246"/>
      <c r="D131" s="240" t="s">
        <v>145</v>
      </c>
      <c r="E131" s="247" t="s">
        <v>1</v>
      </c>
      <c r="F131" s="248" t="s">
        <v>767</v>
      </c>
      <c r="G131" s="246"/>
      <c r="H131" s="249">
        <v>5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145</v>
      </c>
      <c r="AU131" s="255" t="s">
        <v>82</v>
      </c>
      <c r="AV131" s="13" t="s">
        <v>82</v>
      </c>
      <c r="AW131" s="13" t="s">
        <v>30</v>
      </c>
      <c r="AX131" s="13" t="s">
        <v>80</v>
      </c>
      <c r="AY131" s="255" t="s">
        <v>134</v>
      </c>
    </row>
    <row r="132" s="2" customFormat="1" ht="16.5" customHeight="1">
      <c r="A132" s="38"/>
      <c r="B132" s="39"/>
      <c r="C132" s="227" t="s">
        <v>82</v>
      </c>
      <c r="D132" s="227" t="s">
        <v>136</v>
      </c>
      <c r="E132" s="228" t="s">
        <v>768</v>
      </c>
      <c r="F132" s="229" t="s">
        <v>769</v>
      </c>
      <c r="G132" s="230" t="s">
        <v>160</v>
      </c>
      <c r="H132" s="231">
        <v>38</v>
      </c>
      <c r="I132" s="232"/>
      <c r="J132" s="233">
        <f>ROUND(I132*H132,2)</f>
        <v>0</v>
      </c>
      <c r="K132" s="229" t="s">
        <v>140</v>
      </c>
      <c r="L132" s="44"/>
      <c r="M132" s="234" t="s">
        <v>1</v>
      </c>
      <c r="N132" s="235" t="s">
        <v>38</v>
      </c>
      <c r="O132" s="91"/>
      <c r="P132" s="236">
        <f>O132*H132</f>
        <v>0</v>
      </c>
      <c r="Q132" s="236">
        <v>1.8E-05</v>
      </c>
      <c r="R132" s="236">
        <f>Q132*H132</f>
        <v>0.00068400000000000004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141</v>
      </c>
      <c r="AT132" s="238" t="s">
        <v>136</v>
      </c>
      <c r="AU132" s="238" t="s">
        <v>82</v>
      </c>
      <c r="AY132" s="17" t="s">
        <v>134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80</v>
      </c>
      <c r="BK132" s="239">
        <f>ROUND(I132*H132,2)</f>
        <v>0</v>
      </c>
      <c r="BL132" s="17" t="s">
        <v>141</v>
      </c>
      <c r="BM132" s="238" t="s">
        <v>770</v>
      </c>
    </row>
    <row r="133" s="2" customFormat="1">
      <c r="A133" s="38"/>
      <c r="B133" s="39"/>
      <c r="C133" s="40"/>
      <c r="D133" s="240" t="s">
        <v>143</v>
      </c>
      <c r="E133" s="40"/>
      <c r="F133" s="241" t="s">
        <v>771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82</v>
      </c>
    </row>
    <row r="134" s="14" customFormat="1">
      <c r="A134" s="14"/>
      <c r="B134" s="256"/>
      <c r="C134" s="257"/>
      <c r="D134" s="240" t="s">
        <v>145</v>
      </c>
      <c r="E134" s="258" t="s">
        <v>1</v>
      </c>
      <c r="F134" s="259" t="s">
        <v>772</v>
      </c>
      <c r="G134" s="257"/>
      <c r="H134" s="258" t="s">
        <v>1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145</v>
      </c>
      <c r="AU134" s="265" t="s">
        <v>82</v>
      </c>
      <c r="AV134" s="14" t="s">
        <v>80</v>
      </c>
      <c r="AW134" s="14" t="s">
        <v>30</v>
      </c>
      <c r="AX134" s="14" t="s">
        <v>73</v>
      </c>
      <c r="AY134" s="265" t="s">
        <v>134</v>
      </c>
    </row>
    <row r="135" s="13" customFormat="1">
      <c r="A135" s="13"/>
      <c r="B135" s="245"/>
      <c r="C135" s="246"/>
      <c r="D135" s="240" t="s">
        <v>145</v>
      </c>
      <c r="E135" s="247" t="s">
        <v>1</v>
      </c>
      <c r="F135" s="248" t="s">
        <v>357</v>
      </c>
      <c r="G135" s="246"/>
      <c r="H135" s="249">
        <v>38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145</v>
      </c>
      <c r="AU135" s="255" t="s">
        <v>82</v>
      </c>
      <c r="AV135" s="13" t="s">
        <v>82</v>
      </c>
      <c r="AW135" s="13" t="s">
        <v>30</v>
      </c>
      <c r="AX135" s="13" t="s">
        <v>80</v>
      </c>
      <c r="AY135" s="255" t="s">
        <v>134</v>
      </c>
    </row>
    <row r="136" s="2" customFormat="1" ht="16.5" customHeight="1">
      <c r="A136" s="38"/>
      <c r="B136" s="39"/>
      <c r="C136" s="227" t="s">
        <v>157</v>
      </c>
      <c r="D136" s="227" t="s">
        <v>136</v>
      </c>
      <c r="E136" s="228" t="s">
        <v>738</v>
      </c>
      <c r="F136" s="229" t="s">
        <v>739</v>
      </c>
      <c r="G136" s="230" t="s">
        <v>227</v>
      </c>
      <c r="H136" s="231">
        <v>3.4199999999999999</v>
      </c>
      <c r="I136" s="232"/>
      <c r="J136" s="233">
        <f>ROUND(I136*H136,2)</f>
        <v>0</v>
      </c>
      <c r="K136" s="229" t="s">
        <v>140</v>
      </c>
      <c r="L136" s="44"/>
      <c r="M136" s="234" t="s">
        <v>1</v>
      </c>
      <c r="N136" s="235" t="s">
        <v>38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141</v>
      </c>
      <c r="AT136" s="238" t="s">
        <v>136</v>
      </c>
      <c r="AU136" s="238" t="s">
        <v>82</v>
      </c>
      <c r="AY136" s="17" t="s">
        <v>134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80</v>
      </c>
      <c r="BK136" s="239">
        <f>ROUND(I136*H136,2)</f>
        <v>0</v>
      </c>
      <c r="BL136" s="17" t="s">
        <v>141</v>
      </c>
      <c r="BM136" s="238" t="s">
        <v>773</v>
      </c>
    </row>
    <row r="137" s="2" customFormat="1">
      <c r="A137" s="38"/>
      <c r="B137" s="39"/>
      <c r="C137" s="40"/>
      <c r="D137" s="240" t="s">
        <v>143</v>
      </c>
      <c r="E137" s="40"/>
      <c r="F137" s="241" t="s">
        <v>741</v>
      </c>
      <c r="G137" s="40"/>
      <c r="H137" s="40"/>
      <c r="I137" s="242"/>
      <c r="J137" s="40"/>
      <c r="K137" s="40"/>
      <c r="L137" s="44"/>
      <c r="M137" s="243"/>
      <c r="N137" s="244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143</v>
      </c>
      <c r="AU137" s="17" t="s">
        <v>82</v>
      </c>
    </row>
    <row r="138" s="14" customFormat="1">
      <c r="A138" s="14"/>
      <c r="B138" s="256"/>
      <c r="C138" s="257"/>
      <c r="D138" s="240" t="s">
        <v>145</v>
      </c>
      <c r="E138" s="258" t="s">
        <v>1</v>
      </c>
      <c r="F138" s="259" t="s">
        <v>742</v>
      </c>
      <c r="G138" s="257"/>
      <c r="H138" s="258" t="s">
        <v>1</v>
      </c>
      <c r="I138" s="260"/>
      <c r="J138" s="257"/>
      <c r="K138" s="257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145</v>
      </c>
      <c r="AU138" s="265" t="s">
        <v>82</v>
      </c>
      <c r="AV138" s="14" t="s">
        <v>80</v>
      </c>
      <c r="AW138" s="14" t="s">
        <v>30</v>
      </c>
      <c r="AX138" s="14" t="s">
        <v>73</v>
      </c>
      <c r="AY138" s="265" t="s">
        <v>134</v>
      </c>
    </row>
    <row r="139" s="13" customFormat="1">
      <c r="A139" s="13"/>
      <c r="B139" s="245"/>
      <c r="C139" s="246"/>
      <c r="D139" s="240" t="s">
        <v>145</v>
      </c>
      <c r="E139" s="247" t="s">
        <v>1</v>
      </c>
      <c r="F139" s="248" t="s">
        <v>743</v>
      </c>
      <c r="G139" s="246"/>
      <c r="H139" s="249">
        <v>3.4199999999999999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145</v>
      </c>
      <c r="AU139" s="255" t="s">
        <v>82</v>
      </c>
      <c r="AV139" s="13" t="s">
        <v>82</v>
      </c>
      <c r="AW139" s="13" t="s">
        <v>30</v>
      </c>
      <c r="AX139" s="13" t="s">
        <v>80</v>
      </c>
      <c r="AY139" s="255" t="s">
        <v>134</v>
      </c>
    </row>
    <row r="140" s="2" customFormat="1" ht="16.5" customHeight="1">
      <c r="A140" s="38"/>
      <c r="B140" s="39"/>
      <c r="C140" s="277" t="s">
        <v>141</v>
      </c>
      <c r="D140" s="277" t="s">
        <v>297</v>
      </c>
      <c r="E140" s="278" t="s">
        <v>744</v>
      </c>
      <c r="F140" s="279" t="s">
        <v>745</v>
      </c>
      <c r="G140" s="280" t="s">
        <v>227</v>
      </c>
      <c r="H140" s="281">
        <v>3.4199999999999999</v>
      </c>
      <c r="I140" s="282"/>
      <c r="J140" s="283">
        <f>ROUND(I140*H140,2)</f>
        <v>0</v>
      </c>
      <c r="K140" s="279" t="s">
        <v>241</v>
      </c>
      <c r="L140" s="284"/>
      <c r="M140" s="285" t="s">
        <v>1</v>
      </c>
      <c r="N140" s="286" t="s">
        <v>38</v>
      </c>
      <c r="O140" s="91"/>
      <c r="P140" s="236">
        <f>O140*H140</f>
        <v>0</v>
      </c>
      <c r="Q140" s="236">
        <v>0.0019</v>
      </c>
      <c r="R140" s="236">
        <f>Q140*H140</f>
        <v>0.0064979999999999994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180</v>
      </c>
      <c r="AT140" s="238" t="s">
        <v>297</v>
      </c>
      <c r="AU140" s="238" t="s">
        <v>82</v>
      </c>
      <c r="AY140" s="17" t="s">
        <v>134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80</v>
      </c>
      <c r="BK140" s="239">
        <f>ROUND(I140*H140,2)</f>
        <v>0</v>
      </c>
      <c r="BL140" s="17" t="s">
        <v>141</v>
      </c>
      <c r="BM140" s="238" t="s">
        <v>774</v>
      </c>
    </row>
    <row r="141" s="13" customFormat="1">
      <c r="A141" s="13"/>
      <c r="B141" s="245"/>
      <c r="C141" s="246"/>
      <c r="D141" s="240" t="s">
        <v>145</v>
      </c>
      <c r="E141" s="247" t="s">
        <v>1</v>
      </c>
      <c r="F141" s="248" t="s">
        <v>747</v>
      </c>
      <c r="G141" s="246"/>
      <c r="H141" s="249">
        <v>3.4199999999999999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145</v>
      </c>
      <c r="AU141" s="255" t="s">
        <v>82</v>
      </c>
      <c r="AV141" s="13" t="s">
        <v>82</v>
      </c>
      <c r="AW141" s="13" t="s">
        <v>30</v>
      </c>
      <c r="AX141" s="13" t="s">
        <v>80</v>
      </c>
      <c r="AY141" s="255" t="s">
        <v>134</v>
      </c>
    </row>
    <row r="142" s="2" customFormat="1" ht="16.5" customHeight="1">
      <c r="A142" s="38"/>
      <c r="B142" s="39"/>
      <c r="C142" s="227" t="s">
        <v>169</v>
      </c>
      <c r="D142" s="227" t="s">
        <v>136</v>
      </c>
      <c r="E142" s="228" t="s">
        <v>748</v>
      </c>
      <c r="F142" s="229" t="s">
        <v>749</v>
      </c>
      <c r="G142" s="230" t="s">
        <v>227</v>
      </c>
      <c r="H142" s="231">
        <v>3.4199999999999999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141</v>
      </c>
      <c r="AT142" s="238" t="s">
        <v>136</v>
      </c>
      <c r="AU142" s="238" t="s">
        <v>82</v>
      </c>
      <c r="AY142" s="17" t="s">
        <v>134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141</v>
      </c>
      <c r="BM142" s="238" t="s">
        <v>775</v>
      </c>
    </row>
    <row r="143" s="2" customFormat="1">
      <c r="A143" s="38"/>
      <c r="B143" s="39"/>
      <c r="C143" s="40"/>
      <c r="D143" s="240" t="s">
        <v>143</v>
      </c>
      <c r="E143" s="40"/>
      <c r="F143" s="241" t="s">
        <v>751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143</v>
      </c>
      <c r="AU143" s="17" t="s">
        <v>82</v>
      </c>
    </row>
    <row r="144" s="13" customFormat="1">
      <c r="A144" s="13"/>
      <c r="B144" s="245"/>
      <c r="C144" s="246"/>
      <c r="D144" s="240" t="s">
        <v>145</v>
      </c>
      <c r="E144" s="247" t="s">
        <v>1</v>
      </c>
      <c r="F144" s="248" t="s">
        <v>747</v>
      </c>
      <c r="G144" s="246"/>
      <c r="H144" s="249">
        <v>3.4199999999999999</v>
      </c>
      <c r="I144" s="250"/>
      <c r="J144" s="246"/>
      <c r="K144" s="246"/>
      <c r="L144" s="251"/>
      <c r="M144" s="287"/>
      <c r="N144" s="288"/>
      <c r="O144" s="288"/>
      <c r="P144" s="288"/>
      <c r="Q144" s="288"/>
      <c r="R144" s="288"/>
      <c r="S144" s="288"/>
      <c r="T144" s="28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145</v>
      </c>
      <c r="AU144" s="255" t="s">
        <v>82</v>
      </c>
      <c r="AV144" s="13" t="s">
        <v>82</v>
      </c>
      <c r="AW144" s="13" t="s">
        <v>30</v>
      </c>
      <c r="AX144" s="13" t="s">
        <v>80</v>
      </c>
      <c r="AY144" s="255" t="s">
        <v>134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HIv20fJuQn5xqm+mteCs4NDB3r7mhUBF2j4obmMf3bziUY/VzAZnvRndYd9PTXJJvXJDL2/7R80iBOhwNu5DnA==" hashValue="jZLpfaIX5Upzjc1JPgu+PcIHOMsxB+m8ak40E85g4YIWM192qOhE3yH1efYuMAurQYJ1P9w/HjfK+2awAR20jA==" algorithmName="SHA-512" password="C779"/>
  <autoFilter ref="C121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103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Ropice_vedlejší polní cesta VC13</v>
      </c>
      <c r="F7" s="151"/>
      <c r="G7" s="151"/>
      <c r="H7" s="151"/>
      <c r="L7" s="20"/>
    </row>
    <row r="8" hidden="1" s="1" customFormat="1" ht="12" customHeight="1">
      <c r="B8" s="20"/>
      <c r="D8" s="151" t="s">
        <v>104</v>
      </c>
      <c r="L8" s="20"/>
    </row>
    <row r="9" hidden="1" s="2" customFormat="1" ht="16.5" customHeight="1">
      <c r="A9" s="38"/>
      <c r="B9" s="44"/>
      <c r="C9" s="38"/>
      <c r="D9" s="38"/>
      <c r="E9" s="15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1" t="s">
        <v>636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3" t="s">
        <v>776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9. 3. 2023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ROUND((SUM(BE122:BE141)),  2)</f>
        <v>0</v>
      </c>
      <c r="G35" s="38"/>
      <c r="H35" s="38"/>
      <c r="I35" s="165">
        <v>0.20999999999999999</v>
      </c>
      <c r="J35" s="164">
        <f>ROUND(((SUM(BE122:BE141))*I35),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ROUND((SUM(BF122:BF141)),  2)</f>
        <v>0</v>
      </c>
      <c r="G36" s="38"/>
      <c r="H36" s="38"/>
      <c r="I36" s="165">
        <v>0.14999999999999999</v>
      </c>
      <c r="J36" s="164">
        <f>ROUND(((SUM(BF122:BF141))*I36),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ROUND((SUM(BG122:BG141)),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ROUND((SUM(BH122:BH141)),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ROUND((SUM(BI122:BI141)),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4" t="str">
        <f>E7</f>
        <v>Ropice_vedlejší polní cesta VC13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4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636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155.3 - Následná péče o zeleň - 2. rok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9. 3. 2023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5" t="s">
        <v>107</v>
      </c>
      <c r="D96" s="186"/>
      <c r="E96" s="186"/>
      <c r="F96" s="186"/>
      <c r="G96" s="186"/>
      <c r="H96" s="186"/>
      <c r="I96" s="186"/>
      <c r="J96" s="187" t="s">
        <v>108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8" t="s">
        <v>109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110</v>
      </c>
    </row>
    <row r="99" hidden="1" s="9" customFormat="1" ht="24.96" customHeight="1">
      <c r="A99" s="9"/>
      <c r="B99" s="189"/>
      <c r="C99" s="190"/>
      <c r="D99" s="191" t="s">
        <v>111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3"/>
      <c r="D100" s="196" t="s">
        <v>112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Ropice_vedlejší polní cesta VC13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105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636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155.3 - Následná péče o zeleň - 2. rok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9. 3. 2023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120</v>
      </c>
      <c r="D121" s="203" t="s">
        <v>58</v>
      </c>
      <c r="E121" s="203" t="s">
        <v>54</v>
      </c>
      <c r="F121" s="203" t="s">
        <v>55</v>
      </c>
      <c r="G121" s="203" t="s">
        <v>121</v>
      </c>
      <c r="H121" s="203" t="s">
        <v>122</v>
      </c>
      <c r="I121" s="203" t="s">
        <v>123</v>
      </c>
      <c r="J121" s="203" t="s">
        <v>108</v>
      </c>
      <c r="K121" s="204" t="s">
        <v>124</v>
      </c>
      <c r="L121" s="205"/>
      <c r="M121" s="100" t="s">
        <v>1</v>
      </c>
      <c r="N121" s="101" t="s">
        <v>37</v>
      </c>
      <c r="O121" s="101" t="s">
        <v>125</v>
      </c>
      <c r="P121" s="101" t="s">
        <v>126</v>
      </c>
      <c r="Q121" s="101" t="s">
        <v>127</v>
      </c>
      <c r="R121" s="101" t="s">
        <v>128</v>
      </c>
      <c r="S121" s="101" t="s">
        <v>129</v>
      </c>
      <c r="T121" s="102" t="s">
        <v>130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131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0.0071819999999999991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110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72</v>
      </c>
      <c r="E123" s="214" t="s">
        <v>132</v>
      </c>
      <c r="F123" s="214" t="s">
        <v>133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0.0071819999999999991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80</v>
      </c>
      <c r="AT123" s="223" t="s">
        <v>72</v>
      </c>
      <c r="AU123" s="223" t="s">
        <v>73</v>
      </c>
      <c r="AY123" s="222" t="s">
        <v>134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72</v>
      </c>
      <c r="E124" s="225" t="s">
        <v>80</v>
      </c>
      <c r="F124" s="225" t="s">
        <v>135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SUM(P125:P141)</f>
        <v>0</v>
      </c>
      <c r="Q124" s="219"/>
      <c r="R124" s="220">
        <f>SUM(R125:R141)</f>
        <v>0.0071819999999999991</v>
      </c>
      <c r="S124" s="219"/>
      <c r="T124" s="221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80</v>
      </c>
      <c r="AT124" s="223" t="s">
        <v>72</v>
      </c>
      <c r="AU124" s="223" t="s">
        <v>80</v>
      </c>
      <c r="AY124" s="222" t="s">
        <v>134</v>
      </c>
      <c r="BK124" s="224">
        <f>SUM(BK125:BK141)</f>
        <v>0</v>
      </c>
    </row>
    <row r="125" s="2" customFormat="1" ht="24.15" customHeight="1">
      <c r="A125" s="38"/>
      <c r="B125" s="39"/>
      <c r="C125" s="227" t="s">
        <v>80</v>
      </c>
      <c r="D125" s="227" t="s">
        <v>136</v>
      </c>
      <c r="E125" s="228" t="s">
        <v>759</v>
      </c>
      <c r="F125" s="229" t="s">
        <v>760</v>
      </c>
      <c r="G125" s="230" t="s">
        <v>160</v>
      </c>
      <c r="H125" s="231">
        <v>38</v>
      </c>
      <c r="I125" s="232"/>
      <c r="J125" s="233">
        <f>ROUND(I125*H125,2)</f>
        <v>0</v>
      </c>
      <c r="K125" s="229" t="s">
        <v>140</v>
      </c>
      <c r="L125" s="44"/>
      <c r="M125" s="234" t="s">
        <v>1</v>
      </c>
      <c r="N125" s="235" t="s">
        <v>38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141</v>
      </c>
      <c r="AT125" s="238" t="s">
        <v>136</v>
      </c>
      <c r="AU125" s="238" t="s">
        <v>82</v>
      </c>
      <c r="AY125" s="17" t="s">
        <v>134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80</v>
      </c>
      <c r="BK125" s="239">
        <f>ROUND(I125*H125,2)</f>
        <v>0</v>
      </c>
      <c r="BL125" s="17" t="s">
        <v>141</v>
      </c>
      <c r="BM125" s="238" t="s">
        <v>777</v>
      </c>
    </row>
    <row r="126" s="2" customFormat="1">
      <c r="A126" s="38"/>
      <c r="B126" s="39"/>
      <c r="C126" s="40"/>
      <c r="D126" s="240" t="s">
        <v>143</v>
      </c>
      <c r="E126" s="40"/>
      <c r="F126" s="241" t="s">
        <v>762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14" customFormat="1">
      <c r="A127" s="14"/>
      <c r="B127" s="256"/>
      <c r="C127" s="257"/>
      <c r="D127" s="240" t="s">
        <v>145</v>
      </c>
      <c r="E127" s="258" t="s">
        <v>1</v>
      </c>
      <c r="F127" s="259" t="s">
        <v>778</v>
      </c>
      <c r="G127" s="257"/>
      <c r="H127" s="258" t="s">
        <v>1</v>
      </c>
      <c r="I127" s="260"/>
      <c r="J127" s="257"/>
      <c r="K127" s="257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145</v>
      </c>
      <c r="AU127" s="265" t="s">
        <v>82</v>
      </c>
      <c r="AV127" s="14" t="s">
        <v>80</v>
      </c>
      <c r="AW127" s="14" t="s">
        <v>30</v>
      </c>
      <c r="AX127" s="14" t="s">
        <v>73</v>
      </c>
      <c r="AY127" s="265" t="s">
        <v>134</v>
      </c>
    </row>
    <row r="128" s="13" customFormat="1">
      <c r="A128" s="13"/>
      <c r="B128" s="245"/>
      <c r="C128" s="246"/>
      <c r="D128" s="240" t="s">
        <v>145</v>
      </c>
      <c r="E128" s="247" t="s">
        <v>1</v>
      </c>
      <c r="F128" s="248" t="s">
        <v>357</v>
      </c>
      <c r="G128" s="246"/>
      <c r="H128" s="249">
        <v>38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145</v>
      </c>
      <c r="AU128" s="255" t="s">
        <v>82</v>
      </c>
      <c r="AV128" s="13" t="s">
        <v>82</v>
      </c>
      <c r="AW128" s="13" t="s">
        <v>30</v>
      </c>
      <c r="AX128" s="13" t="s">
        <v>80</v>
      </c>
      <c r="AY128" s="255" t="s">
        <v>134</v>
      </c>
    </row>
    <row r="129" s="2" customFormat="1" ht="16.5" customHeight="1">
      <c r="A129" s="38"/>
      <c r="B129" s="39"/>
      <c r="C129" s="227" t="s">
        <v>82</v>
      </c>
      <c r="D129" s="227" t="s">
        <v>136</v>
      </c>
      <c r="E129" s="228" t="s">
        <v>768</v>
      </c>
      <c r="F129" s="229" t="s">
        <v>769</v>
      </c>
      <c r="G129" s="230" t="s">
        <v>160</v>
      </c>
      <c r="H129" s="231">
        <v>38</v>
      </c>
      <c r="I129" s="232"/>
      <c r="J129" s="233">
        <f>ROUND(I129*H129,2)</f>
        <v>0</v>
      </c>
      <c r="K129" s="229" t="s">
        <v>140</v>
      </c>
      <c r="L129" s="44"/>
      <c r="M129" s="234" t="s">
        <v>1</v>
      </c>
      <c r="N129" s="235" t="s">
        <v>38</v>
      </c>
      <c r="O129" s="91"/>
      <c r="P129" s="236">
        <f>O129*H129</f>
        <v>0</v>
      </c>
      <c r="Q129" s="236">
        <v>1.8E-05</v>
      </c>
      <c r="R129" s="236">
        <f>Q129*H129</f>
        <v>0.00068400000000000004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141</v>
      </c>
      <c r="AT129" s="238" t="s">
        <v>136</v>
      </c>
      <c r="AU129" s="238" t="s">
        <v>82</v>
      </c>
      <c r="AY129" s="17" t="s">
        <v>134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80</v>
      </c>
      <c r="BK129" s="239">
        <f>ROUND(I129*H129,2)</f>
        <v>0</v>
      </c>
      <c r="BL129" s="17" t="s">
        <v>141</v>
      </c>
      <c r="BM129" s="238" t="s">
        <v>779</v>
      </c>
    </row>
    <row r="130" s="2" customFormat="1">
      <c r="A130" s="38"/>
      <c r="B130" s="39"/>
      <c r="C130" s="40"/>
      <c r="D130" s="240" t="s">
        <v>143</v>
      </c>
      <c r="E130" s="40"/>
      <c r="F130" s="241" t="s">
        <v>771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14" customFormat="1">
      <c r="A131" s="14"/>
      <c r="B131" s="256"/>
      <c r="C131" s="257"/>
      <c r="D131" s="240" t="s">
        <v>145</v>
      </c>
      <c r="E131" s="258" t="s">
        <v>1</v>
      </c>
      <c r="F131" s="259" t="s">
        <v>778</v>
      </c>
      <c r="G131" s="257"/>
      <c r="H131" s="258" t="s">
        <v>1</v>
      </c>
      <c r="I131" s="260"/>
      <c r="J131" s="257"/>
      <c r="K131" s="257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145</v>
      </c>
      <c r="AU131" s="265" t="s">
        <v>82</v>
      </c>
      <c r="AV131" s="14" t="s">
        <v>80</v>
      </c>
      <c r="AW131" s="14" t="s">
        <v>30</v>
      </c>
      <c r="AX131" s="14" t="s">
        <v>73</v>
      </c>
      <c r="AY131" s="265" t="s">
        <v>134</v>
      </c>
    </row>
    <row r="132" s="13" customFormat="1">
      <c r="A132" s="13"/>
      <c r="B132" s="245"/>
      <c r="C132" s="246"/>
      <c r="D132" s="240" t="s">
        <v>145</v>
      </c>
      <c r="E132" s="247" t="s">
        <v>1</v>
      </c>
      <c r="F132" s="248" t="s">
        <v>357</v>
      </c>
      <c r="G132" s="246"/>
      <c r="H132" s="249">
        <v>38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145</v>
      </c>
      <c r="AU132" s="255" t="s">
        <v>82</v>
      </c>
      <c r="AV132" s="13" t="s">
        <v>82</v>
      </c>
      <c r="AW132" s="13" t="s">
        <v>30</v>
      </c>
      <c r="AX132" s="13" t="s">
        <v>80</v>
      </c>
      <c r="AY132" s="255" t="s">
        <v>134</v>
      </c>
    </row>
    <row r="133" s="2" customFormat="1" ht="16.5" customHeight="1">
      <c r="A133" s="38"/>
      <c r="B133" s="39"/>
      <c r="C133" s="227" t="s">
        <v>157</v>
      </c>
      <c r="D133" s="227" t="s">
        <v>136</v>
      </c>
      <c r="E133" s="228" t="s">
        <v>738</v>
      </c>
      <c r="F133" s="229" t="s">
        <v>739</v>
      </c>
      <c r="G133" s="230" t="s">
        <v>227</v>
      </c>
      <c r="H133" s="231">
        <v>3.4199999999999999</v>
      </c>
      <c r="I133" s="232"/>
      <c r="J133" s="233">
        <f>ROUND(I133*H133,2)</f>
        <v>0</v>
      </c>
      <c r="K133" s="229" t="s">
        <v>140</v>
      </c>
      <c r="L133" s="44"/>
      <c r="M133" s="234" t="s">
        <v>1</v>
      </c>
      <c r="N133" s="235" t="s">
        <v>38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141</v>
      </c>
      <c r="AT133" s="238" t="s">
        <v>136</v>
      </c>
      <c r="AU133" s="238" t="s">
        <v>82</v>
      </c>
      <c r="AY133" s="17" t="s">
        <v>134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80</v>
      </c>
      <c r="BK133" s="239">
        <f>ROUND(I133*H133,2)</f>
        <v>0</v>
      </c>
      <c r="BL133" s="17" t="s">
        <v>141</v>
      </c>
      <c r="BM133" s="238" t="s">
        <v>780</v>
      </c>
    </row>
    <row r="134" s="2" customFormat="1">
      <c r="A134" s="38"/>
      <c r="B134" s="39"/>
      <c r="C134" s="40"/>
      <c r="D134" s="240" t="s">
        <v>143</v>
      </c>
      <c r="E134" s="40"/>
      <c r="F134" s="241" t="s">
        <v>741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14" customFormat="1">
      <c r="A135" s="14"/>
      <c r="B135" s="256"/>
      <c r="C135" s="257"/>
      <c r="D135" s="240" t="s">
        <v>145</v>
      </c>
      <c r="E135" s="258" t="s">
        <v>1</v>
      </c>
      <c r="F135" s="259" t="s">
        <v>781</v>
      </c>
      <c r="G135" s="257"/>
      <c r="H135" s="258" t="s">
        <v>1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145</v>
      </c>
      <c r="AU135" s="265" t="s">
        <v>82</v>
      </c>
      <c r="AV135" s="14" t="s">
        <v>80</v>
      </c>
      <c r="AW135" s="14" t="s">
        <v>30</v>
      </c>
      <c r="AX135" s="14" t="s">
        <v>73</v>
      </c>
      <c r="AY135" s="265" t="s">
        <v>134</v>
      </c>
    </row>
    <row r="136" s="13" customFormat="1">
      <c r="A136" s="13"/>
      <c r="B136" s="245"/>
      <c r="C136" s="246"/>
      <c r="D136" s="240" t="s">
        <v>145</v>
      </c>
      <c r="E136" s="247" t="s">
        <v>1</v>
      </c>
      <c r="F136" s="248" t="s">
        <v>743</v>
      </c>
      <c r="G136" s="246"/>
      <c r="H136" s="249">
        <v>3.4199999999999999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145</v>
      </c>
      <c r="AU136" s="255" t="s">
        <v>82</v>
      </c>
      <c r="AV136" s="13" t="s">
        <v>82</v>
      </c>
      <c r="AW136" s="13" t="s">
        <v>30</v>
      </c>
      <c r="AX136" s="13" t="s">
        <v>80</v>
      </c>
      <c r="AY136" s="255" t="s">
        <v>134</v>
      </c>
    </row>
    <row r="137" s="2" customFormat="1" ht="16.5" customHeight="1">
      <c r="A137" s="38"/>
      <c r="B137" s="39"/>
      <c r="C137" s="277" t="s">
        <v>141</v>
      </c>
      <c r="D137" s="277" t="s">
        <v>297</v>
      </c>
      <c r="E137" s="278" t="s">
        <v>744</v>
      </c>
      <c r="F137" s="279" t="s">
        <v>745</v>
      </c>
      <c r="G137" s="280" t="s">
        <v>227</v>
      </c>
      <c r="H137" s="281">
        <v>3.4199999999999999</v>
      </c>
      <c r="I137" s="282"/>
      <c r="J137" s="283">
        <f>ROUND(I137*H137,2)</f>
        <v>0</v>
      </c>
      <c r="K137" s="279" t="s">
        <v>241</v>
      </c>
      <c r="L137" s="284"/>
      <c r="M137" s="285" t="s">
        <v>1</v>
      </c>
      <c r="N137" s="286" t="s">
        <v>38</v>
      </c>
      <c r="O137" s="91"/>
      <c r="P137" s="236">
        <f>O137*H137</f>
        <v>0</v>
      </c>
      <c r="Q137" s="236">
        <v>0.0019</v>
      </c>
      <c r="R137" s="236">
        <f>Q137*H137</f>
        <v>0.0064979999999999994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180</v>
      </c>
      <c r="AT137" s="238" t="s">
        <v>297</v>
      </c>
      <c r="AU137" s="238" t="s">
        <v>82</v>
      </c>
      <c r="AY137" s="17" t="s">
        <v>134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141</v>
      </c>
      <c r="BM137" s="238" t="s">
        <v>782</v>
      </c>
    </row>
    <row r="138" s="13" customFormat="1">
      <c r="A138" s="13"/>
      <c r="B138" s="245"/>
      <c r="C138" s="246"/>
      <c r="D138" s="240" t="s">
        <v>145</v>
      </c>
      <c r="E138" s="247" t="s">
        <v>1</v>
      </c>
      <c r="F138" s="248" t="s">
        <v>747</v>
      </c>
      <c r="G138" s="246"/>
      <c r="H138" s="249">
        <v>3.4199999999999999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145</v>
      </c>
      <c r="AU138" s="255" t="s">
        <v>82</v>
      </c>
      <c r="AV138" s="13" t="s">
        <v>82</v>
      </c>
      <c r="AW138" s="13" t="s">
        <v>30</v>
      </c>
      <c r="AX138" s="13" t="s">
        <v>80</v>
      </c>
      <c r="AY138" s="255" t="s">
        <v>134</v>
      </c>
    </row>
    <row r="139" s="2" customFormat="1" ht="16.5" customHeight="1">
      <c r="A139" s="38"/>
      <c r="B139" s="39"/>
      <c r="C139" s="227" t="s">
        <v>169</v>
      </c>
      <c r="D139" s="227" t="s">
        <v>136</v>
      </c>
      <c r="E139" s="228" t="s">
        <v>748</v>
      </c>
      <c r="F139" s="229" t="s">
        <v>749</v>
      </c>
      <c r="G139" s="230" t="s">
        <v>227</v>
      </c>
      <c r="H139" s="231">
        <v>3.4199999999999999</v>
      </c>
      <c r="I139" s="232"/>
      <c r="J139" s="233">
        <f>ROUND(I139*H139,2)</f>
        <v>0</v>
      </c>
      <c r="K139" s="229" t="s">
        <v>1</v>
      </c>
      <c r="L139" s="44"/>
      <c r="M139" s="234" t="s">
        <v>1</v>
      </c>
      <c r="N139" s="235" t="s">
        <v>38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141</v>
      </c>
      <c r="AT139" s="238" t="s">
        <v>136</v>
      </c>
      <c r="AU139" s="238" t="s">
        <v>82</v>
      </c>
      <c r="AY139" s="17" t="s">
        <v>134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80</v>
      </c>
      <c r="BK139" s="239">
        <f>ROUND(I139*H139,2)</f>
        <v>0</v>
      </c>
      <c r="BL139" s="17" t="s">
        <v>141</v>
      </c>
      <c r="BM139" s="238" t="s">
        <v>783</v>
      </c>
    </row>
    <row r="140" s="2" customFormat="1">
      <c r="A140" s="38"/>
      <c r="B140" s="39"/>
      <c r="C140" s="40"/>
      <c r="D140" s="240" t="s">
        <v>143</v>
      </c>
      <c r="E140" s="40"/>
      <c r="F140" s="241" t="s">
        <v>751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82</v>
      </c>
    </row>
    <row r="141" s="13" customFormat="1">
      <c r="A141" s="13"/>
      <c r="B141" s="245"/>
      <c r="C141" s="246"/>
      <c r="D141" s="240" t="s">
        <v>145</v>
      </c>
      <c r="E141" s="247" t="s">
        <v>1</v>
      </c>
      <c r="F141" s="248" t="s">
        <v>747</v>
      </c>
      <c r="G141" s="246"/>
      <c r="H141" s="249">
        <v>3.4199999999999999</v>
      </c>
      <c r="I141" s="250"/>
      <c r="J141" s="246"/>
      <c r="K141" s="246"/>
      <c r="L141" s="251"/>
      <c r="M141" s="287"/>
      <c r="N141" s="288"/>
      <c r="O141" s="288"/>
      <c r="P141" s="288"/>
      <c r="Q141" s="288"/>
      <c r="R141" s="288"/>
      <c r="S141" s="288"/>
      <c r="T141" s="28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145</v>
      </c>
      <c r="AU141" s="255" t="s">
        <v>82</v>
      </c>
      <c r="AV141" s="13" t="s">
        <v>82</v>
      </c>
      <c r="AW141" s="13" t="s">
        <v>30</v>
      </c>
      <c r="AX141" s="13" t="s">
        <v>80</v>
      </c>
      <c r="AY141" s="255" t="s">
        <v>134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SDXeAZsyu7E0e7i4OKRUyhaXvI+5WtFRd7mBA6lioYE2u8/eCzi9RP0t3HW+LrqF7yKm9z2bbQyfkRh8lR0Hrw==" hashValue="f+BuXgG9idUrJ+14fM4IOtLq1WJNILP7KHtq15Na3Eq+kJj5hJElt+RbTNW2+p2PalTVZTDCWYKXH6SMIxOOLg==" algorithmName="SHA-512" password="C779"/>
  <autoFilter ref="C121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103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Ropice_vedlejší polní cesta VC13</v>
      </c>
      <c r="F7" s="151"/>
      <c r="G7" s="151"/>
      <c r="H7" s="151"/>
      <c r="L7" s="20"/>
    </row>
    <row r="8" hidden="1" s="1" customFormat="1" ht="12" customHeight="1">
      <c r="B8" s="20"/>
      <c r="D8" s="151" t="s">
        <v>104</v>
      </c>
      <c r="L8" s="20"/>
    </row>
    <row r="9" hidden="1" s="2" customFormat="1" ht="16.5" customHeight="1">
      <c r="A9" s="38"/>
      <c r="B9" s="44"/>
      <c r="C9" s="38"/>
      <c r="D9" s="38"/>
      <c r="E9" s="15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1" t="s">
        <v>636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3" t="s">
        <v>784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9. 3. 2023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ROUND((SUM(BE122:BE141)),  2)</f>
        <v>0</v>
      </c>
      <c r="G35" s="38"/>
      <c r="H35" s="38"/>
      <c r="I35" s="165">
        <v>0.20999999999999999</v>
      </c>
      <c r="J35" s="164">
        <f>ROUND(((SUM(BE122:BE141))*I35),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ROUND((SUM(BF122:BF141)),  2)</f>
        <v>0</v>
      </c>
      <c r="G36" s="38"/>
      <c r="H36" s="38"/>
      <c r="I36" s="165">
        <v>0.14999999999999999</v>
      </c>
      <c r="J36" s="164">
        <f>ROUND(((SUM(BF122:BF141))*I36),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ROUND((SUM(BG122:BG141)),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ROUND((SUM(BH122:BH141)),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ROUND((SUM(BI122:BI141)),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4" t="str">
        <f>E7</f>
        <v>Ropice_vedlejší polní cesta VC13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4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636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155.4 - Následná péče o zeleň - 3. rok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9. 3. 2023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5" t="s">
        <v>107</v>
      </c>
      <c r="D96" s="186"/>
      <c r="E96" s="186"/>
      <c r="F96" s="186"/>
      <c r="G96" s="186"/>
      <c r="H96" s="186"/>
      <c r="I96" s="186"/>
      <c r="J96" s="187" t="s">
        <v>108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8" t="s">
        <v>109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110</v>
      </c>
    </row>
    <row r="99" hidden="1" s="9" customFormat="1" ht="24.96" customHeight="1">
      <c r="A99" s="9"/>
      <c r="B99" s="189"/>
      <c r="C99" s="190"/>
      <c r="D99" s="191" t="s">
        <v>111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3"/>
      <c r="D100" s="196" t="s">
        <v>112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Ropice_vedlejší polní cesta VC13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105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636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155.4 - Následná péče o zeleň - 3. rok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9. 3. 2023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120</v>
      </c>
      <c r="D121" s="203" t="s">
        <v>58</v>
      </c>
      <c r="E121" s="203" t="s">
        <v>54</v>
      </c>
      <c r="F121" s="203" t="s">
        <v>55</v>
      </c>
      <c r="G121" s="203" t="s">
        <v>121</v>
      </c>
      <c r="H121" s="203" t="s">
        <v>122</v>
      </c>
      <c r="I121" s="203" t="s">
        <v>123</v>
      </c>
      <c r="J121" s="203" t="s">
        <v>108</v>
      </c>
      <c r="K121" s="204" t="s">
        <v>124</v>
      </c>
      <c r="L121" s="205"/>
      <c r="M121" s="100" t="s">
        <v>1</v>
      </c>
      <c r="N121" s="101" t="s">
        <v>37</v>
      </c>
      <c r="O121" s="101" t="s">
        <v>125</v>
      </c>
      <c r="P121" s="101" t="s">
        <v>126</v>
      </c>
      <c r="Q121" s="101" t="s">
        <v>127</v>
      </c>
      <c r="R121" s="101" t="s">
        <v>128</v>
      </c>
      <c r="S121" s="101" t="s">
        <v>129</v>
      </c>
      <c r="T121" s="102" t="s">
        <v>130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131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0.0071819999999999991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110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72</v>
      </c>
      <c r="E123" s="214" t="s">
        <v>132</v>
      </c>
      <c r="F123" s="214" t="s">
        <v>133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0.0071819999999999991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80</v>
      </c>
      <c r="AT123" s="223" t="s">
        <v>72</v>
      </c>
      <c r="AU123" s="223" t="s">
        <v>73</v>
      </c>
      <c r="AY123" s="222" t="s">
        <v>134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72</v>
      </c>
      <c r="E124" s="225" t="s">
        <v>80</v>
      </c>
      <c r="F124" s="225" t="s">
        <v>135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SUM(P125:P141)</f>
        <v>0</v>
      </c>
      <c r="Q124" s="219"/>
      <c r="R124" s="220">
        <f>SUM(R125:R141)</f>
        <v>0.0071819999999999991</v>
      </c>
      <c r="S124" s="219"/>
      <c r="T124" s="221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80</v>
      </c>
      <c r="AT124" s="223" t="s">
        <v>72</v>
      </c>
      <c r="AU124" s="223" t="s">
        <v>80</v>
      </c>
      <c r="AY124" s="222" t="s">
        <v>134</v>
      </c>
      <c r="BK124" s="224">
        <f>SUM(BK125:BK141)</f>
        <v>0</v>
      </c>
    </row>
    <row r="125" s="2" customFormat="1" ht="24.15" customHeight="1">
      <c r="A125" s="38"/>
      <c r="B125" s="39"/>
      <c r="C125" s="227" t="s">
        <v>80</v>
      </c>
      <c r="D125" s="227" t="s">
        <v>136</v>
      </c>
      <c r="E125" s="228" t="s">
        <v>759</v>
      </c>
      <c r="F125" s="229" t="s">
        <v>760</v>
      </c>
      <c r="G125" s="230" t="s">
        <v>160</v>
      </c>
      <c r="H125" s="231">
        <v>38</v>
      </c>
      <c r="I125" s="232"/>
      <c r="J125" s="233">
        <f>ROUND(I125*H125,2)</f>
        <v>0</v>
      </c>
      <c r="K125" s="229" t="s">
        <v>140</v>
      </c>
      <c r="L125" s="44"/>
      <c r="M125" s="234" t="s">
        <v>1</v>
      </c>
      <c r="N125" s="235" t="s">
        <v>38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141</v>
      </c>
      <c r="AT125" s="238" t="s">
        <v>136</v>
      </c>
      <c r="AU125" s="238" t="s">
        <v>82</v>
      </c>
      <c r="AY125" s="17" t="s">
        <v>134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80</v>
      </c>
      <c r="BK125" s="239">
        <f>ROUND(I125*H125,2)</f>
        <v>0</v>
      </c>
      <c r="BL125" s="17" t="s">
        <v>141</v>
      </c>
      <c r="BM125" s="238" t="s">
        <v>785</v>
      </c>
    </row>
    <row r="126" s="2" customFormat="1">
      <c r="A126" s="38"/>
      <c r="B126" s="39"/>
      <c r="C126" s="40"/>
      <c r="D126" s="240" t="s">
        <v>143</v>
      </c>
      <c r="E126" s="40"/>
      <c r="F126" s="241" t="s">
        <v>762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14" customFormat="1">
      <c r="A127" s="14"/>
      <c r="B127" s="256"/>
      <c r="C127" s="257"/>
      <c r="D127" s="240" t="s">
        <v>145</v>
      </c>
      <c r="E127" s="258" t="s">
        <v>1</v>
      </c>
      <c r="F127" s="259" t="s">
        <v>786</v>
      </c>
      <c r="G127" s="257"/>
      <c r="H127" s="258" t="s">
        <v>1</v>
      </c>
      <c r="I127" s="260"/>
      <c r="J127" s="257"/>
      <c r="K127" s="257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145</v>
      </c>
      <c r="AU127" s="265" t="s">
        <v>82</v>
      </c>
      <c r="AV127" s="14" t="s">
        <v>80</v>
      </c>
      <c r="AW127" s="14" t="s">
        <v>30</v>
      </c>
      <c r="AX127" s="14" t="s">
        <v>73</v>
      </c>
      <c r="AY127" s="265" t="s">
        <v>134</v>
      </c>
    </row>
    <row r="128" s="13" customFormat="1">
      <c r="A128" s="13"/>
      <c r="B128" s="245"/>
      <c r="C128" s="246"/>
      <c r="D128" s="240" t="s">
        <v>145</v>
      </c>
      <c r="E128" s="247" t="s">
        <v>1</v>
      </c>
      <c r="F128" s="248" t="s">
        <v>357</v>
      </c>
      <c r="G128" s="246"/>
      <c r="H128" s="249">
        <v>38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145</v>
      </c>
      <c r="AU128" s="255" t="s">
        <v>82</v>
      </c>
      <c r="AV128" s="13" t="s">
        <v>82</v>
      </c>
      <c r="AW128" s="13" t="s">
        <v>30</v>
      </c>
      <c r="AX128" s="13" t="s">
        <v>80</v>
      </c>
      <c r="AY128" s="255" t="s">
        <v>134</v>
      </c>
    </row>
    <row r="129" s="2" customFormat="1" ht="16.5" customHeight="1">
      <c r="A129" s="38"/>
      <c r="B129" s="39"/>
      <c r="C129" s="227" t="s">
        <v>82</v>
      </c>
      <c r="D129" s="227" t="s">
        <v>136</v>
      </c>
      <c r="E129" s="228" t="s">
        <v>768</v>
      </c>
      <c r="F129" s="229" t="s">
        <v>769</v>
      </c>
      <c r="G129" s="230" t="s">
        <v>160</v>
      </c>
      <c r="H129" s="231">
        <v>38</v>
      </c>
      <c r="I129" s="232"/>
      <c r="J129" s="233">
        <f>ROUND(I129*H129,2)</f>
        <v>0</v>
      </c>
      <c r="K129" s="229" t="s">
        <v>140</v>
      </c>
      <c r="L129" s="44"/>
      <c r="M129" s="234" t="s">
        <v>1</v>
      </c>
      <c r="N129" s="235" t="s">
        <v>38</v>
      </c>
      <c r="O129" s="91"/>
      <c r="P129" s="236">
        <f>O129*H129</f>
        <v>0</v>
      </c>
      <c r="Q129" s="236">
        <v>1.8E-05</v>
      </c>
      <c r="R129" s="236">
        <f>Q129*H129</f>
        <v>0.00068400000000000004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141</v>
      </c>
      <c r="AT129" s="238" t="s">
        <v>136</v>
      </c>
      <c r="AU129" s="238" t="s">
        <v>82</v>
      </c>
      <c r="AY129" s="17" t="s">
        <v>134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80</v>
      </c>
      <c r="BK129" s="239">
        <f>ROUND(I129*H129,2)</f>
        <v>0</v>
      </c>
      <c r="BL129" s="17" t="s">
        <v>141</v>
      </c>
      <c r="BM129" s="238" t="s">
        <v>787</v>
      </c>
    </row>
    <row r="130" s="2" customFormat="1">
      <c r="A130" s="38"/>
      <c r="B130" s="39"/>
      <c r="C130" s="40"/>
      <c r="D130" s="240" t="s">
        <v>143</v>
      </c>
      <c r="E130" s="40"/>
      <c r="F130" s="241" t="s">
        <v>771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14" customFormat="1">
      <c r="A131" s="14"/>
      <c r="B131" s="256"/>
      <c r="C131" s="257"/>
      <c r="D131" s="240" t="s">
        <v>145</v>
      </c>
      <c r="E131" s="258" t="s">
        <v>1</v>
      </c>
      <c r="F131" s="259" t="s">
        <v>786</v>
      </c>
      <c r="G131" s="257"/>
      <c r="H131" s="258" t="s">
        <v>1</v>
      </c>
      <c r="I131" s="260"/>
      <c r="J131" s="257"/>
      <c r="K131" s="257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145</v>
      </c>
      <c r="AU131" s="265" t="s">
        <v>82</v>
      </c>
      <c r="AV131" s="14" t="s">
        <v>80</v>
      </c>
      <c r="AW131" s="14" t="s">
        <v>30</v>
      </c>
      <c r="AX131" s="14" t="s">
        <v>73</v>
      </c>
      <c r="AY131" s="265" t="s">
        <v>134</v>
      </c>
    </row>
    <row r="132" s="13" customFormat="1">
      <c r="A132" s="13"/>
      <c r="B132" s="245"/>
      <c r="C132" s="246"/>
      <c r="D132" s="240" t="s">
        <v>145</v>
      </c>
      <c r="E132" s="247" t="s">
        <v>1</v>
      </c>
      <c r="F132" s="248" t="s">
        <v>357</v>
      </c>
      <c r="G132" s="246"/>
      <c r="H132" s="249">
        <v>38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145</v>
      </c>
      <c r="AU132" s="255" t="s">
        <v>82</v>
      </c>
      <c r="AV132" s="13" t="s">
        <v>82</v>
      </c>
      <c r="AW132" s="13" t="s">
        <v>30</v>
      </c>
      <c r="AX132" s="13" t="s">
        <v>80</v>
      </c>
      <c r="AY132" s="255" t="s">
        <v>134</v>
      </c>
    </row>
    <row r="133" s="2" customFormat="1" ht="16.5" customHeight="1">
      <c r="A133" s="38"/>
      <c r="B133" s="39"/>
      <c r="C133" s="227" t="s">
        <v>157</v>
      </c>
      <c r="D133" s="227" t="s">
        <v>136</v>
      </c>
      <c r="E133" s="228" t="s">
        <v>738</v>
      </c>
      <c r="F133" s="229" t="s">
        <v>739</v>
      </c>
      <c r="G133" s="230" t="s">
        <v>227</v>
      </c>
      <c r="H133" s="231">
        <v>3.4199999999999999</v>
      </c>
      <c r="I133" s="232"/>
      <c r="J133" s="233">
        <f>ROUND(I133*H133,2)</f>
        <v>0</v>
      </c>
      <c r="K133" s="229" t="s">
        <v>140</v>
      </c>
      <c r="L133" s="44"/>
      <c r="M133" s="234" t="s">
        <v>1</v>
      </c>
      <c r="N133" s="235" t="s">
        <v>38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141</v>
      </c>
      <c r="AT133" s="238" t="s">
        <v>136</v>
      </c>
      <c r="AU133" s="238" t="s">
        <v>82</v>
      </c>
      <c r="AY133" s="17" t="s">
        <v>134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80</v>
      </c>
      <c r="BK133" s="239">
        <f>ROUND(I133*H133,2)</f>
        <v>0</v>
      </c>
      <c r="BL133" s="17" t="s">
        <v>141</v>
      </c>
      <c r="BM133" s="238" t="s">
        <v>788</v>
      </c>
    </row>
    <row r="134" s="2" customFormat="1">
      <c r="A134" s="38"/>
      <c r="B134" s="39"/>
      <c r="C134" s="40"/>
      <c r="D134" s="240" t="s">
        <v>143</v>
      </c>
      <c r="E134" s="40"/>
      <c r="F134" s="241" t="s">
        <v>741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14" customFormat="1">
      <c r="A135" s="14"/>
      <c r="B135" s="256"/>
      <c r="C135" s="257"/>
      <c r="D135" s="240" t="s">
        <v>145</v>
      </c>
      <c r="E135" s="258" t="s">
        <v>1</v>
      </c>
      <c r="F135" s="259" t="s">
        <v>789</v>
      </c>
      <c r="G135" s="257"/>
      <c r="H135" s="258" t="s">
        <v>1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145</v>
      </c>
      <c r="AU135" s="265" t="s">
        <v>82</v>
      </c>
      <c r="AV135" s="14" t="s">
        <v>80</v>
      </c>
      <c r="AW135" s="14" t="s">
        <v>30</v>
      </c>
      <c r="AX135" s="14" t="s">
        <v>73</v>
      </c>
      <c r="AY135" s="265" t="s">
        <v>134</v>
      </c>
    </row>
    <row r="136" s="13" customFormat="1">
      <c r="A136" s="13"/>
      <c r="B136" s="245"/>
      <c r="C136" s="246"/>
      <c r="D136" s="240" t="s">
        <v>145</v>
      </c>
      <c r="E136" s="247" t="s">
        <v>1</v>
      </c>
      <c r="F136" s="248" t="s">
        <v>743</v>
      </c>
      <c r="G136" s="246"/>
      <c r="H136" s="249">
        <v>3.4199999999999999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145</v>
      </c>
      <c r="AU136" s="255" t="s">
        <v>82</v>
      </c>
      <c r="AV136" s="13" t="s">
        <v>82</v>
      </c>
      <c r="AW136" s="13" t="s">
        <v>30</v>
      </c>
      <c r="AX136" s="13" t="s">
        <v>80</v>
      </c>
      <c r="AY136" s="255" t="s">
        <v>134</v>
      </c>
    </row>
    <row r="137" s="2" customFormat="1" ht="16.5" customHeight="1">
      <c r="A137" s="38"/>
      <c r="B137" s="39"/>
      <c r="C137" s="277" t="s">
        <v>141</v>
      </c>
      <c r="D137" s="277" t="s">
        <v>297</v>
      </c>
      <c r="E137" s="278" t="s">
        <v>744</v>
      </c>
      <c r="F137" s="279" t="s">
        <v>745</v>
      </c>
      <c r="G137" s="280" t="s">
        <v>227</v>
      </c>
      <c r="H137" s="281">
        <v>3.4199999999999999</v>
      </c>
      <c r="I137" s="282"/>
      <c r="J137" s="283">
        <f>ROUND(I137*H137,2)</f>
        <v>0</v>
      </c>
      <c r="K137" s="279" t="s">
        <v>241</v>
      </c>
      <c r="L137" s="284"/>
      <c r="M137" s="285" t="s">
        <v>1</v>
      </c>
      <c r="N137" s="286" t="s">
        <v>38</v>
      </c>
      <c r="O137" s="91"/>
      <c r="P137" s="236">
        <f>O137*H137</f>
        <v>0</v>
      </c>
      <c r="Q137" s="236">
        <v>0.0019</v>
      </c>
      <c r="R137" s="236">
        <f>Q137*H137</f>
        <v>0.0064979999999999994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180</v>
      </c>
      <c r="AT137" s="238" t="s">
        <v>297</v>
      </c>
      <c r="AU137" s="238" t="s">
        <v>82</v>
      </c>
      <c r="AY137" s="17" t="s">
        <v>134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141</v>
      </c>
      <c r="BM137" s="238" t="s">
        <v>790</v>
      </c>
    </row>
    <row r="138" s="13" customFormat="1">
      <c r="A138" s="13"/>
      <c r="B138" s="245"/>
      <c r="C138" s="246"/>
      <c r="D138" s="240" t="s">
        <v>145</v>
      </c>
      <c r="E138" s="247" t="s">
        <v>1</v>
      </c>
      <c r="F138" s="248" t="s">
        <v>747</v>
      </c>
      <c r="G138" s="246"/>
      <c r="H138" s="249">
        <v>3.4199999999999999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145</v>
      </c>
      <c r="AU138" s="255" t="s">
        <v>82</v>
      </c>
      <c r="AV138" s="13" t="s">
        <v>82</v>
      </c>
      <c r="AW138" s="13" t="s">
        <v>30</v>
      </c>
      <c r="AX138" s="13" t="s">
        <v>80</v>
      </c>
      <c r="AY138" s="255" t="s">
        <v>134</v>
      </c>
    </row>
    <row r="139" s="2" customFormat="1" ht="16.5" customHeight="1">
      <c r="A139" s="38"/>
      <c r="B139" s="39"/>
      <c r="C139" s="227" t="s">
        <v>169</v>
      </c>
      <c r="D139" s="227" t="s">
        <v>136</v>
      </c>
      <c r="E139" s="228" t="s">
        <v>748</v>
      </c>
      <c r="F139" s="229" t="s">
        <v>749</v>
      </c>
      <c r="G139" s="230" t="s">
        <v>227</v>
      </c>
      <c r="H139" s="231">
        <v>3.4199999999999999</v>
      </c>
      <c r="I139" s="232"/>
      <c r="J139" s="233">
        <f>ROUND(I139*H139,2)</f>
        <v>0</v>
      </c>
      <c r="K139" s="229" t="s">
        <v>1</v>
      </c>
      <c r="L139" s="44"/>
      <c r="M139" s="234" t="s">
        <v>1</v>
      </c>
      <c r="N139" s="235" t="s">
        <v>38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141</v>
      </c>
      <c r="AT139" s="238" t="s">
        <v>136</v>
      </c>
      <c r="AU139" s="238" t="s">
        <v>82</v>
      </c>
      <c r="AY139" s="17" t="s">
        <v>134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80</v>
      </c>
      <c r="BK139" s="239">
        <f>ROUND(I139*H139,2)</f>
        <v>0</v>
      </c>
      <c r="BL139" s="17" t="s">
        <v>141</v>
      </c>
      <c r="BM139" s="238" t="s">
        <v>791</v>
      </c>
    </row>
    <row r="140" s="2" customFormat="1">
      <c r="A140" s="38"/>
      <c r="B140" s="39"/>
      <c r="C140" s="40"/>
      <c r="D140" s="240" t="s">
        <v>143</v>
      </c>
      <c r="E140" s="40"/>
      <c r="F140" s="241" t="s">
        <v>751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82</v>
      </c>
    </row>
    <row r="141" s="13" customFormat="1">
      <c r="A141" s="13"/>
      <c r="B141" s="245"/>
      <c r="C141" s="246"/>
      <c r="D141" s="240" t="s">
        <v>145</v>
      </c>
      <c r="E141" s="247" t="s">
        <v>1</v>
      </c>
      <c r="F141" s="248" t="s">
        <v>747</v>
      </c>
      <c r="G141" s="246"/>
      <c r="H141" s="249">
        <v>3.4199999999999999</v>
      </c>
      <c r="I141" s="250"/>
      <c r="J141" s="246"/>
      <c r="K141" s="246"/>
      <c r="L141" s="251"/>
      <c r="M141" s="287"/>
      <c r="N141" s="288"/>
      <c r="O141" s="288"/>
      <c r="P141" s="288"/>
      <c r="Q141" s="288"/>
      <c r="R141" s="288"/>
      <c r="S141" s="288"/>
      <c r="T141" s="28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145</v>
      </c>
      <c r="AU141" s="255" t="s">
        <v>82</v>
      </c>
      <c r="AV141" s="13" t="s">
        <v>82</v>
      </c>
      <c r="AW141" s="13" t="s">
        <v>30</v>
      </c>
      <c r="AX141" s="13" t="s">
        <v>80</v>
      </c>
      <c r="AY141" s="255" t="s">
        <v>134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BrScClCJdf1lQhfi3GOXloZ9JI3fcWFWFeh3tYYyu2p1XnB0n0d1KGyvpFxsDY6w25IXoASD+JdEup1dN7B2OQ==" hashValue="+ldTTg3V0IqpUNpL/oY9EjVx827dxgUuUkND+nQ0WL6GdP3/EqKtv2nM1k8AacBD9m+2laBSn4hU4CIC1lX5bw==" algorithmName="SHA-512" password="C779"/>
  <autoFilter ref="C121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0"/>
    </row>
    <row r="4" s="1" customFormat="1" ht="24.96" customHeight="1">
      <c r="B4" s="20"/>
      <c r="C4" s="149" t="s">
        <v>792</v>
      </c>
      <c r="H4" s="20"/>
    </row>
    <row r="5" s="1" customFormat="1" ht="12" customHeight="1">
      <c r="B5" s="20"/>
      <c r="C5" s="295" t="s">
        <v>13</v>
      </c>
      <c r="D5" s="157" t="s">
        <v>14</v>
      </c>
      <c r="E5" s="1"/>
      <c r="F5" s="1"/>
      <c r="H5" s="20"/>
    </row>
    <row r="6" s="1" customFormat="1" ht="36.96" customHeight="1">
      <c r="B6" s="20"/>
      <c r="C6" s="296" t="s">
        <v>16</v>
      </c>
      <c r="D6" s="297" t="s">
        <v>17</v>
      </c>
      <c r="E6" s="1"/>
      <c r="F6" s="1"/>
      <c r="H6" s="20"/>
    </row>
    <row r="7" s="1" customFormat="1" ht="16.5" customHeight="1">
      <c r="B7" s="20"/>
      <c r="C7" s="151" t="s">
        <v>22</v>
      </c>
      <c r="D7" s="154" t="str">
        <f>'Rekapitulace stavby'!AN8</f>
        <v>9. 3. 2023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0"/>
      <c r="B9" s="298"/>
      <c r="C9" s="299" t="s">
        <v>54</v>
      </c>
      <c r="D9" s="300" t="s">
        <v>55</v>
      </c>
      <c r="E9" s="300" t="s">
        <v>121</v>
      </c>
      <c r="F9" s="301" t="s">
        <v>793</v>
      </c>
      <c r="G9" s="200"/>
      <c r="H9" s="298"/>
    </row>
    <row r="10" s="2" customFormat="1" ht="26.4" customHeight="1">
      <c r="A10" s="38"/>
      <c r="B10" s="44"/>
      <c r="C10" s="302" t="s">
        <v>794</v>
      </c>
      <c r="D10" s="302" t="s">
        <v>78</v>
      </c>
      <c r="E10" s="38"/>
      <c r="F10" s="38"/>
      <c r="G10" s="38"/>
      <c r="H10" s="44"/>
    </row>
    <row r="11" s="2" customFormat="1" ht="16.8" customHeight="1">
      <c r="A11" s="38"/>
      <c r="B11" s="44"/>
      <c r="C11" s="303" t="s">
        <v>101</v>
      </c>
      <c r="D11" s="304" t="s">
        <v>1</v>
      </c>
      <c r="E11" s="305" t="s">
        <v>1</v>
      </c>
      <c r="F11" s="306">
        <v>1220</v>
      </c>
      <c r="G11" s="38"/>
      <c r="H11" s="44"/>
    </row>
    <row r="12" s="2" customFormat="1" ht="16.8" customHeight="1">
      <c r="A12" s="38"/>
      <c r="B12" s="44"/>
      <c r="C12" s="307" t="s">
        <v>1</v>
      </c>
      <c r="D12" s="307" t="s">
        <v>315</v>
      </c>
      <c r="E12" s="17" t="s">
        <v>1</v>
      </c>
      <c r="F12" s="308">
        <v>20.75</v>
      </c>
      <c r="G12" s="38"/>
      <c r="H12" s="44"/>
    </row>
    <row r="13" s="2" customFormat="1" ht="16.8" customHeight="1">
      <c r="A13" s="38"/>
      <c r="B13" s="44"/>
      <c r="C13" s="307" t="s">
        <v>1</v>
      </c>
      <c r="D13" s="307" t="s">
        <v>316</v>
      </c>
      <c r="E13" s="17" t="s">
        <v>1</v>
      </c>
      <c r="F13" s="308">
        <v>890</v>
      </c>
      <c r="G13" s="38"/>
      <c r="H13" s="44"/>
    </row>
    <row r="14" s="2" customFormat="1" ht="16.8" customHeight="1">
      <c r="A14" s="38"/>
      <c r="B14" s="44"/>
      <c r="C14" s="307" t="s">
        <v>1</v>
      </c>
      <c r="D14" s="307" t="s">
        <v>317</v>
      </c>
      <c r="E14" s="17" t="s">
        <v>1</v>
      </c>
      <c r="F14" s="308">
        <v>203</v>
      </c>
      <c r="G14" s="38"/>
      <c r="H14" s="44"/>
    </row>
    <row r="15" s="2" customFormat="1" ht="16.8" customHeight="1">
      <c r="A15" s="38"/>
      <c r="B15" s="44"/>
      <c r="C15" s="307" t="s">
        <v>1</v>
      </c>
      <c r="D15" s="307" t="s">
        <v>318</v>
      </c>
      <c r="E15" s="17" t="s">
        <v>1</v>
      </c>
      <c r="F15" s="308">
        <v>35.549999999999997</v>
      </c>
      <c r="G15" s="38"/>
      <c r="H15" s="44"/>
    </row>
    <row r="16" s="2" customFormat="1" ht="16.8" customHeight="1">
      <c r="A16" s="38"/>
      <c r="B16" s="44"/>
      <c r="C16" s="307" t="s">
        <v>1</v>
      </c>
      <c r="D16" s="307" t="s">
        <v>319</v>
      </c>
      <c r="E16" s="17" t="s">
        <v>1</v>
      </c>
      <c r="F16" s="308">
        <v>46</v>
      </c>
      <c r="G16" s="38"/>
      <c r="H16" s="44"/>
    </row>
    <row r="17" s="2" customFormat="1" ht="16.8" customHeight="1">
      <c r="A17" s="38"/>
      <c r="B17" s="44"/>
      <c r="C17" s="307" t="s">
        <v>1</v>
      </c>
      <c r="D17" s="307" t="s">
        <v>320</v>
      </c>
      <c r="E17" s="17" t="s">
        <v>1</v>
      </c>
      <c r="F17" s="308">
        <v>24.699999999999999</v>
      </c>
      <c r="G17" s="38"/>
      <c r="H17" s="44"/>
    </row>
    <row r="18" s="2" customFormat="1" ht="16.8" customHeight="1">
      <c r="A18" s="38"/>
      <c r="B18" s="44"/>
      <c r="C18" s="307" t="s">
        <v>101</v>
      </c>
      <c r="D18" s="307" t="s">
        <v>156</v>
      </c>
      <c r="E18" s="17" t="s">
        <v>1</v>
      </c>
      <c r="F18" s="308">
        <v>1220</v>
      </c>
      <c r="G18" s="38"/>
      <c r="H18" s="44"/>
    </row>
    <row r="19" s="2" customFormat="1" ht="16.8" customHeight="1">
      <c r="A19" s="38"/>
      <c r="B19" s="44"/>
      <c r="C19" s="309" t="s">
        <v>795</v>
      </c>
      <c r="D19" s="38"/>
      <c r="E19" s="38"/>
      <c r="F19" s="38"/>
      <c r="G19" s="38"/>
      <c r="H19" s="44"/>
    </row>
    <row r="20" s="2" customFormat="1" ht="16.8" customHeight="1">
      <c r="A20" s="38"/>
      <c r="B20" s="44"/>
      <c r="C20" s="307" t="s">
        <v>311</v>
      </c>
      <c r="D20" s="307" t="s">
        <v>312</v>
      </c>
      <c r="E20" s="17" t="s">
        <v>227</v>
      </c>
      <c r="F20" s="308">
        <v>1220</v>
      </c>
      <c r="G20" s="38"/>
      <c r="H20" s="44"/>
    </row>
    <row r="21" s="2" customFormat="1">
      <c r="A21" s="38"/>
      <c r="B21" s="44"/>
      <c r="C21" s="307" t="s">
        <v>281</v>
      </c>
      <c r="D21" s="307" t="s">
        <v>282</v>
      </c>
      <c r="E21" s="17" t="s">
        <v>227</v>
      </c>
      <c r="F21" s="308">
        <v>2013.3299999999999</v>
      </c>
      <c r="G21" s="38"/>
      <c r="H21" s="44"/>
    </row>
    <row r="22" s="2" customFormat="1" ht="16.8" customHeight="1">
      <c r="A22" s="38"/>
      <c r="B22" s="44"/>
      <c r="C22" s="307" t="s">
        <v>305</v>
      </c>
      <c r="D22" s="307" t="s">
        <v>306</v>
      </c>
      <c r="E22" s="17" t="s">
        <v>300</v>
      </c>
      <c r="F22" s="308">
        <v>2440</v>
      </c>
      <c r="G22" s="38"/>
      <c r="H22" s="44"/>
    </row>
    <row r="23" s="2" customFormat="1" ht="7.44" customHeight="1">
      <c r="A23" s="38"/>
      <c r="B23" s="180"/>
      <c r="C23" s="181"/>
      <c r="D23" s="181"/>
      <c r="E23" s="181"/>
      <c r="F23" s="181"/>
      <c r="G23" s="181"/>
      <c r="H23" s="44"/>
    </row>
    <row r="24" s="2" customFormat="1">
      <c r="A24" s="38"/>
      <c r="B24" s="38"/>
      <c r="C24" s="38"/>
      <c r="D24" s="38"/>
      <c r="E24" s="38"/>
      <c r="F24" s="38"/>
      <c r="G24" s="38"/>
      <c r="H24" s="38"/>
    </row>
  </sheetData>
  <sheetProtection sheet="1" formatColumns="0" formatRows="0" objects="1" scenarios="1" spinCount="100000" saltValue="N3tjDYZfXrPbnO89UsyHTq0KbAj81MuHCiyKtfRvmfcQCdIObi4cVedf8AEPPj4NrOgTg/oMm5gl8k7FVBNXnQ==" hashValue="qQWoR8yWD7AQF/0AOAmUuBAoARZVk1RMoMdQizmap5+duZbuZdV2+cW82JRecwnkrM92yJAWNv0GjB5rQTnfWA==" algorithmName="SHA-512" password="C77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2023-03-09T12:42:37Z</dcterms:created>
  <dcterms:modified xsi:type="dcterms:W3CDTF">2023-03-09T12:42:50Z</dcterms:modified>
</cp:coreProperties>
</file>