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A - veřejné zakázky SPU\Cesty 2023\Polní cesty - C 10 a C 12 KoPÚ Horní Záblatí\Zadávací dokumentace\"/>
    </mc:Choice>
  </mc:AlternateContent>
  <xr:revisionPtr revIDLastSave="0" documentId="13_ncr:1_{082029C9-6DB4-4E8F-83ED-B4B638AF2F3B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Rekapitulace stavby" sheetId="1" r:id="rId1"/>
    <sheet name="C10 - Polní cesta C10" sheetId="2" r:id="rId2"/>
    <sheet name="C12 - Polní cesta C12" sheetId="3" r:id="rId3"/>
    <sheet name="SO 105 - Náhradní výsadba" sheetId="4" r:id="rId4"/>
    <sheet name="SO 900 - Vedlejší rozpočt..." sheetId="5" r:id="rId5"/>
  </sheets>
  <definedNames>
    <definedName name="_xlnm._FilterDatabase" localSheetId="1" hidden="1">'C10 - Polní cesta C10'!$C$123:$K$360</definedName>
    <definedName name="_xlnm._FilterDatabase" localSheetId="2" hidden="1">'C12 - Polní cesta C12'!$C$124:$K$264</definedName>
    <definedName name="_xlnm._FilterDatabase" localSheetId="3" hidden="1">'SO 105 - Náhradní výsadba'!$C$117:$K$147</definedName>
    <definedName name="_xlnm._FilterDatabase" localSheetId="4" hidden="1">'SO 900 - Vedlejší rozpočt...'!$C$119:$K$148</definedName>
    <definedName name="_xlnm.Print_Titles" localSheetId="1">'C10 - Polní cesta C10'!$123:$123</definedName>
    <definedName name="_xlnm.Print_Titles" localSheetId="2">'C12 - Polní cesta C12'!$124:$124</definedName>
    <definedName name="_xlnm.Print_Titles" localSheetId="0">'Rekapitulace stavby'!$92:$92</definedName>
    <definedName name="_xlnm.Print_Titles" localSheetId="3">'SO 105 - Náhradní výsadba'!$117:$117</definedName>
    <definedName name="_xlnm.Print_Titles" localSheetId="4">'SO 900 - Vedlejší rozpočt...'!$119:$119</definedName>
    <definedName name="_xlnm.Print_Area" localSheetId="1">'C10 - Polní cesta C10'!$C$4:$J$76,'C10 - Polní cesta C10'!$C$82:$J$105,'C10 - Polní cesta C10'!$C$111:$K$360</definedName>
    <definedName name="_xlnm.Print_Area" localSheetId="2">'C12 - Polní cesta C12'!$C$4:$J$76,'C12 - Polní cesta C12'!$C$82:$J$106,'C12 - Polní cesta C12'!$C$112:$K$264</definedName>
    <definedName name="_xlnm.Print_Area" localSheetId="0">'Rekapitulace stavby'!$D$4:$AO$76,'Rekapitulace stavby'!$C$82:$AQ$99</definedName>
    <definedName name="_xlnm.Print_Area" localSheetId="3">'SO 105 - Náhradní výsadba'!$C$4:$J$76,'SO 105 - Náhradní výsadba'!$C$82:$J$99,'SO 105 - Náhradní výsadba'!$C$105:$K$147</definedName>
    <definedName name="_xlnm.Print_Area" localSheetId="4">'SO 900 - Vedlejší rozpočt...'!$C$4:$J$76,'SO 900 - Vedlejší rozpočt...'!$C$82:$J$101,'SO 900 - Vedlejší rozpočt...'!$C$107:$K$148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T137" i="5"/>
  <c r="R138" i="5"/>
  <c r="R137" i="5"/>
  <c r="P138" i="5"/>
  <c r="P137" i="5" s="1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F114" i="5"/>
  <c r="E112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92" i="5"/>
  <c r="J17" i="5"/>
  <c r="J15" i="5"/>
  <c r="E15" i="5"/>
  <c r="F91" i="5" s="1"/>
  <c r="J14" i="5"/>
  <c r="J12" i="5"/>
  <c r="J114" i="5" s="1"/>
  <c r="E7" i="5"/>
  <c r="E110" i="5" s="1"/>
  <c r="J37" i="4"/>
  <c r="J36" i="4"/>
  <c r="AY97" i="1"/>
  <c r="J35" i="4"/>
  <c r="AX97" i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 s="1"/>
  <c r="J23" i="4"/>
  <c r="J21" i="4"/>
  <c r="E21" i="4"/>
  <c r="J114" i="4" s="1"/>
  <c r="J20" i="4"/>
  <c r="J18" i="4"/>
  <c r="E18" i="4"/>
  <c r="F92" i="4" s="1"/>
  <c r="J17" i="4"/>
  <c r="J15" i="4"/>
  <c r="E15" i="4"/>
  <c r="F91" i="4" s="1"/>
  <c r="J14" i="4"/>
  <c r="J12" i="4"/>
  <c r="J89" i="4"/>
  <c r="E7" i="4"/>
  <c r="E108" i="4"/>
  <c r="J224" i="3"/>
  <c r="J37" i="3"/>
  <c r="J36" i="3"/>
  <c r="AY96" i="1"/>
  <c r="J35" i="3"/>
  <c r="AX96" i="1" s="1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J102" i="3"/>
  <c r="BI221" i="3"/>
  <c r="BH221" i="3"/>
  <c r="BG221" i="3"/>
  <c r="BF221" i="3"/>
  <c r="T221" i="3"/>
  <c r="T220" i="3"/>
  <c r="R221" i="3"/>
  <c r="R220" i="3"/>
  <c r="P221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122" i="3" s="1"/>
  <c r="J23" i="3"/>
  <c r="J21" i="3"/>
  <c r="E21" i="3"/>
  <c r="J121" i="3" s="1"/>
  <c r="J20" i="3"/>
  <c r="J18" i="3"/>
  <c r="E18" i="3"/>
  <c r="F122" i="3" s="1"/>
  <c r="J17" i="3"/>
  <c r="J15" i="3"/>
  <c r="E15" i="3"/>
  <c r="F121" i="3" s="1"/>
  <c r="J14" i="3"/>
  <c r="J12" i="3"/>
  <c r="J119" i="3"/>
  <c r="E7" i="3"/>
  <c r="E115" i="3" s="1"/>
  <c r="J37" i="2"/>
  <c r="J36" i="2"/>
  <c r="AY95" i="1" s="1"/>
  <c r="J35" i="2"/>
  <c r="AX95" i="1" s="1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F35" i="2" s="1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F37" i="2" s="1"/>
  <c r="BH133" i="2"/>
  <c r="BG133" i="2"/>
  <c r="BF133" i="2"/>
  <c r="T133" i="2"/>
  <c r="R133" i="2"/>
  <c r="P133" i="2"/>
  <c r="BI130" i="2"/>
  <c r="BH130" i="2"/>
  <c r="BG130" i="2"/>
  <c r="BF130" i="2"/>
  <c r="J34" i="2" s="1"/>
  <c r="T130" i="2"/>
  <c r="R130" i="2"/>
  <c r="P130" i="2"/>
  <c r="BI127" i="2"/>
  <c r="BH127" i="2"/>
  <c r="F36" i="2" s="1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J120" i="2"/>
  <c r="J20" i="2"/>
  <c r="J18" i="2"/>
  <c r="E18" i="2"/>
  <c r="F121" i="2" s="1"/>
  <c r="J17" i="2"/>
  <c r="J15" i="2"/>
  <c r="E15" i="2"/>
  <c r="F120" i="2" s="1"/>
  <c r="J14" i="2"/>
  <c r="J12" i="2"/>
  <c r="J118" i="2"/>
  <c r="E7" i="2"/>
  <c r="E114" i="2"/>
  <c r="L90" i="1"/>
  <c r="AM90" i="1"/>
  <c r="AM89" i="1"/>
  <c r="L89" i="1"/>
  <c r="AM87" i="1"/>
  <c r="L87" i="1"/>
  <c r="L85" i="1"/>
  <c r="L84" i="1"/>
  <c r="J357" i="2"/>
  <c r="BK351" i="2"/>
  <c r="J346" i="2"/>
  <c r="J334" i="2"/>
  <c r="J328" i="2"/>
  <c r="BK311" i="2"/>
  <c r="BK301" i="2"/>
  <c r="J295" i="2"/>
  <c r="BK285" i="2"/>
  <c r="J276" i="2"/>
  <c r="J266" i="2"/>
  <c r="J257" i="2"/>
  <c r="BK242" i="2"/>
  <c r="BK232" i="2"/>
  <c r="J223" i="2"/>
  <c r="BK211" i="2"/>
  <c r="BK202" i="2"/>
  <c r="BK193" i="2"/>
  <c r="BK184" i="2"/>
  <c r="J175" i="2"/>
  <c r="J163" i="2"/>
  <c r="BK154" i="2"/>
  <c r="BK145" i="2"/>
  <c r="BK136" i="2"/>
  <c r="BK127" i="2"/>
  <c r="BK263" i="3"/>
  <c r="J246" i="3"/>
  <c r="J233" i="3"/>
  <c r="J226" i="3"/>
  <c r="J186" i="3"/>
  <c r="J143" i="3"/>
  <c r="BK131" i="3"/>
  <c r="J198" i="3"/>
  <c r="J167" i="3"/>
  <c r="J261" i="3"/>
  <c r="J249" i="3"/>
  <c r="BK233" i="3"/>
  <c r="J155" i="3"/>
  <c r="BK261" i="3"/>
  <c r="BK236" i="3"/>
  <c r="BK189" i="3"/>
  <c r="J164" i="3"/>
  <c r="J131" i="3"/>
  <c r="BK180" i="3"/>
  <c r="BK143" i="3"/>
  <c r="J134" i="3"/>
  <c r="BK211" i="3"/>
  <c r="BK167" i="3"/>
  <c r="J144" i="4"/>
  <c r="BK144" i="4"/>
  <c r="BK129" i="4"/>
  <c r="BK125" i="4"/>
  <c r="J145" i="5"/>
  <c r="BK129" i="5"/>
  <c r="J132" i="5"/>
  <c r="BK354" i="2"/>
  <c r="BK349" i="2"/>
  <c r="J340" i="2"/>
  <c r="BK328" i="2"/>
  <c r="J314" i="2"/>
  <c r="BK295" i="2"/>
  <c r="J282" i="2"/>
  <c r="BK263" i="2"/>
  <c r="J251" i="2"/>
  <c r="BK239" i="2"/>
  <c r="BK223" i="2"/>
  <c r="J214" i="2"/>
  <c r="J202" i="2"/>
  <c r="J184" i="2"/>
  <c r="BK166" i="2"/>
  <c r="J160" i="2"/>
  <c r="J151" i="2"/>
  <c r="BK133" i="2"/>
  <c r="J236" i="3"/>
  <c r="J149" i="3"/>
  <c r="J243" i="3"/>
  <c r="J221" i="3"/>
  <c r="J146" i="3"/>
  <c r="J183" i="3"/>
  <c r="BK186" i="3"/>
  <c r="BK205" i="3"/>
  <c r="BK164" i="3"/>
  <c r="BK146" i="4"/>
  <c r="J146" i="4"/>
  <c r="J123" i="5"/>
  <c r="BK147" i="5"/>
  <c r="BK359" i="2"/>
  <c r="J349" i="2"/>
  <c r="BK343" i="2"/>
  <c r="BK337" i="2"/>
  <c r="J331" i="2"/>
  <c r="BK321" i="2"/>
  <c r="J308" i="2"/>
  <c r="BK298" i="2"/>
  <c r="J285" i="2"/>
  <c r="BK276" i="2"/>
  <c r="BK266" i="2"/>
  <c r="J260" i="2"/>
  <c r="BK251" i="2"/>
  <c r="J242" i="2"/>
  <c r="J232" i="2"/>
  <c r="BK214" i="2"/>
  <c r="J205" i="2"/>
  <c r="BK196" i="2"/>
  <c r="J187" i="2"/>
  <c r="BK178" i="2"/>
  <c r="J169" i="2"/>
  <c r="J157" i="2"/>
  <c r="J145" i="2"/>
  <c r="J139" i="2"/>
  <c r="AS94" i="1"/>
  <c r="BK198" i="3"/>
  <c r="BK174" i="3"/>
  <c r="J140" i="3"/>
  <c r="J211" i="3"/>
  <c r="J177" i="3"/>
  <c r="BK152" i="3"/>
  <c r="J255" i="3"/>
  <c r="BK246" i="3"/>
  <c r="BK229" i="3"/>
  <c r="J152" i="3"/>
  <c r="BK258" i="3"/>
  <c r="BK226" i="3"/>
  <c r="BK183" i="3"/>
  <c r="J202" i="3"/>
  <c r="BK146" i="3"/>
  <c r="J158" i="3"/>
  <c r="BK221" i="3"/>
  <c r="BK195" i="3"/>
  <c r="J161" i="3"/>
  <c r="J125" i="4"/>
  <c r="J137" i="4"/>
  <c r="J133" i="4"/>
  <c r="J121" i="4"/>
  <c r="BK138" i="5"/>
  <c r="J134" i="5"/>
  <c r="BK357" i="2"/>
  <c r="J351" i="2"/>
  <c r="BK340" i="2"/>
  <c r="J324" i="2"/>
  <c r="BK314" i="2"/>
  <c r="J305" i="2"/>
  <c r="J288" i="2"/>
  <c r="BK269" i="2"/>
  <c r="BK248" i="2"/>
  <c r="BK236" i="2"/>
  <c r="J229" i="2"/>
  <c r="BK217" i="2"/>
  <c r="J208" i="2"/>
  <c r="J190" i="2"/>
  <c r="BK175" i="2"/>
  <c r="J166" i="2"/>
  <c r="J154" i="2"/>
  <c r="BK130" i="2"/>
  <c r="BK255" i="3"/>
  <c r="BK243" i="3"/>
  <c r="BK214" i="3"/>
  <c r="J189" i="3"/>
  <c r="BK158" i="3"/>
  <c r="J252" i="3"/>
  <c r="J205" i="3"/>
  <c r="J137" i="3"/>
  <c r="BK161" i="3"/>
  <c r="BK170" i="3"/>
  <c r="BK202" i="3"/>
  <c r="J128" i="3"/>
  <c r="BK137" i="4"/>
  <c r="J141" i="4"/>
  <c r="BK142" i="5"/>
  <c r="BK145" i="5"/>
  <c r="J354" i="2"/>
  <c r="J343" i="2"/>
  <c r="BK331" i="2"/>
  <c r="BK317" i="2"/>
  <c r="BK308" i="2"/>
  <c r="J301" i="2"/>
  <c r="J291" i="2"/>
  <c r="BK279" i="2"/>
  <c r="BK273" i="2"/>
  <c r="BK260" i="2"/>
  <c r="J254" i="2"/>
  <c r="J245" i="2"/>
  <c r="BK229" i="2"/>
  <c r="J217" i="2"/>
  <c r="J211" i="2"/>
  <c r="J196" i="2"/>
  <c r="BK187" i="2"/>
  <c r="J181" i="2"/>
  <c r="BK172" i="2"/>
  <c r="BK160" i="2"/>
  <c r="BK151" i="2"/>
  <c r="BK139" i="2"/>
  <c r="J127" i="2"/>
  <c r="BK121" i="4"/>
  <c r="J129" i="4"/>
  <c r="BK123" i="5"/>
  <c r="BK126" i="5"/>
  <c r="J129" i="5"/>
  <c r="BK334" i="2"/>
  <c r="J321" i="2"/>
  <c r="J311" i="2"/>
  <c r="J298" i="2"/>
  <c r="BK288" i="2"/>
  <c r="J279" i="2"/>
  <c r="J269" i="2"/>
  <c r="BK257" i="2"/>
  <c r="BK245" i="2"/>
  <c r="J236" i="2"/>
  <c r="J226" i="2"/>
  <c r="J220" i="2"/>
  <c r="BK208" i="2"/>
  <c r="BK199" i="2"/>
  <c r="J193" i="2"/>
  <c r="J178" i="2"/>
  <c r="J172" i="2"/>
  <c r="BK163" i="2"/>
  <c r="J148" i="2"/>
  <c r="J142" i="2"/>
  <c r="J130" i="2"/>
  <c r="J142" i="5"/>
  <c r="BK134" i="5"/>
  <c r="J126" i="5"/>
  <c r="J359" i="2"/>
  <c r="BK346" i="2"/>
  <c r="J337" i="2"/>
  <c r="BK324" i="2"/>
  <c r="J317" i="2"/>
  <c r="BK305" i="2"/>
  <c r="BK291" i="2"/>
  <c r="BK282" i="2"/>
  <c r="J273" i="2"/>
  <c r="J263" i="2"/>
  <c r="BK254" i="2"/>
  <c r="J248" i="2"/>
  <c r="J239" i="2"/>
  <c r="BK226" i="2"/>
  <c r="BK220" i="2"/>
  <c r="BK205" i="2"/>
  <c r="J199" i="2"/>
  <c r="BK190" i="2"/>
  <c r="BK181" i="2"/>
  <c r="BK169" i="2"/>
  <c r="BK157" i="2"/>
  <c r="BK148" i="2"/>
  <c r="BK142" i="2"/>
  <c r="J133" i="2"/>
  <c r="J138" i="5"/>
  <c r="J136" i="2"/>
  <c r="J258" i="3"/>
  <c r="BK249" i="3"/>
  <c r="J229" i="3"/>
  <c r="BK217" i="3"/>
  <c r="BK192" i="3"/>
  <c r="J170" i="3"/>
  <c r="J217" i="3"/>
  <c r="BK208" i="3"/>
  <c r="J174" i="3"/>
  <c r="J263" i="3"/>
  <c r="BK252" i="3"/>
  <c r="J240" i="3"/>
  <c r="J214" i="3"/>
  <c r="BK140" i="3"/>
  <c r="BK240" i="3"/>
  <c r="J195" i="3"/>
  <c r="BK149" i="3"/>
  <c r="J192" i="3"/>
  <c r="BK155" i="3"/>
  <c r="BK134" i="3"/>
  <c r="BK177" i="3"/>
  <c r="BK128" i="3"/>
  <c r="J208" i="3"/>
  <c r="J180" i="3"/>
  <c r="BK137" i="3"/>
  <c r="BK141" i="4"/>
  <c r="BK133" i="4"/>
  <c r="BK132" i="5"/>
  <c r="J147" i="5"/>
  <c r="F34" i="2" l="1"/>
  <c r="T235" i="2"/>
  <c r="P327" i="2"/>
  <c r="BK127" i="3"/>
  <c r="BK126" i="3" s="1"/>
  <c r="J126" i="3" s="1"/>
  <c r="J97" i="3" s="1"/>
  <c r="J127" i="3"/>
  <c r="J98" i="3"/>
  <c r="T201" i="3"/>
  <c r="R225" i="3"/>
  <c r="P232" i="3"/>
  <c r="P126" i="2"/>
  <c r="P272" i="2"/>
  <c r="BK304" i="2"/>
  <c r="J304" i="2" s="1"/>
  <c r="J102" i="2" s="1"/>
  <c r="P320" i="2"/>
  <c r="P127" i="3"/>
  <c r="R201" i="3"/>
  <c r="R126" i="3" s="1"/>
  <c r="R125" i="3" s="1"/>
  <c r="T239" i="3"/>
  <c r="T120" i="4"/>
  <c r="T119" i="4" s="1"/>
  <c r="T118" i="4" s="1"/>
  <c r="R235" i="2"/>
  <c r="R294" i="2"/>
  <c r="T327" i="2"/>
  <c r="BK173" i="3"/>
  <c r="J173" i="3"/>
  <c r="J99" i="3"/>
  <c r="BK126" i="2"/>
  <c r="J126" i="2"/>
  <c r="J98" i="2"/>
  <c r="BK272" i="2"/>
  <c r="J272" i="2" s="1"/>
  <c r="J100" i="2" s="1"/>
  <c r="T294" i="2"/>
  <c r="T304" i="2"/>
  <c r="T320" i="2"/>
  <c r="T127" i="3"/>
  <c r="P201" i="3"/>
  <c r="R239" i="3"/>
  <c r="R122" i="5"/>
  <c r="BK141" i="5"/>
  <c r="J141" i="5"/>
  <c r="J100" i="5"/>
  <c r="BK235" i="2"/>
  <c r="J235" i="2" s="1"/>
  <c r="J99" i="2" s="1"/>
  <c r="BK294" i="2"/>
  <c r="J294" i="2"/>
  <c r="J101" i="2" s="1"/>
  <c r="R327" i="2"/>
  <c r="T173" i="3"/>
  <c r="P239" i="3"/>
  <c r="BK122" i="5"/>
  <c r="P235" i="2"/>
  <c r="P294" i="2"/>
  <c r="R304" i="2"/>
  <c r="BK320" i="2"/>
  <c r="J320" i="2"/>
  <c r="J103" i="2" s="1"/>
  <c r="R320" i="2"/>
  <c r="R173" i="3"/>
  <c r="BK239" i="3"/>
  <c r="J239" i="3"/>
  <c r="J105" i="3"/>
  <c r="BK120" i="4"/>
  <c r="BK119" i="4"/>
  <c r="J119" i="4" s="1"/>
  <c r="J97" i="4" s="1"/>
  <c r="BK118" i="4"/>
  <c r="J118" i="4" s="1"/>
  <c r="P141" i="5"/>
  <c r="R126" i="2"/>
  <c r="R125" i="2"/>
  <c r="R124" i="2" s="1"/>
  <c r="T272" i="2"/>
  <c r="P304" i="2"/>
  <c r="P173" i="3"/>
  <c r="BK225" i="3"/>
  <c r="J225" i="3"/>
  <c r="J103" i="3"/>
  <c r="T225" i="3"/>
  <c r="R232" i="3"/>
  <c r="P120" i="4"/>
  <c r="P119" i="4" s="1"/>
  <c r="P118" i="4" s="1"/>
  <c r="AU97" i="1" s="1"/>
  <c r="P122" i="5"/>
  <c r="P121" i="5"/>
  <c r="P120" i="5"/>
  <c r="AU98" i="1"/>
  <c r="R141" i="5"/>
  <c r="T126" i="2"/>
  <c r="T125" i="2" s="1"/>
  <c r="T124" i="2" s="1"/>
  <c r="R272" i="2"/>
  <c r="BK327" i="2"/>
  <c r="J327" i="2"/>
  <c r="J104" i="2" s="1"/>
  <c r="R127" i="3"/>
  <c r="BK201" i="3"/>
  <c r="J201" i="3"/>
  <c r="J100" i="3"/>
  <c r="P225" i="3"/>
  <c r="BK232" i="3"/>
  <c r="J232" i="3"/>
  <c r="J104" i="3" s="1"/>
  <c r="T232" i="3"/>
  <c r="R120" i="4"/>
  <c r="R119" i="4"/>
  <c r="R118" i="4"/>
  <c r="T122" i="5"/>
  <c r="T141" i="5"/>
  <c r="T121" i="5" s="1"/>
  <c r="T120" i="5" s="1"/>
  <c r="BK137" i="5"/>
  <c r="J137" i="5" s="1"/>
  <c r="J99" i="5" s="1"/>
  <c r="BK220" i="3"/>
  <c r="J220" i="3"/>
  <c r="J101" i="3" s="1"/>
  <c r="J116" i="5"/>
  <c r="BE126" i="5"/>
  <c r="BE142" i="5"/>
  <c r="BE145" i="5"/>
  <c r="BE123" i="5"/>
  <c r="BE134" i="5"/>
  <c r="BE138" i="5"/>
  <c r="J117" i="5"/>
  <c r="J89" i="5"/>
  <c r="F116" i="5"/>
  <c r="BE129" i="5"/>
  <c r="BE147" i="5"/>
  <c r="F117" i="5"/>
  <c r="J120" i="4"/>
  <c r="J98" i="4"/>
  <c r="E85" i="5"/>
  <c r="BE132" i="5"/>
  <c r="E85" i="4"/>
  <c r="J91" i="4"/>
  <c r="F115" i="4"/>
  <c r="BE133" i="4"/>
  <c r="F114" i="4"/>
  <c r="J115" i="4"/>
  <c r="BE125" i="4"/>
  <c r="BE137" i="4"/>
  <c r="J112" i="4"/>
  <c r="BE121" i="4"/>
  <c r="BE146" i="4"/>
  <c r="BE129" i="4"/>
  <c r="BE141" i="4"/>
  <c r="BE144" i="4"/>
  <c r="F91" i="3"/>
  <c r="BE152" i="3"/>
  <c r="BE186" i="3"/>
  <c r="BE189" i="3"/>
  <c r="BE198" i="3"/>
  <c r="BK125" i="2"/>
  <c r="J125" i="2" s="1"/>
  <c r="J97" i="2" s="1"/>
  <c r="J91" i="3"/>
  <c r="BE143" i="3"/>
  <c r="BE174" i="3"/>
  <c r="BE180" i="3"/>
  <c r="BE195" i="3"/>
  <c r="J89" i="3"/>
  <c r="BE131" i="3"/>
  <c r="BE158" i="3"/>
  <c r="F92" i="3"/>
  <c r="BE134" i="3"/>
  <c r="BE167" i="3"/>
  <c r="BE192" i="3"/>
  <c r="BE208" i="3"/>
  <c r="BE217" i="3"/>
  <c r="BE229" i="3"/>
  <c r="BE233" i="3"/>
  <c r="BE240" i="3"/>
  <c r="BE128" i="3"/>
  <c r="BE137" i="3"/>
  <c r="BE146" i="3"/>
  <c r="BE170" i="3"/>
  <c r="BE202" i="3"/>
  <c r="BE211" i="3"/>
  <c r="BE221" i="3"/>
  <c r="BE236" i="3"/>
  <c r="BE243" i="3"/>
  <c r="BE246" i="3"/>
  <c r="BE249" i="3"/>
  <c r="BE255" i="3"/>
  <c r="BE258" i="3"/>
  <c r="BE261" i="3"/>
  <c r="E85" i="3"/>
  <c r="J92" i="3"/>
  <c r="BE140" i="3"/>
  <c r="BE161" i="3"/>
  <c r="BE214" i="3"/>
  <c r="BE149" i="3"/>
  <c r="BE155" i="3"/>
  <c r="BE164" i="3"/>
  <c r="BE177" i="3"/>
  <c r="BE183" i="3"/>
  <c r="BE205" i="3"/>
  <c r="BE226" i="3"/>
  <c r="BE252" i="3"/>
  <c r="BE263" i="3"/>
  <c r="BA95" i="1"/>
  <c r="BB95" i="1"/>
  <c r="BD95" i="1"/>
  <c r="AW95" i="1"/>
  <c r="E85" i="2"/>
  <c r="J89" i="2"/>
  <c r="F91" i="2"/>
  <c r="J91" i="2"/>
  <c r="F92" i="2"/>
  <c r="J92" i="2"/>
  <c r="BE127" i="2"/>
  <c r="BE130" i="2"/>
  <c r="BE133" i="2"/>
  <c r="BE136" i="2"/>
  <c r="BE139" i="2"/>
  <c r="BE142" i="2"/>
  <c r="BE145" i="2"/>
  <c r="BE148" i="2"/>
  <c r="BE151" i="2"/>
  <c r="BE154" i="2"/>
  <c r="BE157" i="2"/>
  <c r="BE160" i="2"/>
  <c r="BE163" i="2"/>
  <c r="BE166" i="2"/>
  <c r="BE169" i="2"/>
  <c r="BE172" i="2"/>
  <c r="BE175" i="2"/>
  <c r="BE178" i="2"/>
  <c r="BE181" i="2"/>
  <c r="BE184" i="2"/>
  <c r="BE187" i="2"/>
  <c r="BE190" i="2"/>
  <c r="BE193" i="2"/>
  <c r="BE196" i="2"/>
  <c r="BE199" i="2"/>
  <c r="BE202" i="2"/>
  <c r="BE205" i="2"/>
  <c r="BE208" i="2"/>
  <c r="BE211" i="2"/>
  <c r="BE214" i="2"/>
  <c r="BE217" i="2"/>
  <c r="BE220" i="2"/>
  <c r="BE223" i="2"/>
  <c r="BE226" i="2"/>
  <c r="BE229" i="2"/>
  <c r="BE232" i="2"/>
  <c r="BE236" i="2"/>
  <c r="BE239" i="2"/>
  <c r="BE242" i="2"/>
  <c r="BE245" i="2"/>
  <c r="BE248" i="2"/>
  <c r="BE251" i="2"/>
  <c r="BE254" i="2"/>
  <c r="BE257" i="2"/>
  <c r="BE260" i="2"/>
  <c r="BE263" i="2"/>
  <c r="BE266" i="2"/>
  <c r="BE269" i="2"/>
  <c r="BE273" i="2"/>
  <c r="BE276" i="2"/>
  <c r="BE279" i="2"/>
  <c r="BE282" i="2"/>
  <c r="BE285" i="2"/>
  <c r="BE288" i="2"/>
  <c r="BE291" i="2"/>
  <c r="BE295" i="2"/>
  <c r="BE298" i="2"/>
  <c r="BE301" i="2"/>
  <c r="BE305" i="2"/>
  <c r="BE308" i="2"/>
  <c r="BE311" i="2"/>
  <c r="BE314" i="2"/>
  <c r="BE317" i="2"/>
  <c r="BE321" i="2"/>
  <c r="BE324" i="2"/>
  <c r="BE328" i="2"/>
  <c r="BE331" i="2"/>
  <c r="BE334" i="2"/>
  <c r="BE337" i="2"/>
  <c r="BE340" i="2"/>
  <c r="BE343" i="2"/>
  <c r="BE346" i="2"/>
  <c r="BE349" i="2"/>
  <c r="BE351" i="2"/>
  <c r="BE354" i="2"/>
  <c r="BE357" i="2"/>
  <c r="BE359" i="2"/>
  <c r="BC95" i="1"/>
  <c r="F34" i="3"/>
  <c r="BA96" i="1" s="1"/>
  <c r="F34" i="4"/>
  <c r="BA97" i="1"/>
  <c r="F35" i="4"/>
  <c r="BB97" i="1"/>
  <c r="F36" i="5"/>
  <c r="BC98" i="1"/>
  <c r="F36" i="4"/>
  <c r="BC97" i="1" s="1"/>
  <c r="J34" i="4"/>
  <c r="AW97" i="1"/>
  <c r="J34" i="5"/>
  <c r="AW98" i="1"/>
  <c r="F34" i="5"/>
  <c r="BA98" i="1" s="1"/>
  <c r="F36" i="3"/>
  <c r="BC96" i="1" s="1"/>
  <c r="J34" i="3"/>
  <c r="AW96" i="1"/>
  <c r="F37" i="3"/>
  <c r="BD96" i="1" s="1"/>
  <c r="F37" i="4"/>
  <c r="BD97" i="1"/>
  <c r="F35" i="5"/>
  <c r="BB98" i="1" s="1"/>
  <c r="F37" i="5"/>
  <c r="BD98" i="1"/>
  <c r="F35" i="3"/>
  <c r="BB96" i="1"/>
  <c r="J30" i="4" l="1"/>
  <c r="J96" i="4"/>
  <c r="T126" i="3"/>
  <c r="T125" i="3"/>
  <c r="R121" i="5"/>
  <c r="R120" i="5"/>
  <c r="P126" i="3"/>
  <c r="P125" i="3"/>
  <c r="AU96" i="1"/>
  <c r="BK121" i="5"/>
  <c r="J121" i="5" s="1"/>
  <c r="J97" i="5" s="1"/>
  <c r="P125" i="2"/>
  <c r="P124" i="2"/>
  <c r="AU95" i="1"/>
  <c r="J122" i="5"/>
  <c r="J98" i="5" s="1"/>
  <c r="AG97" i="1"/>
  <c r="BK125" i="3"/>
  <c r="J125" i="3"/>
  <c r="J96" i="3"/>
  <c r="BK124" i="2"/>
  <c r="J124" i="2"/>
  <c r="J30" i="2" s="1"/>
  <c r="AG95" i="1" s="1"/>
  <c r="J33" i="4"/>
  <c r="AV97" i="1"/>
  <c r="AT97" i="1"/>
  <c r="AN97" i="1" s="1"/>
  <c r="F33" i="5"/>
  <c r="AZ98" i="1" s="1"/>
  <c r="BD94" i="1"/>
  <c r="W33" i="1"/>
  <c r="BB94" i="1"/>
  <c r="W31" i="1"/>
  <c r="J33" i="2"/>
  <c r="AV95" i="1" s="1"/>
  <c r="AT95" i="1" s="1"/>
  <c r="J33" i="3"/>
  <c r="AV96" i="1" s="1"/>
  <c r="AT96" i="1" s="1"/>
  <c r="F33" i="3"/>
  <c r="AZ96" i="1" s="1"/>
  <c r="F33" i="2"/>
  <c r="AZ95" i="1"/>
  <c r="F33" i="4"/>
  <c r="AZ97" i="1"/>
  <c r="BC94" i="1"/>
  <c r="W32" i="1" s="1"/>
  <c r="BA94" i="1"/>
  <c r="W30" i="1"/>
  <c r="J33" i="5"/>
  <c r="AV98" i="1"/>
  <c r="AT98" i="1" s="1"/>
  <c r="BK120" i="5" l="1"/>
  <c r="J120" i="5" s="1"/>
  <c r="J96" i="5" s="1"/>
  <c r="J39" i="4"/>
  <c r="AN95" i="1"/>
  <c r="J96" i="2"/>
  <c r="J39" i="2"/>
  <c r="AU94" i="1"/>
  <c r="AX94" i="1"/>
  <c r="AY94" i="1"/>
  <c r="J30" i="3"/>
  <c r="AG96" i="1"/>
  <c r="AN96" i="1" s="1"/>
  <c r="AZ94" i="1"/>
  <c r="W29" i="1" s="1"/>
  <c r="AW94" i="1"/>
  <c r="AK30" i="1" s="1"/>
  <c r="J39" i="3" l="1"/>
  <c r="J30" i="5"/>
  <c r="AG98" i="1"/>
  <c r="AG94" i="1"/>
  <c r="AK26" i="1"/>
  <c r="AV94" i="1"/>
  <c r="AK29" i="1" s="1"/>
  <c r="J39" i="5" l="1"/>
  <c r="AK35" i="1"/>
  <c r="AN98" i="1"/>
  <c r="AT94" i="1"/>
  <c r="AN94" i="1"/>
</calcChain>
</file>

<file path=xl/sharedStrings.xml><?xml version="1.0" encoding="utf-8"?>
<sst xmlns="http://schemas.openxmlformats.org/spreadsheetml/2006/main" count="3899" uniqueCount="621">
  <si>
    <t>Export Komplet</t>
  </si>
  <si>
    <t/>
  </si>
  <si>
    <t>2.0</t>
  </si>
  <si>
    <t>False</t>
  </si>
  <si>
    <t>{d782148b-841f-41be-b054-65a66f1ae36b}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</si>
  <si>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</si>
  <si>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</si>
  <si>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</si>
  <si>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</si>
  <si>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</si>
  <si>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</si>
  <si>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</si>
  <si>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</si>
  <si>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</si>
  <si>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</si>
  <si>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</si>
  <si>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</si>
  <si>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</si>
  <si>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</si>
  <si>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</si>
  <si>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</si>
  <si>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</si>
  <si>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27. 3. 2023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</si>
  <si>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</si>
  <si>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</si>
  <si>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</si>
  <si>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</si>
  <si>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</si>
  <si>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</si>
  <si>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</si>
  <si>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</si>
  <si>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</si>
  <si>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</si>
  <si>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</si>
  <si>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</si>
  <si>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</si>
  <si>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</si>
  <si>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</si>
  <si>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</si>
  <si>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</si>
  <si>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</si>
  <si>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</si>
  <si>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</si>
  <si>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</si>
  <si>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</si>
  <si>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</si>
  <si>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</si>
  <si>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</si>
  <si>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</si>
  <si>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</si>
  <si>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</si>
  <si>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</si>
  <si>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</si>
  <si>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</si>
  <si>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</si>
  <si>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</si>
  <si>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</si>
  <si>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</si>
  <si>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</si>
  <si>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</si>
  <si>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</si>
  <si>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</si>
  <si>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</si>
  <si>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</si>
  <si>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</si>
  <si>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</si>
  <si>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</si>
  <si>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</si>
  <si>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</si>
  <si>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</si>
  <si>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</si>
  <si>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</si>
  <si>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</si>
  <si>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</si>
  <si>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</si>
  <si>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</si>
  <si>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C10</t>
  </si>
  <si>
    <t>Polní cesta C10</t>
  </si>
  <si>
    <t>STA</t>
  </si>
  <si>
    <t>1</t>
  </si>
  <si>
    <t>{6153dd9f-5d40-4e49-a2e2-4f40da4f9142}</t>
  </si>
  <si>
    <t>2</t>
  </si>
  <si>
    <t>C12</t>
  </si>
  <si>
    <t>Polní cesta C12</t>
  </si>
  <si>
    <t>{56667d17-229b-4614-a095-5a488e865b5e}</t>
  </si>
  <si>
    <t>SO 105</t>
  </si>
  <si>
    <t>Náhradní výsadba</t>
  </si>
  <si>
    <t>{fe017863-9d4e-434f-989d-193165050d93}</t>
  </si>
  <si>
    <t>SO 900</t>
  </si>
  <si>
    <t>Vedlejší rozpočt...</t>
  </si>
  <si>
    <t>{db67c073-c8ef-4e0d-b8f0-e514a5769a0b}</t>
  </si>
  <si>
    <t>KRYCÍ LIST SOUPISU PRACÍ</t>
  </si>
  <si>
    <t>Objekt:</t>
  </si>
  <si>
    <t>C10 - Polní cesta C10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</si>
  <si>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</si>
  <si>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</si>
  <si>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</si>
  <si>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</si>
  <si>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</si>
  <si>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</si>
  <si>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</si>
  <si>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</si>
  <si>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</si>
  <si>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</si>
  <si>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</si>
  <si>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</si>
  <si>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</si>
  <si>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</si>
  <si>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</si>
  <si>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</si>
  <si>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</si>
  <si>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</si>
  <si>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</si>
  <si>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</si>
  <si>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</si>
  <si>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</si>
  <si>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</si>
  <si>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</si>
  <si>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</si>
  <si>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</si>
  <si>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</si>
  <si>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</si>
  <si>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</si>
  <si>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</si>
  <si>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</si>
  <si>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</si>
  <si>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i s kořeny na ploše do 1000 m2</t>
  </si>
  <si>
    <t>m2</t>
  </si>
  <si>
    <t>CS ÚRS 2023 01</t>
  </si>
  <si>
    <t>4</t>
  </si>
  <si>
    <t>PP</t>
  </si>
  <si>
    <t>Online PSC</t>
  </si>
  <si>
    <t>https://podminky.urs.cz/item/CS_URS_2023_01/111251103</t>
  </si>
  <si>
    <t>112101101</t>
  </si>
  <si>
    <t>Kácení stromů listnatých o průměru kmene 10-30 cm, 4kmeny z 1 pařezu</t>
  </si>
  <si>
    <t>kus</t>
  </si>
  <si>
    <t>https://podminky.urs.cz/item/CS_URS_2023_01/112101101</t>
  </si>
  <si>
    <t>3</t>
  </si>
  <si>
    <t>112101102</t>
  </si>
  <si>
    <t>Kácení stromů listnatých o průměru kmene 30-50 cm</t>
  </si>
  <si>
    <t>6</t>
  </si>
  <si>
    <t>https://podminky.urs.cz/item/CS_URS_2023_01/112101102</t>
  </si>
  <si>
    <t>112101103</t>
  </si>
  <si>
    <t>Kácení stromů listnatých o průměru kmene 50-70 cm</t>
  </si>
  <si>
    <t>8</t>
  </si>
  <si>
    <t>https://podminky.urs.cz/item/CS_URS_2023_01/112101103</t>
  </si>
  <si>
    <t>5</t>
  </si>
  <si>
    <t>112251101</t>
  </si>
  <si>
    <t>Odstranění pařezů pod úrovní, o průměru 10 - 30 cm</t>
  </si>
  <si>
    <t>10</t>
  </si>
  <si>
    <t>https://podminky.urs.cz/item/CS_URS_2023_01/112251101</t>
  </si>
  <si>
    <t>112251102</t>
  </si>
  <si>
    <t>Odstranění pařezů pod úrovní, o průměru 30 - 50 cm</t>
  </si>
  <si>
    <t>12</t>
  </si>
  <si>
    <t>https://podminky.urs.cz/item/CS_URS_2023_01/112251102</t>
  </si>
  <si>
    <t>7</t>
  </si>
  <si>
    <t>112251103</t>
  </si>
  <si>
    <t>Odstranění pařezů pod úrovní, o průměru 50 - 70 cm</t>
  </si>
  <si>
    <t>14</t>
  </si>
  <si>
    <t>https://podminky.urs.cz/item/CS_URS_2023_01/112251103</t>
  </si>
  <si>
    <t>115101203</t>
  </si>
  <si>
    <t>Čerpání vody na výšku do 10 m, přítok 1000 -2000 l, (přečerpávání toku, 24hodin, 60 dnů)</t>
  </si>
  <si>
    <t>h</t>
  </si>
  <si>
    <t>16</t>
  </si>
  <si>
    <t>https://podminky.urs.cz/item/CS_URS_2023_01/115101203</t>
  </si>
  <si>
    <t>9</t>
  </si>
  <si>
    <t>115201501</t>
  </si>
  <si>
    <t>Montáž odpadního potrubí DN 150</t>
  </si>
  <si>
    <t>m</t>
  </si>
  <si>
    <t>18</t>
  </si>
  <si>
    <t>https://podminky.urs.cz/item/CS_URS_2023_01/115201501</t>
  </si>
  <si>
    <t>115201511</t>
  </si>
  <si>
    <t>Demontáž odpadního potrubí DN 150</t>
  </si>
  <si>
    <t>20</t>
  </si>
  <si>
    <t>https://podminky.urs.cz/item/CS_URS_2023_01/115201511</t>
  </si>
  <si>
    <t>11</t>
  </si>
  <si>
    <t>119001422</t>
  </si>
  <si>
    <t>Dočasné zajištění kabelů - v počtu 3 - 6 kabelů, (telekomunikační)</t>
  </si>
  <si>
    <t>22</t>
  </si>
  <si>
    <t>https://podminky.urs.cz/item/CS_URS_2023_01/119001422</t>
  </si>
  <si>
    <t>129001101</t>
  </si>
  <si>
    <t>Příplatek za ztížení vykopávky v blízkosti vedení</t>
  </si>
  <si>
    <t>m3</t>
  </si>
  <si>
    <t>24</t>
  </si>
  <si>
    <t>https://podminky.urs.cz/item/CS_URS_2023_01/129001101</t>
  </si>
  <si>
    <t>13</t>
  </si>
  <si>
    <t>121151124</t>
  </si>
  <si>
    <t>Sejmutí ornice s přemístěním přes 100 do 250 m, nebo naložením na doprav. prost.</t>
  </si>
  <si>
    <t>26</t>
  </si>
  <si>
    <t>https://podminky.urs.cz/item/CS_URS_2023_01/121151124</t>
  </si>
  <si>
    <t>122251106</t>
  </si>
  <si>
    <t>Odkopávky nezapažené v hor. 3 do 1000 m3</t>
  </si>
  <si>
    <t>28</t>
  </si>
  <si>
    <t>https://podminky.urs.cz/item/CS_URS_2023_01/122251106</t>
  </si>
  <si>
    <t>132151104</t>
  </si>
  <si>
    <t>Hloubení rýh š.do 60 cm v hor.3 nad 100 m3,STROJNĚ</t>
  </si>
  <si>
    <t>30</t>
  </si>
  <si>
    <t>https://podminky.urs.cz/item/CS_URS_2023_01/132151104</t>
  </si>
  <si>
    <t>133254103</t>
  </si>
  <si>
    <t>Hloubení šachet v hor.3 do 100 m3</t>
  </si>
  <si>
    <t>32</t>
  </si>
  <si>
    <t>https://podminky.urs.cz/item/CS_URS_2023_01/133254103</t>
  </si>
  <si>
    <t>17</t>
  </si>
  <si>
    <t>151101201</t>
  </si>
  <si>
    <t>Pažení stěn výkopu - příložné - hloubky do 4 m</t>
  </si>
  <si>
    <t>34</t>
  </si>
  <si>
    <t>https://podminky.urs.cz/item/CS_URS_2023_01/151101201</t>
  </si>
  <si>
    <t>151101211</t>
  </si>
  <si>
    <t>Odstranění pažení stěn - příložné - hl. do 4 m</t>
  </si>
  <si>
    <t>36</t>
  </si>
  <si>
    <t>https://podminky.urs.cz/item/CS_URS_2023_01/151101211</t>
  </si>
  <si>
    <t>19</t>
  </si>
  <si>
    <t>161151103</t>
  </si>
  <si>
    <t>Svislé přemístění výkopku z hor.1-4 do 2,5 m</t>
  </si>
  <si>
    <t>38</t>
  </si>
  <si>
    <t>https://podminky.urs.cz/item/CS_URS_2023_01/161151103</t>
  </si>
  <si>
    <t>162351103</t>
  </si>
  <si>
    <t>Vodorovné přemístění výkopku z hor.1-4 do 500 m, na meziskládku k použití v místě stavby</t>
  </si>
  <si>
    <t>40</t>
  </si>
  <si>
    <t>https://podminky.urs.cz/item/CS_URS_2023_01/162351103</t>
  </si>
  <si>
    <t>162751116</t>
  </si>
  <si>
    <t>Vodorovné přemístění výkopku z hor.1-4 do 9000 m, odboz přebytků zemin na skládku</t>
  </si>
  <si>
    <t>42</t>
  </si>
  <si>
    <t>https://podminky.urs.cz/item/CS_URS_2023_01/162751116</t>
  </si>
  <si>
    <t>167151112</t>
  </si>
  <si>
    <t>Nakládání výkopku z hor.1-4 v množství nad 100 m3</t>
  </si>
  <si>
    <t>44</t>
  </si>
  <si>
    <t>https://podminky.urs.cz/item/CS_URS_2023_01/167151112</t>
  </si>
  <si>
    <t>23</t>
  </si>
  <si>
    <t>171151111</t>
  </si>
  <si>
    <t>Uložení sypaniny z hornin nesoudržných s I(d) 0,9</t>
  </si>
  <si>
    <t>46</t>
  </si>
  <si>
    <t>https://podminky.urs.cz/item/CS_URS_2023_01/171151111</t>
  </si>
  <si>
    <t>171151101</t>
  </si>
  <si>
    <t>Hutnění boků násypů</t>
  </si>
  <si>
    <t>48</t>
  </si>
  <si>
    <t>https://podminky.urs.cz/item/CS_URS_2023_01/171151101</t>
  </si>
  <si>
    <t>25</t>
  </si>
  <si>
    <t>171251201</t>
  </si>
  <si>
    <t>Uložení sypaniny na skl.-modelace na výšku přes 2m</t>
  </si>
  <si>
    <t>50</t>
  </si>
  <si>
    <t>https://podminky.urs.cz/item/CS_URS_2023_01/171251201</t>
  </si>
  <si>
    <t>174112101</t>
  </si>
  <si>
    <t>Zásyp jam,rýh a šachet štěrkopískem, se zhutněním, vč. dodávky ŠP</t>
  </si>
  <si>
    <t>52</t>
  </si>
  <si>
    <t>https://podminky.urs.cz/item/CS_URS_2023_01/174112101</t>
  </si>
  <si>
    <t>27</t>
  </si>
  <si>
    <t>175111101</t>
  </si>
  <si>
    <t>Obsyp objektu bez prohození sypaniny</t>
  </si>
  <si>
    <t>54</t>
  </si>
  <si>
    <t>https://podminky.urs.cz/item/CS_URS_2023_01/175111101</t>
  </si>
  <si>
    <t>175111109</t>
  </si>
  <si>
    <t>Příplatek za prohození sypaniny pro obsyp objektu</t>
  </si>
  <si>
    <t>56</t>
  </si>
  <si>
    <t>https://podminky.urs.cz/item/CS_URS_2023_01/175111109</t>
  </si>
  <si>
    <t>29</t>
  </si>
  <si>
    <t>181152301</t>
  </si>
  <si>
    <t>Úprava pláně v zářezech v hor. 1-4, se zhutněním</t>
  </si>
  <si>
    <t>58</t>
  </si>
  <si>
    <t>https://podminky.urs.cz/item/CS_URS_2023_01/181152301</t>
  </si>
  <si>
    <t>181351115</t>
  </si>
  <si>
    <t>Rozprostření ornice, rovina, tl. 25-30 cm,do 500m2</t>
  </si>
  <si>
    <t>60</t>
  </si>
  <si>
    <t>https://podminky.urs.cz/item/CS_URS_2023_01/181351115</t>
  </si>
  <si>
    <t>31</t>
  </si>
  <si>
    <t>182151111</t>
  </si>
  <si>
    <t>Svahování v zářezech v hor. 1 - 4</t>
  </si>
  <si>
    <t>62</t>
  </si>
  <si>
    <t>https://podminky.urs.cz/item/CS_URS_2023_01/182151111</t>
  </si>
  <si>
    <t>182251101</t>
  </si>
  <si>
    <t>Svahování násypů</t>
  </si>
  <si>
    <t>64</t>
  </si>
  <si>
    <t>https://podminky.urs.cz/item/CS_URS_2023_01/182251101</t>
  </si>
  <si>
    <t>33</t>
  </si>
  <si>
    <t>182351135</t>
  </si>
  <si>
    <t>Rozprostření ornice, svah, tl. 25-30 cm, nad 500m2</t>
  </si>
  <si>
    <t>66</t>
  </si>
  <si>
    <t>https://podminky.urs.cz/item/CS_URS_2023_01/182351135</t>
  </si>
  <si>
    <t>113105113</t>
  </si>
  <si>
    <t>Rozebrání dlažeb z lom. kamene do MC, spáry s MC, (původní zpevnění koryta před vtokem, za výtokem)</t>
  </si>
  <si>
    <t>68</t>
  </si>
  <si>
    <t>https://podminky.urs.cz/item/CS_URS_2023_01/113105113</t>
  </si>
  <si>
    <t>35</t>
  </si>
  <si>
    <t>181451311</t>
  </si>
  <si>
    <t>Založení trávníku lučního výsevem v rovině</t>
  </si>
  <si>
    <t>70</t>
  </si>
  <si>
    <t>https://podminky.urs.cz/item/CS_URS_2023_01/181451311</t>
  </si>
  <si>
    <t>181451312</t>
  </si>
  <si>
    <t>Založení trávníku lučního výsevem ve svahu do 1:1</t>
  </si>
  <si>
    <t>72</t>
  </si>
  <si>
    <t>https://podminky.urs.cz/item/CS_URS_2023_01/181451312</t>
  </si>
  <si>
    <t>Zakládání</t>
  </si>
  <si>
    <t>37</t>
  </si>
  <si>
    <t>213141112</t>
  </si>
  <si>
    <t>Zřízení vrstvy z geotextilie sklon do 1:5 š.do 6 m</t>
  </si>
  <si>
    <t>74</t>
  </si>
  <si>
    <t>https://podminky.urs.cz/item/CS_URS_2023_01/213141112</t>
  </si>
  <si>
    <t>275311127</t>
  </si>
  <si>
    <t>Beton základ. patek prostý z cem. portlad. C 25/30</t>
  </si>
  <si>
    <t>76</t>
  </si>
  <si>
    <t>https://podminky.urs.cz/item/CS_URS_2023_01/275311127</t>
  </si>
  <si>
    <t>39</t>
  </si>
  <si>
    <t>275354111</t>
  </si>
  <si>
    <t>Bednění stěn základových patek zřízení, zde čel propustku</t>
  </si>
  <si>
    <t>78</t>
  </si>
  <si>
    <t>https://podminky.urs.cz/item/CS_URS_2023_01/275354111</t>
  </si>
  <si>
    <t>275354211</t>
  </si>
  <si>
    <t>Bednění základových patek odstranění, zde čel propustku</t>
  </si>
  <si>
    <t>80</t>
  </si>
  <si>
    <t>https://podminky.urs.cz/item/CS_URS_2023_01/275354211</t>
  </si>
  <si>
    <t>41</t>
  </si>
  <si>
    <t>211561111</t>
  </si>
  <si>
    <t>Výplň odvodňov. trativodů kam. hrubě drcen. 24/32, mm</t>
  </si>
  <si>
    <t>82</t>
  </si>
  <si>
    <t>https://podminky.urs.cz/item/CS_URS_2023_01/211561111</t>
  </si>
  <si>
    <t>211531111</t>
  </si>
  <si>
    <t>Výplň odvodňov. trativodů kam. hrubě drcen. 32/63, mm</t>
  </si>
  <si>
    <t>84</t>
  </si>
  <si>
    <t>https://podminky.urs.cz/item/CS_URS_2023_01/211531111</t>
  </si>
  <si>
    <t>43</t>
  </si>
  <si>
    <t>211971121</t>
  </si>
  <si>
    <t>Opláštění trativ. z geot.,sklon nad 1:2,5 do 2,5 m</t>
  </si>
  <si>
    <t>86</t>
  </si>
  <si>
    <t>https://podminky.urs.cz/item/CS_URS_2023_01/211971121</t>
  </si>
  <si>
    <t>212792212</t>
  </si>
  <si>
    <t>Montáž trativodů z flexibilních trubek, lože</t>
  </si>
  <si>
    <t>88</t>
  </si>
  <si>
    <t>https://podminky.urs.cz/item/CS_URS_2023_01/212792212</t>
  </si>
  <si>
    <t>45</t>
  </si>
  <si>
    <t>242111113</t>
  </si>
  <si>
    <t>Osazení pláště studny z bet. skruží celých DN 1000</t>
  </si>
  <si>
    <t>90</t>
  </si>
  <si>
    <t>https://podminky.urs.cz/item/CS_URS_2023_01/242111113</t>
  </si>
  <si>
    <t>243571112</t>
  </si>
  <si>
    <t>Výplň dna studny z kam.hr.těženého 16-32, hl. 10 m</t>
  </si>
  <si>
    <t>92</t>
  </si>
  <si>
    <t>https://podminky.urs.cz/item/CS_URS_2023_01/243571112</t>
  </si>
  <si>
    <t>47</t>
  </si>
  <si>
    <t>245111111</t>
  </si>
  <si>
    <t>Osazení krycí desky dvoudílné</t>
  </si>
  <si>
    <t>t</t>
  </si>
  <si>
    <t>94</t>
  </si>
  <si>
    <t>https://podminky.urs.cz/item/CS_URS_2023_01/245111111</t>
  </si>
  <si>
    <t>249791135</t>
  </si>
  <si>
    <t>Otvory vtokové studny, z drenážních trubek DN 160</t>
  </si>
  <si>
    <t>96</t>
  </si>
  <si>
    <t>https://podminky.urs.cz/item/CS_URS_2023_01/249791135</t>
  </si>
  <si>
    <t>Komunikace pozemní</t>
  </si>
  <si>
    <t>49</t>
  </si>
  <si>
    <t>564851111</t>
  </si>
  <si>
    <t>Podklad ze štěrkodrti po zhutnění tloušťky 15 cm</t>
  </si>
  <si>
    <t>98</t>
  </si>
  <si>
    <t>https://podminky.urs.cz/item/CS_URS_2023_01/564851111</t>
  </si>
  <si>
    <t>564861111</t>
  </si>
  <si>
    <t>Podklad ze štěrkodrti po zhutnění tloušťky 20 cm</t>
  </si>
  <si>
    <t>100</t>
  </si>
  <si>
    <t>https://podminky.urs.cz/item/CS_URS_2023_01/564861111</t>
  </si>
  <si>
    <t>51</t>
  </si>
  <si>
    <t>573231111</t>
  </si>
  <si>
    <t>Postřik živičný spojovací z emulze 0,5-0,7 kg/m2</t>
  </si>
  <si>
    <t>102</t>
  </si>
  <si>
    <t>https://podminky.urs.cz/item/CS_URS_2023_01/573231111</t>
  </si>
  <si>
    <t>573432121</t>
  </si>
  <si>
    <t>Nátěr živičný zdrs. s posypem, emulze 1,50 kg/m2, druhá vrstva ND na PMH</t>
  </si>
  <si>
    <t>104</t>
  </si>
  <si>
    <t>https://podminky.urs.cz/item/CS_URS_2023_01/573432121</t>
  </si>
  <si>
    <t>53</t>
  </si>
  <si>
    <t>574391111</t>
  </si>
  <si>
    <t>Makadam hrubý s asfalt. postřikem a posypem, 10 cm</t>
  </si>
  <si>
    <t>106</t>
  </si>
  <si>
    <t>https://podminky.urs.cz/item/CS_URS_2023_01/574391111</t>
  </si>
  <si>
    <t>594511112</t>
  </si>
  <si>
    <t>Dlažba z lomového kamene,lože z C -/7,5 do 5 cm, zpev. koryta toku před vt. a za odt., vč. kamene</t>
  </si>
  <si>
    <t>108</t>
  </si>
  <si>
    <t>https://podminky.urs.cz/item/CS_URS_2023_01/594511112</t>
  </si>
  <si>
    <t>55</t>
  </si>
  <si>
    <t>599142111</t>
  </si>
  <si>
    <t>Úprava zálivky dil.spár hloubky do 4 cm š. do 4 cm, spára napojení krytů</t>
  </si>
  <si>
    <t>110</t>
  </si>
  <si>
    <t>https://podminky.urs.cz/item/CS_URS_2023_01/599142111</t>
  </si>
  <si>
    <t>Ostatní konstrukce a práce, bourání</t>
  </si>
  <si>
    <t>914111111</t>
  </si>
  <si>
    <t>Osaz sloupků, montáž svislých dopr.značek , (obetonováním do vývrtu, vč. odklizení zbytků)</t>
  </si>
  <si>
    <t>112</t>
  </si>
  <si>
    <t>https://podminky.urs.cz/item/CS_URS_2023_01/914111111</t>
  </si>
  <si>
    <t>57</t>
  </si>
  <si>
    <t>914511111</t>
  </si>
  <si>
    <t>Montáž sloupku dopravních značek délky do 3,5 m s betonovým základem</t>
  </si>
  <si>
    <t>114</t>
  </si>
  <si>
    <t>Montáž sloupku dopravních značek délky do 3,5 m do betonového základu</t>
  </si>
  <si>
    <t>https://podminky.urs.cz/item/CS_URS_2023_01/914511111</t>
  </si>
  <si>
    <t>961041211</t>
  </si>
  <si>
    <t>Bourání mostních základů z betonu prostého, nebo kamene, zde čela propustku</t>
  </si>
  <si>
    <t>116</t>
  </si>
  <si>
    <t>https://podminky.urs.cz/item/CS_URS_2023_01/961041211</t>
  </si>
  <si>
    <t>997</t>
  </si>
  <si>
    <t>Přesun sutě</t>
  </si>
  <si>
    <t>59</t>
  </si>
  <si>
    <t>997221551</t>
  </si>
  <si>
    <t>Vodorovná doprava suti po suchu do 1 km</t>
  </si>
  <si>
    <t>118</t>
  </si>
  <si>
    <t>https://podminky.urs.cz/item/CS_URS_2023_01/997221551</t>
  </si>
  <si>
    <t>997221559</t>
  </si>
  <si>
    <t>Příplatek za dopravu suti po suchu za další 8 km</t>
  </si>
  <si>
    <t>120</t>
  </si>
  <si>
    <t>https://podminky.urs.cz/item/CS_URS_2023_01/997221559</t>
  </si>
  <si>
    <t>61</t>
  </si>
  <si>
    <t>997221611</t>
  </si>
  <si>
    <t>Nakládání suti na dopravní prostředky</t>
  </si>
  <si>
    <t>122</t>
  </si>
  <si>
    <t>https://podminky.urs.cz/item/CS_URS_2023_01/997221611</t>
  </si>
  <si>
    <t>976071111</t>
  </si>
  <si>
    <t>Vybourání kovových zábradlí a madel</t>
  </si>
  <si>
    <t>124</t>
  </si>
  <si>
    <t>https://podminky.urs.cz/item/CS_URS_2023_01/976071111</t>
  </si>
  <si>
    <t>63</t>
  </si>
  <si>
    <t>997013871</t>
  </si>
  <si>
    <t>Skládkovné suti, inertní odpad</t>
  </si>
  <si>
    <t>126</t>
  </si>
  <si>
    <t>https://podminky.urs.cz/item/CS_URS_2023_01/997013871</t>
  </si>
  <si>
    <t>998</t>
  </si>
  <si>
    <t>Přesun hmot</t>
  </si>
  <si>
    <t>998225111</t>
  </si>
  <si>
    <t>Přesun hmot, pozemní komunikace, kryt živičný</t>
  </si>
  <si>
    <t>128</t>
  </si>
  <si>
    <t>https://podminky.urs.cz/item/CS_URS_2023_01/998225111</t>
  </si>
  <si>
    <t>65</t>
  </si>
  <si>
    <t>998225191</t>
  </si>
  <si>
    <t>Přesun hmot, komunikace živičné, příplatek do 1 km</t>
  </si>
  <si>
    <t>130</t>
  </si>
  <si>
    <t>https://podminky.urs.cz/item/CS_URS_2023_01/998225191</t>
  </si>
  <si>
    <t>OST</t>
  </si>
  <si>
    <t>Ostatní</t>
  </si>
  <si>
    <t>69311081</t>
  </si>
  <si>
    <t>Geotextilie filtrační 300g/m2, opláštění trativodů</t>
  </si>
  <si>
    <t>262144</t>
  </si>
  <si>
    <t>132</t>
  </si>
  <si>
    <t>https://podminky.urs.cz/item/CS_URS_2023_01/69311081</t>
  </si>
  <si>
    <t>67</t>
  </si>
  <si>
    <t>69311010</t>
  </si>
  <si>
    <t>Geotextilie tkaná, pevnost při přetržení 80g/m2</t>
  </si>
  <si>
    <t>134</t>
  </si>
  <si>
    <t>https://podminky.urs.cz/item/CS_URS_2023_01/69311010</t>
  </si>
  <si>
    <t>58344171</t>
  </si>
  <si>
    <t>Štěrkovitá zemina G nebo ŠD 0/32, pro sanační vrstvu</t>
  </si>
  <si>
    <t>136</t>
  </si>
  <si>
    <t>https://podminky.urs.cz/item/CS_URS_2023_01/58344171</t>
  </si>
  <si>
    <t>69</t>
  </si>
  <si>
    <t>59225545</t>
  </si>
  <si>
    <t>Skruž TBH 18/100 pro vsakovací objekt</t>
  </si>
  <si>
    <t>ks</t>
  </si>
  <si>
    <t>138</t>
  </si>
  <si>
    <t>https://podminky.urs.cz/item/CS_URS_2023_01/59225545</t>
  </si>
  <si>
    <t>59225708</t>
  </si>
  <si>
    <t>Poklop dvoudílný strudnový TBH 20-120, pro vsakovací objekt, 1ks = 2 poloviny</t>
  </si>
  <si>
    <t>140</t>
  </si>
  <si>
    <t>https://podminky.urs.cz/item/CS_URS_2023_01/59225708</t>
  </si>
  <si>
    <t>71</t>
  </si>
  <si>
    <t>00572472</t>
  </si>
  <si>
    <t>Travní směs luční 1kg/50m2</t>
  </si>
  <si>
    <t>kg</t>
  </si>
  <si>
    <t>142</t>
  </si>
  <si>
    <t>https://podminky.urs.cz/item/CS_URS_2023_01/00572472</t>
  </si>
  <si>
    <t>28611225</t>
  </si>
  <si>
    <t>Trativodní trouba DN 160 PEHD, celoobvodově perforovaná</t>
  </si>
  <si>
    <t>144</t>
  </si>
  <si>
    <t>https://podminky.urs.cz/item/CS_URS_2023_01/28611225</t>
  </si>
  <si>
    <t>73</t>
  </si>
  <si>
    <t>Záslepka trativodní trouby DN 160</t>
  </si>
  <si>
    <t>146</t>
  </si>
  <si>
    <t>40445600</t>
  </si>
  <si>
    <t>Tabule dopravní značky , A5b, vč. upevňovadel pro sl. prům. 60mm</t>
  </si>
  <si>
    <t>148</t>
  </si>
  <si>
    <t>https://podminky.urs.cz/item/CS_URS_2023_01/40445600</t>
  </si>
  <si>
    <t>75</t>
  </si>
  <si>
    <t>40445230</t>
  </si>
  <si>
    <t>Sloupek dopravní značky zaslepený FeZn, 4m, prům. 60mm, pozink.</t>
  </si>
  <si>
    <t>150</t>
  </si>
  <si>
    <t>https://podminky.urs.cz/item/CS_URS_2023_01/40445230</t>
  </si>
  <si>
    <t>M</t>
  </si>
  <si>
    <t>58337302</t>
  </si>
  <si>
    <t>štěrkopísek frakce 0/16</t>
  </si>
  <si>
    <t>152</t>
  </si>
  <si>
    <t>77</t>
  </si>
  <si>
    <t>40445257</t>
  </si>
  <si>
    <t>svorka upínací na sloupek D 70mm</t>
  </si>
  <si>
    <t>154</t>
  </si>
  <si>
    <t>C12 - Polní cesta C12</t>
  </si>
  <si>
    <t xml:space="preserve">    8 - Trubní vedení</t>
  </si>
  <si>
    <t xml:space="preserve">    91 - Doplňující konstrukce a práce pozemních komunikací, letišť a ploch</t>
  </si>
  <si>
    <t xml:space="preserve">    99 - Přesun hmot a manipulace se sutí</t>
  </si>
  <si>
    <t>Sejmutí ornice s přemístěním přes 100 do 250 m, nebo s naložením na dopravní prostředek</t>
  </si>
  <si>
    <t>151101102</t>
  </si>
  <si>
    <t>Pažení a rozepření stěn rýh - příložné - hl. do 4m</t>
  </si>
  <si>
    <t>https://podminky.urs.cz/item/CS_URS_2023_01/151101102</t>
  </si>
  <si>
    <t>151101112</t>
  </si>
  <si>
    <t>Odstranění pažení stěn rýh - příložné - hl. do 4 m</t>
  </si>
  <si>
    <t>https://podminky.urs.cz/item/CS_URS_2023_01/151101112</t>
  </si>
  <si>
    <t>Svislé přemístění výkopku z hor.1-4 od 2,0 m - 4 m</t>
  </si>
  <si>
    <t>Vodorovné přemístění výkopku z hor.1-4 do 9000 m</t>
  </si>
  <si>
    <t>Uložení sypaniny z hornin nesoudržných s I(d) 0,9, sanační vrstva</t>
  </si>
  <si>
    <t>174152101</t>
  </si>
  <si>
    <t>Zásyp jam,rýh a šachet štěrkopískem, se zhutněním</t>
  </si>
  <si>
    <t>https://podminky.urs.cz/item/CS_URS_2023_01/174152101</t>
  </si>
  <si>
    <t>181951112</t>
  </si>
  <si>
    <t>https://podminky.urs.cz/item/CS_URS_2023_01/181951112</t>
  </si>
  <si>
    <t>Rozprostření ornice, rovina, tl. 25-30 cm,přes 500m2</t>
  </si>
  <si>
    <t>Výplň odvodňov. trativodů kam. hrubě drcen. 24/32, vč. dodávky kameniva</t>
  </si>
  <si>
    <t>211521111</t>
  </si>
  <si>
    <t>https://podminky.urs.cz/item/CS_URS_2023_01/211521111</t>
  </si>
  <si>
    <t>Montáž trativodů z flexibilních trubek, lože, vč. lože a obsypu do 0,15m3/m, trubky ve spec.</t>
  </si>
  <si>
    <t>Opláštění trativodů z geotext., do sklonu 1:2,5, geotextilie ve specifikaci</t>
  </si>
  <si>
    <t>Osazení pláště studny z bet. skruží celých DN 1000, skruže ve specifikaci</t>
  </si>
  <si>
    <t>Otvory vtokové studny, z drenážních trubek DN 160, vč. dodávky trubek</t>
  </si>
  <si>
    <t>Postřik živičný spojovací z emulze 0,5-0,7 kg/m2 , na ŠDa 150</t>
  </si>
  <si>
    <t>573412114</t>
  </si>
  <si>
    <t>Nátěr živičný zdrs. s posypem, emulze 1,50 kg/m2</t>
  </si>
  <si>
    <t>https://podminky.urs.cz/item/CS_URS_2023_01/573412114</t>
  </si>
  <si>
    <t>Úprava zálivky dil.spár hloubky do 4 cm š. do 4 cm</t>
  </si>
  <si>
    <t>Trubní vedení</t>
  </si>
  <si>
    <t>899304111</t>
  </si>
  <si>
    <t>Osazení poklopu studny (1ks = obě poloviny), poklop ve specifikaci</t>
  </si>
  <si>
    <t>https://podminky.urs.cz/item/CS_URS_2023_01/899304111</t>
  </si>
  <si>
    <t>91</t>
  </si>
  <si>
    <t>Doplňující konstrukce a práce pozemních komunikací, letišť a ploch</t>
  </si>
  <si>
    <t>919735112</t>
  </si>
  <si>
    <t>Řezání stávajícího živičného krytu tl. 5 - 10 cm</t>
  </si>
  <si>
    <t>https://podminky.urs.cz/item/CS_URS_2023_01/919735112</t>
  </si>
  <si>
    <t>912211111</t>
  </si>
  <si>
    <t>Osazení směrového kůlu z plastických hmot, včetně dodávky sloupku Z11g</t>
  </si>
  <si>
    <t>https://podminky.urs.cz/item/CS_URS_2023_01/912211111</t>
  </si>
  <si>
    <t>99</t>
  </si>
  <si>
    <t>Přesun hmot a manipulace se sutí</t>
  </si>
  <si>
    <t>Geotextilie filtrační 300g/m2 pro trativody</t>
  </si>
  <si>
    <t>Geotextilie tkaná, pevnost při přetržení 80kN/m</t>
  </si>
  <si>
    <t>Štěrkovitá zemina G pro sanační vrstvu 0/32, nebo ŠD 0/32</t>
  </si>
  <si>
    <t>Skruž TBH 18/100</t>
  </si>
  <si>
    <t>Poklop studniční TBH 20-120, (1ks = 2 poloviny)</t>
  </si>
  <si>
    <t>Travní směs luční</t>
  </si>
  <si>
    <t>Trativodní trouby DN 160 PEHD, celoobvodově perforované</t>
  </si>
  <si>
    <t>40445158</t>
  </si>
  <si>
    <t>sloupek směrový silniční plastový 1,2m</t>
  </si>
  <si>
    <t>58344121</t>
  </si>
  <si>
    <t>štěrkodrť frakce 0/8</t>
  </si>
  <si>
    <t>SO 105 - Náhradní výsadba</t>
  </si>
  <si>
    <t>183101115</t>
  </si>
  <si>
    <t>Hloubení jamek bez výměny půdy zeminy tř 1 až 4 objem do 0,4 m3 v rovině a svahu do 1:5</t>
  </si>
  <si>
    <t>Hloubení jamek pro vysazování rostlin v zemině tř.1 až 4 bez výměny půdy  v rovině nebo na svahu do 1:5, objemu přes 0,125 do 0,40 m3</t>
  </si>
  <si>
    <t>https://podminky.urs.cz/item/CS_URS_2023_01/183101115</t>
  </si>
  <si>
    <t>PSC</t>
  </si>
  <si>
    <t xml:space="preserve">Poznámka k souboru cen:_x000D_
Poznámka k souboru cen: Poznámka k souboru cen: Poznámka k souboru cen: 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</si>
  <si>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184004415</t>
  </si>
  <si>
    <t>Výsadba sazenic stromů v nad 1500 do 3000 mm do jamky D 700 mm hl 700 mm</t>
  </si>
  <si>
    <t>Výsadba sazenic bez vykopání jamek a bez donesení hlíny  stromů (odrostků) v. přes 1500 do 3000 mm, jamky o průměru 700 mm, hl. 700 mm</t>
  </si>
  <si>
    <t>https://podminky.urs.cz/item/CS_URS_2023_01/184004415</t>
  </si>
  <si>
    <t xml:space="preserve">Poznámka k souboru cen:_x000D_
Poznámka k souboru cen: Poznámka k souboru cen: Poznámka k souboru cen: 1. V příplatcích k ceně za donesení hlíny ze vzdálenosti do 10 m (ceny 184 00-4911 až 184 00-4917) jsou započteny i náklady na sloupnutí drnu, odstranění nevyhovující zeminy, nakopání, naložení a donesení hlíny ze vzdálenosti do 10 m. </t>
  </si>
  <si>
    <t>184812112</t>
  </si>
  <si>
    <t>Ošetřování stromů - kůl D 40 až 60 mm dl do 2 m s upevněním motouzem</t>
  </si>
  <si>
    <t>Ošetřování stromů  kůl k sazenici délky 2 m, průměru od 0,04 m do 0,06 m</t>
  </si>
  <si>
    <t>https://podminky.urs.cz/item/CS_URS_2023_01/184812112</t>
  </si>
  <si>
    <t xml:space="preserve">Poznámka k souboru cen:_x000D_
Poznámka k souboru cen: Poznámka k souboru cen: Poznámka k souboru cen: 1. V ceně -2112 jsou započteny i náklady na zaražení kůlu vedle sazenice nebo na osazení kůlu do jamky při výsadbě sazenic včetně upevnění sazenice ke kůlu motouzem. </t>
  </si>
  <si>
    <t>184813121</t>
  </si>
  <si>
    <t>Ochrana dřevin před okusem mechanicky pletivem v rovině a svahu do 1:5</t>
  </si>
  <si>
    <t>Ochrana dřevin před okusem zvěří mechanicky v rovině nebo ve svahu do 1:5, pletivem, výšky do 2 m</t>
  </si>
  <si>
    <t>https://podminky.urs.cz/item/CS_URS_2023_01/184813121</t>
  </si>
  <si>
    <t xml:space="preserve">Poznámka k souboru cen:_x000D_
Poznámka k souboru cen: Poznámka k souboru cen: Poznámka k souboru cen: 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</si>
  <si>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184814113</t>
  </si>
  <si>
    <t>Okopání kolem sazenic v ploše 0,5x0,5 m v zemině tř 3</t>
  </si>
  <si>
    <t>Okopání okolo sazenic  hloubky do 0,10 m, na ploše 0,50 x 0,50 m v zemině tř. 3</t>
  </si>
  <si>
    <t>https://podminky.urs.cz/item/CS_URS_2023_01/184814113</t>
  </si>
  <si>
    <t xml:space="preserve">Poznámka k souboru cen:_x000D_
Poznámka k souboru cen: Poznámka k souboru cen: Poznámka k souboru cen: 1. V cenách jsou započteny i náklady spojené s odstraněním plevele a s jeho ponecháním na místě. </t>
  </si>
  <si>
    <t>185804312</t>
  </si>
  <si>
    <t>Zalití rostlin vodou plocha přes 20 m2</t>
  </si>
  <si>
    <t>Zalití rostlin vodou plochy záhonů jednotlivě přes 20 m2</t>
  </si>
  <si>
    <t>https://podminky.urs.cz/item/CS_URS_2023_01/185804312</t>
  </si>
  <si>
    <t>R 1001</t>
  </si>
  <si>
    <t>Dub  (Quercus )  min. 150 cm</t>
  </si>
  <si>
    <t>Dub (Quercus)  min. 150 cm</t>
  </si>
  <si>
    <t>R1001</t>
  </si>
  <si>
    <t>Lípa srdčitá (Tilia cordata)  min. 150 cm</t>
  </si>
  <si>
    <t>SO 900 - Vedlejší rozpočt...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</si>
  <si>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</si>
  <si>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</si>
  <si>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</si>
  <si>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</si>
  <si>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</si>
  <si>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</si>
  <si>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</si>
  <si>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</si>
  <si>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</si>
  <si>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</si>
  <si>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</si>
  <si>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https://podminky.urs.cz/item/CS_URS_2023_01/012103000</t>
  </si>
  <si>
    <t>012203000</t>
  </si>
  <si>
    <t>Geodetické práce při provádění stavby</t>
  </si>
  <si>
    <t>https://podminky.urs.cz/item/CS_URS_2023_01/012203000</t>
  </si>
  <si>
    <t>012303000</t>
  </si>
  <si>
    <t>Geodetické práce po výstavbě</t>
  </si>
  <si>
    <t>https://podminky.urs.cz/item/CS_URS_2023_01/012303000</t>
  </si>
  <si>
    <t>0131940R2</t>
  </si>
  <si>
    <t>Geotechnické práce</t>
  </si>
  <si>
    <t>013254000</t>
  </si>
  <si>
    <t>Dokumentace skutečného provedení stavby</t>
  </si>
  <si>
    <t>https://podminky.urs.cz/item/CS_URS_2023_01/013254000</t>
  </si>
  <si>
    <t>VRN3</t>
  </si>
  <si>
    <t>Zařízení staveniště</t>
  </si>
  <si>
    <t>030001000</t>
  </si>
  <si>
    <t>https://podminky.urs.cz/item/CS_URS_2023_01/030001000</t>
  </si>
  <si>
    <t>VRN4</t>
  </si>
  <si>
    <t>Inženýrská činnost</t>
  </si>
  <si>
    <t>043134000</t>
  </si>
  <si>
    <t>Zkoušky zatěžovací</t>
  </si>
  <si>
    <t>https://podminky.urs.cz/item/CS_URS_2023_01/043134000</t>
  </si>
  <si>
    <t>0431340R1</t>
  </si>
  <si>
    <t>Vytýčení inženýrských sítí</t>
  </si>
  <si>
    <t>0431340R2</t>
  </si>
  <si>
    <t>Ekotoxikologický test výkopové zeminy</t>
  </si>
  <si>
    <t>Ing. Petr Kaplan</t>
  </si>
  <si>
    <t>Státní pozemkový úřad, Krajský pozemkový úřad pro Jihočeský kraj, Pobočka Prachatice</t>
  </si>
  <si>
    <t>01312774</t>
  </si>
  <si>
    <t>Polní cesty C 10 a C 12 - KoPÚ Horní Záblatí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</si>
</sst>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5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35" fillId="0" borderId="22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3" xfId="0" applyFont="1" applyBorder="1" applyAlignment="1" applyProtection="1"/>
    <xf numFmtId="4" fontId="19" fillId="3" borderId="22" xfId="0" applyNumberFormat="1" applyFont="1" applyFill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174112101" TargetMode="External"/><Relationship Id="rId21" Type="http://schemas.openxmlformats.org/officeDocument/2006/relationships/hyperlink" Target="https://podminky.urs.cz/item/CS_URS_2023_01/162751116" TargetMode="External"/><Relationship Id="rId42" Type="http://schemas.openxmlformats.org/officeDocument/2006/relationships/hyperlink" Target="https://podminky.urs.cz/item/CS_URS_2023_01/211531111" TargetMode="External"/><Relationship Id="rId47" Type="http://schemas.openxmlformats.org/officeDocument/2006/relationships/hyperlink" Target="https://podminky.urs.cz/item/CS_URS_2023_01/245111111" TargetMode="External"/><Relationship Id="rId63" Type="http://schemas.openxmlformats.org/officeDocument/2006/relationships/hyperlink" Target="https://podminky.urs.cz/item/CS_URS_2023_01/997013871" TargetMode="External"/><Relationship Id="rId68" Type="http://schemas.openxmlformats.org/officeDocument/2006/relationships/hyperlink" Target="https://podminky.urs.cz/item/CS_URS_2023_01/58344171" TargetMode="External"/><Relationship Id="rId2" Type="http://schemas.openxmlformats.org/officeDocument/2006/relationships/hyperlink" Target="https://podminky.urs.cz/item/CS_URS_2023_01/112101101" TargetMode="External"/><Relationship Id="rId16" Type="http://schemas.openxmlformats.org/officeDocument/2006/relationships/hyperlink" Target="https://podminky.urs.cz/item/CS_URS_2023_01/133254103" TargetMode="External"/><Relationship Id="rId29" Type="http://schemas.openxmlformats.org/officeDocument/2006/relationships/hyperlink" Target="https://podminky.urs.cz/item/CS_URS_2023_01/181152301" TargetMode="External"/><Relationship Id="rId11" Type="http://schemas.openxmlformats.org/officeDocument/2006/relationships/hyperlink" Target="https://podminky.urs.cz/item/CS_URS_2023_01/119001422" TargetMode="External"/><Relationship Id="rId24" Type="http://schemas.openxmlformats.org/officeDocument/2006/relationships/hyperlink" Target="https://podminky.urs.cz/item/CS_URS_2023_01/171151101" TargetMode="External"/><Relationship Id="rId32" Type="http://schemas.openxmlformats.org/officeDocument/2006/relationships/hyperlink" Target="https://podminky.urs.cz/item/CS_URS_2023_01/182251101" TargetMode="External"/><Relationship Id="rId37" Type="http://schemas.openxmlformats.org/officeDocument/2006/relationships/hyperlink" Target="https://podminky.urs.cz/item/CS_URS_2023_01/213141112" TargetMode="External"/><Relationship Id="rId40" Type="http://schemas.openxmlformats.org/officeDocument/2006/relationships/hyperlink" Target="https://podminky.urs.cz/item/CS_URS_2023_01/275354211" TargetMode="External"/><Relationship Id="rId45" Type="http://schemas.openxmlformats.org/officeDocument/2006/relationships/hyperlink" Target="https://podminky.urs.cz/item/CS_URS_2023_01/242111113" TargetMode="External"/><Relationship Id="rId53" Type="http://schemas.openxmlformats.org/officeDocument/2006/relationships/hyperlink" Target="https://podminky.urs.cz/item/CS_URS_2023_01/574391111" TargetMode="External"/><Relationship Id="rId58" Type="http://schemas.openxmlformats.org/officeDocument/2006/relationships/hyperlink" Target="https://podminky.urs.cz/item/CS_URS_2023_01/961041211" TargetMode="External"/><Relationship Id="rId66" Type="http://schemas.openxmlformats.org/officeDocument/2006/relationships/hyperlink" Target="https://podminky.urs.cz/item/CS_URS_2023_01/69311081" TargetMode="External"/><Relationship Id="rId74" Type="http://schemas.openxmlformats.org/officeDocument/2006/relationships/hyperlink" Target="https://podminky.urs.cz/item/CS_URS_2023_01/40445230" TargetMode="External"/><Relationship Id="rId5" Type="http://schemas.openxmlformats.org/officeDocument/2006/relationships/hyperlink" Target="https://podminky.urs.cz/item/CS_URS_2023_01/112251101" TargetMode="External"/><Relationship Id="rId61" Type="http://schemas.openxmlformats.org/officeDocument/2006/relationships/hyperlink" Target="https://podminky.urs.cz/item/CS_URS_2023_01/997221611" TargetMode="External"/><Relationship Id="rId19" Type="http://schemas.openxmlformats.org/officeDocument/2006/relationships/hyperlink" Target="https://podminky.urs.cz/item/CS_URS_2023_01/161151103" TargetMode="External"/><Relationship Id="rId14" Type="http://schemas.openxmlformats.org/officeDocument/2006/relationships/hyperlink" Target="https://podminky.urs.cz/item/CS_URS_2023_01/122251106" TargetMode="External"/><Relationship Id="rId22" Type="http://schemas.openxmlformats.org/officeDocument/2006/relationships/hyperlink" Target="https://podminky.urs.cz/item/CS_URS_2023_01/167151112" TargetMode="External"/><Relationship Id="rId27" Type="http://schemas.openxmlformats.org/officeDocument/2006/relationships/hyperlink" Target="https://podminky.urs.cz/item/CS_URS_2023_01/175111101" TargetMode="External"/><Relationship Id="rId30" Type="http://schemas.openxmlformats.org/officeDocument/2006/relationships/hyperlink" Target="https://podminky.urs.cz/item/CS_URS_2023_01/181351115" TargetMode="External"/><Relationship Id="rId35" Type="http://schemas.openxmlformats.org/officeDocument/2006/relationships/hyperlink" Target="https://podminky.urs.cz/item/CS_URS_2023_01/181451311" TargetMode="External"/><Relationship Id="rId43" Type="http://schemas.openxmlformats.org/officeDocument/2006/relationships/hyperlink" Target="https://podminky.urs.cz/item/CS_URS_2023_01/211971121" TargetMode="External"/><Relationship Id="rId48" Type="http://schemas.openxmlformats.org/officeDocument/2006/relationships/hyperlink" Target="https://podminky.urs.cz/item/CS_URS_2023_01/249791135" TargetMode="External"/><Relationship Id="rId56" Type="http://schemas.openxmlformats.org/officeDocument/2006/relationships/hyperlink" Target="https://podminky.urs.cz/item/CS_URS_2023_01/914111111" TargetMode="External"/><Relationship Id="rId64" Type="http://schemas.openxmlformats.org/officeDocument/2006/relationships/hyperlink" Target="https://podminky.urs.cz/item/CS_URS_2023_01/998225111" TargetMode="External"/><Relationship Id="rId69" Type="http://schemas.openxmlformats.org/officeDocument/2006/relationships/hyperlink" Target="https://podminky.urs.cz/item/CS_URS_2023_01/59225545" TargetMode="External"/><Relationship Id="rId8" Type="http://schemas.openxmlformats.org/officeDocument/2006/relationships/hyperlink" Target="https://podminky.urs.cz/item/CS_URS_2023_01/115101203" TargetMode="External"/><Relationship Id="rId51" Type="http://schemas.openxmlformats.org/officeDocument/2006/relationships/hyperlink" Target="https://podminky.urs.cz/item/CS_URS_2023_01/573231111" TargetMode="External"/><Relationship Id="rId72" Type="http://schemas.openxmlformats.org/officeDocument/2006/relationships/hyperlink" Target="https://podminky.urs.cz/item/CS_URS_2023_01/28611225" TargetMode="External"/><Relationship Id="rId3" Type="http://schemas.openxmlformats.org/officeDocument/2006/relationships/hyperlink" Target="https://podminky.urs.cz/item/CS_URS_2023_01/112101102" TargetMode="External"/><Relationship Id="rId12" Type="http://schemas.openxmlformats.org/officeDocument/2006/relationships/hyperlink" Target="https://podminky.urs.cz/item/CS_URS_2023_01/129001101" TargetMode="External"/><Relationship Id="rId17" Type="http://schemas.openxmlformats.org/officeDocument/2006/relationships/hyperlink" Target="https://podminky.urs.cz/item/CS_URS_2023_01/151101201" TargetMode="External"/><Relationship Id="rId25" Type="http://schemas.openxmlformats.org/officeDocument/2006/relationships/hyperlink" Target="https://podminky.urs.cz/item/CS_URS_2023_01/171251201" TargetMode="External"/><Relationship Id="rId33" Type="http://schemas.openxmlformats.org/officeDocument/2006/relationships/hyperlink" Target="https://podminky.urs.cz/item/CS_URS_2023_01/182351135" TargetMode="External"/><Relationship Id="rId38" Type="http://schemas.openxmlformats.org/officeDocument/2006/relationships/hyperlink" Target="https://podminky.urs.cz/item/CS_URS_2023_01/275311127" TargetMode="External"/><Relationship Id="rId46" Type="http://schemas.openxmlformats.org/officeDocument/2006/relationships/hyperlink" Target="https://podminky.urs.cz/item/CS_URS_2023_01/243571112" TargetMode="External"/><Relationship Id="rId59" Type="http://schemas.openxmlformats.org/officeDocument/2006/relationships/hyperlink" Target="https://podminky.urs.cz/item/CS_URS_2023_01/997221551" TargetMode="External"/><Relationship Id="rId67" Type="http://schemas.openxmlformats.org/officeDocument/2006/relationships/hyperlink" Target="https://podminky.urs.cz/item/CS_URS_2023_01/69311010" TargetMode="External"/><Relationship Id="rId20" Type="http://schemas.openxmlformats.org/officeDocument/2006/relationships/hyperlink" Target="https://podminky.urs.cz/item/CS_URS_2023_01/162351103" TargetMode="External"/><Relationship Id="rId41" Type="http://schemas.openxmlformats.org/officeDocument/2006/relationships/hyperlink" Target="https://podminky.urs.cz/item/CS_URS_2023_01/211561111" TargetMode="External"/><Relationship Id="rId54" Type="http://schemas.openxmlformats.org/officeDocument/2006/relationships/hyperlink" Target="https://podminky.urs.cz/item/CS_URS_2023_01/594511112" TargetMode="External"/><Relationship Id="rId62" Type="http://schemas.openxmlformats.org/officeDocument/2006/relationships/hyperlink" Target="https://podminky.urs.cz/item/CS_URS_2023_01/976071111" TargetMode="External"/><Relationship Id="rId70" Type="http://schemas.openxmlformats.org/officeDocument/2006/relationships/hyperlink" Target="https://podminky.urs.cz/item/CS_URS_2023_01/59225708" TargetMode="External"/><Relationship Id="rId75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111251103" TargetMode="External"/><Relationship Id="rId6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32151104" TargetMode="External"/><Relationship Id="rId23" Type="http://schemas.openxmlformats.org/officeDocument/2006/relationships/hyperlink" Target="https://podminky.urs.cz/item/CS_URS_2023_01/171151111" TargetMode="External"/><Relationship Id="rId28" Type="http://schemas.openxmlformats.org/officeDocument/2006/relationships/hyperlink" Target="https://podminky.urs.cz/item/CS_URS_2023_01/175111109" TargetMode="External"/><Relationship Id="rId36" Type="http://schemas.openxmlformats.org/officeDocument/2006/relationships/hyperlink" Target="https://podminky.urs.cz/item/CS_URS_2023_01/181451312" TargetMode="External"/><Relationship Id="rId49" Type="http://schemas.openxmlformats.org/officeDocument/2006/relationships/hyperlink" Target="https://podminky.urs.cz/item/CS_URS_2023_01/564851111" TargetMode="External"/><Relationship Id="rId57" Type="http://schemas.openxmlformats.org/officeDocument/2006/relationships/hyperlink" Target="https://podminky.urs.cz/item/CS_URS_2023_01/914511111" TargetMode="External"/><Relationship Id="rId10" Type="http://schemas.openxmlformats.org/officeDocument/2006/relationships/hyperlink" Target="https://podminky.urs.cz/item/CS_URS_2023_01/115201511" TargetMode="External"/><Relationship Id="rId31" Type="http://schemas.openxmlformats.org/officeDocument/2006/relationships/hyperlink" Target="https://podminky.urs.cz/item/CS_URS_2023_01/182151111" TargetMode="External"/><Relationship Id="rId44" Type="http://schemas.openxmlformats.org/officeDocument/2006/relationships/hyperlink" Target="https://podminky.urs.cz/item/CS_URS_2023_01/212792212" TargetMode="External"/><Relationship Id="rId52" Type="http://schemas.openxmlformats.org/officeDocument/2006/relationships/hyperlink" Target="https://podminky.urs.cz/item/CS_URS_2023_01/573432121" TargetMode="External"/><Relationship Id="rId60" Type="http://schemas.openxmlformats.org/officeDocument/2006/relationships/hyperlink" Target="https://podminky.urs.cz/item/CS_URS_2023_01/997221559" TargetMode="External"/><Relationship Id="rId65" Type="http://schemas.openxmlformats.org/officeDocument/2006/relationships/hyperlink" Target="https://podminky.urs.cz/item/CS_URS_2023_01/998225191" TargetMode="External"/><Relationship Id="rId73" Type="http://schemas.openxmlformats.org/officeDocument/2006/relationships/hyperlink" Target="https://podminky.urs.cz/item/CS_URS_2023_01/40445600" TargetMode="External"/><Relationship Id="rId4" Type="http://schemas.openxmlformats.org/officeDocument/2006/relationships/hyperlink" Target="https://podminky.urs.cz/item/CS_URS_2023_01/112101103" TargetMode="External"/><Relationship Id="rId9" Type="http://schemas.openxmlformats.org/officeDocument/2006/relationships/hyperlink" Target="https://podminky.urs.cz/item/CS_URS_2023_01/115201501" TargetMode="External"/><Relationship Id="rId13" Type="http://schemas.openxmlformats.org/officeDocument/2006/relationships/hyperlink" Target="https://podminky.urs.cz/item/CS_URS_2023_01/121151124" TargetMode="External"/><Relationship Id="rId18" Type="http://schemas.openxmlformats.org/officeDocument/2006/relationships/hyperlink" Target="https://podminky.urs.cz/item/CS_URS_2023_01/151101211" TargetMode="External"/><Relationship Id="rId39" Type="http://schemas.openxmlformats.org/officeDocument/2006/relationships/hyperlink" Target="https://podminky.urs.cz/item/CS_URS_2023_01/275354111" TargetMode="External"/><Relationship Id="rId34" Type="http://schemas.openxmlformats.org/officeDocument/2006/relationships/hyperlink" Target="https://podminky.urs.cz/item/CS_URS_2023_01/113105113" TargetMode="External"/><Relationship Id="rId50" Type="http://schemas.openxmlformats.org/officeDocument/2006/relationships/hyperlink" Target="https://podminky.urs.cz/item/CS_URS_2023_01/564861111" TargetMode="External"/><Relationship Id="rId55" Type="http://schemas.openxmlformats.org/officeDocument/2006/relationships/hyperlink" Target="https://podminky.urs.cz/item/CS_URS_2023_01/599142111" TargetMode="External"/><Relationship Id="rId7" Type="http://schemas.openxmlformats.org/officeDocument/2006/relationships/hyperlink" Target="https://podminky.urs.cz/item/CS_URS_2023_01/112251103" TargetMode="External"/><Relationship Id="rId71" Type="http://schemas.openxmlformats.org/officeDocument/2006/relationships/hyperlink" Target="https://podminky.urs.cz/item/CS_URS_2023_01/0057247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2" TargetMode="External"/><Relationship Id="rId18" Type="http://schemas.openxmlformats.org/officeDocument/2006/relationships/hyperlink" Target="https://podminky.urs.cz/item/CS_URS_2023_01/211521111" TargetMode="External"/><Relationship Id="rId26" Type="http://schemas.openxmlformats.org/officeDocument/2006/relationships/hyperlink" Target="https://podminky.urs.cz/item/CS_URS_2023_01/564861111" TargetMode="External"/><Relationship Id="rId39" Type="http://schemas.openxmlformats.org/officeDocument/2006/relationships/hyperlink" Target="https://podminky.urs.cz/item/CS_URS_2023_01/59225545" TargetMode="External"/><Relationship Id="rId21" Type="http://schemas.openxmlformats.org/officeDocument/2006/relationships/hyperlink" Target="https://podminky.urs.cz/item/CS_URS_2023_01/242111113" TargetMode="External"/><Relationship Id="rId34" Type="http://schemas.openxmlformats.org/officeDocument/2006/relationships/hyperlink" Target="https://podminky.urs.cz/item/CS_URS_2023_01/998225111" TargetMode="External"/><Relationship Id="rId42" Type="http://schemas.openxmlformats.org/officeDocument/2006/relationships/hyperlink" Target="https://podminky.urs.cz/item/CS_URS_2023_01/28611225" TargetMode="External"/><Relationship Id="rId7" Type="http://schemas.openxmlformats.org/officeDocument/2006/relationships/hyperlink" Target="https://podminky.urs.cz/item/CS_URS_2023_01/161151103" TargetMode="External"/><Relationship Id="rId2" Type="http://schemas.openxmlformats.org/officeDocument/2006/relationships/hyperlink" Target="https://podminky.urs.cz/item/CS_URS_2023_01/122251106" TargetMode="External"/><Relationship Id="rId16" Type="http://schemas.openxmlformats.org/officeDocument/2006/relationships/hyperlink" Target="https://podminky.urs.cz/item/CS_URS_2023_01/213141112" TargetMode="External"/><Relationship Id="rId20" Type="http://schemas.openxmlformats.org/officeDocument/2006/relationships/hyperlink" Target="https://podminky.urs.cz/item/CS_URS_2023_01/211971121" TargetMode="External"/><Relationship Id="rId29" Type="http://schemas.openxmlformats.org/officeDocument/2006/relationships/hyperlink" Target="https://podminky.urs.cz/item/CS_URS_2023_01/574391111" TargetMode="External"/><Relationship Id="rId41" Type="http://schemas.openxmlformats.org/officeDocument/2006/relationships/hyperlink" Target="https://podminky.urs.cz/item/CS_URS_2023_01/00572472" TargetMode="External"/><Relationship Id="rId1" Type="http://schemas.openxmlformats.org/officeDocument/2006/relationships/hyperlink" Target="https://podminky.urs.cz/item/CS_URS_2023_01/121151124" TargetMode="External"/><Relationship Id="rId6" Type="http://schemas.openxmlformats.org/officeDocument/2006/relationships/hyperlink" Target="https://podminky.urs.cz/item/CS_URS_2023_01/151101112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249791135" TargetMode="External"/><Relationship Id="rId32" Type="http://schemas.openxmlformats.org/officeDocument/2006/relationships/hyperlink" Target="https://podminky.urs.cz/item/CS_URS_2023_01/919735112" TargetMode="External"/><Relationship Id="rId37" Type="http://schemas.openxmlformats.org/officeDocument/2006/relationships/hyperlink" Target="https://podminky.urs.cz/item/CS_URS_2023_01/69311010" TargetMode="External"/><Relationship Id="rId40" Type="http://schemas.openxmlformats.org/officeDocument/2006/relationships/hyperlink" Target="https://podminky.urs.cz/item/CS_URS_2023_01/59225708" TargetMode="External"/><Relationship Id="rId5" Type="http://schemas.openxmlformats.org/officeDocument/2006/relationships/hyperlink" Target="https://podminky.urs.cz/item/CS_URS_2023_01/151101102" TargetMode="External"/><Relationship Id="rId15" Type="http://schemas.openxmlformats.org/officeDocument/2006/relationships/hyperlink" Target="https://podminky.urs.cz/item/CS_URS_2023_01/181451311" TargetMode="External"/><Relationship Id="rId23" Type="http://schemas.openxmlformats.org/officeDocument/2006/relationships/hyperlink" Target="https://podminky.urs.cz/item/CS_URS_2023_01/243571112" TargetMode="External"/><Relationship Id="rId28" Type="http://schemas.openxmlformats.org/officeDocument/2006/relationships/hyperlink" Target="https://podminky.urs.cz/item/CS_URS_2023_01/573412114" TargetMode="External"/><Relationship Id="rId36" Type="http://schemas.openxmlformats.org/officeDocument/2006/relationships/hyperlink" Target="https://podminky.urs.cz/item/CS_URS_2023_01/69311081" TargetMode="External"/><Relationship Id="rId10" Type="http://schemas.openxmlformats.org/officeDocument/2006/relationships/hyperlink" Target="https://podminky.urs.cz/item/CS_URS_2023_01/171151111" TargetMode="External"/><Relationship Id="rId19" Type="http://schemas.openxmlformats.org/officeDocument/2006/relationships/hyperlink" Target="https://podminky.urs.cz/item/CS_URS_2023_01/212792212" TargetMode="External"/><Relationship Id="rId31" Type="http://schemas.openxmlformats.org/officeDocument/2006/relationships/hyperlink" Target="https://podminky.urs.cz/item/CS_URS_2023_01/899304111" TargetMode="External"/><Relationship Id="rId4" Type="http://schemas.openxmlformats.org/officeDocument/2006/relationships/hyperlink" Target="https://podminky.urs.cz/item/CS_URS_2023_01/133254103" TargetMode="External"/><Relationship Id="rId9" Type="http://schemas.openxmlformats.org/officeDocument/2006/relationships/hyperlink" Target="https://podminky.urs.cz/item/CS_URS_2023_01/167151112" TargetMode="External"/><Relationship Id="rId14" Type="http://schemas.openxmlformats.org/officeDocument/2006/relationships/hyperlink" Target="https://podminky.urs.cz/item/CS_URS_2023_01/182351135" TargetMode="External"/><Relationship Id="rId22" Type="http://schemas.openxmlformats.org/officeDocument/2006/relationships/hyperlink" Target="https://podminky.urs.cz/item/CS_URS_2023_01/245111111" TargetMode="External"/><Relationship Id="rId27" Type="http://schemas.openxmlformats.org/officeDocument/2006/relationships/hyperlink" Target="https://podminky.urs.cz/item/CS_URS_2023_01/573231111" TargetMode="External"/><Relationship Id="rId30" Type="http://schemas.openxmlformats.org/officeDocument/2006/relationships/hyperlink" Target="https://podminky.urs.cz/item/CS_URS_2023_01/599142111" TargetMode="External"/><Relationship Id="rId35" Type="http://schemas.openxmlformats.org/officeDocument/2006/relationships/hyperlink" Target="https://podminky.urs.cz/item/CS_URS_2023_01/998225191" TargetMode="External"/><Relationship Id="rId43" Type="http://schemas.openxmlformats.org/officeDocument/2006/relationships/drawing" Target="../drawings/drawing3.xml"/><Relationship Id="rId8" Type="http://schemas.openxmlformats.org/officeDocument/2006/relationships/hyperlink" Target="https://podminky.urs.cz/item/CS_URS_2023_01/162751116" TargetMode="External"/><Relationship Id="rId3" Type="http://schemas.openxmlformats.org/officeDocument/2006/relationships/hyperlink" Target="https://podminky.urs.cz/item/CS_URS_2023_01/132151104" TargetMode="External"/><Relationship Id="rId12" Type="http://schemas.openxmlformats.org/officeDocument/2006/relationships/hyperlink" Target="https://podminky.urs.cz/item/CS_URS_2023_01/174152101" TargetMode="External"/><Relationship Id="rId17" Type="http://schemas.openxmlformats.org/officeDocument/2006/relationships/hyperlink" Target="https://podminky.urs.cz/item/CS_URS_2023_01/211531111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912211111" TargetMode="External"/><Relationship Id="rId38" Type="http://schemas.openxmlformats.org/officeDocument/2006/relationships/hyperlink" Target="https://podminky.urs.cz/item/CS_URS_2023_01/5834417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184812112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84004415" TargetMode="External"/><Relationship Id="rId1" Type="http://schemas.openxmlformats.org/officeDocument/2006/relationships/hyperlink" Target="https://podminky.urs.cz/item/CS_URS_2023_01/183101115" TargetMode="External"/><Relationship Id="rId6" Type="http://schemas.openxmlformats.org/officeDocument/2006/relationships/hyperlink" Target="https://podminky.urs.cz/item/CS_URS_2023_01/185804312" TargetMode="External"/><Relationship Id="rId5" Type="http://schemas.openxmlformats.org/officeDocument/2006/relationships/hyperlink" Target="https://podminky.urs.cz/item/CS_URS_2023_01/184814113" TargetMode="External"/><Relationship Id="rId4" Type="http://schemas.openxmlformats.org/officeDocument/2006/relationships/hyperlink" Target="https://podminky.urs.cz/item/CS_URS_2023_01/18481312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43134000" TargetMode="External"/><Relationship Id="rId5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01325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M4" sqref="AM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hidden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0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7"/>
      <c r="BE5" s="197" t="s">
        <v>15</v>
      </c>
      <c r="BS5" s="14" t="s">
        <v>6</v>
      </c>
    </row>
    <row r="6" spans="1:74" s="1" customFormat="1" ht="36.9" customHeight="1">
      <c r="B6" s="17"/>
      <c r="D6" s="23" t="s">
        <v>16</v>
      </c>
      <c r="K6" s="201" t="s">
        <v>620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7"/>
      <c r="BE6" s="198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98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98"/>
      <c r="BS8" s="14" t="s">
        <v>6</v>
      </c>
    </row>
    <row r="9" spans="1:74" s="1" customFormat="1" ht="14.4" customHeight="1">
      <c r="B9" s="17"/>
      <c r="AR9" s="17"/>
      <c r="BE9" s="198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154" t="s">
        <v>619</v>
      </c>
      <c r="AR10" s="17"/>
      <c r="BE10" s="198"/>
      <c r="BS10" s="14" t="s">
        <v>6</v>
      </c>
    </row>
    <row r="11" spans="1:74" s="1" customFormat="1" ht="18.45" customHeight="1">
      <c r="B11" s="17"/>
      <c r="E11" s="22" t="s">
        <v>618</v>
      </c>
      <c r="AK11" s="24" t="s">
        <v>25</v>
      </c>
      <c r="AN11" s="22" t="s">
        <v>1</v>
      </c>
      <c r="AR11" s="17"/>
      <c r="BE11" s="198"/>
      <c r="BS11" s="14" t="s">
        <v>6</v>
      </c>
    </row>
    <row r="12" spans="1:74" s="1" customFormat="1" ht="6.9" customHeight="1">
      <c r="B12" s="17"/>
      <c r="AR12" s="17"/>
      <c r="BE12" s="198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198"/>
      <c r="BS13" s="14" t="s">
        <v>6</v>
      </c>
    </row>
    <row r="14" spans="1:74" ht="13.2">
      <c r="B14" s="17"/>
      <c r="E14" s="202" t="s">
        <v>27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4" t="s">
        <v>25</v>
      </c>
      <c r="AN14" s="26" t="s">
        <v>27</v>
      </c>
      <c r="AR14" s="17"/>
      <c r="BE14" s="198"/>
      <c r="BS14" s="14" t="s">
        <v>6</v>
      </c>
    </row>
    <row r="15" spans="1:74" s="1" customFormat="1" ht="6.9" customHeight="1">
      <c r="B15" s="17"/>
      <c r="AR15" s="17"/>
      <c r="BE15" s="198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198"/>
      <c r="BS16" s="14" t="s">
        <v>3</v>
      </c>
    </row>
    <row r="17" spans="1:71" s="1" customFormat="1" ht="18.45" customHeight="1">
      <c r="B17" s="17"/>
      <c r="E17" s="22" t="s">
        <v>617</v>
      </c>
      <c r="AK17" s="24" t="s">
        <v>25</v>
      </c>
      <c r="AN17" s="22" t="s">
        <v>1</v>
      </c>
      <c r="AR17" s="17"/>
      <c r="BE17" s="198"/>
      <c r="BS17" s="14" t="s">
        <v>3</v>
      </c>
    </row>
    <row r="18" spans="1:71" s="1" customFormat="1" ht="6.9" customHeight="1">
      <c r="B18" s="17"/>
      <c r="AR18" s="17"/>
      <c r="BE18" s="198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24</v>
      </c>
      <c r="AN19" s="22" t="s">
        <v>1</v>
      </c>
      <c r="AR19" s="17"/>
      <c r="BE19" s="198"/>
      <c r="BS19" s="14" t="s">
        <v>6</v>
      </c>
    </row>
    <row r="20" spans="1:71" s="1" customFormat="1" ht="18.45" customHeight="1">
      <c r="B20" s="17"/>
      <c r="E20" s="22" t="s">
        <v>20</v>
      </c>
      <c r="AK20" s="24" t="s">
        <v>25</v>
      </c>
      <c r="AN20" s="22" t="s">
        <v>1</v>
      </c>
      <c r="AR20" s="17"/>
      <c r="BE20" s="198"/>
      <c r="BS20" s="14" t="s">
        <v>30</v>
      </c>
    </row>
    <row r="21" spans="1:71" s="1" customFormat="1" ht="6.9" customHeight="1">
      <c r="B21" s="17"/>
      <c r="AR21" s="17"/>
      <c r="BE21" s="198"/>
    </row>
    <row r="22" spans="1:71" s="1" customFormat="1" ht="12" customHeight="1">
      <c r="B22" s="17"/>
      <c r="D22" s="24" t="s">
        <v>31</v>
      </c>
      <c r="AR22" s="17"/>
      <c r="BE22" s="198"/>
    </row>
    <row r="23" spans="1:71" s="1" customFormat="1" ht="16.5" customHeight="1">
      <c r="B23" s="17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7"/>
      <c r="BE23" s="198"/>
    </row>
    <row r="24" spans="1:71" s="1" customFormat="1" ht="6.9" customHeight="1">
      <c r="B24" s="17"/>
      <c r="AR24" s="17"/>
      <c r="BE24" s="198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8"/>
    </row>
    <row r="26" spans="1:71" s="2" customFormat="1" ht="25.95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ROUND(AG94,2)</f>
        <v>0</v>
      </c>
      <c r="AL26" s="206"/>
      <c r="AM26" s="206"/>
      <c r="AN26" s="206"/>
      <c r="AO26" s="206"/>
      <c r="AP26" s="29"/>
      <c r="AQ26" s="29"/>
      <c r="AR26" s="30"/>
      <c r="BE26" s="198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8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7" t="s">
        <v>33</v>
      </c>
      <c r="M28" s="207"/>
      <c r="N28" s="207"/>
      <c r="O28" s="207"/>
      <c r="P28" s="207"/>
      <c r="Q28" s="29"/>
      <c r="R28" s="29"/>
      <c r="S28" s="29"/>
      <c r="T28" s="29"/>
      <c r="U28" s="29"/>
      <c r="V28" s="29"/>
      <c r="W28" s="207" t="s">
        <v>34</v>
      </c>
      <c r="X28" s="207"/>
      <c r="Y28" s="207"/>
      <c r="Z28" s="207"/>
      <c r="AA28" s="207"/>
      <c r="AB28" s="207"/>
      <c r="AC28" s="207"/>
      <c r="AD28" s="207"/>
      <c r="AE28" s="207"/>
      <c r="AF28" s="29"/>
      <c r="AG28" s="29"/>
      <c r="AH28" s="29"/>
      <c r="AI28" s="29"/>
      <c r="AJ28" s="29"/>
      <c r="AK28" s="207" t="s">
        <v>35</v>
      </c>
      <c r="AL28" s="207"/>
      <c r="AM28" s="207"/>
      <c r="AN28" s="207"/>
      <c r="AO28" s="207"/>
      <c r="AP28" s="29"/>
      <c r="AQ28" s="29"/>
      <c r="AR28" s="30"/>
      <c r="BE28" s="198"/>
    </row>
    <row r="29" spans="1:71" s="3" customFormat="1" ht="14.4" customHeight="1">
      <c r="B29" s="34"/>
      <c r="D29" s="24" t="s">
        <v>36</v>
      </c>
      <c r="F29" s="24" t="s">
        <v>37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199"/>
    </row>
    <row r="30" spans="1:71" s="3" customFormat="1" ht="14.4" customHeight="1">
      <c r="B30" s="34"/>
      <c r="F30" s="24" t="s">
        <v>38</v>
      </c>
      <c r="L30" s="192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199"/>
    </row>
    <row r="31" spans="1:71" s="3" customFormat="1" ht="14.4" hidden="1" customHeight="1">
      <c r="B31" s="34"/>
      <c r="F31" s="24" t="s">
        <v>39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99"/>
    </row>
    <row r="32" spans="1:71" s="3" customFormat="1" ht="14.4" hidden="1" customHeight="1">
      <c r="B32" s="34"/>
      <c r="F32" s="24" t="s">
        <v>40</v>
      </c>
      <c r="L32" s="192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99"/>
    </row>
    <row r="33" spans="1:57" s="3" customFormat="1" ht="14.4" hidden="1" customHeight="1">
      <c r="B33" s="34"/>
      <c r="F33" s="24" t="s">
        <v>41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199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8"/>
    </row>
    <row r="35" spans="1:57" s="2" customFormat="1" ht="25.95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96" t="s">
        <v>44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4"/>
      <c r="AM35" s="194"/>
      <c r="AN35" s="194"/>
      <c r="AO35" s="195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IMPORT</v>
      </c>
      <c r="AR84" s="48"/>
    </row>
    <row r="85" spans="1:91" s="5" customFormat="1" ht="36.9" customHeight="1">
      <c r="B85" s="49"/>
      <c r="C85" s="50" t="s">
        <v>16</v>
      </c>
      <c r="L85" s="210" t="str">
        <f>K6</f>
        <v>Polní cesty C 10 a C 12 - KoPÚ Horní Záblatí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12" t="str">
        <f>IF(AN8= "","",AN8)</f>
        <v>27. 3. 2023</v>
      </c>
      <c r="AN87" s="212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Státní pozemkový úřad, Krajský pozemkový úřad pro Jihočeský kraj, Pobočka Prachatice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13" t="str">
        <f>IF(E17="","",E17)</f>
        <v>Ing. Petr Kaplan</v>
      </c>
      <c r="AN89" s="214"/>
      <c r="AO89" s="214"/>
      <c r="AP89" s="214"/>
      <c r="AQ89" s="29"/>
      <c r="AR89" s="30"/>
      <c r="AS89" s="218" t="s">
        <v>52</v>
      </c>
      <c r="AT89" s="21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13" t="str">
        <f>IF(E20="","",E20)</f>
        <v xml:space="preserve"> </v>
      </c>
      <c r="AN90" s="214"/>
      <c r="AO90" s="214"/>
      <c r="AP90" s="214"/>
      <c r="AQ90" s="29"/>
      <c r="AR90" s="30"/>
      <c r="AS90" s="220"/>
      <c r="AT90" s="22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0"/>
      <c r="AT91" s="22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2" t="s">
        <v>53</v>
      </c>
      <c r="D92" s="223"/>
      <c r="E92" s="223"/>
      <c r="F92" s="223"/>
      <c r="G92" s="223"/>
      <c r="H92" s="57"/>
      <c r="I92" s="225" t="s">
        <v>54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55</v>
      </c>
      <c r="AH92" s="223"/>
      <c r="AI92" s="223"/>
      <c r="AJ92" s="223"/>
      <c r="AK92" s="223"/>
      <c r="AL92" s="223"/>
      <c r="AM92" s="223"/>
      <c r="AN92" s="225" t="s">
        <v>56</v>
      </c>
      <c r="AO92" s="223"/>
      <c r="AP92" s="226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5" customHeight="1">
      <c r="A93" s="29"/>
      <c r="B93" s="30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5">
        <f>ROUND(SUM(AG95:AG98),2)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71</v>
      </c>
      <c r="BT94" s="74" t="s">
        <v>72</v>
      </c>
      <c r="BU94" s="75" t="s">
        <v>73</v>
      </c>
      <c r="BV94" s="74" t="s">
        <v>14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217" t="s">
        <v>76</v>
      </c>
      <c r="E95" s="217"/>
      <c r="F95" s="217"/>
      <c r="G95" s="217"/>
      <c r="H95" s="217"/>
      <c r="I95" s="153"/>
      <c r="J95" s="217" t="s">
        <v>77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08">
        <f>'C10 - Polní cesta C10'!J30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79" t="s">
        <v>78</v>
      </c>
      <c r="AR95" s="77"/>
      <c r="AS95" s="80">
        <v>0</v>
      </c>
      <c r="AT95" s="81">
        <f>ROUND(SUM(AV95:AW95),2)</f>
        <v>0</v>
      </c>
      <c r="AU95" s="82">
        <f>'C10 - Polní cesta C10'!P124</f>
        <v>0</v>
      </c>
      <c r="AV95" s="81">
        <f>'C10 - Polní cesta C10'!J33</f>
        <v>0</v>
      </c>
      <c r="AW95" s="81">
        <f>'C10 - Polní cesta C10'!J34</f>
        <v>0</v>
      </c>
      <c r="AX95" s="81">
        <f>'C10 - Polní cesta C10'!J35</f>
        <v>0</v>
      </c>
      <c r="AY95" s="81">
        <f>'C10 - Polní cesta C10'!J36</f>
        <v>0</v>
      </c>
      <c r="AZ95" s="81">
        <f>'C10 - Polní cesta C10'!F33</f>
        <v>0</v>
      </c>
      <c r="BA95" s="81">
        <f>'C10 - Polní cesta C10'!F34</f>
        <v>0</v>
      </c>
      <c r="BB95" s="81">
        <f>'C10 - Polní cesta C10'!F35</f>
        <v>0</v>
      </c>
      <c r="BC95" s="81">
        <f>'C10 - Polní cesta C10'!F36</f>
        <v>0</v>
      </c>
      <c r="BD95" s="83">
        <f>'C10 - Polní cesta C10'!F37</f>
        <v>0</v>
      </c>
      <c r="BT95" s="84" t="s">
        <v>79</v>
      </c>
      <c r="BV95" s="84" t="s">
        <v>14</v>
      </c>
      <c r="BW95" s="84" t="s">
        <v>80</v>
      </c>
      <c r="BX95" s="84" t="s">
        <v>4</v>
      </c>
      <c r="CL95" s="84" t="s">
        <v>1</v>
      </c>
      <c r="CM95" s="84" t="s">
        <v>81</v>
      </c>
    </row>
    <row r="96" spans="1:91" s="7" customFormat="1" ht="16.5" customHeight="1">
      <c r="A96" s="76" t="s">
        <v>75</v>
      </c>
      <c r="B96" s="77"/>
      <c r="C96" s="78"/>
      <c r="D96" s="217" t="s">
        <v>82</v>
      </c>
      <c r="E96" s="217"/>
      <c r="F96" s="217"/>
      <c r="G96" s="217"/>
      <c r="H96" s="217"/>
      <c r="I96" s="153"/>
      <c r="J96" s="217" t="s">
        <v>83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08">
        <f>'C12 - Polní cesta C12'!J30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79" t="s">
        <v>78</v>
      </c>
      <c r="AR96" s="77"/>
      <c r="AS96" s="80">
        <v>0</v>
      </c>
      <c r="AT96" s="81">
        <f>ROUND(SUM(AV96:AW96),2)</f>
        <v>0</v>
      </c>
      <c r="AU96" s="82">
        <f>'C12 - Polní cesta C12'!P125</f>
        <v>0</v>
      </c>
      <c r="AV96" s="81">
        <f>'C12 - Polní cesta C12'!J33</f>
        <v>0</v>
      </c>
      <c r="AW96" s="81">
        <f>'C12 - Polní cesta C12'!J34</f>
        <v>0</v>
      </c>
      <c r="AX96" s="81">
        <f>'C12 - Polní cesta C12'!J35</f>
        <v>0</v>
      </c>
      <c r="AY96" s="81">
        <f>'C12 - Polní cesta C12'!J36</f>
        <v>0</v>
      </c>
      <c r="AZ96" s="81">
        <f>'C12 - Polní cesta C12'!F33</f>
        <v>0</v>
      </c>
      <c r="BA96" s="81">
        <f>'C12 - Polní cesta C12'!F34</f>
        <v>0</v>
      </c>
      <c r="BB96" s="81">
        <f>'C12 - Polní cesta C12'!F35</f>
        <v>0</v>
      </c>
      <c r="BC96" s="81">
        <f>'C12 - Polní cesta C12'!F36</f>
        <v>0</v>
      </c>
      <c r="BD96" s="83">
        <f>'C12 - Polní cesta C12'!F37</f>
        <v>0</v>
      </c>
      <c r="BT96" s="84" t="s">
        <v>79</v>
      </c>
      <c r="BV96" s="84" t="s">
        <v>14</v>
      </c>
      <c r="BW96" s="84" t="s">
        <v>84</v>
      </c>
      <c r="BX96" s="84" t="s">
        <v>4</v>
      </c>
      <c r="CL96" s="84" t="s">
        <v>1</v>
      </c>
      <c r="CM96" s="84" t="s">
        <v>81</v>
      </c>
    </row>
    <row r="97" spans="1:91" s="7" customFormat="1" ht="16.5" customHeight="1">
      <c r="A97" s="76" t="s">
        <v>75</v>
      </c>
      <c r="B97" s="77"/>
      <c r="C97" s="78"/>
      <c r="D97" s="217" t="s">
        <v>85</v>
      </c>
      <c r="E97" s="217"/>
      <c r="F97" s="217"/>
      <c r="G97" s="217"/>
      <c r="H97" s="217"/>
      <c r="I97" s="153"/>
      <c r="J97" s="217" t="s">
        <v>86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08">
        <f>'SO 105 - Náhradní výsadba'!J30</f>
        <v>0</v>
      </c>
      <c r="AH97" s="209"/>
      <c r="AI97" s="209"/>
      <c r="AJ97" s="209"/>
      <c r="AK97" s="209"/>
      <c r="AL97" s="209"/>
      <c r="AM97" s="209"/>
      <c r="AN97" s="208">
        <f>SUM(AG97,AT97)</f>
        <v>0</v>
      </c>
      <c r="AO97" s="209"/>
      <c r="AP97" s="209"/>
      <c r="AQ97" s="79" t="s">
        <v>78</v>
      </c>
      <c r="AR97" s="77"/>
      <c r="AS97" s="80">
        <v>0</v>
      </c>
      <c r="AT97" s="81">
        <f>ROUND(SUM(AV97:AW97),2)</f>
        <v>0</v>
      </c>
      <c r="AU97" s="82">
        <f>'SO 105 - Náhradní výsadba'!P118</f>
        <v>0</v>
      </c>
      <c r="AV97" s="81">
        <f>'SO 105 - Náhradní výsadba'!J33</f>
        <v>0</v>
      </c>
      <c r="AW97" s="81">
        <f>'SO 105 - Náhradní výsadba'!J34</f>
        <v>0</v>
      </c>
      <c r="AX97" s="81">
        <f>'SO 105 - Náhradní výsadba'!J35</f>
        <v>0</v>
      </c>
      <c r="AY97" s="81">
        <f>'SO 105 - Náhradní výsadba'!J36</f>
        <v>0</v>
      </c>
      <c r="AZ97" s="81">
        <f>'SO 105 - Náhradní výsadba'!F33</f>
        <v>0</v>
      </c>
      <c r="BA97" s="81">
        <f>'SO 105 - Náhradní výsadba'!F34</f>
        <v>0</v>
      </c>
      <c r="BB97" s="81">
        <f>'SO 105 - Náhradní výsadba'!F35</f>
        <v>0</v>
      </c>
      <c r="BC97" s="81">
        <f>'SO 105 - Náhradní výsadba'!F36</f>
        <v>0</v>
      </c>
      <c r="BD97" s="83">
        <f>'SO 105 - Náhradní výsadba'!F37</f>
        <v>0</v>
      </c>
      <c r="BT97" s="84" t="s">
        <v>79</v>
      </c>
      <c r="BV97" s="84" t="s">
        <v>14</v>
      </c>
      <c r="BW97" s="84" t="s">
        <v>87</v>
      </c>
      <c r="BX97" s="84" t="s">
        <v>4</v>
      </c>
      <c r="CL97" s="84" t="s">
        <v>1</v>
      </c>
      <c r="CM97" s="84" t="s">
        <v>81</v>
      </c>
    </row>
    <row r="98" spans="1:91" s="7" customFormat="1" ht="16.5" customHeight="1">
      <c r="A98" s="76" t="s">
        <v>75</v>
      </c>
      <c r="B98" s="77"/>
      <c r="C98" s="78"/>
      <c r="D98" s="217" t="s">
        <v>88</v>
      </c>
      <c r="E98" s="217"/>
      <c r="F98" s="217"/>
      <c r="G98" s="217"/>
      <c r="H98" s="217"/>
      <c r="I98" s="153"/>
      <c r="J98" s="217" t="s">
        <v>89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08">
        <f>'SO 900 - Vedlejší rozpočt...'!J30</f>
        <v>0</v>
      </c>
      <c r="AH98" s="209"/>
      <c r="AI98" s="209"/>
      <c r="AJ98" s="209"/>
      <c r="AK98" s="209"/>
      <c r="AL98" s="209"/>
      <c r="AM98" s="209"/>
      <c r="AN98" s="208">
        <f>SUM(AG98,AT98)</f>
        <v>0</v>
      </c>
      <c r="AO98" s="209"/>
      <c r="AP98" s="209"/>
      <c r="AQ98" s="79" t="s">
        <v>78</v>
      </c>
      <c r="AR98" s="77"/>
      <c r="AS98" s="85">
        <v>0</v>
      </c>
      <c r="AT98" s="86">
        <f>ROUND(SUM(AV98:AW98),2)</f>
        <v>0</v>
      </c>
      <c r="AU98" s="87">
        <f>'SO 900 - Vedlejší rozpočt...'!P120</f>
        <v>0</v>
      </c>
      <c r="AV98" s="86">
        <f>'SO 900 - Vedlejší rozpočt...'!J33</f>
        <v>0</v>
      </c>
      <c r="AW98" s="86">
        <f>'SO 900 - Vedlejší rozpočt...'!J34</f>
        <v>0</v>
      </c>
      <c r="AX98" s="86">
        <f>'SO 900 - Vedlejší rozpočt...'!J35</f>
        <v>0</v>
      </c>
      <c r="AY98" s="86">
        <f>'SO 900 - Vedlejší rozpočt...'!J36</f>
        <v>0</v>
      </c>
      <c r="AZ98" s="86">
        <f>'SO 900 - Vedlejší rozpočt...'!F33</f>
        <v>0</v>
      </c>
      <c r="BA98" s="86">
        <f>'SO 900 - Vedlejší rozpočt...'!F34</f>
        <v>0</v>
      </c>
      <c r="BB98" s="86">
        <f>'SO 900 - Vedlejší rozpočt...'!F35</f>
        <v>0</v>
      </c>
      <c r="BC98" s="86">
        <f>'SO 900 - Vedlejší rozpočt...'!F36</f>
        <v>0</v>
      </c>
      <c r="BD98" s="88">
        <f>'SO 900 - Vedlejší rozpočt...'!F37</f>
        <v>0</v>
      </c>
      <c r="BT98" s="84" t="s">
        <v>79</v>
      </c>
      <c r="BV98" s="84" t="s">
        <v>14</v>
      </c>
      <c r="BW98" s="84" t="s">
        <v>90</v>
      </c>
      <c r="BX98" s="84" t="s">
        <v>4</v>
      </c>
      <c r="CL98" s="84" t="s">
        <v>1</v>
      </c>
      <c r="CM98" s="84" t="s">
        <v>81</v>
      </c>
    </row>
    <row r="99" spans="1:91" s="2" customFormat="1" ht="30" customHeight="1">
      <c r="A99" s="29"/>
      <c r="B99" s="30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sheetProtection algorithmName="SHA-512" hashValue="NQetNXhnnv/g0ZmWD4pTzyTnxev7K/Z8sPWjPfD4PBQRAfyK/Nar0zbub8E8XnvRSKX3uhQbCgqdp1MYDP8F/g==" saltValue="qlLygniptfyvK+qA8YSEjg==" spinCount="100000" sheet="1" formatCells="0" formatColumns="0" formatRows="0" insertColumns="0" insertRows="0" insertHyperlinks="0" deleteColumns="0" deleteRows="0" sort="0" autoFilter="0" pivotTables="0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C10 - Polní cesta C10'!C2" display="/" xr:uid="{00000000-0004-0000-0000-000000000000}"/>
    <hyperlink ref="A96" location="'C12 - Polní cesta C12'!C2" display="/" xr:uid="{00000000-0004-0000-0000-000001000000}"/>
    <hyperlink ref="A97" location="'SO 105 - Náhradní výsadba'!C2" display="/" xr:uid="{00000000-0004-0000-0000-000002000000}"/>
    <hyperlink ref="A98" location="'SO 900 - Vedlejší rozpočt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1"/>
  <sheetViews>
    <sheetView showGridLines="0" workbookViewId="0">
      <selection activeCell="I8" sqref="I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8" t="str">
        <f>'Rekapitulace stavby'!K6</f>
        <v>Polní cesty C 10 a C 12 - KoPÚ Horní Záblatí</v>
      </c>
      <c r="F7" s="229"/>
      <c r="G7" s="229"/>
      <c r="H7" s="22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93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00"/>
      <c r="G18" s="200"/>
      <c r="H18" s="20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617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04" t="s">
        <v>1</v>
      </c>
      <c r="F27" s="204"/>
      <c r="G27" s="204"/>
      <c r="H27" s="20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ROUND((SUM(BE124:BE360)),  2)</f>
        <v>0</v>
      </c>
      <c r="G33" s="29"/>
      <c r="H33" s="29"/>
      <c r="I33" s="96">
        <v>0.21</v>
      </c>
      <c r="J33" s="95">
        <f>ROUND(((SUM(BE124:BE360))*I33),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ROUND((SUM(BF124:BF360)),  2)</f>
        <v>0</v>
      </c>
      <c r="G34" s="29"/>
      <c r="H34" s="29"/>
      <c r="I34" s="96">
        <v>0.15</v>
      </c>
      <c r="J34" s="95">
        <f>ROUND(((SUM(BF124:BF360))*I34),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ROUND((SUM(BG124:BG360)),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ROUND((SUM(BH124:BH360)),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ROUND((SUM(BI124:BI360)),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Polní cesty C 10 a C 12 - KoPÚ Horní Záblatí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C10 - Polní cesta C10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99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1:31" s="10" customFormat="1" ht="19.95" customHeight="1">
      <c r="B98" s="112"/>
      <c r="D98" s="113" t="s">
        <v>100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1:31" s="10" customFormat="1" ht="19.95" customHeight="1">
      <c r="B99" s="112"/>
      <c r="D99" s="113" t="s">
        <v>101</v>
      </c>
      <c r="E99" s="114"/>
      <c r="F99" s="114"/>
      <c r="G99" s="114"/>
      <c r="H99" s="114"/>
      <c r="I99" s="114"/>
      <c r="J99" s="115">
        <f>J235</f>
        <v>0</v>
      </c>
      <c r="L99" s="112"/>
    </row>
    <row r="100" spans="1:31" s="10" customFormat="1" ht="19.95" customHeight="1">
      <c r="B100" s="112"/>
      <c r="D100" s="113" t="s">
        <v>102</v>
      </c>
      <c r="E100" s="114"/>
      <c r="F100" s="114"/>
      <c r="G100" s="114"/>
      <c r="H100" s="114"/>
      <c r="I100" s="114"/>
      <c r="J100" s="115">
        <f>J272</f>
        <v>0</v>
      </c>
      <c r="L100" s="112"/>
    </row>
    <row r="101" spans="1:31" s="10" customFormat="1" ht="19.95" customHeight="1">
      <c r="B101" s="112"/>
      <c r="D101" s="113" t="s">
        <v>103</v>
      </c>
      <c r="E101" s="114"/>
      <c r="F101" s="114"/>
      <c r="G101" s="114"/>
      <c r="H101" s="114"/>
      <c r="I101" s="114"/>
      <c r="J101" s="115">
        <f>J294</f>
        <v>0</v>
      </c>
      <c r="L101" s="112"/>
    </row>
    <row r="102" spans="1:31" s="10" customFormat="1" ht="19.95" customHeight="1">
      <c r="B102" s="112"/>
      <c r="D102" s="113" t="s">
        <v>104</v>
      </c>
      <c r="E102" s="114"/>
      <c r="F102" s="114"/>
      <c r="G102" s="114"/>
      <c r="H102" s="114"/>
      <c r="I102" s="114"/>
      <c r="J102" s="115">
        <f>J304</f>
        <v>0</v>
      </c>
      <c r="L102" s="112"/>
    </row>
    <row r="103" spans="1:31" s="10" customFormat="1" ht="19.95" customHeight="1">
      <c r="B103" s="112"/>
      <c r="D103" s="113" t="s">
        <v>105</v>
      </c>
      <c r="E103" s="114"/>
      <c r="F103" s="114"/>
      <c r="G103" s="114"/>
      <c r="H103" s="114"/>
      <c r="I103" s="114"/>
      <c r="J103" s="115">
        <f>J320</f>
        <v>0</v>
      </c>
      <c r="L103" s="112"/>
    </row>
    <row r="104" spans="1:31" s="9" customFormat="1" ht="24.9" customHeight="1">
      <c r="B104" s="108"/>
      <c r="D104" s="109" t="s">
        <v>106</v>
      </c>
      <c r="E104" s="110"/>
      <c r="F104" s="110"/>
      <c r="G104" s="110"/>
      <c r="H104" s="110"/>
      <c r="I104" s="110"/>
      <c r="J104" s="111">
        <f>J327</f>
        <v>0</v>
      </c>
      <c r="L104" s="108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107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16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8" t="str">
        <f>E7</f>
        <v>Polní cesty C 10 a C 12 - KoPÚ Horní Záblatí</v>
      </c>
      <c r="F114" s="229"/>
      <c r="G114" s="229"/>
      <c r="H114" s="2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92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0" t="str">
        <f>E9</f>
        <v>C10 - Polní cesta C10</v>
      </c>
      <c r="F116" s="227"/>
      <c r="G116" s="227"/>
      <c r="H116" s="22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F12</f>
        <v xml:space="preserve"> </v>
      </c>
      <c r="G118" s="29"/>
      <c r="H118" s="29"/>
      <c r="I118" s="24" t="s">
        <v>21</v>
      </c>
      <c r="J118" s="52" t="str">
        <f>IF(J12="","",J12)</f>
        <v>27. 3. 2023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23</v>
      </c>
      <c r="D120" s="29"/>
      <c r="E120" s="29"/>
      <c r="F120" s="22" t="str">
        <f>E15</f>
        <v>Státní pozemkový úřad, Krajský pozemkový úřad pro Jihočeský kraj, Pobočka Prachatice</v>
      </c>
      <c r="G120" s="29"/>
      <c r="H120" s="29"/>
      <c r="I120" s="24" t="s">
        <v>28</v>
      </c>
      <c r="J120" s="27" t="str">
        <f>E21</f>
        <v>Ing. Petr Kaplan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26</v>
      </c>
      <c r="D121" s="29"/>
      <c r="E121" s="29"/>
      <c r="F121" s="22" t="str">
        <f>IF(E18="","",E18)</f>
        <v>Vyplň údaj</v>
      </c>
      <c r="G121" s="29"/>
      <c r="H121" s="29"/>
      <c r="I121" s="24" t="s">
        <v>29</v>
      </c>
      <c r="J121" s="27" t="str">
        <f>E24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6"/>
      <c r="B123" s="117"/>
      <c r="C123" s="118" t="s">
        <v>108</v>
      </c>
      <c r="D123" s="119" t="s">
        <v>57</v>
      </c>
      <c r="E123" s="119" t="s">
        <v>53</v>
      </c>
      <c r="F123" s="119" t="s">
        <v>54</v>
      </c>
      <c r="G123" s="119" t="s">
        <v>109</v>
      </c>
      <c r="H123" s="119" t="s">
        <v>110</v>
      </c>
      <c r="I123" s="119" t="s">
        <v>111</v>
      </c>
      <c r="J123" s="119" t="s">
        <v>96</v>
      </c>
      <c r="K123" s="120" t="s">
        <v>112</v>
      </c>
      <c r="L123" s="121"/>
      <c r="M123" s="59" t="s">
        <v>1</v>
      </c>
      <c r="N123" s="60" t="s">
        <v>36</v>
      </c>
      <c r="O123" s="60" t="s">
        <v>113</v>
      </c>
      <c r="P123" s="60" t="s">
        <v>114</v>
      </c>
      <c r="Q123" s="60" t="s">
        <v>115</v>
      </c>
      <c r="R123" s="60" t="s">
        <v>116</v>
      </c>
      <c r="S123" s="60" t="s">
        <v>117</v>
      </c>
      <c r="T123" s="61" t="s">
        <v>118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</row>
    <row r="124" spans="1:65" s="2" customFormat="1" ht="22.95" customHeight="1">
      <c r="A124" s="29"/>
      <c r="B124" s="180"/>
      <c r="C124" s="181" t="s">
        <v>119</v>
      </c>
      <c r="D124" s="161"/>
      <c r="E124" s="161"/>
      <c r="F124" s="161"/>
      <c r="G124" s="161"/>
      <c r="H124" s="161"/>
      <c r="I124" s="161"/>
      <c r="J124" s="182">
        <f>BK124</f>
        <v>0</v>
      </c>
      <c r="K124" s="161"/>
      <c r="L124" s="30"/>
      <c r="M124" s="62"/>
      <c r="N124" s="53"/>
      <c r="O124" s="63"/>
      <c r="P124" s="122">
        <f>P125+P327</f>
        <v>0</v>
      </c>
      <c r="Q124" s="63"/>
      <c r="R124" s="122">
        <f>R125+R327</f>
        <v>0</v>
      </c>
      <c r="S124" s="63"/>
      <c r="T124" s="123">
        <f>T125+T327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71</v>
      </c>
      <c r="AU124" s="14" t="s">
        <v>98</v>
      </c>
      <c r="BK124" s="124">
        <f>BK125+BK327</f>
        <v>0</v>
      </c>
    </row>
    <row r="125" spans="1:65" s="12" customFormat="1" ht="25.95" customHeight="1">
      <c r="B125" s="183"/>
      <c r="C125" s="166"/>
      <c r="D125" s="167" t="s">
        <v>71</v>
      </c>
      <c r="E125" s="169" t="s">
        <v>120</v>
      </c>
      <c r="F125" s="169" t="s">
        <v>121</v>
      </c>
      <c r="G125" s="166"/>
      <c r="H125" s="166"/>
      <c r="I125" s="166"/>
      <c r="J125" s="178">
        <f>BK125</f>
        <v>0</v>
      </c>
      <c r="K125" s="166"/>
      <c r="L125" s="125"/>
      <c r="M125" s="128"/>
      <c r="N125" s="129"/>
      <c r="O125" s="129"/>
      <c r="P125" s="130">
        <f>P126+P235+P272+P294+P304+P320</f>
        <v>0</v>
      </c>
      <c r="Q125" s="129"/>
      <c r="R125" s="130">
        <f>R126+R235+R272+R294+R304+R320</f>
        <v>0</v>
      </c>
      <c r="S125" s="129"/>
      <c r="T125" s="131">
        <f>T126+T235+T272+T294+T304+T320</f>
        <v>0</v>
      </c>
      <c r="AR125" s="126" t="s">
        <v>79</v>
      </c>
      <c r="AT125" s="132" t="s">
        <v>71</v>
      </c>
      <c r="AU125" s="132" t="s">
        <v>72</v>
      </c>
      <c r="AY125" s="126" t="s">
        <v>122</v>
      </c>
      <c r="BK125" s="133">
        <f>BK126+BK235+BK272+BK294+BK304+BK320</f>
        <v>0</v>
      </c>
    </row>
    <row r="126" spans="1:65" s="12" customFormat="1" ht="22.95" customHeight="1">
      <c r="B126" s="183"/>
      <c r="C126" s="166"/>
      <c r="D126" s="167" t="s">
        <v>71</v>
      </c>
      <c r="E126" s="168" t="s">
        <v>79</v>
      </c>
      <c r="F126" s="168" t="s">
        <v>123</v>
      </c>
      <c r="G126" s="166"/>
      <c r="H126" s="166"/>
      <c r="I126" s="166"/>
      <c r="J126" s="177">
        <f>BK126</f>
        <v>0</v>
      </c>
      <c r="K126" s="166"/>
      <c r="L126" s="125"/>
      <c r="M126" s="128"/>
      <c r="N126" s="129"/>
      <c r="O126" s="129"/>
      <c r="P126" s="130">
        <f>SUM(P127:P234)</f>
        <v>0</v>
      </c>
      <c r="Q126" s="129"/>
      <c r="R126" s="130">
        <f>SUM(R127:R234)</f>
        <v>0</v>
      </c>
      <c r="S126" s="129"/>
      <c r="T126" s="131">
        <f>SUM(T127:T234)</f>
        <v>0</v>
      </c>
      <c r="AR126" s="126" t="s">
        <v>79</v>
      </c>
      <c r="AT126" s="132" t="s">
        <v>71</v>
      </c>
      <c r="AU126" s="132" t="s">
        <v>79</v>
      </c>
      <c r="AY126" s="126" t="s">
        <v>122</v>
      </c>
      <c r="BK126" s="133">
        <f>SUM(BK127:BK234)</f>
        <v>0</v>
      </c>
    </row>
    <row r="127" spans="1:65" s="2" customFormat="1" ht="21.75" customHeight="1">
      <c r="A127" s="29"/>
      <c r="B127" s="180"/>
      <c r="C127" s="156" t="s">
        <v>79</v>
      </c>
      <c r="D127" s="156" t="s">
        <v>124</v>
      </c>
      <c r="E127" s="157" t="s">
        <v>125</v>
      </c>
      <c r="F127" s="158" t="s">
        <v>126</v>
      </c>
      <c r="G127" s="159" t="s">
        <v>127</v>
      </c>
      <c r="H127" s="160">
        <v>1524</v>
      </c>
      <c r="I127" s="184"/>
      <c r="J127" s="176">
        <f>ROUND(I127*H127,2)</f>
        <v>0</v>
      </c>
      <c r="K127" s="158" t="s">
        <v>128</v>
      </c>
      <c r="L127" s="30"/>
      <c r="M127" s="136" t="s">
        <v>1</v>
      </c>
      <c r="N127" s="137" t="s">
        <v>37</v>
      </c>
      <c r="O127" s="55"/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0" t="s">
        <v>129</v>
      </c>
      <c r="AT127" s="140" t="s">
        <v>124</v>
      </c>
      <c r="AU127" s="140" t="s">
        <v>81</v>
      </c>
      <c r="AY127" s="14" t="s">
        <v>122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4" t="s">
        <v>79</v>
      </c>
      <c r="BK127" s="141">
        <f>ROUND(I127*H127,2)</f>
        <v>0</v>
      </c>
      <c r="BL127" s="14" t="s">
        <v>129</v>
      </c>
      <c r="BM127" s="140" t="s">
        <v>81</v>
      </c>
    </row>
    <row r="128" spans="1:65" s="2" customFormat="1">
      <c r="A128" s="29"/>
      <c r="B128" s="180"/>
      <c r="C128" s="161"/>
      <c r="D128" s="162" t="s">
        <v>130</v>
      </c>
      <c r="E128" s="161"/>
      <c r="F128" s="163" t="s">
        <v>126</v>
      </c>
      <c r="G128" s="161"/>
      <c r="H128" s="161"/>
      <c r="I128" s="161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130</v>
      </c>
      <c r="AU128" s="14" t="s">
        <v>81</v>
      </c>
    </row>
    <row r="129" spans="1:65" s="2" customFormat="1">
      <c r="A129" s="29"/>
      <c r="B129" s="180"/>
      <c r="C129" s="161"/>
      <c r="D129" s="164" t="s">
        <v>131</v>
      </c>
      <c r="E129" s="161"/>
      <c r="F129" s="165" t="s">
        <v>132</v>
      </c>
      <c r="G129" s="161"/>
      <c r="H129" s="161"/>
      <c r="I129" s="161"/>
      <c r="J129" s="161"/>
      <c r="K129" s="161"/>
      <c r="L129" s="30"/>
      <c r="M129" s="143"/>
      <c r="N129" s="14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131</v>
      </c>
      <c r="AU129" s="14" t="s">
        <v>81</v>
      </c>
    </row>
    <row r="130" spans="1:65" s="2" customFormat="1" ht="24.15" customHeight="1">
      <c r="A130" s="29"/>
      <c r="B130" s="180"/>
      <c r="C130" s="156" t="s">
        <v>81</v>
      </c>
      <c r="D130" s="156" t="s">
        <v>124</v>
      </c>
      <c r="E130" s="157" t="s">
        <v>133</v>
      </c>
      <c r="F130" s="158" t="s">
        <v>134</v>
      </c>
      <c r="G130" s="159" t="s">
        <v>135</v>
      </c>
      <c r="H130" s="160">
        <v>4</v>
      </c>
      <c r="I130" s="184"/>
      <c r="J130" s="176">
        <f>ROUND(I130*H130,2)</f>
        <v>0</v>
      </c>
      <c r="K130" s="158" t="s">
        <v>128</v>
      </c>
      <c r="L130" s="30"/>
      <c r="M130" s="136" t="s">
        <v>1</v>
      </c>
      <c r="N130" s="137" t="s">
        <v>37</v>
      </c>
      <c r="O130" s="55"/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0" t="s">
        <v>129</v>
      </c>
      <c r="AT130" s="140" t="s">
        <v>124</v>
      </c>
      <c r="AU130" s="140" t="s">
        <v>81</v>
      </c>
      <c r="AY130" s="14" t="s">
        <v>122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4" t="s">
        <v>79</v>
      </c>
      <c r="BK130" s="141">
        <f>ROUND(I130*H130,2)</f>
        <v>0</v>
      </c>
      <c r="BL130" s="14" t="s">
        <v>129</v>
      </c>
      <c r="BM130" s="140" t="s">
        <v>129</v>
      </c>
    </row>
    <row r="131" spans="1:65" s="2" customFormat="1" ht="19.2">
      <c r="A131" s="29"/>
      <c r="B131" s="180"/>
      <c r="C131" s="161"/>
      <c r="D131" s="162" t="s">
        <v>130</v>
      </c>
      <c r="E131" s="161"/>
      <c r="F131" s="163" t="s">
        <v>134</v>
      </c>
      <c r="G131" s="161"/>
      <c r="H131" s="161"/>
      <c r="I131" s="161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130</v>
      </c>
      <c r="AU131" s="14" t="s">
        <v>81</v>
      </c>
    </row>
    <row r="132" spans="1:65" s="2" customFormat="1">
      <c r="A132" s="29"/>
      <c r="B132" s="180"/>
      <c r="C132" s="161"/>
      <c r="D132" s="164" t="s">
        <v>131</v>
      </c>
      <c r="E132" s="161"/>
      <c r="F132" s="165" t="s">
        <v>136</v>
      </c>
      <c r="G132" s="161"/>
      <c r="H132" s="161"/>
      <c r="I132" s="161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131</v>
      </c>
      <c r="AU132" s="14" t="s">
        <v>81</v>
      </c>
    </row>
    <row r="133" spans="1:65" s="2" customFormat="1" ht="21.75" customHeight="1">
      <c r="A133" s="29"/>
      <c r="B133" s="180"/>
      <c r="C133" s="156" t="s">
        <v>137</v>
      </c>
      <c r="D133" s="156" t="s">
        <v>124</v>
      </c>
      <c r="E133" s="157" t="s">
        <v>138</v>
      </c>
      <c r="F133" s="158" t="s">
        <v>139</v>
      </c>
      <c r="G133" s="159" t="s">
        <v>135</v>
      </c>
      <c r="H133" s="160">
        <v>3</v>
      </c>
      <c r="I133" s="184"/>
      <c r="J133" s="176">
        <f>ROUND(I133*H133,2)</f>
        <v>0</v>
      </c>
      <c r="K133" s="158" t="s">
        <v>128</v>
      </c>
      <c r="L133" s="30"/>
      <c r="M133" s="136" t="s">
        <v>1</v>
      </c>
      <c r="N133" s="137" t="s">
        <v>37</v>
      </c>
      <c r="O133" s="55"/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0" t="s">
        <v>129</v>
      </c>
      <c r="AT133" s="140" t="s">
        <v>124</v>
      </c>
      <c r="AU133" s="140" t="s">
        <v>81</v>
      </c>
      <c r="AY133" s="14" t="s">
        <v>122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79</v>
      </c>
      <c r="BK133" s="141">
        <f>ROUND(I133*H133,2)</f>
        <v>0</v>
      </c>
      <c r="BL133" s="14" t="s">
        <v>129</v>
      </c>
      <c r="BM133" s="140" t="s">
        <v>140</v>
      </c>
    </row>
    <row r="134" spans="1:65" s="2" customFormat="1">
      <c r="A134" s="29"/>
      <c r="B134" s="180"/>
      <c r="C134" s="161"/>
      <c r="D134" s="162" t="s">
        <v>130</v>
      </c>
      <c r="E134" s="161"/>
      <c r="F134" s="163" t="s">
        <v>139</v>
      </c>
      <c r="G134" s="161"/>
      <c r="H134" s="161"/>
      <c r="I134" s="161"/>
      <c r="J134" s="161"/>
      <c r="K134" s="161"/>
      <c r="L134" s="30"/>
      <c r="M134" s="143"/>
      <c r="N134" s="144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81</v>
      </c>
    </row>
    <row r="135" spans="1:65" s="2" customFormat="1">
      <c r="A135" s="29"/>
      <c r="B135" s="180"/>
      <c r="C135" s="161"/>
      <c r="D135" s="164" t="s">
        <v>131</v>
      </c>
      <c r="E135" s="161"/>
      <c r="F135" s="165" t="s">
        <v>141</v>
      </c>
      <c r="G135" s="161"/>
      <c r="H135" s="161"/>
      <c r="I135" s="161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131</v>
      </c>
      <c r="AU135" s="14" t="s">
        <v>81</v>
      </c>
    </row>
    <row r="136" spans="1:65" s="2" customFormat="1" ht="21.75" customHeight="1">
      <c r="A136" s="29"/>
      <c r="B136" s="180"/>
      <c r="C136" s="156" t="s">
        <v>129</v>
      </c>
      <c r="D136" s="156" t="s">
        <v>124</v>
      </c>
      <c r="E136" s="157" t="s">
        <v>142</v>
      </c>
      <c r="F136" s="158" t="s">
        <v>143</v>
      </c>
      <c r="G136" s="159" t="s">
        <v>135</v>
      </c>
      <c r="H136" s="160">
        <v>1</v>
      </c>
      <c r="I136" s="184"/>
      <c r="J136" s="176">
        <f>ROUND(I136*H136,2)</f>
        <v>0</v>
      </c>
      <c r="K136" s="158" t="s">
        <v>128</v>
      </c>
      <c r="L136" s="30"/>
      <c r="M136" s="136" t="s">
        <v>1</v>
      </c>
      <c r="N136" s="137" t="s">
        <v>37</v>
      </c>
      <c r="O136" s="55"/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0" t="s">
        <v>129</v>
      </c>
      <c r="AT136" s="140" t="s">
        <v>124</v>
      </c>
      <c r="AU136" s="140" t="s">
        <v>81</v>
      </c>
      <c r="AY136" s="14" t="s">
        <v>122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4" t="s">
        <v>79</v>
      </c>
      <c r="BK136" s="141">
        <f>ROUND(I136*H136,2)</f>
        <v>0</v>
      </c>
      <c r="BL136" s="14" t="s">
        <v>129</v>
      </c>
      <c r="BM136" s="140" t="s">
        <v>144</v>
      </c>
    </row>
    <row r="137" spans="1:65" s="2" customFormat="1">
      <c r="A137" s="29"/>
      <c r="B137" s="180"/>
      <c r="C137" s="161"/>
      <c r="D137" s="162" t="s">
        <v>130</v>
      </c>
      <c r="E137" s="161"/>
      <c r="F137" s="163" t="s">
        <v>143</v>
      </c>
      <c r="G137" s="161"/>
      <c r="H137" s="161"/>
      <c r="I137" s="161"/>
      <c r="J137" s="161"/>
      <c r="K137" s="161"/>
      <c r="L137" s="30"/>
      <c r="M137" s="143"/>
      <c r="N137" s="144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130</v>
      </c>
      <c r="AU137" s="14" t="s">
        <v>81</v>
      </c>
    </row>
    <row r="138" spans="1:65" s="2" customFormat="1">
      <c r="A138" s="29"/>
      <c r="B138" s="180"/>
      <c r="C138" s="161"/>
      <c r="D138" s="164" t="s">
        <v>131</v>
      </c>
      <c r="E138" s="161"/>
      <c r="F138" s="165" t="s">
        <v>145</v>
      </c>
      <c r="G138" s="161"/>
      <c r="H138" s="161"/>
      <c r="I138" s="161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131</v>
      </c>
      <c r="AU138" s="14" t="s">
        <v>81</v>
      </c>
    </row>
    <row r="139" spans="1:65" s="2" customFormat="1" ht="21.75" customHeight="1">
      <c r="A139" s="29"/>
      <c r="B139" s="180"/>
      <c r="C139" s="156" t="s">
        <v>146</v>
      </c>
      <c r="D139" s="156" t="s">
        <v>124</v>
      </c>
      <c r="E139" s="157" t="s">
        <v>147</v>
      </c>
      <c r="F139" s="158" t="s">
        <v>148</v>
      </c>
      <c r="G139" s="159" t="s">
        <v>135</v>
      </c>
      <c r="H139" s="160">
        <v>1</v>
      </c>
      <c r="I139" s="184"/>
      <c r="J139" s="176">
        <f>ROUND(I139*H139,2)</f>
        <v>0</v>
      </c>
      <c r="K139" s="158" t="s">
        <v>128</v>
      </c>
      <c r="L139" s="30"/>
      <c r="M139" s="136" t="s">
        <v>1</v>
      </c>
      <c r="N139" s="137" t="s">
        <v>37</v>
      </c>
      <c r="O139" s="55"/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0" t="s">
        <v>129</v>
      </c>
      <c r="AT139" s="140" t="s">
        <v>124</v>
      </c>
      <c r="AU139" s="140" t="s">
        <v>81</v>
      </c>
      <c r="AY139" s="14" t="s">
        <v>122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4" t="s">
        <v>79</v>
      </c>
      <c r="BK139" s="141">
        <f>ROUND(I139*H139,2)</f>
        <v>0</v>
      </c>
      <c r="BL139" s="14" t="s">
        <v>129</v>
      </c>
      <c r="BM139" s="140" t="s">
        <v>149</v>
      </c>
    </row>
    <row r="140" spans="1:65" s="2" customFormat="1">
      <c r="A140" s="29"/>
      <c r="B140" s="180"/>
      <c r="C140" s="161"/>
      <c r="D140" s="162" t="s">
        <v>130</v>
      </c>
      <c r="E140" s="161"/>
      <c r="F140" s="163" t="s">
        <v>148</v>
      </c>
      <c r="G140" s="161"/>
      <c r="H140" s="161"/>
      <c r="I140" s="161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130</v>
      </c>
      <c r="AU140" s="14" t="s">
        <v>81</v>
      </c>
    </row>
    <row r="141" spans="1:65" s="2" customFormat="1">
      <c r="A141" s="29"/>
      <c r="B141" s="180"/>
      <c r="C141" s="161"/>
      <c r="D141" s="164" t="s">
        <v>131</v>
      </c>
      <c r="E141" s="161"/>
      <c r="F141" s="165" t="s">
        <v>150</v>
      </c>
      <c r="G141" s="161"/>
      <c r="H141" s="161"/>
      <c r="I141" s="161"/>
      <c r="J141" s="161"/>
      <c r="K141" s="161"/>
      <c r="L141" s="30"/>
      <c r="M141" s="143"/>
      <c r="N141" s="14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131</v>
      </c>
      <c r="AU141" s="14" t="s">
        <v>81</v>
      </c>
    </row>
    <row r="142" spans="1:65" s="2" customFormat="1" ht="21.75" customHeight="1">
      <c r="A142" s="29"/>
      <c r="B142" s="180"/>
      <c r="C142" s="156" t="s">
        <v>140</v>
      </c>
      <c r="D142" s="156" t="s">
        <v>124</v>
      </c>
      <c r="E142" s="157" t="s">
        <v>151</v>
      </c>
      <c r="F142" s="158" t="s">
        <v>152</v>
      </c>
      <c r="G142" s="159" t="s">
        <v>135</v>
      </c>
      <c r="H142" s="160">
        <v>3</v>
      </c>
      <c r="I142" s="184"/>
      <c r="J142" s="176">
        <f>ROUND(I142*H142,2)</f>
        <v>0</v>
      </c>
      <c r="K142" s="158" t="s">
        <v>128</v>
      </c>
      <c r="L142" s="30"/>
      <c r="M142" s="136" t="s">
        <v>1</v>
      </c>
      <c r="N142" s="137" t="s">
        <v>37</v>
      </c>
      <c r="O142" s="55"/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0" t="s">
        <v>129</v>
      </c>
      <c r="AT142" s="140" t="s">
        <v>124</v>
      </c>
      <c r="AU142" s="140" t="s">
        <v>81</v>
      </c>
      <c r="AY142" s="14" t="s">
        <v>122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79</v>
      </c>
      <c r="BK142" s="141">
        <f>ROUND(I142*H142,2)</f>
        <v>0</v>
      </c>
      <c r="BL142" s="14" t="s">
        <v>129</v>
      </c>
      <c r="BM142" s="140" t="s">
        <v>153</v>
      </c>
    </row>
    <row r="143" spans="1:65" s="2" customFormat="1">
      <c r="A143" s="29"/>
      <c r="B143" s="180"/>
      <c r="C143" s="161"/>
      <c r="D143" s="162" t="s">
        <v>130</v>
      </c>
      <c r="E143" s="161"/>
      <c r="F143" s="163" t="s">
        <v>152</v>
      </c>
      <c r="G143" s="161"/>
      <c r="H143" s="161"/>
      <c r="I143" s="161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81</v>
      </c>
    </row>
    <row r="144" spans="1:65" s="2" customFormat="1">
      <c r="A144" s="29"/>
      <c r="B144" s="180"/>
      <c r="C144" s="161"/>
      <c r="D144" s="164" t="s">
        <v>131</v>
      </c>
      <c r="E144" s="161"/>
      <c r="F144" s="165" t="s">
        <v>154</v>
      </c>
      <c r="G144" s="161"/>
      <c r="H144" s="161"/>
      <c r="I144" s="161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131</v>
      </c>
      <c r="AU144" s="14" t="s">
        <v>81</v>
      </c>
    </row>
    <row r="145" spans="1:65" s="2" customFormat="1" ht="21.75" customHeight="1">
      <c r="A145" s="29"/>
      <c r="B145" s="180"/>
      <c r="C145" s="156" t="s">
        <v>155</v>
      </c>
      <c r="D145" s="156" t="s">
        <v>124</v>
      </c>
      <c r="E145" s="157" t="s">
        <v>156</v>
      </c>
      <c r="F145" s="158" t="s">
        <v>157</v>
      </c>
      <c r="G145" s="159" t="s">
        <v>135</v>
      </c>
      <c r="H145" s="160">
        <v>1</v>
      </c>
      <c r="I145" s="184"/>
      <c r="J145" s="176">
        <f>ROUND(I145*H145,2)</f>
        <v>0</v>
      </c>
      <c r="K145" s="158" t="s">
        <v>128</v>
      </c>
      <c r="L145" s="30"/>
      <c r="M145" s="136" t="s">
        <v>1</v>
      </c>
      <c r="N145" s="137" t="s">
        <v>37</v>
      </c>
      <c r="O145" s="55"/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0" t="s">
        <v>129</v>
      </c>
      <c r="AT145" s="140" t="s">
        <v>124</v>
      </c>
      <c r="AU145" s="140" t="s">
        <v>81</v>
      </c>
      <c r="AY145" s="14" t="s">
        <v>122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4" t="s">
        <v>79</v>
      </c>
      <c r="BK145" s="141">
        <f>ROUND(I145*H145,2)</f>
        <v>0</v>
      </c>
      <c r="BL145" s="14" t="s">
        <v>129</v>
      </c>
      <c r="BM145" s="140" t="s">
        <v>158</v>
      </c>
    </row>
    <row r="146" spans="1:65" s="2" customFormat="1">
      <c r="A146" s="29"/>
      <c r="B146" s="180"/>
      <c r="C146" s="161"/>
      <c r="D146" s="162" t="s">
        <v>130</v>
      </c>
      <c r="E146" s="161"/>
      <c r="F146" s="163" t="s">
        <v>157</v>
      </c>
      <c r="G146" s="161"/>
      <c r="H146" s="161"/>
      <c r="I146" s="161"/>
      <c r="J146" s="161"/>
      <c r="K146" s="161"/>
      <c r="L146" s="30"/>
      <c r="M146" s="143"/>
      <c r="N146" s="144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130</v>
      </c>
      <c r="AU146" s="14" t="s">
        <v>81</v>
      </c>
    </row>
    <row r="147" spans="1:65" s="2" customFormat="1">
      <c r="A147" s="29"/>
      <c r="B147" s="180"/>
      <c r="C147" s="161"/>
      <c r="D147" s="164" t="s">
        <v>131</v>
      </c>
      <c r="E147" s="161"/>
      <c r="F147" s="165" t="s">
        <v>159</v>
      </c>
      <c r="G147" s="161"/>
      <c r="H147" s="161"/>
      <c r="I147" s="161"/>
      <c r="J147" s="161"/>
      <c r="K147" s="161"/>
      <c r="L147" s="30"/>
      <c r="M147" s="143"/>
      <c r="N147" s="14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131</v>
      </c>
      <c r="AU147" s="14" t="s">
        <v>81</v>
      </c>
    </row>
    <row r="148" spans="1:65" s="2" customFormat="1" ht="24.15" customHeight="1">
      <c r="A148" s="29"/>
      <c r="B148" s="180"/>
      <c r="C148" s="156" t="s">
        <v>144</v>
      </c>
      <c r="D148" s="156" t="s">
        <v>124</v>
      </c>
      <c r="E148" s="157" t="s">
        <v>160</v>
      </c>
      <c r="F148" s="158" t="s">
        <v>161</v>
      </c>
      <c r="G148" s="159" t="s">
        <v>162</v>
      </c>
      <c r="H148" s="160">
        <v>1440</v>
      </c>
      <c r="I148" s="184"/>
      <c r="J148" s="176">
        <f>ROUND(I148*H148,2)</f>
        <v>0</v>
      </c>
      <c r="K148" s="158" t="s">
        <v>128</v>
      </c>
      <c r="L148" s="30"/>
      <c r="M148" s="136" t="s">
        <v>1</v>
      </c>
      <c r="N148" s="137" t="s">
        <v>37</v>
      </c>
      <c r="O148" s="55"/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0" t="s">
        <v>129</v>
      </c>
      <c r="AT148" s="140" t="s">
        <v>124</v>
      </c>
      <c r="AU148" s="140" t="s">
        <v>81</v>
      </c>
      <c r="AY148" s="14" t="s">
        <v>122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4" t="s">
        <v>79</v>
      </c>
      <c r="BK148" s="141">
        <f>ROUND(I148*H148,2)</f>
        <v>0</v>
      </c>
      <c r="BL148" s="14" t="s">
        <v>129</v>
      </c>
      <c r="BM148" s="140" t="s">
        <v>163</v>
      </c>
    </row>
    <row r="149" spans="1:65" s="2" customFormat="1" ht="19.2">
      <c r="A149" s="29"/>
      <c r="B149" s="180"/>
      <c r="C149" s="161"/>
      <c r="D149" s="162" t="s">
        <v>130</v>
      </c>
      <c r="E149" s="161"/>
      <c r="F149" s="163" t="s">
        <v>161</v>
      </c>
      <c r="G149" s="161"/>
      <c r="H149" s="161"/>
      <c r="I149" s="161"/>
      <c r="J149" s="161"/>
      <c r="K149" s="161"/>
      <c r="L149" s="30"/>
      <c r="M149" s="143"/>
      <c r="N149" s="144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81</v>
      </c>
    </row>
    <row r="150" spans="1:65" s="2" customFormat="1">
      <c r="A150" s="29"/>
      <c r="B150" s="180"/>
      <c r="C150" s="161"/>
      <c r="D150" s="164" t="s">
        <v>131</v>
      </c>
      <c r="E150" s="161"/>
      <c r="F150" s="165" t="s">
        <v>164</v>
      </c>
      <c r="G150" s="161"/>
      <c r="H150" s="161"/>
      <c r="I150" s="161"/>
      <c r="J150" s="161"/>
      <c r="K150" s="161"/>
      <c r="L150" s="30"/>
      <c r="M150" s="143"/>
      <c r="N150" s="144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131</v>
      </c>
      <c r="AU150" s="14" t="s">
        <v>81</v>
      </c>
    </row>
    <row r="151" spans="1:65" s="2" customFormat="1" ht="16.5" customHeight="1">
      <c r="A151" s="29"/>
      <c r="B151" s="180"/>
      <c r="C151" s="156" t="s">
        <v>165</v>
      </c>
      <c r="D151" s="156" t="s">
        <v>124</v>
      </c>
      <c r="E151" s="157" t="s">
        <v>166</v>
      </c>
      <c r="F151" s="158" t="s">
        <v>167</v>
      </c>
      <c r="G151" s="159" t="s">
        <v>168</v>
      </c>
      <c r="H151" s="160">
        <v>45</v>
      </c>
      <c r="I151" s="184"/>
      <c r="J151" s="176">
        <f>ROUND(I151*H151,2)</f>
        <v>0</v>
      </c>
      <c r="K151" s="158" t="s">
        <v>128</v>
      </c>
      <c r="L151" s="30"/>
      <c r="M151" s="136" t="s">
        <v>1</v>
      </c>
      <c r="N151" s="137" t="s">
        <v>37</v>
      </c>
      <c r="O151" s="55"/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0" t="s">
        <v>129</v>
      </c>
      <c r="AT151" s="140" t="s">
        <v>124</v>
      </c>
      <c r="AU151" s="140" t="s">
        <v>81</v>
      </c>
      <c r="AY151" s="14" t="s">
        <v>122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4" t="s">
        <v>79</v>
      </c>
      <c r="BK151" s="141">
        <f>ROUND(I151*H151,2)</f>
        <v>0</v>
      </c>
      <c r="BL151" s="14" t="s">
        <v>129</v>
      </c>
      <c r="BM151" s="140" t="s">
        <v>169</v>
      </c>
    </row>
    <row r="152" spans="1:65" s="2" customFormat="1">
      <c r="A152" s="29"/>
      <c r="B152" s="180"/>
      <c r="C152" s="161"/>
      <c r="D152" s="162" t="s">
        <v>130</v>
      </c>
      <c r="E152" s="161"/>
      <c r="F152" s="163" t="s">
        <v>167</v>
      </c>
      <c r="G152" s="161"/>
      <c r="H152" s="161"/>
      <c r="I152" s="161"/>
      <c r="J152" s="161"/>
      <c r="K152" s="161"/>
      <c r="L152" s="30"/>
      <c r="M152" s="143"/>
      <c r="N152" s="144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130</v>
      </c>
      <c r="AU152" s="14" t="s">
        <v>81</v>
      </c>
    </row>
    <row r="153" spans="1:65" s="2" customFormat="1">
      <c r="A153" s="29"/>
      <c r="B153" s="180"/>
      <c r="C153" s="161"/>
      <c r="D153" s="164" t="s">
        <v>131</v>
      </c>
      <c r="E153" s="161"/>
      <c r="F153" s="165" t="s">
        <v>170</v>
      </c>
      <c r="G153" s="161"/>
      <c r="H153" s="161"/>
      <c r="I153" s="161"/>
      <c r="J153" s="161"/>
      <c r="K153" s="161"/>
      <c r="L153" s="30"/>
      <c r="M153" s="143"/>
      <c r="N153" s="14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131</v>
      </c>
      <c r="AU153" s="14" t="s">
        <v>81</v>
      </c>
    </row>
    <row r="154" spans="1:65" s="2" customFormat="1" ht="16.5" customHeight="1">
      <c r="A154" s="29"/>
      <c r="B154" s="180"/>
      <c r="C154" s="156" t="s">
        <v>149</v>
      </c>
      <c r="D154" s="156" t="s">
        <v>124</v>
      </c>
      <c r="E154" s="157" t="s">
        <v>171</v>
      </c>
      <c r="F154" s="158" t="s">
        <v>172</v>
      </c>
      <c r="G154" s="159" t="s">
        <v>168</v>
      </c>
      <c r="H154" s="160">
        <v>45</v>
      </c>
      <c r="I154" s="184"/>
      <c r="J154" s="176">
        <f>ROUND(I154*H154,2)</f>
        <v>0</v>
      </c>
      <c r="K154" s="158" t="s">
        <v>128</v>
      </c>
      <c r="L154" s="30"/>
      <c r="M154" s="136" t="s">
        <v>1</v>
      </c>
      <c r="N154" s="137" t="s">
        <v>37</v>
      </c>
      <c r="O154" s="55"/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0" t="s">
        <v>129</v>
      </c>
      <c r="AT154" s="140" t="s">
        <v>124</v>
      </c>
      <c r="AU154" s="140" t="s">
        <v>81</v>
      </c>
      <c r="AY154" s="14" t="s">
        <v>122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4" t="s">
        <v>79</v>
      </c>
      <c r="BK154" s="141">
        <f>ROUND(I154*H154,2)</f>
        <v>0</v>
      </c>
      <c r="BL154" s="14" t="s">
        <v>129</v>
      </c>
      <c r="BM154" s="140" t="s">
        <v>173</v>
      </c>
    </row>
    <row r="155" spans="1:65" s="2" customFormat="1">
      <c r="A155" s="29"/>
      <c r="B155" s="180"/>
      <c r="C155" s="161"/>
      <c r="D155" s="162" t="s">
        <v>130</v>
      </c>
      <c r="E155" s="161"/>
      <c r="F155" s="163" t="s">
        <v>172</v>
      </c>
      <c r="G155" s="161"/>
      <c r="H155" s="161"/>
      <c r="I155" s="161"/>
      <c r="J155" s="161"/>
      <c r="K155" s="161"/>
      <c r="L155" s="30"/>
      <c r="M155" s="143"/>
      <c r="N155" s="144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130</v>
      </c>
      <c r="AU155" s="14" t="s">
        <v>81</v>
      </c>
    </row>
    <row r="156" spans="1:65" s="2" customFormat="1">
      <c r="A156" s="29"/>
      <c r="B156" s="180"/>
      <c r="C156" s="161"/>
      <c r="D156" s="164" t="s">
        <v>131</v>
      </c>
      <c r="E156" s="161"/>
      <c r="F156" s="165" t="s">
        <v>174</v>
      </c>
      <c r="G156" s="161"/>
      <c r="H156" s="161"/>
      <c r="I156" s="161"/>
      <c r="J156" s="161"/>
      <c r="K156" s="161"/>
      <c r="L156" s="30"/>
      <c r="M156" s="143"/>
      <c r="N156" s="144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131</v>
      </c>
      <c r="AU156" s="14" t="s">
        <v>81</v>
      </c>
    </row>
    <row r="157" spans="1:65" s="2" customFormat="1" ht="24.15" customHeight="1">
      <c r="A157" s="29"/>
      <c r="B157" s="180"/>
      <c r="C157" s="156" t="s">
        <v>175</v>
      </c>
      <c r="D157" s="156" t="s">
        <v>124</v>
      </c>
      <c r="E157" s="157" t="s">
        <v>176</v>
      </c>
      <c r="F157" s="158" t="s">
        <v>177</v>
      </c>
      <c r="G157" s="159" t="s">
        <v>168</v>
      </c>
      <c r="H157" s="160">
        <v>6.5</v>
      </c>
      <c r="I157" s="184"/>
      <c r="J157" s="176">
        <f>ROUND(I157*H157,2)</f>
        <v>0</v>
      </c>
      <c r="K157" s="158" t="s">
        <v>128</v>
      </c>
      <c r="L157" s="30"/>
      <c r="M157" s="136" t="s">
        <v>1</v>
      </c>
      <c r="N157" s="137" t="s">
        <v>37</v>
      </c>
      <c r="O157" s="55"/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0" t="s">
        <v>129</v>
      </c>
      <c r="AT157" s="140" t="s">
        <v>124</v>
      </c>
      <c r="AU157" s="140" t="s">
        <v>81</v>
      </c>
      <c r="AY157" s="14" t="s">
        <v>122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4" t="s">
        <v>79</v>
      </c>
      <c r="BK157" s="141">
        <f>ROUND(I157*H157,2)</f>
        <v>0</v>
      </c>
      <c r="BL157" s="14" t="s">
        <v>129</v>
      </c>
      <c r="BM157" s="140" t="s">
        <v>178</v>
      </c>
    </row>
    <row r="158" spans="1:65" s="2" customFormat="1" ht="19.2">
      <c r="A158" s="29"/>
      <c r="B158" s="180"/>
      <c r="C158" s="161"/>
      <c r="D158" s="162" t="s">
        <v>130</v>
      </c>
      <c r="E158" s="161"/>
      <c r="F158" s="163" t="s">
        <v>177</v>
      </c>
      <c r="G158" s="161"/>
      <c r="H158" s="161"/>
      <c r="I158" s="161"/>
      <c r="J158" s="161"/>
      <c r="K158" s="161"/>
      <c r="L158" s="30"/>
      <c r="M158" s="143"/>
      <c r="N158" s="144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130</v>
      </c>
      <c r="AU158" s="14" t="s">
        <v>81</v>
      </c>
    </row>
    <row r="159" spans="1:65" s="2" customFormat="1">
      <c r="A159" s="29"/>
      <c r="B159" s="180"/>
      <c r="C159" s="161"/>
      <c r="D159" s="164" t="s">
        <v>131</v>
      </c>
      <c r="E159" s="161"/>
      <c r="F159" s="165" t="s">
        <v>179</v>
      </c>
      <c r="G159" s="161"/>
      <c r="H159" s="161"/>
      <c r="I159" s="161"/>
      <c r="J159" s="161"/>
      <c r="K159" s="161"/>
      <c r="L159" s="30"/>
      <c r="M159" s="143"/>
      <c r="N159" s="144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131</v>
      </c>
      <c r="AU159" s="14" t="s">
        <v>81</v>
      </c>
    </row>
    <row r="160" spans="1:65" s="2" customFormat="1" ht="16.5" customHeight="1">
      <c r="A160" s="29"/>
      <c r="B160" s="180"/>
      <c r="C160" s="156" t="s">
        <v>153</v>
      </c>
      <c r="D160" s="156" t="s">
        <v>124</v>
      </c>
      <c r="E160" s="157" t="s">
        <v>180</v>
      </c>
      <c r="F160" s="158" t="s">
        <v>181</v>
      </c>
      <c r="G160" s="159" t="s">
        <v>182</v>
      </c>
      <c r="H160" s="160">
        <v>12.35</v>
      </c>
      <c r="I160" s="184"/>
      <c r="J160" s="176">
        <f>ROUND(I160*H160,2)</f>
        <v>0</v>
      </c>
      <c r="K160" s="158" t="s">
        <v>128</v>
      </c>
      <c r="L160" s="30"/>
      <c r="M160" s="136" t="s">
        <v>1</v>
      </c>
      <c r="N160" s="137" t="s">
        <v>37</v>
      </c>
      <c r="O160" s="55"/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0" t="s">
        <v>129</v>
      </c>
      <c r="AT160" s="140" t="s">
        <v>124</v>
      </c>
      <c r="AU160" s="140" t="s">
        <v>81</v>
      </c>
      <c r="AY160" s="14" t="s">
        <v>122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4" t="s">
        <v>79</v>
      </c>
      <c r="BK160" s="141">
        <f>ROUND(I160*H160,2)</f>
        <v>0</v>
      </c>
      <c r="BL160" s="14" t="s">
        <v>129</v>
      </c>
      <c r="BM160" s="140" t="s">
        <v>183</v>
      </c>
    </row>
    <row r="161" spans="1:65" s="2" customFormat="1">
      <c r="A161" s="29"/>
      <c r="B161" s="180"/>
      <c r="C161" s="161"/>
      <c r="D161" s="162" t="s">
        <v>130</v>
      </c>
      <c r="E161" s="161"/>
      <c r="F161" s="163" t="s">
        <v>181</v>
      </c>
      <c r="G161" s="161"/>
      <c r="H161" s="161"/>
      <c r="I161" s="161"/>
      <c r="J161" s="161"/>
      <c r="K161" s="161"/>
      <c r="L161" s="30"/>
      <c r="M161" s="143"/>
      <c r="N161" s="144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130</v>
      </c>
      <c r="AU161" s="14" t="s">
        <v>81</v>
      </c>
    </row>
    <row r="162" spans="1:65" s="2" customFormat="1">
      <c r="A162" s="29"/>
      <c r="B162" s="180"/>
      <c r="C162" s="161"/>
      <c r="D162" s="164" t="s">
        <v>131</v>
      </c>
      <c r="E162" s="161"/>
      <c r="F162" s="165" t="s">
        <v>184</v>
      </c>
      <c r="G162" s="161"/>
      <c r="H162" s="161"/>
      <c r="I162" s="161"/>
      <c r="J162" s="161"/>
      <c r="K162" s="161"/>
      <c r="L162" s="30"/>
      <c r="M162" s="143"/>
      <c r="N162" s="14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131</v>
      </c>
      <c r="AU162" s="14" t="s">
        <v>81</v>
      </c>
    </row>
    <row r="163" spans="1:65" s="2" customFormat="1" ht="24.15" customHeight="1">
      <c r="A163" s="29"/>
      <c r="B163" s="180"/>
      <c r="C163" s="156" t="s">
        <v>185</v>
      </c>
      <c r="D163" s="156" t="s">
        <v>124</v>
      </c>
      <c r="E163" s="157" t="s">
        <v>186</v>
      </c>
      <c r="F163" s="158" t="s">
        <v>187</v>
      </c>
      <c r="G163" s="159" t="s">
        <v>182</v>
      </c>
      <c r="H163" s="160">
        <v>1466.75</v>
      </c>
      <c r="I163" s="184"/>
      <c r="J163" s="176">
        <f>ROUND(I163*H163,2)</f>
        <v>0</v>
      </c>
      <c r="K163" s="158" t="s">
        <v>128</v>
      </c>
      <c r="L163" s="30"/>
      <c r="M163" s="136" t="s">
        <v>1</v>
      </c>
      <c r="N163" s="137" t="s">
        <v>37</v>
      </c>
      <c r="O163" s="55"/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0" t="s">
        <v>129</v>
      </c>
      <c r="AT163" s="140" t="s">
        <v>124</v>
      </c>
      <c r="AU163" s="140" t="s">
        <v>81</v>
      </c>
      <c r="AY163" s="14" t="s">
        <v>122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4" t="s">
        <v>79</v>
      </c>
      <c r="BK163" s="141">
        <f>ROUND(I163*H163,2)</f>
        <v>0</v>
      </c>
      <c r="BL163" s="14" t="s">
        <v>129</v>
      </c>
      <c r="BM163" s="140" t="s">
        <v>188</v>
      </c>
    </row>
    <row r="164" spans="1:65" s="2" customFormat="1" ht="19.2">
      <c r="A164" s="29"/>
      <c r="B164" s="180"/>
      <c r="C164" s="161"/>
      <c r="D164" s="162" t="s">
        <v>130</v>
      </c>
      <c r="E164" s="161"/>
      <c r="F164" s="163" t="s">
        <v>187</v>
      </c>
      <c r="G164" s="161"/>
      <c r="H164" s="161"/>
      <c r="I164" s="161"/>
      <c r="J164" s="161"/>
      <c r="K164" s="161"/>
      <c r="L164" s="30"/>
      <c r="M164" s="143"/>
      <c r="N164" s="144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130</v>
      </c>
      <c r="AU164" s="14" t="s">
        <v>81</v>
      </c>
    </row>
    <row r="165" spans="1:65" s="2" customFormat="1">
      <c r="A165" s="29"/>
      <c r="B165" s="180"/>
      <c r="C165" s="161"/>
      <c r="D165" s="164" t="s">
        <v>131</v>
      </c>
      <c r="E165" s="161"/>
      <c r="F165" s="165" t="s">
        <v>189</v>
      </c>
      <c r="G165" s="161"/>
      <c r="H165" s="161"/>
      <c r="I165" s="161"/>
      <c r="J165" s="161"/>
      <c r="K165" s="161"/>
      <c r="L165" s="30"/>
      <c r="M165" s="143"/>
      <c r="N165" s="144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131</v>
      </c>
      <c r="AU165" s="14" t="s">
        <v>81</v>
      </c>
    </row>
    <row r="166" spans="1:65" s="2" customFormat="1" ht="16.5" customHeight="1">
      <c r="A166" s="29"/>
      <c r="B166" s="180"/>
      <c r="C166" s="156" t="s">
        <v>158</v>
      </c>
      <c r="D166" s="156" t="s">
        <v>124</v>
      </c>
      <c r="E166" s="157" t="s">
        <v>190</v>
      </c>
      <c r="F166" s="158" t="s">
        <v>191</v>
      </c>
      <c r="G166" s="159" t="s">
        <v>182</v>
      </c>
      <c r="H166" s="160">
        <v>2418.4299999999998</v>
      </c>
      <c r="I166" s="184"/>
      <c r="J166" s="176">
        <f>ROUND(I166*H166,2)</f>
        <v>0</v>
      </c>
      <c r="K166" s="158" t="s">
        <v>128</v>
      </c>
      <c r="L166" s="30"/>
      <c r="M166" s="136" t="s">
        <v>1</v>
      </c>
      <c r="N166" s="137" t="s">
        <v>37</v>
      </c>
      <c r="O166" s="55"/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0" t="s">
        <v>129</v>
      </c>
      <c r="AT166" s="140" t="s">
        <v>124</v>
      </c>
      <c r="AU166" s="140" t="s">
        <v>81</v>
      </c>
      <c r="AY166" s="14" t="s">
        <v>122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4" t="s">
        <v>79</v>
      </c>
      <c r="BK166" s="141">
        <f>ROUND(I166*H166,2)</f>
        <v>0</v>
      </c>
      <c r="BL166" s="14" t="s">
        <v>129</v>
      </c>
      <c r="BM166" s="140" t="s">
        <v>192</v>
      </c>
    </row>
    <row r="167" spans="1:65" s="2" customFormat="1">
      <c r="A167" s="29"/>
      <c r="B167" s="180"/>
      <c r="C167" s="161"/>
      <c r="D167" s="162" t="s">
        <v>130</v>
      </c>
      <c r="E167" s="161"/>
      <c r="F167" s="163" t="s">
        <v>191</v>
      </c>
      <c r="G167" s="161"/>
      <c r="H167" s="161"/>
      <c r="I167" s="161"/>
      <c r="J167" s="161"/>
      <c r="K167" s="161"/>
      <c r="L167" s="30"/>
      <c r="M167" s="143"/>
      <c r="N167" s="144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130</v>
      </c>
      <c r="AU167" s="14" t="s">
        <v>81</v>
      </c>
    </row>
    <row r="168" spans="1:65" s="2" customFormat="1">
      <c r="A168" s="29"/>
      <c r="B168" s="180"/>
      <c r="C168" s="161"/>
      <c r="D168" s="164" t="s">
        <v>131</v>
      </c>
      <c r="E168" s="161"/>
      <c r="F168" s="165" t="s">
        <v>193</v>
      </c>
      <c r="G168" s="161"/>
      <c r="H168" s="161"/>
      <c r="I168" s="161"/>
      <c r="J168" s="161"/>
      <c r="K168" s="161"/>
      <c r="L168" s="30"/>
      <c r="M168" s="143"/>
      <c r="N168" s="144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131</v>
      </c>
      <c r="AU168" s="14" t="s">
        <v>81</v>
      </c>
    </row>
    <row r="169" spans="1:65" s="2" customFormat="1" ht="21.75" customHeight="1">
      <c r="A169" s="29"/>
      <c r="B169" s="180"/>
      <c r="C169" s="156" t="s">
        <v>8</v>
      </c>
      <c r="D169" s="156" t="s">
        <v>124</v>
      </c>
      <c r="E169" s="157" t="s">
        <v>194</v>
      </c>
      <c r="F169" s="158" t="s">
        <v>195</v>
      </c>
      <c r="G169" s="159" t="s">
        <v>182</v>
      </c>
      <c r="H169" s="160">
        <v>342.66</v>
      </c>
      <c r="I169" s="184"/>
      <c r="J169" s="176">
        <f>ROUND(I169*H169,2)</f>
        <v>0</v>
      </c>
      <c r="K169" s="158" t="s">
        <v>128</v>
      </c>
      <c r="L169" s="30"/>
      <c r="M169" s="136" t="s">
        <v>1</v>
      </c>
      <c r="N169" s="137" t="s">
        <v>37</v>
      </c>
      <c r="O169" s="55"/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0" t="s">
        <v>129</v>
      </c>
      <c r="AT169" s="140" t="s">
        <v>124</v>
      </c>
      <c r="AU169" s="140" t="s">
        <v>81</v>
      </c>
      <c r="AY169" s="14" t="s">
        <v>122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4" t="s">
        <v>79</v>
      </c>
      <c r="BK169" s="141">
        <f>ROUND(I169*H169,2)</f>
        <v>0</v>
      </c>
      <c r="BL169" s="14" t="s">
        <v>129</v>
      </c>
      <c r="BM169" s="140" t="s">
        <v>196</v>
      </c>
    </row>
    <row r="170" spans="1:65" s="2" customFormat="1">
      <c r="A170" s="29"/>
      <c r="B170" s="180"/>
      <c r="C170" s="161"/>
      <c r="D170" s="162" t="s">
        <v>130</v>
      </c>
      <c r="E170" s="161"/>
      <c r="F170" s="163" t="s">
        <v>195</v>
      </c>
      <c r="G170" s="161"/>
      <c r="H170" s="161"/>
      <c r="I170" s="161"/>
      <c r="J170" s="161"/>
      <c r="K170" s="161"/>
      <c r="L170" s="30"/>
      <c r="M170" s="143"/>
      <c r="N170" s="144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130</v>
      </c>
      <c r="AU170" s="14" t="s">
        <v>81</v>
      </c>
    </row>
    <row r="171" spans="1:65" s="2" customFormat="1">
      <c r="A171" s="29"/>
      <c r="B171" s="180"/>
      <c r="C171" s="161"/>
      <c r="D171" s="164" t="s">
        <v>131</v>
      </c>
      <c r="E171" s="161"/>
      <c r="F171" s="165" t="s">
        <v>197</v>
      </c>
      <c r="G171" s="161"/>
      <c r="H171" s="161"/>
      <c r="I171" s="161"/>
      <c r="J171" s="161"/>
      <c r="K171" s="161"/>
      <c r="L171" s="30"/>
      <c r="M171" s="143"/>
      <c r="N171" s="144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131</v>
      </c>
      <c r="AU171" s="14" t="s">
        <v>81</v>
      </c>
    </row>
    <row r="172" spans="1:65" s="2" customFormat="1" ht="16.5" customHeight="1">
      <c r="A172" s="29"/>
      <c r="B172" s="180"/>
      <c r="C172" s="156" t="s">
        <v>163</v>
      </c>
      <c r="D172" s="156" t="s">
        <v>124</v>
      </c>
      <c r="E172" s="157" t="s">
        <v>198</v>
      </c>
      <c r="F172" s="158" t="s">
        <v>199</v>
      </c>
      <c r="G172" s="159" t="s">
        <v>182</v>
      </c>
      <c r="H172" s="160">
        <v>77.248000000000005</v>
      </c>
      <c r="I172" s="184"/>
      <c r="J172" s="176">
        <f>ROUND(I172*H172,2)</f>
        <v>0</v>
      </c>
      <c r="K172" s="158" t="s">
        <v>128</v>
      </c>
      <c r="L172" s="30"/>
      <c r="M172" s="136" t="s">
        <v>1</v>
      </c>
      <c r="N172" s="137" t="s">
        <v>37</v>
      </c>
      <c r="O172" s="55"/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0" t="s">
        <v>129</v>
      </c>
      <c r="AT172" s="140" t="s">
        <v>124</v>
      </c>
      <c r="AU172" s="140" t="s">
        <v>81</v>
      </c>
      <c r="AY172" s="14" t="s">
        <v>122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4" t="s">
        <v>79</v>
      </c>
      <c r="BK172" s="141">
        <f>ROUND(I172*H172,2)</f>
        <v>0</v>
      </c>
      <c r="BL172" s="14" t="s">
        <v>129</v>
      </c>
      <c r="BM172" s="140" t="s">
        <v>200</v>
      </c>
    </row>
    <row r="173" spans="1:65" s="2" customFormat="1">
      <c r="A173" s="29"/>
      <c r="B173" s="180"/>
      <c r="C173" s="161"/>
      <c r="D173" s="162" t="s">
        <v>130</v>
      </c>
      <c r="E173" s="161"/>
      <c r="F173" s="163" t="s">
        <v>199</v>
      </c>
      <c r="G173" s="161"/>
      <c r="H173" s="161"/>
      <c r="I173" s="161"/>
      <c r="J173" s="161"/>
      <c r="K173" s="161"/>
      <c r="L173" s="30"/>
      <c r="M173" s="143"/>
      <c r="N173" s="144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130</v>
      </c>
      <c r="AU173" s="14" t="s">
        <v>81</v>
      </c>
    </row>
    <row r="174" spans="1:65" s="2" customFormat="1">
      <c r="A174" s="29"/>
      <c r="B174" s="180"/>
      <c r="C174" s="161"/>
      <c r="D174" s="164" t="s">
        <v>131</v>
      </c>
      <c r="E174" s="161"/>
      <c r="F174" s="165" t="s">
        <v>201</v>
      </c>
      <c r="G174" s="161"/>
      <c r="H174" s="161"/>
      <c r="I174" s="161"/>
      <c r="J174" s="161"/>
      <c r="K174" s="161"/>
      <c r="L174" s="30"/>
      <c r="M174" s="143"/>
      <c r="N174" s="144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131</v>
      </c>
      <c r="AU174" s="14" t="s">
        <v>81</v>
      </c>
    </row>
    <row r="175" spans="1:65" s="2" customFormat="1" ht="21.75" customHeight="1">
      <c r="A175" s="29"/>
      <c r="B175" s="180"/>
      <c r="C175" s="156" t="s">
        <v>202</v>
      </c>
      <c r="D175" s="156" t="s">
        <v>124</v>
      </c>
      <c r="E175" s="157" t="s">
        <v>203</v>
      </c>
      <c r="F175" s="158" t="s">
        <v>204</v>
      </c>
      <c r="G175" s="159" t="s">
        <v>127</v>
      </c>
      <c r="H175" s="160">
        <v>1380.8</v>
      </c>
      <c r="I175" s="184"/>
      <c r="J175" s="176">
        <f>ROUND(I175*H175,2)</f>
        <v>0</v>
      </c>
      <c r="K175" s="158" t="s">
        <v>128</v>
      </c>
      <c r="L175" s="30"/>
      <c r="M175" s="136" t="s">
        <v>1</v>
      </c>
      <c r="N175" s="137" t="s">
        <v>37</v>
      </c>
      <c r="O175" s="55"/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0" t="s">
        <v>129</v>
      </c>
      <c r="AT175" s="140" t="s">
        <v>124</v>
      </c>
      <c r="AU175" s="140" t="s">
        <v>81</v>
      </c>
      <c r="AY175" s="14" t="s">
        <v>122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4" t="s">
        <v>79</v>
      </c>
      <c r="BK175" s="141">
        <f>ROUND(I175*H175,2)</f>
        <v>0</v>
      </c>
      <c r="BL175" s="14" t="s">
        <v>129</v>
      </c>
      <c r="BM175" s="140" t="s">
        <v>205</v>
      </c>
    </row>
    <row r="176" spans="1:65" s="2" customFormat="1">
      <c r="A176" s="29"/>
      <c r="B176" s="180"/>
      <c r="C176" s="161"/>
      <c r="D176" s="162" t="s">
        <v>130</v>
      </c>
      <c r="E176" s="161"/>
      <c r="F176" s="163" t="s">
        <v>204</v>
      </c>
      <c r="G176" s="161"/>
      <c r="H176" s="161"/>
      <c r="I176" s="161"/>
      <c r="J176" s="161"/>
      <c r="K176" s="161"/>
      <c r="L176" s="30"/>
      <c r="M176" s="143"/>
      <c r="N176" s="144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130</v>
      </c>
      <c r="AU176" s="14" t="s">
        <v>81</v>
      </c>
    </row>
    <row r="177" spans="1:65" s="2" customFormat="1">
      <c r="A177" s="29"/>
      <c r="B177" s="180"/>
      <c r="C177" s="161"/>
      <c r="D177" s="164" t="s">
        <v>131</v>
      </c>
      <c r="E177" s="161"/>
      <c r="F177" s="165" t="s">
        <v>206</v>
      </c>
      <c r="G177" s="161"/>
      <c r="H177" s="161"/>
      <c r="I177" s="161"/>
      <c r="J177" s="161"/>
      <c r="K177" s="161"/>
      <c r="L177" s="30"/>
      <c r="M177" s="143"/>
      <c r="N177" s="144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131</v>
      </c>
      <c r="AU177" s="14" t="s">
        <v>81</v>
      </c>
    </row>
    <row r="178" spans="1:65" s="2" customFormat="1" ht="16.5" customHeight="1">
      <c r="A178" s="29"/>
      <c r="B178" s="180"/>
      <c r="C178" s="156" t="s">
        <v>169</v>
      </c>
      <c r="D178" s="156" t="s">
        <v>124</v>
      </c>
      <c r="E178" s="157" t="s">
        <v>207</v>
      </c>
      <c r="F178" s="158" t="s">
        <v>208</v>
      </c>
      <c r="G178" s="159" t="s">
        <v>127</v>
      </c>
      <c r="H178" s="160">
        <v>1380.8</v>
      </c>
      <c r="I178" s="184"/>
      <c r="J178" s="176">
        <f>ROUND(I178*H178,2)</f>
        <v>0</v>
      </c>
      <c r="K178" s="158" t="s">
        <v>128</v>
      </c>
      <c r="L178" s="30"/>
      <c r="M178" s="136" t="s">
        <v>1</v>
      </c>
      <c r="N178" s="137" t="s">
        <v>37</v>
      </c>
      <c r="O178" s="55"/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0" t="s">
        <v>129</v>
      </c>
      <c r="AT178" s="140" t="s">
        <v>124</v>
      </c>
      <c r="AU178" s="140" t="s">
        <v>81</v>
      </c>
      <c r="AY178" s="14" t="s">
        <v>122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4" t="s">
        <v>79</v>
      </c>
      <c r="BK178" s="141">
        <f>ROUND(I178*H178,2)</f>
        <v>0</v>
      </c>
      <c r="BL178" s="14" t="s">
        <v>129</v>
      </c>
      <c r="BM178" s="140" t="s">
        <v>209</v>
      </c>
    </row>
    <row r="179" spans="1:65" s="2" customFormat="1">
      <c r="A179" s="29"/>
      <c r="B179" s="180"/>
      <c r="C179" s="161"/>
      <c r="D179" s="162" t="s">
        <v>130</v>
      </c>
      <c r="E179" s="161"/>
      <c r="F179" s="163" t="s">
        <v>208</v>
      </c>
      <c r="G179" s="161"/>
      <c r="H179" s="161"/>
      <c r="I179" s="161"/>
      <c r="J179" s="161"/>
      <c r="K179" s="161"/>
      <c r="L179" s="30"/>
      <c r="M179" s="143"/>
      <c r="N179" s="144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130</v>
      </c>
      <c r="AU179" s="14" t="s">
        <v>81</v>
      </c>
    </row>
    <row r="180" spans="1:65" s="2" customFormat="1">
      <c r="A180" s="29"/>
      <c r="B180" s="180"/>
      <c r="C180" s="161"/>
      <c r="D180" s="164" t="s">
        <v>131</v>
      </c>
      <c r="E180" s="161"/>
      <c r="F180" s="165" t="s">
        <v>210</v>
      </c>
      <c r="G180" s="161"/>
      <c r="H180" s="161"/>
      <c r="I180" s="161"/>
      <c r="J180" s="161"/>
      <c r="K180" s="161"/>
      <c r="L180" s="30"/>
      <c r="M180" s="143"/>
      <c r="N180" s="144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131</v>
      </c>
      <c r="AU180" s="14" t="s">
        <v>81</v>
      </c>
    </row>
    <row r="181" spans="1:65" s="2" customFormat="1" ht="16.5" customHeight="1">
      <c r="A181" s="29"/>
      <c r="B181" s="180"/>
      <c r="C181" s="156" t="s">
        <v>211</v>
      </c>
      <c r="D181" s="156" t="s">
        <v>124</v>
      </c>
      <c r="E181" s="157" t="s">
        <v>212</v>
      </c>
      <c r="F181" s="158" t="s">
        <v>213</v>
      </c>
      <c r="G181" s="159" t="s">
        <v>182</v>
      </c>
      <c r="H181" s="160">
        <v>4305.0879999999997</v>
      </c>
      <c r="I181" s="184"/>
      <c r="J181" s="176">
        <f>ROUND(I181*H181,2)</f>
        <v>0</v>
      </c>
      <c r="K181" s="158" t="s">
        <v>128</v>
      </c>
      <c r="L181" s="30"/>
      <c r="M181" s="136" t="s">
        <v>1</v>
      </c>
      <c r="N181" s="137" t="s">
        <v>37</v>
      </c>
      <c r="O181" s="55"/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0" t="s">
        <v>129</v>
      </c>
      <c r="AT181" s="140" t="s">
        <v>124</v>
      </c>
      <c r="AU181" s="140" t="s">
        <v>81</v>
      </c>
      <c r="AY181" s="14" t="s">
        <v>122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4" t="s">
        <v>79</v>
      </c>
      <c r="BK181" s="141">
        <f>ROUND(I181*H181,2)</f>
        <v>0</v>
      </c>
      <c r="BL181" s="14" t="s">
        <v>129</v>
      </c>
      <c r="BM181" s="140" t="s">
        <v>214</v>
      </c>
    </row>
    <row r="182" spans="1:65" s="2" customFormat="1">
      <c r="A182" s="29"/>
      <c r="B182" s="180"/>
      <c r="C182" s="161"/>
      <c r="D182" s="162" t="s">
        <v>130</v>
      </c>
      <c r="E182" s="161"/>
      <c r="F182" s="163" t="s">
        <v>213</v>
      </c>
      <c r="G182" s="161"/>
      <c r="H182" s="161"/>
      <c r="I182" s="161"/>
      <c r="J182" s="161"/>
      <c r="K182" s="161"/>
      <c r="L182" s="30"/>
      <c r="M182" s="143"/>
      <c r="N182" s="144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130</v>
      </c>
      <c r="AU182" s="14" t="s">
        <v>81</v>
      </c>
    </row>
    <row r="183" spans="1:65" s="2" customFormat="1">
      <c r="A183" s="29"/>
      <c r="B183" s="180"/>
      <c r="C183" s="161"/>
      <c r="D183" s="164" t="s">
        <v>131</v>
      </c>
      <c r="E183" s="161"/>
      <c r="F183" s="165" t="s">
        <v>215</v>
      </c>
      <c r="G183" s="161"/>
      <c r="H183" s="161"/>
      <c r="I183" s="161"/>
      <c r="J183" s="161"/>
      <c r="K183" s="161"/>
      <c r="L183" s="30"/>
      <c r="M183" s="143"/>
      <c r="N183" s="144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131</v>
      </c>
      <c r="AU183" s="14" t="s">
        <v>81</v>
      </c>
    </row>
    <row r="184" spans="1:65" s="2" customFormat="1" ht="24.15" customHeight="1">
      <c r="A184" s="29"/>
      <c r="B184" s="180"/>
      <c r="C184" s="156" t="s">
        <v>173</v>
      </c>
      <c r="D184" s="156" t="s">
        <v>124</v>
      </c>
      <c r="E184" s="157" t="s">
        <v>216</v>
      </c>
      <c r="F184" s="158" t="s">
        <v>217</v>
      </c>
      <c r="G184" s="159" t="s">
        <v>182</v>
      </c>
      <c r="H184" s="160">
        <v>221.16</v>
      </c>
      <c r="I184" s="184"/>
      <c r="J184" s="176">
        <f>ROUND(I184*H184,2)</f>
        <v>0</v>
      </c>
      <c r="K184" s="158" t="s">
        <v>128</v>
      </c>
      <c r="L184" s="30"/>
      <c r="M184" s="136" t="s">
        <v>1</v>
      </c>
      <c r="N184" s="137" t="s">
        <v>37</v>
      </c>
      <c r="O184" s="55"/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0" t="s">
        <v>129</v>
      </c>
      <c r="AT184" s="140" t="s">
        <v>124</v>
      </c>
      <c r="AU184" s="140" t="s">
        <v>81</v>
      </c>
      <c r="AY184" s="14" t="s">
        <v>122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4" t="s">
        <v>79</v>
      </c>
      <c r="BK184" s="141">
        <f>ROUND(I184*H184,2)</f>
        <v>0</v>
      </c>
      <c r="BL184" s="14" t="s">
        <v>129</v>
      </c>
      <c r="BM184" s="140" t="s">
        <v>218</v>
      </c>
    </row>
    <row r="185" spans="1:65" s="2" customFormat="1" ht="19.2">
      <c r="A185" s="29"/>
      <c r="B185" s="180"/>
      <c r="C185" s="161"/>
      <c r="D185" s="162" t="s">
        <v>130</v>
      </c>
      <c r="E185" s="161"/>
      <c r="F185" s="163" t="s">
        <v>217</v>
      </c>
      <c r="G185" s="161"/>
      <c r="H185" s="161"/>
      <c r="I185" s="161"/>
      <c r="J185" s="161"/>
      <c r="K185" s="161"/>
      <c r="L185" s="30"/>
      <c r="M185" s="143"/>
      <c r="N185" s="144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130</v>
      </c>
      <c r="AU185" s="14" t="s">
        <v>81</v>
      </c>
    </row>
    <row r="186" spans="1:65" s="2" customFormat="1">
      <c r="A186" s="29"/>
      <c r="B186" s="180"/>
      <c r="C186" s="161"/>
      <c r="D186" s="164" t="s">
        <v>131</v>
      </c>
      <c r="E186" s="161"/>
      <c r="F186" s="165" t="s">
        <v>219</v>
      </c>
      <c r="G186" s="161"/>
      <c r="H186" s="161"/>
      <c r="I186" s="161"/>
      <c r="J186" s="161"/>
      <c r="K186" s="161"/>
      <c r="L186" s="30"/>
      <c r="M186" s="143"/>
      <c r="N186" s="144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131</v>
      </c>
      <c r="AU186" s="14" t="s">
        <v>81</v>
      </c>
    </row>
    <row r="187" spans="1:65" s="2" customFormat="1" ht="24.15" customHeight="1">
      <c r="A187" s="29"/>
      <c r="B187" s="180"/>
      <c r="C187" s="156" t="s">
        <v>7</v>
      </c>
      <c r="D187" s="156" t="s">
        <v>124</v>
      </c>
      <c r="E187" s="157" t="s">
        <v>220</v>
      </c>
      <c r="F187" s="158" t="s">
        <v>221</v>
      </c>
      <c r="G187" s="159" t="s">
        <v>182</v>
      </c>
      <c r="H187" s="160">
        <v>3502.335</v>
      </c>
      <c r="I187" s="184"/>
      <c r="J187" s="176">
        <f>ROUND(I187*H187,2)</f>
        <v>0</v>
      </c>
      <c r="K187" s="158" t="s">
        <v>128</v>
      </c>
      <c r="L187" s="30"/>
      <c r="M187" s="136" t="s">
        <v>1</v>
      </c>
      <c r="N187" s="137" t="s">
        <v>37</v>
      </c>
      <c r="O187" s="55"/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0" t="s">
        <v>129</v>
      </c>
      <c r="AT187" s="140" t="s">
        <v>124</v>
      </c>
      <c r="AU187" s="140" t="s">
        <v>81</v>
      </c>
      <c r="AY187" s="14" t="s">
        <v>122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4" t="s">
        <v>79</v>
      </c>
      <c r="BK187" s="141">
        <f>ROUND(I187*H187,2)</f>
        <v>0</v>
      </c>
      <c r="BL187" s="14" t="s">
        <v>129</v>
      </c>
      <c r="BM187" s="140" t="s">
        <v>222</v>
      </c>
    </row>
    <row r="188" spans="1:65" s="2" customFormat="1" ht="19.2">
      <c r="A188" s="29"/>
      <c r="B188" s="180"/>
      <c r="C188" s="161"/>
      <c r="D188" s="162" t="s">
        <v>130</v>
      </c>
      <c r="E188" s="161"/>
      <c r="F188" s="163" t="s">
        <v>221</v>
      </c>
      <c r="G188" s="161"/>
      <c r="H188" s="161"/>
      <c r="I188" s="161"/>
      <c r="J188" s="161"/>
      <c r="K188" s="161"/>
      <c r="L188" s="30"/>
      <c r="M188" s="143"/>
      <c r="N188" s="144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130</v>
      </c>
      <c r="AU188" s="14" t="s">
        <v>81</v>
      </c>
    </row>
    <row r="189" spans="1:65" s="2" customFormat="1">
      <c r="A189" s="29"/>
      <c r="B189" s="180"/>
      <c r="C189" s="161"/>
      <c r="D189" s="164" t="s">
        <v>131</v>
      </c>
      <c r="E189" s="161"/>
      <c r="F189" s="165" t="s">
        <v>223</v>
      </c>
      <c r="G189" s="161"/>
      <c r="H189" s="161"/>
      <c r="I189" s="161"/>
      <c r="J189" s="161"/>
      <c r="K189" s="161"/>
      <c r="L189" s="30"/>
      <c r="M189" s="143"/>
      <c r="N189" s="144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131</v>
      </c>
      <c r="AU189" s="14" t="s">
        <v>81</v>
      </c>
    </row>
    <row r="190" spans="1:65" s="2" customFormat="1" ht="21.75" customHeight="1">
      <c r="A190" s="29"/>
      <c r="B190" s="180"/>
      <c r="C190" s="156" t="s">
        <v>178</v>
      </c>
      <c r="D190" s="156" t="s">
        <v>124</v>
      </c>
      <c r="E190" s="157" t="s">
        <v>224</v>
      </c>
      <c r="F190" s="158" t="s">
        <v>225</v>
      </c>
      <c r="G190" s="159" t="s">
        <v>182</v>
      </c>
      <c r="H190" s="160">
        <v>5728.24</v>
      </c>
      <c r="I190" s="184"/>
      <c r="J190" s="176">
        <f>ROUND(I190*H190,2)</f>
        <v>0</v>
      </c>
      <c r="K190" s="158" t="s">
        <v>128</v>
      </c>
      <c r="L190" s="30"/>
      <c r="M190" s="136" t="s">
        <v>1</v>
      </c>
      <c r="N190" s="137" t="s">
        <v>37</v>
      </c>
      <c r="O190" s="55"/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0" t="s">
        <v>129</v>
      </c>
      <c r="AT190" s="140" t="s">
        <v>124</v>
      </c>
      <c r="AU190" s="140" t="s">
        <v>81</v>
      </c>
      <c r="AY190" s="14" t="s">
        <v>122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4" t="s">
        <v>79</v>
      </c>
      <c r="BK190" s="141">
        <f>ROUND(I190*H190,2)</f>
        <v>0</v>
      </c>
      <c r="BL190" s="14" t="s">
        <v>129</v>
      </c>
      <c r="BM190" s="140" t="s">
        <v>226</v>
      </c>
    </row>
    <row r="191" spans="1:65" s="2" customFormat="1">
      <c r="A191" s="29"/>
      <c r="B191" s="180"/>
      <c r="C191" s="161"/>
      <c r="D191" s="162" t="s">
        <v>130</v>
      </c>
      <c r="E191" s="161"/>
      <c r="F191" s="163" t="s">
        <v>225</v>
      </c>
      <c r="G191" s="161"/>
      <c r="H191" s="161"/>
      <c r="I191" s="161"/>
      <c r="J191" s="161"/>
      <c r="K191" s="161"/>
      <c r="L191" s="30"/>
      <c r="M191" s="143"/>
      <c r="N191" s="144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130</v>
      </c>
      <c r="AU191" s="14" t="s">
        <v>81</v>
      </c>
    </row>
    <row r="192" spans="1:65" s="2" customFormat="1">
      <c r="A192" s="29"/>
      <c r="B192" s="180"/>
      <c r="C192" s="161"/>
      <c r="D192" s="164" t="s">
        <v>131</v>
      </c>
      <c r="E192" s="161"/>
      <c r="F192" s="165" t="s">
        <v>227</v>
      </c>
      <c r="G192" s="161"/>
      <c r="H192" s="161"/>
      <c r="I192" s="161"/>
      <c r="J192" s="161"/>
      <c r="K192" s="161"/>
      <c r="L192" s="30"/>
      <c r="M192" s="143"/>
      <c r="N192" s="144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131</v>
      </c>
      <c r="AU192" s="14" t="s">
        <v>81</v>
      </c>
    </row>
    <row r="193" spans="1:65" s="2" customFormat="1" ht="21.75" customHeight="1">
      <c r="A193" s="29"/>
      <c r="B193" s="180"/>
      <c r="C193" s="156" t="s">
        <v>228</v>
      </c>
      <c r="D193" s="156" t="s">
        <v>124</v>
      </c>
      <c r="E193" s="157" t="s">
        <v>229</v>
      </c>
      <c r="F193" s="158" t="s">
        <v>230</v>
      </c>
      <c r="G193" s="159" t="s">
        <v>182</v>
      </c>
      <c r="H193" s="160">
        <v>2458</v>
      </c>
      <c r="I193" s="184"/>
      <c r="J193" s="176">
        <f>ROUND(I193*H193,2)</f>
        <v>0</v>
      </c>
      <c r="K193" s="158" t="s">
        <v>128</v>
      </c>
      <c r="L193" s="30"/>
      <c r="M193" s="136" t="s">
        <v>1</v>
      </c>
      <c r="N193" s="137" t="s">
        <v>37</v>
      </c>
      <c r="O193" s="55"/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0" t="s">
        <v>129</v>
      </c>
      <c r="AT193" s="140" t="s">
        <v>124</v>
      </c>
      <c r="AU193" s="140" t="s">
        <v>81</v>
      </c>
      <c r="AY193" s="14" t="s">
        <v>122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4" t="s">
        <v>79</v>
      </c>
      <c r="BK193" s="141">
        <f>ROUND(I193*H193,2)</f>
        <v>0</v>
      </c>
      <c r="BL193" s="14" t="s">
        <v>129</v>
      </c>
      <c r="BM193" s="140" t="s">
        <v>231</v>
      </c>
    </row>
    <row r="194" spans="1:65" s="2" customFormat="1">
      <c r="A194" s="29"/>
      <c r="B194" s="180"/>
      <c r="C194" s="161"/>
      <c r="D194" s="162" t="s">
        <v>130</v>
      </c>
      <c r="E194" s="161"/>
      <c r="F194" s="163" t="s">
        <v>230</v>
      </c>
      <c r="G194" s="161"/>
      <c r="H194" s="161"/>
      <c r="I194" s="161"/>
      <c r="J194" s="161"/>
      <c r="K194" s="161"/>
      <c r="L194" s="30"/>
      <c r="M194" s="143"/>
      <c r="N194" s="144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130</v>
      </c>
      <c r="AU194" s="14" t="s">
        <v>81</v>
      </c>
    </row>
    <row r="195" spans="1:65" s="2" customFormat="1">
      <c r="A195" s="29"/>
      <c r="B195" s="180"/>
      <c r="C195" s="161"/>
      <c r="D195" s="164" t="s">
        <v>131</v>
      </c>
      <c r="E195" s="161"/>
      <c r="F195" s="165" t="s">
        <v>232</v>
      </c>
      <c r="G195" s="161"/>
      <c r="H195" s="161"/>
      <c r="I195" s="161"/>
      <c r="J195" s="161"/>
      <c r="K195" s="161"/>
      <c r="L195" s="30"/>
      <c r="M195" s="143"/>
      <c r="N195" s="144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131</v>
      </c>
      <c r="AU195" s="14" t="s">
        <v>81</v>
      </c>
    </row>
    <row r="196" spans="1:65" s="2" customFormat="1" ht="16.5" customHeight="1">
      <c r="A196" s="29"/>
      <c r="B196" s="180"/>
      <c r="C196" s="156" t="s">
        <v>183</v>
      </c>
      <c r="D196" s="156" t="s">
        <v>124</v>
      </c>
      <c r="E196" s="157" t="s">
        <v>233</v>
      </c>
      <c r="F196" s="158" t="s">
        <v>234</v>
      </c>
      <c r="G196" s="159" t="s">
        <v>127</v>
      </c>
      <c r="H196" s="160">
        <v>1136.58</v>
      </c>
      <c r="I196" s="184"/>
      <c r="J196" s="176">
        <f>ROUND(I196*H196,2)</f>
        <v>0</v>
      </c>
      <c r="K196" s="158" t="s">
        <v>128</v>
      </c>
      <c r="L196" s="30"/>
      <c r="M196" s="136" t="s">
        <v>1</v>
      </c>
      <c r="N196" s="137" t="s">
        <v>37</v>
      </c>
      <c r="O196" s="55"/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0" t="s">
        <v>129</v>
      </c>
      <c r="AT196" s="140" t="s">
        <v>124</v>
      </c>
      <c r="AU196" s="140" t="s">
        <v>81</v>
      </c>
      <c r="AY196" s="14" t="s">
        <v>122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4" t="s">
        <v>79</v>
      </c>
      <c r="BK196" s="141">
        <f>ROUND(I196*H196,2)</f>
        <v>0</v>
      </c>
      <c r="BL196" s="14" t="s">
        <v>129</v>
      </c>
      <c r="BM196" s="140" t="s">
        <v>235</v>
      </c>
    </row>
    <row r="197" spans="1:65" s="2" customFormat="1">
      <c r="A197" s="29"/>
      <c r="B197" s="180"/>
      <c r="C197" s="161"/>
      <c r="D197" s="162" t="s">
        <v>130</v>
      </c>
      <c r="E197" s="161"/>
      <c r="F197" s="163" t="s">
        <v>234</v>
      </c>
      <c r="G197" s="161"/>
      <c r="H197" s="161"/>
      <c r="I197" s="161"/>
      <c r="J197" s="161"/>
      <c r="K197" s="161"/>
      <c r="L197" s="30"/>
      <c r="M197" s="143"/>
      <c r="N197" s="144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130</v>
      </c>
      <c r="AU197" s="14" t="s">
        <v>81</v>
      </c>
    </row>
    <row r="198" spans="1:65" s="2" customFormat="1">
      <c r="A198" s="29"/>
      <c r="B198" s="180"/>
      <c r="C198" s="161"/>
      <c r="D198" s="164" t="s">
        <v>131</v>
      </c>
      <c r="E198" s="161"/>
      <c r="F198" s="165" t="s">
        <v>236</v>
      </c>
      <c r="G198" s="161"/>
      <c r="H198" s="161"/>
      <c r="I198" s="161"/>
      <c r="J198" s="161"/>
      <c r="K198" s="161"/>
      <c r="L198" s="30"/>
      <c r="M198" s="143"/>
      <c r="N198" s="144"/>
      <c r="O198" s="55"/>
      <c r="P198" s="55"/>
      <c r="Q198" s="55"/>
      <c r="R198" s="55"/>
      <c r="S198" s="55"/>
      <c r="T198" s="56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131</v>
      </c>
      <c r="AU198" s="14" t="s">
        <v>81</v>
      </c>
    </row>
    <row r="199" spans="1:65" s="2" customFormat="1" ht="21.75" customHeight="1">
      <c r="A199" s="29"/>
      <c r="B199" s="180"/>
      <c r="C199" s="156" t="s">
        <v>237</v>
      </c>
      <c r="D199" s="156" t="s">
        <v>124</v>
      </c>
      <c r="E199" s="157" t="s">
        <v>238</v>
      </c>
      <c r="F199" s="158" t="s">
        <v>239</v>
      </c>
      <c r="G199" s="159" t="s">
        <v>182</v>
      </c>
      <c r="H199" s="160">
        <v>5401.71</v>
      </c>
      <c r="I199" s="184"/>
      <c r="J199" s="176">
        <f>ROUND(I199*H199,2)</f>
        <v>0</v>
      </c>
      <c r="K199" s="158" t="s">
        <v>128</v>
      </c>
      <c r="L199" s="30"/>
      <c r="M199" s="136" t="s">
        <v>1</v>
      </c>
      <c r="N199" s="137" t="s">
        <v>37</v>
      </c>
      <c r="O199" s="55"/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0" t="s">
        <v>129</v>
      </c>
      <c r="AT199" s="140" t="s">
        <v>124</v>
      </c>
      <c r="AU199" s="140" t="s">
        <v>81</v>
      </c>
      <c r="AY199" s="14" t="s">
        <v>122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4" t="s">
        <v>79</v>
      </c>
      <c r="BK199" s="141">
        <f>ROUND(I199*H199,2)</f>
        <v>0</v>
      </c>
      <c r="BL199" s="14" t="s">
        <v>129</v>
      </c>
      <c r="BM199" s="140" t="s">
        <v>240</v>
      </c>
    </row>
    <row r="200" spans="1:65" s="2" customFormat="1">
      <c r="A200" s="29"/>
      <c r="B200" s="180"/>
      <c r="C200" s="161"/>
      <c r="D200" s="162" t="s">
        <v>130</v>
      </c>
      <c r="E200" s="161"/>
      <c r="F200" s="163" t="s">
        <v>239</v>
      </c>
      <c r="G200" s="161"/>
      <c r="H200" s="161"/>
      <c r="I200" s="161"/>
      <c r="J200" s="161"/>
      <c r="K200" s="161"/>
      <c r="L200" s="30"/>
      <c r="M200" s="143"/>
      <c r="N200" s="144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130</v>
      </c>
      <c r="AU200" s="14" t="s">
        <v>81</v>
      </c>
    </row>
    <row r="201" spans="1:65" s="2" customFormat="1">
      <c r="A201" s="29"/>
      <c r="B201" s="180"/>
      <c r="C201" s="161"/>
      <c r="D201" s="164" t="s">
        <v>131</v>
      </c>
      <c r="E201" s="161"/>
      <c r="F201" s="165" t="s">
        <v>241</v>
      </c>
      <c r="G201" s="161"/>
      <c r="H201" s="161"/>
      <c r="I201" s="161"/>
      <c r="J201" s="161"/>
      <c r="K201" s="161"/>
      <c r="L201" s="30"/>
      <c r="M201" s="143"/>
      <c r="N201" s="144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131</v>
      </c>
      <c r="AU201" s="14" t="s">
        <v>81</v>
      </c>
    </row>
    <row r="202" spans="1:65" s="2" customFormat="1" ht="24.15" customHeight="1">
      <c r="A202" s="29"/>
      <c r="B202" s="180"/>
      <c r="C202" s="156" t="s">
        <v>188</v>
      </c>
      <c r="D202" s="156" t="s">
        <v>124</v>
      </c>
      <c r="E202" s="157" t="s">
        <v>242</v>
      </c>
      <c r="F202" s="158" t="s">
        <v>243</v>
      </c>
      <c r="G202" s="159" t="s">
        <v>182</v>
      </c>
      <c r="H202" s="160">
        <v>63.276000000000003</v>
      </c>
      <c r="I202" s="184"/>
      <c r="J202" s="176">
        <f>ROUND(I202*H202,2)</f>
        <v>0</v>
      </c>
      <c r="K202" s="158" t="s">
        <v>128</v>
      </c>
      <c r="L202" s="30"/>
      <c r="M202" s="136" t="s">
        <v>1</v>
      </c>
      <c r="N202" s="137" t="s">
        <v>37</v>
      </c>
      <c r="O202" s="55"/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0" t="s">
        <v>129</v>
      </c>
      <c r="AT202" s="140" t="s">
        <v>124</v>
      </c>
      <c r="AU202" s="140" t="s">
        <v>81</v>
      </c>
      <c r="AY202" s="14" t="s">
        <v>122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4" t="s">
        <v>79</v>
      </c>
      <c r="BK202" s="141">
        <f>ROUND(I202*H202,2)</f>
        <v>0</v>
      </c>
      <c r="BL202" s="14" t="s">
        <v>129</v>
      </c>
      <c r="BM202" s="140" t="s">
        <v>244</v>
      </c>
    </row>
    <row r="203" spans="1:65" s="2" customFormat="1" ht="19.2">
      <c r="A203" s="29"/>
      <c r="B203" s="180"/>
      <c r="C203" s="161"/>
      <c r="D203" s="162" t="s">
        <v>130</v>
      </c>
      <c r="E203" s="161"/>
      <c r="F203" s="163" t="s">
        <v>243</v>
      </c>
      <c r="G203" s="161"/>
      <c r="H203" s="161"/>
      <c r="I203" s="161"/>
      <c r="J203" s="161"/>
      <c r="K203" s="161"/>
      <c r="L203" s="30"/>
      <c r="M203" s="143"/>
      <c r="N203" s="144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130</v>
      </c>
      <c r="AU203" s="14" t="s">
        <v>81</v>
      </c>
    </row>
    <row r="204" spans="1:65" s="2" customFormat="1">
      <c r="A204" s="29"/>
      <c r="B204" s="180"/>
      <c r="C204" s="161"/>
      <c r="D204" s="164" t="s">
        <v>131</v>
      </c>
      <c r="E204" s="161"/>
      <c r="F204" s="165" t="s">
        <v>245</v>
      </c>
      <c r="G204" s="161"/>
      <c r="H204" s="161"/>
      <c r="I204" s="161"/>
      <c r="J204" s="161"/>
      <c r="K204" s="161"/>
      <c r="L204" s="30"/>
      <c r="M204" s="143"/>
      <c r="N204" s="144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131</v>
      </c>
      <c r="AU204" s="14" t="s">
        <v>81</v>
      </c>
    </row>
    <row r="205" spans="1:65" s="2" customFormat="1" ht="16.5" customHeight="1">
      <c r="A205" s="29"/>
      <c r="B205" s="180"/>
      <c r="C205" s="156" t="s">
        <v>246</v>
      </c>
      <c r="D205" s="156" t="s">
        <v>124</v>
      </c>
      <c r="E205" s="157" t="s">
        <v>247</v>
      </c>
      <c r="F205" s="158" t="s">
        <v>248</v>
      </c>
      <c r="G205" s="159" t="s">
        <v>182</v>
      </c>
      <c r="H205" s="160">
        <v>105.37</v>
      </c>
      <c r="I205" s="184"/>
      <c r="J205" s="176">
        <f>ROUND(I205*H205,2)</f>
        <v>0</v>
      </c>
      <c r="K205" s="158" t="s">
        <v>128</v>
      </c>
      <c r="L205" s="30"/>
      <c r="M205" s="136" t="s">
        <v>1</v>
      </c>
      <c r="N205" s="137" t="s">
        <v>37</v>
      </c>
      <c r="O205" s="55"/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0" t="s">
        <v>129</v>
      </c>
      <c r="AT205" s="140" t="s">
        <v>124</v>
      </c>
      <c r="AU205" s="140" t="s">
        <v>81</v>
      </c>
      <c r="AY205" s="14" t="s">
        <v>122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4" t="s">
        <v>79</v>
      </c>
      <c r="BK205" s="141">
        <f>ROUND(I205*H205,2)</f>
        <v>0</v>
      </c>
      <c r="BL205" s="14" t="s">
        <v>129</v>
      </c>
      <c r="BM205" s="140" t="s">
        <v>249</v>
      </c>
    </row>
    <row r="206" spans="1:65" s="2" customFormat="1">
      <c r="A206" s="29"/>
      <c r="B206" s="180"/>
      <c r="C206" s="161"/>
      <c r="D206" s="162" t="s">
        <v>130</v>
      </c>
      <c r="E206" s="161"/>
      <c r="F206" s="163" t="s">
        <v>248</v>
      </c>
      <c r="G206" s="161"/>
      <c r="H206" s="161"/>
      <c r="I206" s="161"/>
      <c r="J206" s="161"/>
      <c r="K206" s="161"/>
      <c r="L206" s="30"/>
      <c r="M206" s="143"/>
      <c r="N206" s="144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130</v>
      </c>
      <c r="AU206" s="14" t="s">
        <v>81</v>
      </c>
    </row>
    <row r="207" spans="1:65" s="2" customFormat="1">
      <c r="A207" s="29"/>
      <c r="B207" s="180"/>
      <c r="C207" s="161"/>
      <c r="D207" s="164" t="s">
        <v>131</v>
      </c>
      <c r="E207" s="161"/>
      <c r="F207" s="165" t="s">
        <v>250</v>
      </c>
      <c r="G207" s="161"/>
      <c r="H207" s="161"/>
      <c r="I207" s="161"/>
      <c r="J207" s="161"/>
      <c r="K207" s="161"/>
      <c r="L207" s="30"/>
      <c r="M207" s="143"/>
      <c r="N207" s="144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131</v>
      </c>
      <c r="AU207" s="14" t="s">
        <v>81</v>
      </c>
    </row>
    <row r="208" spans="1:65" s="2" customFormat="1" ht="21.75" customHeight="1">
      <c r="A208" s="29"/>
      <c r="B208" s="180"/>
      <c r="C208" s="156" t="s">
        <v>192</v>
      </c>
      <c r="D208" s="156" t="s">
        <v>124</v>
      </c>
      <c r="E208" s="157" t="s">
        <v>251</v>
      </c>
      <c r="F208" s="158" t="s">
        <v>252</v>
      </c>
      <c r="G208" s="159" t="s">
        <v>182</v>
      </c>
      <c r="H208" s="160">
        <v>105.37</v>
      </c>
      <c r="I208" s="184"/>
      <c r="J208" s="176">
        <f>ROUND(I208*H208,2)</f>
        <v>0</v>
      </c>
      <c r="K208" s="158" t="s">
        <v>128</v>
      </c>
      <c r="L208" s="30"/>
      <c r="M208" s="136" t="s">
        <v>1</v>
      </c>
      <c r="N208" s="137" t="s">
        <v>37</v>
      </c>
      <c r="O208" s="55"/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0" t="s">
        <v>129</v>
      </c>
      <c r="AT208" s="140" t="s">
        <v>124</v>
      </c>
      <c r="AU208" s="140" t="s">
        <v>81</v>
      </c>
      <c r="AY208" s="14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4" t="s">
        <v>79</v>
      </c>
      <c r="BK208" s="141">
        <f>ROUND(I208*H208,2)</f>
        <v>0</v>
      </c>
      <c r="BL208" s="14" t="s">
        <v>129</v>
      </c>
      <c r="BM208" s="140" t="s">
        <v>253</v>
      </c>
    </row>
    <row r="209" spans="1:65" s="2" customFormat="1">
      <c r="A209" s="29"/>
      <c r="B209" s="180"/>
      <c r="C209" s="161"/>
      <c r="D209" s="162" t="s">
        <v>130</v>
      </c>
      <c r="E209" s="161"/>
      <c r="F209" s="163" t="s">
        <v>252</v>
      </c>
      <c r="G209" s="161"/>
      <c r="H209" s="161"/>
      <c r="I209" s="161"/>
      <c r="J209" s="161"/>
      <c r="K209" s="161"/>
      <c r="L209" s="30"/>
      <c r="M209" s="143"/>
      <c r="N209" s="144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130</v>
      </c>
      <c r="AU209" s="14" t="s">
        <v>81</v>
      </c>
    </row>
    <row r="210" spans="1:65" s="2" customFormat="1">
      <c r="A210" s="29"/>
      <c r="B210" s="180"/>
      <c r="C210" s="161"/>
      <c r="D210" s="164" t="s">
        <v>131</v>
      </c>
      <c r="E210" s="161"/>
      <c r="F210" s="165" t="s">
        <v>254</v>
      </c>
      <c r="G210" s="161"/>
      <c r="H210" s="161"/>
      <c r="I210" s="161"/>
      <c r="J210" s="161"/>
      <c r="K210" s="161"/>
      <c r="L210" s="30"/>
      <c r="M210" s="143"/>
      <c r="N210" s="144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131</v>
      </c>
      <c r="AU210" s="14" t="s">
        <v>81</v>
      </c>
    </row>
    <row r="211" spans="1:65" s="2" customFormat="1" ht="21.75" customHeight="1">
      <c r="A211" s="29"/>
      <c r="B211" s="180"/>
      <c r="C211" s="156" t="s">
        <v>255</v>
      </c>
      <c r="D211" s="156" t="s">
        <v>124</v>
      </c>
      <c r="E211" s="157" t="s">
        <v>256</v>
      </c>
      <c r="F211" s="158" t="s">
        <v>257</v>
      </c>
      <c r="G211" s="159" t="s">
        <v>127</v>
      </c>
      <c r="H211" s="160">
        <v>4970</v>
      </c>
      <c r="I211" s="184"/>
      <c r="J211" s="176">
        <f>ROUND(I211*H211,2)</f>
        <v>0</v>
      </c>
      <c r="K211" s="158" t="s">
        <v>128</v>
      </c>
      <c r="L211" s="30"/>
      <c r="M211" s="136" t="s">
        <v>1</v>
      </c>
      <c r="N211" s="137" t="s">
        <v>37</v>
      </c>
      <c r="O211" s="55"/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0" t="s">
        <v>129</v>
      </c>
      <c r="AT211" s="140" t="s">
        <v>124</v>
      </c>
      <c r="AU211" s="140" t="s">
        <v>81</v>
      </c>
      <c r="AY211" s="14" t="s">
        <v>122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4" t="s">
        <v>79</v>
      </c>
      <c r="BK211" s="141">
        <f>ROUND(I211*H211,2)</f>
        <v>0</v>
      </c>
      <c r="BL211" s="14" t="s">
        <v>129</v>
      </c>
      <c r="BM211" s="140" t="s">
        <v>258</v>
      </c>
    </row>
    <row r="212" spans="1:65" s="2" customFormat="1">
      <c r="A212" s="29"/>
      <c r="B212" s="180"/>
      <c r="C212" s="161"/>
      <c r="D212" s="162" t="s">
        <v>130</v>
      </c>
      <c r="E212" s="161"/>
      <c r="F212" s="163" t="s">
        <v>257</v>
      </c>
      <c r="G212" s="161"/>
      <c r="H212" s="161"/>
      <c r="I212" s="161"/>
      <c r="J212" s="161"/>
      <c r="K212" s="161"/>
      <c r="L212" s="30"/>
      <c r="M212" s="143"/>
      <c r="N212" s="144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130</v>
      </c>
      <c r="AU212" s="14" t="s">
        <v>81</v>
      </c>
    </row>
    <row r="213" spans="1:65" s="2" customFormat="1">
      <c r="A213" s="29"/>
      <c r="B213" s="180"/>
      <c r="C213" s="161"/>
      <c r="D213" s="164" t="s">
        <v>131</v>
      </c>
      <c r="E213" s="161"/>
      <c r="F213" s="165" t="s">
        <v>259</v>
      </c>
      <c r="G213" s="161"/>
      <c r="H213" s="161"/>
      <c r="I213" s="161"/>
      <c r="J213" s="161"/>
      <c r="K213" s="161"/>
      <c r="L213" s="30"/>
      <c r="M213" s="143"/>
      <c r="N213" s="144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131</v>
      </c>
      <c r="AU213" s="14" t="s">
        <v>81</v>
      </c>
    </row>
    <row r="214" spans="1:65" s="2" customFormat="1" ht="21.75" customHeight="1">
      <c r="A214" s="29"/>
      <c r="B214" s="180"/>
      <c r="C214" s="156" t="s">
        <v>196</v>
      </c>
      <c r="D214" s="156" t="s">
        <v>124</v>
      </c>
      <c r="E214" s="157" t="s">
        <v>260</v>
      </c>
      <c r="F214" s="158" t="s">
        <v>261</v>
      </c>
      <c r="G214" s="159" t="s">
        <v>127</v>
      </c>
      <c r="H214" s="160">
        <v>1279.44</v>
      </c>
      <c r="I214" s="184"/>
      <c r="J214" s="176">
        <f>ROUND(I214*H214,2)</f>
        <v>0</v>
      </c>
      <c r="K214" s="158" t="s">
        <v>128</v>
      </c>
      <c r="L214" s="30"/>
      <c r="M214" s="136" t="s">
        <v>1</v>
      </c>
      <c r="N214" s="137" t="s">
        <v>37</v>
      </c>
      <c r="O214" s="55"/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0" t="s">
        <v>129</v>
      </c>
      <c r="AT214" s="140" t="s">
        <v>124</v>
      </c>
      <c r="AU214" s="140" t="s">
        <v>81</v>
      </c>
      <c r="AY214" s="14" t="s">
        <v>122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4" t="s">
        <v>79</v>
      </c>
      <c r="BK214" s="141">
        <f>ROUND(I214*H214,2)</f>
        <v>0</v>
      </c>
      <c r="BL214" s="14" t="s">
        <v>129</v>
      </c>
      <c r="BM214" s="140" t="s">
        <v>262</v>
      </c>
    </row>
    <row r="215" spans="1:65" s="2" customFormat="1">
      <c r="A215" s="29"/>
      <c r="B215" s="180"/>
      <c r="C215" s="161"/>
      <c r="D215" s="162" t="s">
        <v>130</v>
      </c>
      <c r="E215" s="161"/>
      <c r="F215" s="163" t="s">
        <v>261</v>
      </c>
      <c r="G215" s="161"/>
      <c r="H215" s="161"/>
      <c r="I215" s="161"/>
      <c r="J215" s="161"/>
      <c r="K215" s="161"/>
      <c r="L215" s="30"/>
      <c r="M215" s="143"/>
      <c r="N215" s="144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130</v>
      </c>
      <c r="AU215" s="14" t="s">
        <v>81</v>
      </c>
    </row>
    <row r="216" spans="1:65" s="2" customFormat="1">
      <c r="A216" s="29"/>
      <c r="B216" s="180"/>
      <c r="C216" s="161"/>
      <c r="D216" s="164" t="s">
        <v>131</v>
      </c>
      <c r="E216" s="161"/>
      <c r="F216" s="165" t="s">
        <v>263</v>
      </c>
      <c r="G216" s="161"/>
      <c r="H216" s="161"/>
      <c r="I216" s="161"/>
      <c r="J216" s="161"/>
      <c r="K216" s="161"/>
      <c r="L216" s="30"/>
      <c r="M216" s="143"/>
      <c r="N216" s="144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131</v>
      </c>
      <c r="AU216" s="14" t="s">
        <v>81</v>
      </c>
    </row>
    <row r="217" spans="1:65" s="2" customFormat="1" ht="16.5" customHeight="1">
      <c r="A217" s="29"/>
      <c r="B217" s="180"/>
      <c r="C217" s="156" t="s">
        <v>264</v>
      </c>
      <c r="D217" s="156" t="s">
        <v>124</v>
      </c>
      <c r="E217" s="157" t="s">
        <v>265</v>
      </c>
      <c r="F217" s="158" t="s">
        <v>266</v>
      </c>
      <c r="G217" s="159" t="s">
        <v>127</v>
      </c>
      <c r="H217" s="160">
        <v>1004.58</v>
      </c>
      <c r="I217" s="184"/>
      <c r="J217" s="176">
        <f>ROUND(I217*H217,2)</f>
        <v>0</v>
      </c>
      <c r="K217" s="158" t="s">
        <v>128</v>
      </c>
      <c r="L217" s="30"/>
      <c r="M217" s="136" t="s">
        <v>1</v>
      </c>
      <c r="N217" s="137" t="s">
        <v>37</v>
      </c>
      <c r="O217" s="55"/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0" t="s">
        <v>129</v>
      </c>
      <c r="AT217" s="140" t="s">
        <v>124</v>
      </c>
      <c r="AU217" s="140" t="s">
        <v>81</v>
      </c>
      <c r="AY217" s="14" t="s">
        <v>122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4" t="s">
        <v>79</v>
      </c>
      <c r="BK217" s="141">
        <f>ROUND(I217*H217,2)</f>
        <v>0</v>
      </c>
      <c r="BL217" s="14" t="s">
        <v>129</v>
      </c>
      <c r="BM217" s="140" t="s">
        <v>267</v>
      </c>
    </row>
    <row r="218" spans="1:65" s="2" customFormat="1">
      <c r="A218" s="29"/>
      <c r="B218" s="180"/>
      <c r="C218" s="161"/>
      <c r="D218" s="162" t="s">
        <v>130</v>
      </c>
      <c r="E218" s="161"/>
      <c r="F218" s="163" t="s">
        <v>266</v>
      </c>
      <c r="G218" s="161"/>
      <c r="H218" s="161"/>
      <c r="I218" s="161"/>
      <c r="J218" s="161"/>
      <c r="K218" s="161"/>
      <c r="L218" s="30"/>
      <c r="M218" s="143"/>
      <c r="N218" s="144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130</v>
      </c>
      <c r="AU218" s="14" t="s">
        <v>81</v>
      </c>
    </row>
    <row r="219" spans="1:65" s="2" customFormat="1">
      <c r="A219" s="29"/>
      <c r="B219" s="180"/>
      <c r="C219" s="161"/>
      <c r="D219" s="164" t="s">
        <v>131</v>
      </c>
      <c r="E219" s="161"/>
      <c r="F219" s="165" t="s">
        <v>268</v>
      </c>
      <c r="G219" s="161"/>
      <c r="H219" s="161"/>
      <c r="I219" s="161"/>
      <c r="J219" s="161"/>
      <c r="K219" s="161"/>
      <c r="L219" s="30"/>
      <c r="M219" s="143"/>
      <c r="N219" s="144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131</v>
      </c>
      <c r="AU219" s="14" t="s">
        <v>81</v>
      </c>
    </row>
    <row r="220" spans="1:65" s="2" customFormat="1" ht="16.5" customHeight="1">
      <c r="A220" s="29"/>
      <c r="B220" s="180"/>
      <c r="C220" s="156" t="s">
        <v>200</v>
      </c>
      <c r="D220" s="156" t="s">
        <v>124</v>
      </c>
      <c r="E220" s="157" t="s">
        <v>269</v>
      </c>
      <c r="F220" s="158" t="s">
        <v>270</v>
      </c>
      <c r="G220" s="159" t="s">
        <v>127</v>
      </c>
      <c r="H220" s="160">
        <v>132</v>
      </c>
      <c r="I220" s="184"/>
      <c r="J220" s="176">
        <f>ROUND(I220*H220,2)</f>
        <v>0</v>
      </c>
      <c r="K220" s="158" t="s">
        <v>128</v>
      </c>
      <c r="L220" s="30"/>
      <c r="M220" s="136" t="s">
        <v>1</v>
      </c>
      <c r="N220" s="137" t="s">
        <v>37</v>
      </c>
      <c r="O220" s="55"/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0" t="s">
        <v>129</v>
      </c>
      <c r="AT220" s="140" t="s">
        <v>124</v>
      </c>
      <c r="AU220" s="140" t="s">
        <v>81</v>
      </c>
      <c r="AY220" s="14" t="s">
        <v>122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4" t="s">
        <v>79</v>
      </c>
      <c r="BK220" s="141">
        <f>ROUND(I220*H220,2)</f>
        <v>0</v>
      </c>
      <c r="BL220" s="14" t="s">
        <v>129</v>
      </c>
      <c r="BM220" s="140" t="s">
        <v>271</v>
      </c>
    </row>
    <row r="221" spans="1:65" s="2" customFormat="1">
      <c r="A221" s="29"/>
      <c r="B221" s="180"/>
      <c r="C221" s="161"/>
      <c r="D221" s="162" t="s">
        <v>130</v>
      </c>
      <c r="E221" s="161"/>
      <c r="F221" s="163" t="s">
        <v>270</v>
      </c>
      <c r="G221" s="161"/>
      <c r="H221" s="161"/>
      <c r="I221" s="161"/>
      <c r="J221" s="161"/>
      <c r="K221" s="161"/>
      <c r="L221" s="30"/>
      <c r="M221" s="143"/>
      <c r="N221" s="144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130</v>
      </c>
      <c r="AU221" s="14" t="s">
        <v>81</v>
      </c>
    </row>
    <row r="222" spans="1:65" s="2" customFormat="1">
      <c r="A222" s="29"/>
      <c r="B222" s="180"/>
      <c r="C222" s="161"/>
      <c r="D222" s="164" t="s">
        <v>131</v>
      </c>
      <c r="E222" s="161"/>
      <c r="F222" s="165" t="s">
        <v>272</v>
      </c>
      <c r="G222" s="161"/>
      <c r="H222" s="161"/>
      <c r="I222" s="161"/>
      <c r="J222" s="161"/>
      <c r="K222" s="161"/>
      <c r="L222" s="30"/>
      <c r="M222" s="143"/>
      <c r="N222" s="144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131</v>
      </c>
      <c r="AU222" s="14" t="s">
        <v>81</v>
      </c>
    </row>
    <row r="223" spans="1:65" s="2" customFormat="1" ht="21.75" customHeight="1">
      <c r="A223" s="29"/>
      <c r="B223" s="180"/>
      <c r="C223" s="156" t="s">
        <v>273</v>
      </c>
      <c r="D223" s="156" t="s">
        <v>124</v>
      </c>
      <c r="E223" s="157" t="s">
        <v>274</v>
      </c>
      <c r="F223" s="158" t="s">
        <v>275</v>
      </c>
      <c r="G223" s="159" t="s">
        <v>127</v>
      </c>
      <c r="H223" s="160">
        <v>1136.58</v>
      </c>
      <c r="I223" s="184"/>
      <c r="J223" s="176">
        <f>ROUND(I223*H223,2)</f>
        <v>0</v>
      </c>
      <c r="K223" s="158" t="s">
        <v>128</v>
      </c>
      <c r="L223" s="30"/>
      <c r="M223" s="136" t="s">
        <v>1</v>
      </c>
      <c r="N223" s="137" t="s">
        <v>37</v>
      </c>
      <c r="O223" s="55"/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0" t="s">
        <v>129</v>
      </c>
      <c r="AT223" s="140" t="s">
        <v>124</v>
      </c>
      <c r="AU223" s="140" t="s">
        <v>81</v>
      </c>
      <c r="AY223" s="14" t="s">
        <v>122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4" t="s">
        <v>79</v>
      </c>
      <c r="BK223" s="141">
        <f>ROUND(I223*H223,2)</f>
        <v>0</v>
      </c>
      <c r="BL223" s="14" t="s">
        <v>129</v>
      </c>
      <c r="BM223" s="140" t="s">
        <v>276</v>
      </c>
    </row>
    <row r="224" spans="1:65" s="2" customFormat="1">
      <c r="A224" s="29"/>
      <c r="B224" s="180"/>
      <c r="C224" s="161"/>
      <c r="D224" s="162" t="s">
        <v>130</v>
      </c>
      <c r="E224" s="161"/>
      <c r="F224" s="163" t="s">
        <v>275</v>
      </c>
      <c r="G224" s="161"/>
      <c r="H224" s="161"/>
      <c r="I224" s="161"/>
      <c r="J224" s="161"/>
      <c r="K224" s="161"/>
      <c r="L224" s="30"/>
      <c r="M224" s="143"/>
      <c r="N224" s="144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130</v>
      </c>
      <c r="AU224" s="14" t="s">
        <v>81</v>
      </c>
    </row>
    <row r="225" spans="1:65" s="2" customFormat="1">
      <c r="A225" s="29"/>
      <c r="B225" s="180"/>
      <c r="C225" s="161"/>
      <c r="D225" s="164" t="s">
        <v>131</v>
      </c>
      <c r="E225" s="161"/>
      <c r="F225" s="165" t="s">
        <v>277</v>
      </c>
      <c r="G225" s="161"/>
      <c r="H225" s="161"/>
      <c r="I225" s="161"/>
      <c r="J225" s="161"/>
      <c r="K225" s="161"/>
      <c r="L225" s="30"/>
      <c r="M225" s="143"/>
      <c r="N225" s="144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131</v>
      </c>
      <c r="AU225" s="14" t="s">
        <v>81</v>
      </c>
    </row>
    <row r="226" spans="1:65" s="2" customFormat="1" ht="33" customHeight="1">
      <c r="A226" s="29"/>
      <c r="B226" s="180"/>
      <c r="C226" s="156" t="s">
        <v>205</v>
      </c>
      <c r="D226" s="156" t="s">
        <v>124</v>
      </c>
      <c r="E226" s="157" t="s">
        <v>278</v>
      </c>
      <c r="F226" s="158" t="s">
        <v>279</v>
      </c>
      <c r="G226" s="159" t="s">
        <v>127</v>
      </c>
      <c r="H226" s="160">
        <v>28.58</v>
      </c>
      <c r="I226" s="184"/>
      <c r="J226" s="176">
        <f>ROUND(I226*H226,2)</f>
        <v>0</v>
      </c>
      <c r="K226" s="158" t="s">
        <v>128</v>
      </c>
      <c r="L226" s="30"/>
      <c r="M226" s="136" t="s">
        <v>1</v>
      </c>
      <c r="N226" s="137" t="s">
        <v>37</v>
      </c>
      <c r="O226" s="55"/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0" t="s">
        <v>129</v>
      </c>
      <c r="AT226" s="140" t="s">
        <v>124</v>
      </c>
      <c r="AU226" s="140" t="s">
        <v>81</v>
      </c>
      <c r="AY226" s="14" t="s">
        <v>122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4" t="s">
        <v>79</v>
      </c>
      <c r="BK226" s="141">
        <f>ROUND(I226*H226,2)</f>
        <v>0</v>
      </c>
      <c r="BL226" s="14" t="s">
        <v>129</v>
      </c>
      <c r="BM226" s="140" t="s">
        <v>280</v>
      </c>
    </row>
    <row r="227" spans="1:65" s="2" customFormat="1" ht="19.2">
      <c r="A227" s="29"/>
      <c r="B227" s="180"/>
      <c r="C227" s="161"/>
      <c r="D227" s="162" t="s">
        <v>130</v>
      </c>
      <c r="E227" s="161"/>
      <c r="F227" s="163" t="s">
        <v>279</v>
      </c>
      <c r="G227" s="161"/>
      <c r="H227" s="161"/>
      <c r="I227" s="161"/>
      <c r="J227" s="161"/>
      <c r="K227" s="161"/>
      <c r="L227" s="30"/>
      <c r="M227" s="143"/>
      <c r="N227" s="144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130</v>
      </c>
      <c r="AU227" s="14" t="s">
        <v>81</v>
      </c>
    </row>
    <row r="228" spans="1:65" s="2" customFormat="1">
      <c r="A228" s="29"/>
      <c r="B228" s="180"/>
      <c r="C228" s="161"/>
      <c r="D228" s="164" t="s">
        <v>131</v>
      </c>
      <c r="E228" s="161"/>
      <c r="F228" s="165" t="s">
        <v>281</v>
      </c>
      <c r="G228" s="161"/>
      <c r="H228" s="161"/>
      <c r="I228" s="161"/>
      <c r="J228" s="161"/>
      <c r="K228" s="161"/>
      <c r="L228" s="30"/>
      <c r="M228" s="143"/>
      <c r="N228" s="144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131</v>
      </c>
      <c r="AU228" s="14" t="s">
        <v>81</v>
      </c>
    </row>
    <row r="229" spans="1:65" s="2" customFormat="1" ht="16.5" customHeight="1">
      <c r="A229" s="29"/>
      <c r="B229" s="180"/>
      <c r="C229" s="156" t="s">
        <v>282</v>
      </c>
      <c r="D229" s="156" t="s">
        <v>124</v>
      </c>
      <c r="E229" s="157" t="s">
        <v>283</v>
      </c>
      <c r="F229" s="158" t="s">
        <v>284</v>
      </c>
      <c r="G229" s="159" t="s">
        <v>127</v>
      </c>
      <c r="H229" s="160">
        <v>1279.44</v>
      </c>
      <c r="I229" s="184"/>
      <c r="J229" s="176">
        <f>ROUND(I229*H229,2)</f>
        <v>0</v>
      </c>
      <c r="K229" s="158" t="s">
        <v>128</v>
      </c>
      <c r="L229" s="30"/>
      <c r="M229" s="136" t="s">
        <v>1</v>
      </c>
      <c r="N229" s="137" t="s">
        <v>37</v>
      </c>
      <c r="O229" s="55"/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0" t="s">
        <v>129</v>
      </c>
      <c r="AT229" s="140" t="s">
        <v>124</v>
      </c>
      <c r="AU229" s="140" t="s">
        <v>81</v>
      </c>
      <c r="AY229" s="14" t="s">
        <v>122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4" t="s">
        <v>79</v>
      </c>
      <c r="BK229" s="141">
        <f>ROUND(I229*H229,2)</f>
        <v>0</v>
      </c>
      <c r="BL229" s="14" t="s">
        <v>129</v>
      </c>
      <c r="BM229" s="140" t="s">
        <v>285</v>
      </c>
    </row>
    <row r="230" spans="1:65" s="2" customFormat="1">
      <c r="A230" s="29"/>
      <c r="B230" s="180"/>
      <c r="C230" s="161"/>
      <c r="D230" s="162" t="s">
        <v>130</v>
      </c>
      <c r="E230" s="161"/>
      <c r="F230" s="163" t="s">
        <v>284</v>
      </c>
      <c r="G230" s="161"/>
      <c r="H230" s="161"/>
      <c r="I230" s="161"/>
      <c r="J230" s="161"/>
      <c r="K230" s="161"/>
      <c r="L230" s="30"/>
      <c r="M230" s="143"/>
      <c r="N230" s="144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130</v>
      </c>
      <c r="AU230" s="14" t="s">
        <v>81</v>
      </c>
    </row>
    <row r="231" spans="1:65" s="2" customFormat="1">
      <c r="A231" s="29"/>
      <c r="B231" s="180"/>
      <c r="C231" s="161"/>
      <c r="D231" s="164" t="s">
        <v>131</v>
      </c>
      <c r="E231" s="161"/>
      <c r="F231" s="165" t="s">
        <v>286</v>
      </c>
      <c r="G231" s="161"/>
      <c r="H231" s="161"/>
      <c r="I231" s="161"/>
      <c r="J231" s="161"/>
      <c r="K231" s="161"/>
      <c r="L231" s="30"/>
      <c r="M231" s="143"/>
      <c r="N231" s="144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131</v>
      </c>
      <c r="AU231" s="14" t="s">
        <v>81</v>
      </c>
    </row>
    <row r="232" spans="1:65" s="2" customFormat="1" ht="21.75" customHeight="1">
      <c r="A232" s="29"/>
      <c r="B232" s="180"/>
      <c r="C232" s="156" t="s">
        <v>209</v>
      </c>
      <c r="D232" s="156" t="s">
        <v>124</v>
      </c>
      <c r="E232" s="157" t="s">
        <v>287</v>
      </c>
      <c r="F232" s="158" t="s">
        <v>288</v>
      </c>
      <c r="G232" s="159" t="s">
        <v>127</v>
      </c>
      <c r="H232" s="160">
        <v>1136.58</v>
      </c>
      <c r="I232" s="184"/>
      <c r="J232" s="176">
        <f>ROUND(I232*H232,2)</f>
        <v>0</v>
      </c>
      <c r="K232" s="158" t="s">
        <v>128</v>
      </c>
      <c r="L232" s="30"/>
      <c r="M232" s="136" t="s">
        <v>1</v>
      </c>
      <c r="N232" s="137" t="s">
        <v>37</v>
      </c>
      <c r="O232" s="55"/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0" t="s">
        <v>129</v>
      </c>
      <c r="AT232" s="140" t="s">
        <v>124</v>
      </c>
      <c r="AU232" s="140" t="s">
        <v>81</v>
      </c>
      <c r="AY232" s="14" t="s">
        <v>122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4" t="s">
        <v>79</v>
      </c>
      <c r="BK232" s="141">
        <f>ROUND(I232*H232,2)</f>
        <v>0</v>
      </c>
      <c r="BL232" s="14" t="s">
        <v>129</v>
      </c>
      <c r="BM232" s="140" t="s">
        <v>289</v>
      </c>
    </row>
    <row r="233" spans="1:65" s="2" customFormat="1">
      <c r="A233" s="29"/>
      <c r="B233" s="180"/>
      <c r="C233" s="161"/>
      <c r="D233" s="162" t="s">
        <v>130</v>
      </c>
      <c r="E233" s="161"/>
      <c r="F233" s="163" t="s">
        <v>288</v>
      </c>
      <c r="G233" s="161"/>
      <c r="H233" s="161"/>
      <c r="I233" s="161"/>
      <c r="J233" s="161"/>
      <c r="K233" s="161"/>
      <c r="L233" s="30"/>
      <c r="M233" s="143"/>
      <c r="N233" s="144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130</v>
      </c>
      <c r="AU233" s="14" t="s">
        <v>81</v>
      </c>
    </row>
    <row r="234" spans="1:65" s="2" customFormat="1">
      <c r="A234" s="29"/>
      <c r="B234" s="180"/>
      <c r="C234" s="161"/>
      <c r="D234" s="164" t="s">
        <v>131</v>
      </c>
      <c r="E234" s="161"/>
      <c r="F234" s="165" t="s">
        <v>290</v>
      </c>
      <c r="G234" s="161"/>
      <c r="H234" s="161"/>
      <c r="I234" s="161"/>
      <c r="J234" s="161"/>
      <c r="K234" s="161"/>
      <c r="L234" s="30"/>
      <c r="M234" s="143"/>
      <c r="N234" s="144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131</v>
      </c>
      <c r="AU234" s="14" t="s">
        <v>81</v>
      </c>
    </row>
    <row r="235" spans="1:65" s="12" customFormat="1" ht="22.95" customHeight="1">
      <c r="B235" s="183"/>
      <c r="C235" s="166"/>
      <c r="D235" s="167" t="s">
        <v>71</v>
      </c>
      <c r="E235" s="168" t="s">
        <v>81</v>
      </c>
      <c r="F235" s="168" t="s">
        <v>291</v>
      </c>
      <c r="G235" s="166"/>
      <c r="H235" s="166"/>
      <c r="I235" s="166"/>
      <c r="J235" s="177">
        <f>BK235</f>
        <v>0</v>
      </c>
      <c r="K235" s="166"/>
      <c r="L235" s="125"/>
      <c r="M235" s="128"/>
      <c r="N235" s="129"/>
      <c r="O235" s="129"/>
      <c r="P235" s="130">
        <f>SUM(P236:P271)</f>
        <v>0</v>
      </c>
      <c r="Q235" s="129"/>
      <c r="R235" s="130">
        <f>SUM(R236:R271)</f>
        <v>0</v>
      </c>
      <c r="S235" s="129"/>
      <c r="T235" s="131">
        <f>SUM(T236:T271)</f>
        <v>0</v>
      </c>
      <c r="AR235" s="126" t="s">
        <v>79</v>
      </c>
      <c r="AT235" s="132" t="s">
        <v>71</v>
      </c>
      <c r="AU235" s="132" t="s">
        <v>79</v>
      </c>
      <c r="AY235" s="126" t="s">
        <v>122</v>
      </c>
      <c r="BK235" s="133">
        <f>SUM(BK236:BK271)</f>
        <v>0</v>
      </c>
    </row>
    <row r="236" spans="1:65" s="2" customFormat="1" ht="21.75" customHeight="1">
      <c r="A236" s="29"/>
      <c r="B236" s="180"/>
      <c r="C236" s="156" t="s">
        <v>292</v>
      </c>
      <c r="D236" s="156" t="s">
        <v>124</v>
      </c>
      <c r="E236" s="157" t="s">
        <v>293</v>
      </c>
      <c r="F236" s="158" t="s">
        <v>294</v>
      </c>
      <c r="G236" s="159" t="s">
        <v>127</v>
      </c>
      <c r="H236" s="160">
        <v>4916</v>
      </c>
      <c r="I236" s="184"/>
      <c r="J236" s="176">
        <f>ROUND(I236*H236,2)</f>
        <v>0</v>
      </c>
      <c r="K236" s="158" t="s">
        <v>128</v>
      </c>
      <c r="L236" s="30"/>
      <c r="M236" s="136" t="s">
        <v>1</v>
      </c>
      <c r="N236" s="137" t="s">
        <v>37</v>
      </c>
      <c r="O236" s="55"/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0" t="s">
        <v>129</v>
      </c>
      <c r="AT236" s="140" t="s">
        <v>124</v>
      </c>
      <c r="AU236" s="140" t="s">
        <v>81</v>
      </c>
      <c r="AY236" s="14" t="s">
        <v>122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4" t="s">
        <v>79</v>
      </c>
      <c r="BK236" s="141">
        <f>ROUND(I236*H236,2)</f>
        <v>0</v>
      </c>
      <c r="BL236" s="14" t="s">
        <v>129</v>
      </c>
      <c r="BM236" s="140" t="s">
        <v>295</v>
      </c>
    </row>
    <row r="237" spans="1:65" s="2" customFormat="1">
      <c r="A237" s="29"/>
      <c r="B237" s="180"/>
      <c r="C237" s="161"/>
      <c r="D237" s="162" t="s">
        <v>130</v>
      </c>
      <c r="E237" s="161"/>
      <c r="F237" s="163" t="s">
        <v>294</v>
      </c>
      <c r="G237" s="161"/>
      <c r="H237" s="161"/>
      <c r="I237" s="161"/>
      <c r="J237" s="161"/>
      <c r="K237" s="161"/>
      <c r="L237" s="30"/>
      <c r="M237" s="143"/>
      <c r="N237" s="144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130</v>
      </c>
      <c r="AU237" s="14" t="s">
        <v>81</v>
      </c>
    </row>
    <row r="238" spans="1:65" s="2" customFormat="1">
      <c r="A238" s="29"/>
      <c r="B238" s="180"/>
      <c r="C238" s="161"/>
      <c r="D238" s="164" t="s">
        <v>131</v>
      </c>
      <c r="E238" s="161"/>
      <c r="F238" s="165" t="s">
        <v>296</v>
      </c>
      <c r="G238" s="161"/>
      <c r="H238" s="161"/>
      <c r="I238" s="161"/>
      <c r="J238" s="161"/>
      <c r="K238" s="161"/>
      <c r="L238" s="30"/>
      <c r="M238" s="143"/>
      <c r="N238" s="144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131</v>
      </c>
      <c r="AU238" s="14" t="s">
        <v>81</v>
      </c>
    </row>
    <row r="239" spans="1:65" s="2" customFormat="1" ht="21.75" customHeight="1">
      <c r="A239" s="29"/>
      <c r="B239" s="180"/>
      <c r="C239" s="156" t="s">
        <v>214</v>
      </c>
      <c r="D239" s="156" t="s">
        <v>124</v>
      </c>
      <c r="E239" s="157" t="s">
        <v>297</v>
      </c>
      <c r="F239" s="158" t="s">
        <v>298</v>
      </c>
      <c r="G239" s="159" t="s">
        <v>182</v>
      </c>
      <c r="H239" s="160">
        <v>32.49</v>
      </c>
      <c r="I239" s="184"/>
      <c r="J239" s="176">
        <f>ROUND(I239*H239,2)</f>
        <v>0</v>
      </c>
      <c r="K239" s="158" t="s">
        <v>128</v>
      </c>
      <c r="L239" s="30"/>
      <c r="M239" s="136" t="s">
        <v>1</v>
      </c>
      <c r="N239" s="137" t="s">
        <v>37</v>
      </c>
      <c r="O239" s="55"/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40" t="s">
        <v>129</v>
      </c>
      <c r="AT239" s="140" t="s">
        <v>124</v>
      </c>
      <c r="AU239" s="140" t="s">
        <v>81</v>
      </c>
      <c r="AY239" s="14" t="s">
        <v>122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4" t="s">
        <v>79</v>
      </c>
      <c r="BK239" s="141">
        <f>ROUND(I239*H239,2)</f>
        <v>0</v>
      </c>
      <c r="BL239" s="14" t="s">
        <v>129</v>
      </c>
      <c r="BM239" s="140" t="s">
        <v>299</v>
      </c>
    </row>
    <row r="240" spans="1:65" s="2" customFormat="1">
      <c r="A240" s="29"/>
      <c r="B240" s="180"/>
      <c r="C240" s="161"/>
      <c r="D240" s="162" t="s">
        <v>130</v>
      </c>
      <c r="E240" s="161"/>
      <c r="F240" s="163" t="s">
        <v>298</v>
      </c>
      <c r="G240" s="161"/>
      <c r="H240" s="161"/>
      <c r="I240" s="161"/>
      <c r="J240" s="161"/>
      <c r="K240" s="161"/>
      <c r="L240" s="30"/>
      <c r="M240" s="143"/>
      <c r="N240" s="144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130</v>
      </c>
      <c r="AU240" s="14" t="s">
        <v>81</v>
      </c>
    </row>
    <row r="241" spans="1:65" s="2" customFormat="1">
      <c r="A241" s="29"/>
      <c r="B241" s="180"/>
      <c r="C241" s="161"/>
      <c r="D241" s="164" t="s">
        <v>131</v>
      </c>
      <c r="E241" s="161"/>
      <c r="F241" s="165" t="s">
        <v>300</v>
      </c>
      <c r="G241" s="161"/>
      <c r="H241" s="161"/>
      <c r="I241" s="161"/>
      <c r="J241" s="161"/>
      <c r="K241" s="161"/>
      <c r="L241" s="30"/>
      <c r="M241" s="143"/>
      <c r="N241" s="144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131</v>
      </c>
      <c r="AU241" s="14" t="s">
        <v>81</v>
      </c>
    </row>
    <row r="242" spans="1:65" s="2" customFormat="1" ht="24.15" customHeight="1">
      <c r="A242" s="29"/>
      <c r="B242" s="180"/>
      <c r="C242" s="156" t="s">
        <v>301</v>
      </c>
      <c r="D242" s="156" t="s">
        <v>124</v>
      </c>
      <c r="E242" s="157" t="s">
        <v>302</v>
      </c>
      <c r="F242" s="158" t="s">
        <v>303</v>
      </c>
      <c r="G242" s="159" t="s">
        <v>127</v>
      </c>
      <c r="H242" s="160">
        <v>99.4</v>
      </c>
      <c r="I242" s="184"/>
      <c r="J242" s="176">
        <f>ROUND(I242*H242,2)</f>
        <v>0</v>
      </c>
      <c r="K242" s="158" t="s">
        <v>128</v>
      </c>
      <c r="L242" s="30"/>
      <c r="M242" s="136" t="s">
        <v>1</v>
      </c>
      <c r="N242" s="137" t="s">
        <v>37</v>
      </c>
      <c r="O242" s="55"/>
      <c r="P242" s="138">
        <f>O242*H242</f>
        <v>0</v>
      </c>
      <c r="Q242" s="138">
        <v>0</v>
      </c>
      <c r="R242" s="138">
        <f>Q242*H242</f>
        <v>0</v>
      </c>
      <c r="S242" s="138">
        <v>0</v>
      </c>
      <c r="T242" s="13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0" t="s">
        <v>129</v>
      </c>
      <c r="AT242" s="140" t="s">
        <v>124</v>
      </c>
      <c r="AU242" s="140" t="s">
        <v>81</v>
      </c>
      <c r="AY242" s="14" t="s">
        <v>122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4" t="s">
        <v>79</v>
      </c>
      <c r="BK242" s="141">
        <f>ROUND(I242*H242,2)</f>
        <v>0</v>
      </c>
      <c r="BL242" s="14" t="s">
        <v>129</v>
      </c>
      <c r="BM242" s="140" t="s">
        <v>304</v>
      </c>
    </row>
    <row r="243" spans="1:65" s="2" customFormat="1">
      <c r="A243" s="29"/>
      <c r="B243" s="180"/>
      <c r="C243" s="161"/>
      <c r="D243" s="162" t="s">
        <v>130</v>
      </c>
      <c r="E243" s="161"/>
      <c r="F243" s="163" t="s">
        <v>303</v>
      </c>
      <c r="G243" s="161"/>
      <c r="H243" s="161"/>
      <c r="I243" s="161"/>
      <c r="J243" s="161"/>
      <c r="K243" s="161"/>
      <c r="L243" s="30"/>
      <c r="M243" s="143"/>
      <c r="N243" s="144"/>
      <c r="O243" s="55"/>
      <c r="P243" s="55"/>
      <c r="Q243" s="55"/>
      <c r="R243" s="55"/>
      <c r="S243" s="55"/>
      <c r="T243" s="56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130</v>
      </c>
      <c r="AU243" s="14" t="s">
        <v>81</v>
      </c>
    </row>
    <row r="244" spans="1:65" s="2" customFormat="1">
      <c r="A244" s="29"/>
      <c r="B244" s="180"/>
      <c r="C244" s="161"/>
      <c r="D244" s="164" t="s">
        <v>131</v>
      </c>
      <c r="E244" s="161"/>
      <c r="F244" s="165" t="s">
        <v>305</v>
      </c>
      <c r="G244" s="161"/>
      <c r="H244" s="161"/>
      <c r="I244" s="161"/>
      <c r="J244" s="161"/>
      <c r="K244" s="161"/>
      <c r="L244" s="30"/>
      <c r="M244" s="143"/>
      <c r="N244" s="144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131</v>
      </c>
      <c r="AU244" s="14" t="s">
        <v>81</v>
      </c>
    </row>
    <row r="245" spans="1:65" s="2" customFormat="1" ht="24.15" customHeight="1">
      <c r="A245" s="29"/>
      <c r="B245" s="180"/>
      <c r="C245" s="156" t="s">
        <v>218</v>
      </c>
      <c r="D245" s="156" t="s">
        <v>124</v>
      </c>
      <c r="E245" s="157" t="s">
        <v>306</v>
      </c>
      <c r="F245" s="158" t="s">
        <v>307</v>
      </c>
      <c r="G245" s="159" t="s">
        <v>127</v>
      </c>
      <c r="H245" s="160">
        <v>99.4</v>
      </c>
      <c r="I245" s="184"/>
      <c r="J245" s="176">
        <f>ROUND(I245*H245,2)</f>
        <v>0</v>
      </c>
      <c r="K245" s="158" t="s">
        <v>128</v>
      </c>
      <c r="L245" s="30"/>
      <c r="M245" s="136" t="s">
        <v>1</v>
      </c>
      <c r="N245" s="137" t="s">
        <v>37</v>
      </c>
      <c r="O245" s="55"/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0" t="s">
        <v>129</v>
      </c>
      <c r="AT245" s="140" t="s">
        <v>124</v>
      </c>
      <c r="AU245" s="140" t="s">
        <v>81</v>
      </c>
      <c r="AY245" s="14" t="s">
        <v>122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4" t="s">
        <v>79</v>
      </c>
      <c r="BK245" s="141">
        <f>ROUND(I245*H245,2)</f>
        <v>0</v>
      </c>
      <c r="BL245" s="14" t="s">
        <v>129</v>
      </c>
      <c r="BM245" s="140" t="s">
        <v>308</v>
      </c>
    </row>
    <row r="246" spans="1:65" s="2" customFormat="1">
      <c r="A246" s="29"/>
      <c r="B246" s="180"/>
      <c r="C246" s="161"/>
      <c r="D246" s="162" t="s">
        <v>130</v>
      </c>
      <c r="E246" s="161"/>
      <c r="F246" s="163" t="s">
        <v>307</v>
      </c>
      <c r="G246" s="161"/>
      <c r="H246" s="161"/>
      <c r="I246" s="161"/>
      <c r="J246" s="161"/>
      <c r="K246" s="161"/>
      <c r="L246" s="30"/>
      <c r="M246" s="143"/>
      <c r="N246" s="144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130</v>
      </c>
      <c r="AU246" s="14" t="s">
        <v>81</v>
      </c>
    </row>
    <row r="247" spans="1:65" s="2" customFormat="1">
      <c r="A247" s="29"/>
      <c r="B247" s="180"/>
      <c r="C247" s="161"/>
      <c r="D247" s="164" t="s">
        <v>131</v>
      </c>
      <c r="E247" s="161"/>
      <c r="F247" s="165" t="s">
        <v>309</v>
      </c>
      <c r="G247" s="161"/>
      <c r="H247" s="161"/>
      <c r="I247" s="161"/>
      <c r="J247" s="161"/>
      <c r="K247" s="161"/>
      <c r="L247" s="30"/>
      <c r="M247" s="143"/>
      <c r="N247" s="144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131</v>
      </c>
      <c r="AU247" s="14" t="s">
        <v>81</v>
      </c>
    </row>
    <row r="248" spans="1:65" s="2" customFormat="1" ht="24.15" customHeight="1">
      <c r="A248" s="29"/>
      <c r="B248" s="180"/>
      <c r="C248" s="156" t="s">
        <v>310</v>
      </c>
      <c r="D248" s="156" t="s">
        <v>124</v>
      </c>
      <c r="E248" s="157" t="s">
        <v>311</v>
      </c>
      <c r="F248" s="158" t="s">
        <v>312</v>
      </c>
      <c r="G248" s="159" t="s">
        <v>182</v>
      </c>
      <c r="H248" s="160">
        <v>67.161000000000001</v>
      </c>
      <c r="I248" s="184"/>
      <c r="J248" s="176">
        <f>ROUND(I248*H248,2)</f>
        <v>0</v>
      </c>
      <c r="K248" s="158" t="s">
        <v>128</v>
      </c>
      <c r="L248" s="30"/>
      <c r="M248" s="136" t="s">
        <v>1</v>
      </c>
      <c r="N248" s="137" t="s">
        <v>37</v>
      </c>
      <c r="O248" s="55"/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0" t="s">
        <v>129</v>
      </c>
      <c r="AT248" s="140" t="s">
        <v>124</v>
      </c>
      <c r="AU248" s="140" t="s">
        <v>81</v>
      </c>
      <c r="AY248" s="14" t="s">
        <v>122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4" t="s">
        <v>79</v>
      </c>
      <c r="BK248" s="141">
        <f>ROUND(I248*H248,2)</f>
        <v>0</v>
      </c>
      <c r="BL248" s="14" t="s">
        <v>129</v>
      </c>
      <c r="BM248" s="140" t="s">
        <v>313</v>
      </c>
    </row>
    <row r="249" spans="1:65" s="2" customFormat="1">
      <c r="A249" s="29"/>
      <c r="B249" s="180"/>
      <c r="C249" s="161"/>
      <c r="D249" s="162" t="s">
        <v>130</v>
      </c>
      <c r="E249" s="161"/>
      <c r="F249" s="163" t="s">
        <v>312</v>
      </c>
      <c r="G249" s="161"/>
      <c r="H249" s="161"/>
      <c r="I249" s="161"/>
      <c r="J249" s="161"/>
      <c r="K249" s="161"/>
      <c r="L249" s="30"/>
      <c r="M249" s="143"/>
      <c r="N249" s="144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130</v>
      </c>
      <c r="AU249" s="14" t="s">
        <v>81</v>
      </c>
    </row>
    <row r="250" spans="1:65" s="2" customFormat="1">
      <c r="A250" s="29"/>
      <c r="B250" s="180"/>
      <c r="C250" s="161"/>
      <c r="D250" s="164" t="s">
        <v>131</v>
      </c>
      <c r="E250" s="161"/>
      <c r="F250" s="165" t="s">
        <v>314</v>
      </c>
      <c r="G250" s="161"/>
      <c r="H250" s="161"/>
      <c r="I250" s="161"/>
      <c r="J250" s="161"/>
      <c r="K250" s="161"/>
      <c r="L250" s="30"/>
      <c r="M250" s="143"/>
      <c r="N250" s="144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131</v>
      </c>
      <c r="AU250" s="14" t="s">
        <v>81</v>
      </c>
    </row>
    <row r="251" spans="1:65" s="2" customFormat="1" ht="24.15" customHeight="1">
      <c r="A251" s="29"/>
      <c r="B251" s="180"/>
      <c r="C251" s="156" t="s">
        <v>222</v>
      </c>
      <c r="D251" s="156" t="s">
        <v>124</v>
      </c>
      <c r="E251" s="157" t="s">
        <v>315</v>
      </c>
      <c r="F251" s="158" t="s">
        <v>316</v>
      </c>
      <c r="G251" s="159" t="s">
        <v>182</v>
      </c>
      <c r="H251" s="160">
        <v>198.74299999999999</v>
      </c>
      <c r="I251" s="184"/>
      <c r="J251" s="176">
        <f>ROUND(I251*H251,2)</f>
        <v>0</v>
      </c>
      <c r="K251" s="158" t="s">
        <v>128</v>
      </c>
      <c r="L251" s="30"/>
      <c r="M251" s="136" t="s">
        <v>1</v>
      </c>
      <c r="N251" s="137" t="s">
        <v>37</v>
      </c>
      <c r="O251" s="55"/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0" t="s">
        <v>129</v>
      </c>
      <c r="AT251" s="140" t="s">
        <v>124</v>
      </c>
      <c r="AU251" s="140" t="s">
        <v>81</v>
      </c>
      <c r="AY251" s="14" t="s">
        <v>122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4" t="s">
        <v>79</v>
      </c>
      <c r="BK251" s="141">
        <f>ROUND(I251*H251,2)</f>
        <v>0</v>
      </c>
      <c r="BL251" s="14" t="s">
        <v>129</v>
      </c>
      <c r="BM251" s="140" t="s">
        <v>317</v>
      </c>
    </row>
    <row r="252" spans="1:65" s="2" customFormat="1">
      <c r="A252" s="29"/>
      <c r="B252" s="180"/>
      <c r="C252" s="161"/>
      <c r="D252" s="162" t="s">
        <v>130</v>
      </c>
      <c r="E252" s="161"/>
      <c r="F252" s="163" t="s">
        <v>316</v>
      </c>
      <c r="G252" s="161"/>
      <c r="H252" s="161"/>
      <c r="I252" s="161"/>
      <c r="J252" s="161"/>
      <c r="K252" s="161"/>
      <c r="L252" s="30"/>
      <c r="M252" s="143"/>
      <c r="N252" s="144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130</v>
      </c>
      <c r="AU252" s="14" t="s">
        <v>81</v>
      </c>
    </row>
    <row r="253" spans="1:65" s="2" customFormat="1">
      <c r="A253" s="29"/>
      <c r="B253" s="180"/>
      <c r="C253" s="161"/>
      <c r="D253" s="164" t="s">
        <v>131</v>
      </c>
      <c r="E253" s="161"/>
      <c r="F253" s="165" t="s">
        <v>318</v>
      </c>
      <c r="G253" s="161"/>
      <c r="H253" s="161"/>
      <c r="I253" s="161"/>
      <c r="J253" s="161"/>
      <c r="K253" s="161"/>
      <c r="L253" s="30"/>
      <c r="M253" s="143"/>
      <c r="N253" s="144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131</v>
      </c>
      <c r="AU253" s="14" t="s">
        <v>81</v>
      </c>
    </row>
    <row r="254" spans="1:65" s="2" customFormat="1" ht="21.75" customHeight="1">
      <c r="A254" s="29"/>
      <c r="B254" s="180"/>
      <c r="C254" s="156" t="s">
        <v>319</v>
      </c>
      <c r="D254" s="156" t="s">
        <v>124</v>
      </c>
      <c r="E254" s="157" t="s">
        <v>320</v>
      </c>
      <c r="F254" s="158" t="s">
        <v>321</v>
      </c>
      <c r="G254" s="159" t="s">
        <v>127</v>
      </c>
      <c r="H254" s="160">
        <v>1713.3</v>
      </c>
      <c r="I254" s="184"/>
      <c r="J254" s="176">
        <f>ROUND(I254*H254,2)</f>
        <v>0</v>
      </c>
      <c r="K254" s="158" t="s">
        <v>128</v>
      </c>
      <c r="L254" s="30"/>
      <c r="M254" s="136" t="s">
        <v>1</v>
      </c>
      <c r="N254" s="137" t="s">
        <v>37</v>
      </c>
      <c r="O254" s="55"/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0" t="s">
        <v>129</v>
      </c>
      <c r="AT254" s="140" t="s">
        <v>124</v>
      </c>
      <c r="AU254" s="140" t="s">
        <v>81</v>
      </c>
      <c r="AY254" s="14" t="s">
        <v>122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4" t="s">
        <v>79</v>
      </c>
      <c r="BK254" s="141">
        <f>ROUND(I254*H254,2)</f>
        <v>0</v>
      </c>
      <c r="BL254" s="14" t="s">
        <v>129</v>
      </c>
      <c r="BM254" s="140" t="s">
        <v>322</v>
      </c>
    </row>
    <row r="255" spans="1:65" s="2" customFormat="1">
      <c r="A255" s="29"/>
      <c r="B255" s="180"/>
      <c r="C255" s="161"/>
      <c r="D255" s="162" t="s">
        <v>130</v>
      </c>
      <c r="E255" s="161"/>
      <c r="F255" s="163" t="s">
        <v>321</v>
      </c>
      <c r="G255" s="161"/>
      <c r="H255" s="161"/>
      <c r="I255" s="161"/>
      <c r="J255" s="161"/>
      <c r="K255" s="161"/>
      <c r="L255" s="30"/>
      <c r="M255" s="143"/>
      <c r="N255" s="144"/>
      <c r="O255" s="55"/>
      <c r="P255" s="55"/>
      <c r="Q255" s="55"/>
      <c r="R255" s="55"/>
      <c r="S255" s="55"/>
      <c r="T255" s="56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130</v>
      </c>
      <c r="AU255" s="14" t="s">
        <v>81</v>
      </c>
    </row>
    <row r="256" spans="1:65" s="2" customFormat="1">
      <c r="A256" s="29"/>
      <c r="B256" s="180"/>
      <c r="C256" s="161"/>
      <c r="D256" s="164" t="s">
        <v>131</v>
      </c>
      <c r="E256" s="161"/>
      <c r="F256" s="165" t="s">
        <v>323</v>
      </c>
      <c r="G256" s="161"/>
      <c r="H256" s="161"/>
      <c r="I256" s="161"/>
      <c r="J256" s="161"/>
      <c r="K256" s="161"/>
      <c r="L256" s="30"/>
      <c r="M256" s="143"/>
      <c r="N256" s="144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131</v>
      </c>
      <c r="AU256" s="14" t="s">
        <v>81</v>
      </c>
    </row>
    <row r="257" spans="1:65" s="2" customFormat="1" ht="16.5" customHeight="1">
      <c r="A257" s="29"/>
      <c r="B257" s="180"/>
      <c r="C257" s="156" t="s">
        <v>226</v>
      </c>
      <c r="D257" s="156" t="s">
        <v>124</v>
      </c>
      <c r="E257" s="157" t="s">
        <v>324</v>
      </c>
      <c r="F257" s="158" t="s">
        <v>325</v>
      </c>
      <c r="G257" s="159" t="s">
        <v>168</v>
      </c>
      <c r="H257" s="160">
        <v>685.32</v>
      </c>
      <c r="I257" s="184"/>
      <c r="J257" s="176">
        <f>ROUND(I257*H257,2)</f>
        <v>0</v>
      </c>
      <c r="K257" s="158" t="s">
        <v>128</v>
      </c>
      <c r="L257" s="30"/>
      <c r="M257" s="136" t="s">
        <v>1</v>
      </c>
      <c r="N257" s="137" t="s">
        <v>37</v>
      </c>
      <c r="O257" s="55"/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0" t="s">
        <v>129</v>
      </c>
      <c r="AT257" s="140" t="s">
        <v>124</v>
      </c>
      <c r="AU257" s="140" t="s">
        <v>81</v>
      </c>
      <c r="AY257" s="14" t="s">
        <v>122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4" t="s">
        <v>79</v>
      </c>
      <c r="BK257" s="141">
        <f>ROUND(I257*H257,2)</f>
        <v>0</v>
      </c>
      <c r="BL257" s="14" t="s">
        <v>129</v>
      </c>
      <c r="BM257" s="140" t="s">
        <v>326</v>
      </c>
    </row>
    <row r="258" spans="1:65" s="2" customFormat="1">
      <c r="A258" s="29"/>
      <c r="B258" s="180"/>
      <c r="C258" s="161"/>
      <c r="D258" s="162" t="s">
        <v>130</v>
      </c>
      <c r="E258" s="161"/>
      <c r="F258" s="163" t="s">
        <v>325</v>
      </c>
      <c r="G258" s="161"/>
      <c r="H258" s="161"/>
      <c r="I258" s="161"/>
      <c r="J258" s="161"/>
      <c r="K258" s="161"/>
      <c r="L258" s="30"/>
      <c r="M258" s="143"/>
      <c r="N258" s="144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130</v>
      </c>
      <c r="AU258" s="14" t="s">
        <v>81</v>
      </c>
    </row>
    <row r="259" spans="1:65" s="2" customFormat="1">
      <c r="A259" s="29"/>
      <c r="B259" s="180"/>
      <c r="C259" s="161"/>
      <c r="D259" s="164" t="s">
        <v>131</v>
      </c>
      <c r="E259" s="161"/>
      <c r="F259" s="165" t="s">
        <v>327</v>
      </c>
      <c r="G259" s="161"/>
      <c r="H259" s="161"/>
      <c r="I259" s="161"/>
      <c r="J259" s="161"/>
      <c r="K259" s="161"/>
      <c r="L259" s="30"/>
      <c r="M259" s="143"/>
      <c r="N259" s="144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131</v>
      </c>
      <c r="AU259" s="14" t="s">
        <v>81</v>
      </c>
    </row>
    <row r="260" spans="1:65" s="2" customFormat="1" ht="21.75" customHeight="1">
      <c r="A260" s="29"/>
      <c r="B260" s="180"/>
      <c r="C260" s="156" t="s">
        <v>328</v>
      </c>
      <c r="D260" s="156" t="s">
        <v>124</v>
      </c>
      <c r="E260" s="157" t="s">
        <v>329</v>
      </c>
      <c r="F260" s="158" t="s">
        <v>330</v>
      </c>
      <c r="G260" s="159" t="s">
        <v>168</v>
      </c>
      <c r="H260" s="160">
        <v>12</v>
      </c>
      <c r="I260" s="184"/>
      <c r="J260" s="176">
        <f>ROUND(I260*H260,2)</f>
        <v>0</v>
      </c>
      <c r="K260" s="158" t="s">
        <v>128</v>
      </c>
      <c r="L260" s="30"/>
      <c r="M260" s="136" t="s">
        <v>1</v>
      </c>
      <c r="N260" s="137" t="s">
        <v>37</v>
      </c>
      <c r="O260" s="55"/>
      <c r="P260" s="138">
        <f>O260*H260</f>
        <v>0</v>
      </c>
      <c r="Q260" s="138">
        <v>0</v>
      </c>
      <c r="R260" s="138">
        <f>Q260*H260</f>
        <v>0</v>
      </c>
      <c r="S260" s="138">
        <v>0</v>
      </c>
      <c r="T260" s="139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0" t="s">
        <v>129</v>
      </c>
      <c r="AT260" s="140" t="s">
        <v>124</v>
      </c>
      <c r="AU260" s="140" t="s">
        <v>81</v>
      </c>
      <c r="AY260" s="14" t="s">
        <v>122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4" t="s">
        <v>79</v>
      </c>
      <c r="BK260" s="141">
        <f>ROUND(I260*H260,2)</f>
        <v>0</v>
      </c>
      <c r="BL260" s="14" t="s">
        <v>129</v>
      </c>
      <c r="BM260" s="140" t="s">
        <v>331</v>
      </c>
    </row>
    <row r="261" spans="1:65" s="2" customFormat="1">
      <c r="A261" s="29"/>
      <c r="B261" s="180"/>
      <c r="C261" s="161"/>
      <c r="D261" s="162" t="s">
        <v>130</v>
      </c>
      <c r="E261" s="161"/>
      <c r="F261" s="163" t="s">
        <v>330</v>
      </c>
      <c r="G261" s="161"/>
      <c r="H261" s="161"/>
      <c r="I261" s="161"/>
      <c r="J261" s="161"/>
      <c r="K261" s="161"/>
      <c r="L261" s="30"/>
      <c r="M261" s="143"/>
      <c r="N261" s="144"/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130</v>
      </c>
      <c r="AU261" s="14" t="s">
        <v>81</v>
      </c>
    </row>
    <row r="262" spans="1:65" s="2" customFormat="1">
      <c r="A262" s="29"/>
      <c r="B262" s="180"/>
      <c r="C262" s="161"/>
      <c r="D262" s="164" t="s">
        <v>131</v>
      </c>
      <c r="E262" s="161"/>
      <c r="F262" s="165" t="s">
        <v>332</v>
      </c>
      <c r="G262" s="161"/>
      <c r="H262" s="161"/>
      <c r="I262" s="161"/>
      <c r="J262" s="161"/>
      <c r="K262" s="161"/>
      <c r="L262" s="30"/>
      <c r="M262" s="143"/>
      <c r="N262" s="144"/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131</v>
      </c>
      <c r="AU262" s="14" t="s">
        <v>81</v>
      </c>
    </row>
    <row r="263" spans="1:65" s="2" customFormat="1" ht="21.75" customHeight="1">
      <c r="A263" s="29"/>
      <c r="B263" s="180"/>
      <c r="C263" s="156" t="s">
        <v>231</v>
      </c>
      <c r="D263" s="156" t="s">
        <v>124</v>
      </c>
      <c r="E263" s="157" t="s">
        <v>333</v>
      </c>
      <c r="F263" s="158" t="s">
        <v>334</v>
      </c>
      <c r="G263" s="159" t="s">
        <v>182</v>
      </c>
      <c r="H263" s="160">
        <v>5.056</v>
      </c>
      <c r="I263" s="184"/>
      <c r="J263" s="176">
        <f>ROUND(I263*H263,2)</f>
        <v>0</v>
      </c>
      <c r="K263" s="158" t="s">
        <v>128</v>
      </c>
      <c r="L263" s="30"/>
      <c r="M263" s="136" t="s">
        <v>1</v>
      </c>
      <c r="N263" s="137" t="s">
        <v>37</v>
      </c>
      <c r="O263" s="55"/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0" t="s">
        <v>129</v>
      </c>
      <c r="AT263" s="140" t="s">
        <v>124</v>
      </c>
      <c r="AU263" s="140" t="s">
        <v>81</v>
      </c>
      <c r="AY263" s="14" t="s">
        <v>122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4" t="s">
        <v>79</v>
      </c>
      <c r="BK263" s="141">
        <f>ROUND(I263*H263,2)</f>
        <v>0</v>
      </c>
      <c r="BL263" s="14" t="s">
        <v>129</v>
      </c>
      <c r="BM263" s="140" t="s">
        <v>335</v>
      </c>
    </row>
    <row r="264" spans="1:65" s="2" customFormat="1">
      <c r="A264" s="29"/>
      <c r="B264" s="180"/>
      <c r="C264" s="161"/>
      <c r="D264" s="162" t="s">
        <v>130</v>
      </c>
      <c r="E264" s="161"/>
      <c r="F264" s="163" t="s">
        <v>334</v>
      </c>
      <c r="G264" s="161"/>
      <c r="H264" s="161"/>
      <c r="I264" s="161"/>
      <c r="J264" s="161"/>
      <c r="K264" s="161"/>
      <c r="L264" s="30"/>
      <c r="M264" s="143"/>
      <c r="N264" s="144"/>
      <c r="O264" s="55"/>
      <c r="P264" s="55"/>
      <c r="Q264" s="55"/>
      <c r="R264" s="55"/>
      <c r="S264" s="55"/>
      <c r="T264" s="56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130</v>
      </c>
      <c r="AU264" s="14" t="s">
        <v>81</v>
      </c>
    </row>
    <row r="265" spans="1:65" s="2" customFormat="1">
      <c r="A265" s="29"/>
      <c r="B265" s="180"/>
      <c r="C265" s="161"/>
      <c r="D265" s="164" t="s">
        <v>131</v>
      </c>
      <c r="E265" s="161"/>
      <c r="F265" s="165" t="s">
        <v>336</v>
      </c>
      <c r="G265" s="161"/>
      <c r="H265" s="161"/>
      <c r="I265" s="161"/>
      <c r="J265" s="161"/>
      <c r="K265" s="161"/>
      <c r="L265" s="30"/>
      <c r="M265" s="143"/>
      <c r="N265" s="144"/>
      <c r="O265" s="55"/>
      <c r="P265" s="55"/>
      <c r="Q265" s="55"/>
      <c r="R265" s="55"/>
      <c r="S265" s="55"/>
      <c r="T265" s="56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131</v>
      </c>
      <c r="AU265" s="14" t="s">
        <v>81</v>
      </c>
    </row>
    <row r="266" spans="1:65" s="2" customFormat="1" ht="16.5" customHeight="1">
      <c r="A266" s="29"/>
      <c r="B266" s="180"/>
      <c r="C266" s="156" t="s">
        <v>337</v>
      </c>
      <c r="D266" s="156" t="s">
        <v>124</v>
      </c>
      <c r="E266" s="157" t="s">
        <v>338</v>
      </c>
      <c r="F266" s="158" t="s">
        <v>339</v>
      </c>
      <c r="G266" s="159" t="s">
        <v>340</v>
      </c>
      <c r="H266" s="160">
        <v>0.76</v>
      </c>
      <c r="I266" s="184"/>
      <c r="J266" s="176">
        <f>ROUND(I266*H266,2)</f>
        <v>0</v>
      </c>
      <c r="K266" s="158" t="s">
        <v>128</v>
      </c>
      <c r="L266" s="30"/>
      <c r="M266" s="136" t="s">
        <v>1</v>
      </c>
      <c r="N266" s="137" t="s">
        <v>37</v>
      </c>
      <c r="O266" s="55"/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9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0" t="s">
        <v>129</v>
      </c>
      <c r="AT266" s="140" t="s">
        <v>124</v>
      </c>
      <c r="AU266" s="140" t="s">
        <v>81</v>
      </c>
      <c r="AY266" s="14" t="s">
        <v>122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4" t="s">
        <v>79</v>
      </c>
      <c r="BK266" s="141">
        <f>ROUND(I266*H266,2)</f>
        <v>0</v>
      </c>
      <c r="BL266" s="14" t="s">
        <v>129</v>
      </c>
      <c r="BM266" s="140" t="s">
        <v>341</v>
      </c>
    </row>
    <row r="267" spans="1:65" s="2" customFormat="1">
      <c r="A267" s="29"/>
      <c r="B267" s="180"/>
      <c r="C267" s="161"/>
      <c r="D267" s="162" t="s">
        <v>130</v>
      </c>
      <c r="E267" s="161"/>
      <c r="F267" s="163" t="s">
        <v>339</v>
      </c>
      <c r="G267" s="161"/>
      <c r="H267" s="161"/>
      <c r="I267" s="161"/>
      <c r="J267" s="161"/>
      <c r="K267" s="161"/>
      <c r="L267" s="30"/>
      <c r="M267" s="143"/>
      <c r="N267" s="144"/>
      <c r="O267" s="55"/>
      <c r="P267" s="55"/>
      <c r="Q267" s="55"/>
      <c r="R267" s="55"/>
      <c r="S267" s="55"/>
      <c r="T267" s="56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130</v>
      </c>
      <c r="AU267" s="14" t="s">
        <v>81</v>
      </c>
    </row>
    <row r="268" spans="1:65" s="2" customFormat="1">
      <c r="A268" s="29"/>
      <c r="B268" s="180"/>
      <c r="C268" s="161"/>
      <c r="D268" s="164" t="s">
        <v>131</v>
      </c>
      <c r="E268" s="161"/>
      <c r="F268" s="165" t="s">
        <v>342</v>
      </c>
      <c r="G268" s="161"/>
      <c r="H268" s="161"/>
      <c r="I268" s="161"/>
      <c r="J268" s="161"/>
      <c r="K268" s="161"/>
      <c r="L268" s="30"/>
      <c r="M268" s="143"/>
      <c r="N268" s="144"/>
      <c r="O268" s="55"/>
      <c r="P268" s="55"/>
      <c r="Q268" s="55"/>
      <c r="R268" s="55"/>
      <c r="S268" s="55"/>
      <c r="T268" s="56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131</v>
      </c>
      <c r="AU268" s="14" t="s">
        <v>81</v>
      </c>
    </row>
    <row r="269" spans="1:65" s="2" customFormat="1" ht="21.75" customHeight="1">
      <c r="A269" s="29"/>
      <c r="B269" s="180"/>
      <c r="C269" s="156" t="s">
        <v>235</v>
      </c>
      <c r="D269" s="156" t="s">
        <v>124</v>
      </c>
      <c r="E269" s="157" t="s">
        <v>343</v>
      </c>
      <c r="F269" s="158" t="s">
        <v>344</v>
      </c>
      <c r="G269" s="159" t="s">
        <v>168</v>
      </c>
      <c r="H269" s="160">
        <v>8</v>
      </c>
      <c r="I269" s="184"/>
      <c r="J269" s="176">
        <f>ROUND(I269*H269,2)</f>
        <v>0</v>
      </c>
      <c r="K269" s="158" t="s">
        <v>128</v>
      </c>
      <c r="L269" s="30"/>
      <c r="M269" s="136" t="s">
        <v>1</v>
      </c>
      <c r="N269" s="137" t="s">
        <v>37</v>
      </c>
      <c r="O269" s="55"/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40" t="s">
        <v>129</v>
      </c>
      <c r="AT269" s="140" t="s">
        <v>124</v>
      </c>
      <c r="AU269" s="140" t="s">
        <v>81</v>
      </c>
      <c r="AY269" s="14" t="s">
        <v>122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4" t="s">
        <v>79</v>
      </c>
      <c r="BK269" s="141">
        <f>ROUND(I269*H269,2)</f>
        <v>0</v>
      </c>
      <c r="BL269" s="14" t="s">
        <v>129</v>
      </c>
      <c r="BM269" s="140" t="s">
        <v>345</v>
      </c>
    </row>
    <row r="270" spans="1:65" s="2" customFormat="1">
      <c r="A270" s="29"/>
      <c r="B270" s="180"/>
      <c r="C270" s="161"/>
      <c r="D270" s="162" t="s">
        <v>130</v>
      </c>
      <c r="E270" s="161"/>
      <c r="F270" s="163" t="s">
        <v>344</v>
      </c>
      <c r="G270" s="161"/>
      <c r="H270" s="161"/>
      <c r="I270" s="161"/>
      <c r="J270" s="161"/>
      <c r="K270" s="161"/>
      <c r="L270" s="30"/>
      <c r="M270" s="143"/>
      <c r="N270" s="144"/>
      <c r="O270" s="55"/>
      <c r="P270" s="55"/>
      <c r="Q270" s="55"/>
      <c r="R270" s="55"/>
      <c r="S270" s="55"/>
      <c r="T270" s="56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130</v>
      </c>
      <c r="AU270" s="14" t="s">
        <v>81</v>
      </c>
    </row>
    <row r="271" spans="1:65" s="2" customFormat="1">
      <c r="A271" s="29"/>
      <c r="B271" s="180"/>
      <c r="C271" s="161"/>
      <c r="D271" s="164" t="s">
        <v>131</v>
      </c>
      <c r="E271" s="161"/>
      <c r="F271" s="165" t="s">
        <v>346</v>
      </c>
      <c r="G271" s="161"/>
      <c r="H271" s="161"/>
      <c r="I271" s="161"/>
      <c r="J271" s="161"/>
      <c r="K271" s="161"/>
      <c r="L271" s="30"/>
      <c r="M271" s="143"/>
      <c r="N271" s="144"/>
      <c r="O271" s="55"/>
      <c r="P271" s="55"/>
      <c r="Q271" s="55"/>
      <c r="R271" s="55"/>
      <c r="S271" s="55"/>
      <c r="T271" s="56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131</v>
      </c>
      <c r="AU271" s="14" t="s">
        <v>81</v>
      </c>
    </row>
    <row r="272" spans="1:65" s="12" customFormat="1" ht="22.95" customHeight="1">
      <c r="B272" s="183"/>
      <c r="C272" s="166"/>
      <c r="D272" s="167" t="s">
        <v>71</v>
      </c>
      <c r="E272" s="168" t="s">
        <v>146</v>
      </c>
      <c r="F272" s="168" t="s">
        <v>347</v>
      </c>
      <c r="G272" s="166"/>
      <c r="H272" s="166"/>
      <c r="I272" s="166"/>
      <c r="J272" s="177">
        <f>BK272</f>
        <v>0</v>
      </c>
      <c r="K272" s="166"/>
      <c r="L272" s="125"/>
      <c r="M272" s="128"/>
      <c r="N272" s="129"/>
      <c r="O272" s="129"/>
      <c r="P272" s="130">
        <f>SUM(P273:P293)</f>
        <v>0</v>
      </c>
      <c r="Q272" s="129"/>
      <c r="R272" s="130">
        <f>SUM(R273:R293)</f>
        <v>0</v>
      </c>
      <c r="S272" s="129"/>
      <c r="T272" s="131">
        <f>SUM(T273:T293)</f>
        <v>0</v>
      </c>
      <c r="AR272" s="126" t="s">
        <v>79</v>
      </c>
      <c r="AT272" s="132" t="s">
        <v>71</v>
      </c>
      <c r="AU272" s="132" t="s">
        <v>79</v>
      </c>
      <c r="AY272" s="126" t="s">
        <v>122</v>
      </c>
      <c r="BK272" s="133">
        <f>SUM(BK273:BK293)</f>
        <v>0</v>
      </c>
    </row>
    <row r="273" spans="1:65" s="2" customFormat="1" ht="21.75" customHeight="1">
      <c r="A273" s="29"/>
      <c r="B273" s="180"/>
      <c r="C273" s="156" t="s">
        <v>348</v>
      </c>
      <c r="D273" s="156" t="s">
        <v>124</v>
      </c>
      <c r="E273" s="157" t="s">
        <v>349</v>
      </c>
      <c r="F273" s="158" t="s">
        <v>350</v>
      </c>
      <c r="G273" s="159" t="s">
        <v>127</v>
      </c>
      <c r="H273" s="160">
        <v>4039.34</v>
      </c>
      <c r="I273" s="184"/>
      <c r="J273" s="176">
        <f>ROUND(I273*H273,2)</f>
        <v>0</v>
      </c>
      <c r="K273" s="158" t="s">
        <v>128</v>
      </c>
      <c r="L273" s="30"/>
      <c r="M273" s="136" t="s">
        <v>1</v>
      </c>
      <c r="N273" s="137" t="s">
        <v>37</v>
      </c>
      <c r="O273" s="55"/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40" t="s">
        <v>129</v>
      </c>
      <c r="AT273" s="140" t="s">
        <v>124</v>
      </c>
      <c r="AU273" s="140" t="s">
        <v>81</v>
      </c>
      <c r="AY273" s="14" t="s">
        <v>122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4" t="s">
        <v>79</v>
      </c>
      <c r="BK273" s="141">
        <f>ROUND(I273*H273,2)</f>
        <v>0</v>
      </c>
      <c r="BL273" s="14" t="s">
        <v>129</v>
      </c>
      <c r="BM273" s="140" t="s">
        <v>351</v>
      </c>
    </row>
    <row r="274" spans="1:65" s="2" customFormat="1">
      <c r="A274" s="29"/>
      <c r="B274" s="180"/>
      <c r="C274" s="161"/>
      <c r="D274" s="162" t="s">
        <v>130</v>
      </c>
      <c r="E274" s="161"/>
      <c r="F274" s="163" t="s">
        <v>350</v>
      </c>
      <c r="G274" s="161"/>
      <c r="H274" s="161"/>
      <c r="I274" s="161"/>
      <c r="J274" s="161"/>
      <c r="K274" s="161"/>
      <c r="L274" s="30"/>
      <c r="M274" s="143"/>
      <c r="N274" s="144"/>
      <c r="O274" s="55"/>
      <c r="P274" s="55"/>
      <c r="Q274" s="55"/>
      <c r="R274" s="55"/>
      <c r="S274" s="55"/>
      <c r="T274" s="56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130</v>
      </c>
      <c r="AU274" s="14" t="s">
        <v>81</v>
      </c>
    </row>
    <row r="275" spans="1:65" s="2" customFormat="1">
      <c r="A275" s="29"/>
      <c r="B275" s="180"/>
      <c r="C275" s="161"/>
      <c r="D275" s="164" t="s">
        <v>131</v>
      </c>
      <c r="E275" s="161"/>
      <c r="F275" s="165" t="s">
        <v>352</v>
      </c>
      <c r="G275" s="161"/>
      <c r="H275" s="161"/>
      <c r="I275" s="161"/>
      <c r="J275" s="161"/>
      <c r="K275" s="161"/>
      <c r="L275" s="30"/>
      <c r="M275" s="143"/>
      <c r="N275" s="144"/>
      <c r="O275" s="55"/>
      <c r="P275" s="55"/>
      <c r="Q275" s="55"/>
      <c r="R275" s="55"/>
      <c r="S275" s="55"/>
      <c r="T275" s="56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131</v>
      </c>
      <c r="AU275" s="14" t="s">
        <v>81</v>
      </c>
    </row>
    <row r="276" spans="1:65" s="2" customFormat="1" ht="21.75" customHeight="1">
      <c r="A276" s="29"/>
      <c r="B276" s="180"/>
      <c r="C276" s="156" t="s">
        <v>240</v>
      </c>
      <c r="D276" s="156" t="s">
        <v>124</v>
      </c>
      <c r="E276" s="157" t="s">
        <v>353</v>
      </c>
      <c r="F276" s="158" t="s">
        <v>354</v>
      </c>
      <c r="G276" s="159" t="s">
        <v>127</v>
      </c>
      <c r="H276" s="160">
        <v>4530.3500000000004</v>
      </c>
      <c r="I276" s="184"/>
      <c r="J276" s="176">
        <f>ROUND(I276*H276,2)</f>
        <v>0</v>
      </c>
      <c r="K276" s="158" t="s">
        <v>128</v>
      </c>
      <c r="L276" s="30"/>
      <c r="M276" s="136" t="s">
        <v>1</v>
      </c>
      <c r="N276" s="137" t="s">
        <v>37</v>
      </c>
      <c r="O276" s="55"/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0" t="s">
        <v>129</v>
      </c>
      <c r="AT276" s="140" t="s">
        <v>124</v>
      </c>
      <c r="AU276" s="140" t="s">
        <v>81</v>
      </c>
      <c r="AY276" s="14" t="s">
        <v>122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4" t="s">
        <v>79</v>
      </c>
      <c r="BK276" s="141">
        <f>ROUND(I276*H276,2)</f>
        <v>0</v>
      </c>
      <c r="BL276" s="14" t="s">
        <v>129</v>
      </c>
      <c r="BM276" s="140" t="s">
        <v>355</v>
      </c>
    </row>
    <row r="277" spans="1:65" s="2" customFormat="1">
      <c r="A277" s="29"/>
      <c r="B277" s="180"/>
      <c r="C277" s="161"/>
      <c r="D277" s="162" t="s">
        <v>130</v>
      </c>
      <c r="E277" s="161"/>
      <c r="F277" s="163" t="s">
        <v>354</v>
      </c>
      <c r="G277" s="161"/>
      <c r="H277" s="161"/>
      <c r="I277" s="161"/>
      <c r="J277" s="161"/>
      <c r="K277" s="161"/>
      <c r="L277" s="30"/>
      <c r="M277" s="143"/>
      <c r="N277" s="144"/>
      <c r="O277" s="55"/>
      <c r="P277" s="55"/>
      <c r="Q277" s="55"/>
      <c r="R277" s="55"/>
      <c r="S277" s="55"/>
      <c r="T277" s="56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130</v>
      </c>
      <c r="AU277" s="14" t="s">
        <v>81</v>
      </c>
    </row>
    <row r="278" spans="1:65" s="2" customFormat="1">
      <c r="A278" s="29"/>
      <c r="B278" s="180"/>
      <c r="C278" s="161"/>
      <c r="D278" s="164" t="s">
        <v>131</v>
      </c>
      <c r="E278" s="161"/>
      <c r="F278" s="165" t="s">
        <v>356</v>
      </c>
      <c r="G278" s="161"/>
      <c r="H278" s="161"/>
      <c r="I278" s="161"/>
      <c r="J278" s="161"/>
      <c r="K278" s="161"/>
      <c r="L278" s="30"/>
      <c r="M278" s="143"/>
      <c r="N278" s="144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131</v>
      </c>
      <c r="AU278" s="14" t="s">
        <v>81</v>
      </c>
    </row>
    <row r="279" spans="1:65" s="2" customFormat="1" ht="16.5" customHeight="1">
      <c r="A279" s="29"/>
      <c r="B279" s="180"/>
      <c r="C279" s="156" t="s">
        <v>357</v>
      </c>
      <c r="D279" s="156" t="s">
        <v>124</v>
      </c>
      <c r="E279" s="157" t="s">
        <v>358</v>
      </c>
      <c r="F279" s="158" t="s">
        <v>359</v>
      </c>
      <c r="G279" s="159" t="s">
        <v>127</v>
      </c>
      <c r="H279" s="160">
        <v>4039.34</v>
      </c>
      <c r="I279" s="184"/>
      <c r="J279" s="176">
        <f>ROUND(I279*H279,2)</f>
        <v>0</v>
      </c>
      <c r="K279" s="158" t="s">
        <v>128</v>
      </c>
      <c r="L279" s="30"/>
      <c r="M279" s="136" t="s">
        <v>1</v>
      </c>
      <c r="N279" s="137" t="s">
        <v>37</v>
      </c>
      <c r="O279" s="55"/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9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0" t="s">
        <v>129</v>
      </c>
      <c r="AT279" s="140" t="s">
        <v>124</v>
      </c>
      <c r="AU279" s="140" t="s">
        <v>81</v>
      </c>
      <c r="AY279" s="14" t="s">
        <v>122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4" t="s">
        <v>79</v>
      </c>
      <c r="BK279" s="141">
        <f>ROUND(I279*H279,2)</f>
        <v>0</v>
      </c>
      <c r="BL279" s="14" t="s">
        <v>129</v>
      </c>
      <c r="BM279" s="140" t="s">
        <v>360</v>
      </c>
    </row>
    <row r="280" spans="1:65" s="2" customFormat="1">
      <c r="A280" s="29"/>
      <c r="B280" s="180"/>
      <c r="C280" s="161"/>
      <c r="D280" s="162" t="s">
        <v>130</v>
      </c>
      <c r="E280" s="161"/>
      <c r="F280" s="163" t="s">
        <v>359</v>
      </c>
      <c r="G280" s="161"/>
      <c r="H280" s="161"/>
      <c r="I280" s="161"/>
      <c r="J280" s="161"/>
      <c r="K280" s="161"/>
      <c r="L280" s="30"/>
      <c r="M280" s="143"/>
      <c r="N280" s="144"/>
      <c r="O280" s="55"/>
      <c r="P280" s="55"/>
      <c r="Q280" s="55"/>
      <c r="R280" s="55"/>
      <c r="S280" s="55"/>
      <c r="T280" s="56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130</v>
      </c>
      <c r="AU280" s="14" t="s">
        <v>81</v>
      </c>
    </row>
    <row r="281" spans="1:65" s="2" customFormat="1">
      <c r="A281" s="29"/>
      <c r="B281" s="180"/>
      <c r="C281" s="161"/>
      <c r="D281" s="164" t="s">
        <v>131</v>
      </c>
      <c r="E281" s="161"/>
      <c r="F281" s="165" t="s">
        <v>361</v>
      </c>
      <c r="G281" s="161"/>
      <c r="H281" s="161"/>
      <c r="I281" s="161"/>
      <c r="J281" s="161"/>
      <c r="K281" s="161"/>
      <c r="L281" s="30"/>
      <c r="M281" s="143"/>
      <c r="N281" s="144"/>
      <c r="O281" s="55"/>
      <c r="P281" s="55"/>
      <c r="Q281" s="55"/>
      <c r="R281" s="55"/>
      <c r="S281" s="55"/>
      <c r="T281" s="56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131</v>
      </c>
      <c r="AU281" s="14" t="s">
        <v>81</v>
      </c>
    </row>
    <row r="282" spans="1:65" s="2" customFormat="1" ht="24.15" customHeight="1">
      <c r="A282" s="29"/>
      <c r="B282" s="180"/>
      <c r="C282" s="156" t="s">
        <v>244</v>
      </c>
      <c r="D282" s="156" t="s">
        <v>124</v>
      </c>
      <c r="E282" s="157" t="s">
        <v>362</v>
      </c>
      <c r="F282" s="158" t="s">
        <v>363</v>
      </c>
      <c r="G282" s="159" t="s">
        <v>127</v>
      </c>
      <c r="H282" s="160">
        <v>3469.31</v>
      </c>
      <c r="I282" s="184"/>
      <c r="J282" s="176">
        <f>ROUND(I282*H282,2)</f>
        <v>0</v>
      </c>
      <c r="K282" s="158" t="s">
        <v>128</v>
      </c>
      <c r="L282" s="30"/>
      <c r="M282" s="136" t="s">
        <v>1</v>
      </c>
      <c r="N282" s="137" t="s">
        <v>37</v>
      </c>
      <c r="O282" s="55"/>
      <c r="P282" s="138">
        <f>O282*H282</f>
        <v>0</v>
      </c>
      <c r="Q282" s="138">
        <v>0</v>
      </c>
      <c r="R282" s="138">
        <f>Q282*H282</f>
        <v>0</v>
      </c>
      <c r="S282" s="138">
        <v>0</v>
      </c>
      <c r="T282" s="139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0" t="s">
        <v>129</v>
      </c>
      <c r="AT282" s="140" t="s">
        <v>124</v>
      </c>
      <c r="AU282" s="140" t="s">
        <v>81</v>
      </c>
      <c r="AY282" s="14" t="s">
        <v>122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4" t="s">
        <v>79</v>
      </c>
      <c r="BK282" s="141">
        <f>ROUND(I282*H282,2)</f>
        <v>0</v>
      </c>
      <c r="BL282" s="14" t="s">
        <v>129</v>
      </c>
      <c r="BM282" s="140" t="s">
        <v>364</v>
      </c>
    </row>
    <row r="283" spans="1:65" s="2" customFormat="1" ht="19.2">
      <c r="A283" s="29"/>
      <c r="B283" s="180"/>
      <c r="C283" s="161"/>
      <c r="D283" s="162" t="s">
        <v>130</v>
      </c>
      <c r="E283" s="161"/>
      <c r="F283" s="163" t="s">
        <v>363</v>
      </c>
      <c r="G283" s="161"/>
      <c r="H283" s="161"/>
      <c r="I283" s="161"/>
      <c r="J283" s="161"/>
      <c r="K283" s="161"/>
      <c r="L283" s="30"/>
      <c r="M283" s="143"/>
      <c r="N283" s="144"/>
      <c r="O283" s="55"/>
      <c r="P283" s="55"/>
      <c r="Q283" s="55"/>
      <c r="R283" s="55"/>
      <c r="S283" s="55"/>
      <c r="T283" s="56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4" t="s">
        <v>130</v>
      </c>
      <c r="AU283" s="14" t="s">
        <v>81</v>
      </c>
    </row>
    <row r="284" spans="1:65" s="2" customFormat="1">
      <c r="A284" s="29"/>
      <c r="B284" s="180"/>
      <c r="C284" s="161"/>
      <c r="D284" s="164" t="s">
        <v>131</v>
      </c>
      <c r="E284" s="161"/>
      <c r="F284" s="165" t="s">
        <v>365</v>
      </c>
      <c r="G284" s="161"/>
      <c r="H284" s="161"/>
      <c r="I284" s="161"/>
      <c r="J284" s="161"/>
      <c r="K284" s="161"/>
      <c r="L284" s="30"/>
      <c r="M284" s="143"/>
      <c r="N284" s="144"/>
      <c r="O284" s="55"/>
      <c r="P284" s="55"/>
      <c r="Q284" s="55"/>
      <c r="R284" s="55"/>
      <c r="S284" s="55"/>
      <c r="T284" s="56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131</v>
      </c>
      <c r="AU284" s="14" t="s">
        <v>81</v>
      </c>
    </row>
    <row r="285" spans="1:65" s="2" customFormat="1" ht="21.75" customHeight="1">
      <c r="A285" s="29"/>
      <c r="B285" s="180"/>
      <c r="C285" s="156" t="s">
        <v>366</v>
      </c>
      <c r="D285" s="156" t="s">
        <v>124</v>
      </c>
      <c r="E285" s="157" t="s">
        <v>367</v>
      </c>
      <c r="F285" s="158" t="s">
        <v>368</v>
      </c>
      <c r="G285" s="159" t="s">
        <v>127</v>
      </c>
      <c r="H285" s="160">
        <v>3659.25</v>
      </c>
      <c r="I285" s="184"/>
      <c r="J285" s="176">
        <f>ROUND(I285*H285,2)</f>
        <v>0</v>
      </c>
      <c r="K285" s="158" t="s">
        <v>128</v>
      </c>
      <c r="L285" s="30"/>
      <c r="M285" s="136" t="s">
        <v>1</v>
      </c>
      <c r="N285" s="137" t="s">
        <v>37</v>
      </c>
      <c r="O285" s="55"/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0" t="s">
        <v>129</v>
      </c>
      <c r="AT285" s="140" t="s">
        <v>124</v>
      </c>
      <c r="AU285" s="140" t="s">
        <v>81</v>
      </c>
      <c r="AY285" s="14" t="s">
        <v>122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4" t="s">
        <v>79</v>
      </c>
      <c r="BK285" s="141">
        <f>ROUND(I285*H285,2)</f>
        <v>0</v>
      </c>
      <c r="BL285" s="14" t="s">
        <v>129</v>
      </c>
      <c r="BM285" s="140" t="s">
        <v>369</v>
      </c>
    </row>
    <row r="286" spans="1:65" s="2" customFormat="1">
      <c r="A286" s="29"/>
      <c r="B286" s="180"/>
      <c r="C286" s="161"/>
      <c r="D286" s="162" t="s">
        <v>130</v>
      </c>
      <c r="E286" s="161"/>
      <c r="F286" s="163" t="s">
        <v>368</v>
      </c>
      <c r="G286" s="161"/>
      <c r="H286" s="161"/>
      <c r="I286" s="161"/>
      <c r="J286" s="161"/>
      <c r="K286" s="161"/>
      <c r="L286" s="30"/>
      <c r="M286" s="143"/>
      <c r="N286" s="144"/>
      <c r="O286" s="55"/>
      <c r="P286" s="55"/>
      <c r="Q286" s="55"/>
      <c r="R286" s="55"/>
      <c r="S286" s="55"/>
      <c r="T286" s="56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130</v>
      </c>
      <c r="AU286" s="14" t="s">
        <v>81</v>
      </c>
    </row>
    <row r="287" spans="1:65" s="2" customFormat="1">
      <c r="A287" s="29"/>
      <c r="B287" s="180"/>
      <c r="C287" s="161"/>
      <c r="D287" s="164" t="s">
        <v>131</v>
      </c>
      <c r="E287" s="161"/>
      <c r="F287" s="165" t="s">
        <v>370</v>
      </c>
      <c r="G287" s="161"/>
      <c r="H287" s="161"/>
      <c r="I287" s="161"/>
      <c r="J287" s="161"/>
      <c r="K287" s="161"/>
      <c r="L287" s="30"/>
      <c r="M287" s="143"/>
      <c r="N287" s="144"/>
      <c r="O287" s="55"/>
      <c r="P287" s="55"/>
      <c r="Q287" s="55"/>
      <c r="R287" s="55"/>
      <c r="S287" s="55"/>
      <c r="T287" s="56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131</v>
      </c>
      <c r="AU287" s="14" t="s">
        <v>81</v>
      </c>
    </row>
    <row r="288" spans="1:65" s="2" customFormat="1" ht="33" customHeight="1">
      <c r="A288" s="29"/>
      <c r="B288" s="180"/>
      <c r="C288" s="156" t="s">
        <v>249</v>
      </c>
      <c r="D288" s="156" t="s">
        <v>124</v>
      </c>
      <c r="E288" s="157" t="s">
        <v>371</v>
      </c>
      <c r="F288" s="158" t="s">
        <v>372</v>
      </c>
      <c r="G288" s="159" t="s">
        <v>127</v>
      </c>
      <c r="H288" s="160">
        <v>28.58</v>
      </c>
      <c r="I288" s="184"/>
      <c r="J288" s="176">
        <f>ROUND(I288*H288,2)</f>
        <v>0</v>
      </c>
      <c r="K288" s="158" t="s">
        <v>128</v>
      </c>
      <c r="L288" s="30"/>
      <c r="M288" s="136" t="s">
        <v>1</v>
      </c>
      <c r="N288" s="137" t="s">
        <v>37</v>
      </c>
      <c r="O288" s="55"/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0" t="s">
        <v>129</v>
      </c>
      <c r="AT288" s="140" t="s">
        <v>124</v>
      </c>
      <c r="AU288" s="140" t="s">
        <v>81</v>
      </c>
      <c r="AY288" s="14" t="s">
        <v>122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4" t="s">
        <v>79</v>
      </c>
      <c r="BK288" s="141">
        <f>ROUND(I288*H288,2)</f>
        <v>0</v>
      </c>
      <c r="BL288" s="14" t="s">
        <v>129</v>
      </c>
      <c r="BM288" s="140" t="s">
        <v>373</v>
      </c>
    </row>
    <row r="289" spans="1:65" s="2" customFormat="1" ht="19.2">
      <c r="A289" s="29"/>
      <c r="B289" s="180"/>
      <c r="C289" s="161"/>
      <c r="D289" s="162" t="s">
        <v>130</v>
      </c>
      <c r="E289" s="161"/>
      <c r="F289" s="163" t="s">
        <v>372</v>
      </c>
      <c r="G289" s="161"/>
      <c r="H289" s="161"/>
      <c r="I289" s="161"/>
      <c r="J289" s="161"/>
      <c r="K289" s="161"/>
      <c r="L289" s="30"/>
      <c r="M289" s="143"/>
      <c r="N289" s="144"/>
      <c r="O289" s="55"/>
      <c r="P289" s="55"/>
      <c r="Q289" s="55"/>
      <c r="R289" s="55"/>
      <c r="S289" s="55"/>
      <c r="T289" s="56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4" t="s">
        <v>130</v>
      </c>
      <c r="AU289" s="14" t="s">
        <v>81</v>
      </c>
    </row>
    <row r="290" spans="1:65" s="2" customFormat="1">
      <c r="A290" s="29"/>
      <c r="B290" s="180"/>
      <c r="C290" s="161"/>
      <c r="D290" s="164" t="s">
        <v>131</v>
      </c>
      <c r="E290" s="161"/>
      <c r="F290" s="165" t="s">
        <v>374</v>
      </c>
      <c r="G290" s="161"/>
      <c r="H290" s="161"/>
      <c r="I290" s="161"/>
      <c r="J290" s="161"/>
      <c r="K290" s="161"/>
      <c r="L290" s="30"/>
      <c r="M290" s="143"/>
      <c r="N290" s="144"/>
      <c r="O290" s="55"/>
      <c r="P290" s="55"/>
      <c r="Q290" s="55"/>
      <c r="R290" s="55"/>
      <c r="S290" s="55"/>
      <c r="T290" s="56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131</v>
      </c>
      <c r="AU290" s="14" t="s">
        <v>81</v>
      </c>
    </row>
    <row r="291" spans="1:65" s="2" customFormat="1" ht="24.15" customHeight="1">
      <c r="A291" s="29"/>
      <c r="B291" s="180"/>
      <c r="C291" s="156" t="s">
        <v>375</v>
      </c>
      <c r="D291" s="156" t="s">
        <v>124</v>
      </c>
      <c r="E291" s="157" t="s">
        <v>376</v>
      </c>
      <c r="F291" s="158" t="s">
        <v>377</v>
      </c>
      <c r="G291" s="159" t="s">
        <v>168</v>
      </c>
      <c r="H291" s="160">
        <v>11.4</v>
      </c>
      <c r="I291" s="184"/>
      <c r="J291" s="176">
        <f>ROUND(I291*H291,2)</f>
        <v>0</v>
      </c>
      <c r="K291" s="158" t="s">
        <v>128</v>
      </c>
      <c r="L291" s="30"/>
      <c r="M291" s="136" t="s">
        <v>1</v>
      </c>
      <c r="N291" s="137" t="s">
        <v>37</v>
      </c>
      <c r="O291" s="55"/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0" t="s">
        <v>129</v>
      </c>
      <c r="AT291" s="140" t="s">
        <v>124</v>
      </c>
      <c r="AU291" s="140" t="s">
        <v>81</v>
      </c>
      <c r="AY291" s="14" t="s">
        <v>122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4" t="s">
        <v>79</v>
      </c>
      <c r="BK291" s="141">
        <f>ROUND(I291*H291,2)</f>
        <v>0</v>
      </c>
      <c r="BL291" s="14" t="s">
        <v>129</v>
      </c>
      <c r="BM291" s="140" t="s">
        <v>378</v>
      </c>
    </row>
    <row r="292" spans="1:65" s="2" customFormat="1" ht="19.2">
      <c r="A292" s="29"/>
      <c r="B292" s="180"/>
      <c r="C292" s="161"/>
      <c r="D292" s="162" t="s">
        <v>130</v>
      </c>
      <c r="E292" s="161"/>
      <c r="F292" s="163" t="s">
        <v>377</v>
      </c>
      <c r="G292" s="161"/>
      <c r="H292" s="161"/>
      <c r="I292" s="161"/>
      <c r="J292" s="161"/>
      <c r="K292" s="161"/>
      <c r="L292" s="30"/>
      <c r="M292" s="143"/>
      <c r="N292" s="144"/>
      <c r="O292" s="55"/>
      <c r="P292" s="55"/>
      <c r="Q292" s="55"/>
      <c r="R292" s="55"/>
      <c r="S292" s="55"/>
      <c r="T292" s="56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4" t="s">
        <v>130</v>
      </c>
      <c r="AU292" s="14" t="s">
        <v>81</v>
      </c>
    </row>
    <row r="293" spans="1:65" s="2" customFormat="1">
      <c r="A293" s="29"/>
      <c r="B293" s="180"/>
      <c r="C293" s="161"/>
      <c r="D293" s="164" t="s">
        <v>131</v>
      </c>
      <c r="E293" s="161"/>
      <c r="F293" s="165" t="s">
        <v>379</v>
      </c>
      <c r="G293" s="161"/>
      <c r="H293" s="161"/>
      <c r="I293" s="161"/>
      <c r="J293" s="161"/>
      <c r="K293" s="161"/>
      <c r="L293" s="30"/>
      <c r="M293" s="143"/>
      <c r="N293" s="144"/>
      <c r="O293" s="55"/>
      <c r="P293" s="55"/>
      <c r="Q293" s="55"/>
      <c r="R293" s="55"/>
      <c r="S293" s="55"/>
      <c r="T293" s="56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131</v>
      </c>
      <c r="AU293" s="14" t="s">
        <v>81</v>
      </c>
    </row>
    <row r="294" spans="1:65" s="12" customFormat="1" ht="22.95" customHeight="1">
      <c r="B294" s="183"/>
      <c r="C294" s="166"/>
      <c r="D294" s="167" t="s">
        <v>71</v>
      </c>
      <c r="E294" s="168" t="s">
        <v>165</v>
      </c>
      <c r="F294" s="168" t="s">
        <v>380</v>
      </c>
      <c r="G294" s="166"/>
      <c r="H294" s="166"/>
      <c r="I294" s="166"/>
      <c r="J294" s="177">
        <f>BK294</f>
        <v>0</v>
      </c>
      <c r="K294" s="166"/>
      <c r="L294" s="125"/>
      <c r="M294" s="128"/>
      <c r="N294" s="129"/>
      <c r="O294" s="129"/>
      <c r="P294" s="130">
        <f>SUM(P295:P303)</f>
        <v>0</v>
      </c>
      <c r="Q294" s="129"/>
      <c r="R294" s="130">
        <f>SUM(R295:R303)</f>
        <v>0</v>
      </c>
      <c r="S294" s="129"/>
      <c r="T294" s="131">
        <f>SUM(T295:T303)</f>
        <v>0</v>
      </c>
      <c r="AR294" s="126" t="s">
        <v>79</v>
      </c>
      <c r="AT294" s="132" t="s">
        <v>71</v>
      </c>
      <c r="AU294" s="132" t="s">
        <v>79</v>
      </c>
      <c r="AY294" s="126" t="s">
        <v>122</v>
      </c>
      <c r="BK294" s="133">
        <f>SUM(BK295:BK303)</f>
        <v>0</v>
      </c>
    </row>
    <row r="295" spans="1:65" s="2" customFormat="1" ht="24.15" customHeight="1">
      <c r="A295" s="29"/>
      <c r="B295" s="180"/>
      <c r="C295" s="156" t="s">
        <v>253</v>
      </c>
      <c r="D295" s="156" t="s">
        <v>124</v>
      </c>
      <c r="E295" s="157" t="s">
        <v>381</v>
      </c>
      <c r="F295" s="158" t="s">
        <v>382</v>
      </c>
      <c r="G295" s="159" t="s">
        <v>135</v>
      </c>
      <c r="H295" s="160">
        <v>2</v>
      </c>
      <c r="I295" s="184"/>
      <c r="J295" s="176">
        <f>ROUND(I295*H295,2)</f>
        <v>0</v>
      </c>
      <c r="K295" s="158" t="s">
        <v>128</v>
      </c>
      <c r="L295" s="30"/>
      <c r="M295" s="136" t="s">
        <v>1</v>
      </c>
      <c r="N295" s="137" t="s">
        <v>37</v>
      </c>
      <c r="O295" s="55"/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0" t="s">
        <v>129</v>
      </c>
      <c r="AT295" s="140" t="s">
        <v>124</v>
      </c>
      <c r="AU295" s="140" t="s">
        <v>81</v>
      </c>
      <c r="AY295" s="14" t="s">
        <v>122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4" t="s">
        <v>79</v>
      </c>
      <c r="BK295" s="141">
        <f>ROUND(I295*H295,2)</f>
        <v>0</v>
      </c>
      <c r="BL295" s="14" t="s">
        <v>129</v>
      </c>
      <c r="BM295" s="140" t="s">
        <v>383</v>
      </c>
    </row>
    <row r="296" spans="1:65" s="2" customFormat="1" ht="19.2">
      <c r="A296" s="29"/>
      <c r="B296" s="180"/>
      <c r="C296" s="161"/>
      <c r="D296" s="162" t="s">
        <v>130</v>
      </c>
      <c r="E296" s="161"/>
      <c r="F296" s="163" t="s">
        <v>382</v>
      </c>
      <c r="G296" s="161"/>
      <c r="H296" s="161"/>
      <c r="I296" s="161"/>
      <c r="J296" s="161"/>
      <c r="K296" s="161"/>
      <c r="L296" s="30"/>
      <c r="M296" s="143"/>
      <c r="N296" s="144"/>
      <c r="O296" s="55"/>
      <c r="P296" s="55"/>
      <c r="Q296" s="55"/>
      <c r="R296" s="55"/>
      <c r="S296" s="55"/>
      <c r="T296" s="56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130</v>
      </c>
      <c r="AU296" s="14" t="s">
        <v>81</v>
      </c>
    </row>
    <row r="297" spans="1:65" s="2" customFormat="1">
      <c r="A297" s="29"/>
      <c r="B297" s="180"/>
      <c r="C297" s="161"/>
      <c r="D297" s="164" t="s">
        <v>131</v>
      </c>
      <c r="E297" s="161"/>
      <c r="F297" s="165" t="s">
        <v>384</v>
      </c>
      <c r="G297" s="161"/>
      <c r="H297" s="161"/>
      <c r="I297" s="161"/>
      <c r="J297" s="161"/>
      <c r="K297" s="161"/>
      <c r="L297" s="30"/>
      <c r="M297" s="143"/>
      <c r="N297" s="144"/>
      <c r="O297" s="55"/>
      <c r="P297" s="55"/>
      <c r="Q297" s="55"/>
      <c r="R297" s="55"/>
      <c r="S297" s="55"/>
      <c r="T297" s="56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131</v>
      </c>
      <c r="AU297" s="14" t="s">
        <v>81</v>
      </c>
    </row>
    <row r="298" spans="1:65" s="2" customFormat="1" ht="24.15" customHeight="1">
      <c r="A298" s="29"/>
      <c r="B298" s="180"/>
      <c r="C298" s="156" t="s">
        <v>385</v>
      </c>
      <c r="D298" s="156" t="s">
        <v>124</v>
      </c>
      <c r="E298" s="157" t="s">
        <v>386</v>
      </c>
      <c r="F298" s="158" t="s">
        <v>387</v>
      </c>
      <c r="G298" s="159" t="s">
        <v>135</v>
      </c>
      <c r="H298" s="160">
        <v>2</v>
      </c>
      <c r="I298" s="184"/>
      <c r="J298" s="176">
        <f>ROUND(I298*H298,2)</f>
        <v>0</v>
      </c>
      <c r="K298" s="158" t="s">
        <v>128</v>
      </c>
      <c r="L298" s="30"/>
      <c r="M298" s="136" t="s">
        <v>1</v>
      </c>
      <c r="N298" s="137" t="s">
        <v>37</v>
      </c>
      <c r="O298" s="55"/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0" t="s">
        <v>129</v>
      </c>
      <c r="AT298" s="140" t="s">
        <v>124</v>
      </c>
      <c r="AU298" s="140" t="s">
        <v>81</v>
      </c>
      <c r="AY298" s="14" t="s">
        <v>122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4" t="s">
        <v>79</v>
      </c>
      <c r="BK298" s="141">
        <f>ROUND(I298*H298,2)</f>
        <v>0</v>
      </c>
      <c r="BL298" s="14" t="s">
        <v>129</v>
      </c>
      <c r="BM298" s="140" t="s">
        <v>388</v>
      </c>
    </row>
    <row r="299" spans="1:65" s="2" customFormat="1" ht="19.2">
      <c r="A299" s="29"/>
      <c r="B299" s="180"/>
      <c r="C299" s="161"/>
      <c r="D299" s="162" t="s">
        <v>130</v>
      </c>
      <c r="E299" s="161"/>
      <c r="F299" s="163" t="s">
        <v>389</v>
      </c>
      <c r="G299" s="161"/>
      <c r="H299" s="161"/>
      <c r="I299" s="161"/>
      <c r="J299" s="161"/>
      <c r="K299" s="161"/>
      <c r="L299" s="30"/>
      <c r="M299" s="143"/>
      <c r="N299" s="144"/>
      <c r="O299" s="55"/>
      <c r="P299" s="55"/>
      <c r="Q299" s="55"/>
      <c r="R299" s="55"/>
      <c r="S299" s="55"/>
      <c r="T299" s="56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130</v>
      </c>
      <c r="AU299" s="14" t="s">
        <v>81</v>
      </c>
    </row>
    <row r="300" spans="1:65" s="2" customFormat="1">
      <c r="A300" s="29"/>
      <c r="B300" s="180"/>
      <c r="C300" s="161"/>
      <c r="D300" s="164" t="s">
        <v>131</v>
      </c>
      <c r="E300" s="161"/>
      <c r="F300" s="165" t="s">
        <v>390</v>
      </c>
      <c r="G300" s="161"/>
      <c r="H300" s="161"/>
      <c r="I300" s="161"/>
      <c r="J300" s="161"/>
      <c r="K300" s="161"/>
      <c r="L300" s="30"/>
      <c r="M300" s="143"/>
      <c r="N300" s="144"/>
      <c r="O300" s="55"/>
      <c r="P300" s="55"/>
      <c r="Q300" s="55"/>
      <c r="R300" s="55"/>
      <c r="S300" s="55"/>
      <c r="T300" s="56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131</v>
      </c>
      <c r="AU300" s="14" t="s">
        <v>81</v>
      </c>
    </row>
    <row r="301" spans="1:65" s="2" customFormat="1" ht="24.15" customHeight="1">
      <c r="A301" s="29"/>
      <c r="B301" s="180"/>
      <c r="C301" s="156" t="s">
        <v>258</v>
      </c>
      <c r="D301" s="156" t="s">
        <v>124</v>
      </c>
      <c r="E301" s="157" t="s">
        <v>391</v>
      </c>
      <c r="F301" s="158" t="s">
        <v>392</v>
      </c>
      <c r="G301" s="159" t="s">
        <v>182</v>
      </c>
      <c r="H301" s="160">
        <v>34.81</v>
      </c>
      <c r="I301" s="184"/>
      <c r="J301" s="176">
        <f>ROUND(I301*H301,2)</f>
        <v>0</v>
      </c>
      <c r="K301" s="158" t="s">
        <v>128</v>
      </c>
      <c r="L301" s="30"/>
      <c r="M301" s="136" t="s">
        <v>1</v>
      </c>
      <c r="N301" s="137" t="s">
        <v>37</v>
      </c>
      <c r="O301" s="55"/>
      <c r="P301" s="138">
        <f>O301*H301</f>
        <v>0</v>
      </c>
      <c r="Q301" s="138">
        <v>0</v>
      </c>
      <c r="R301" s="138">
        <f>Q301*H301</f>
        <v>0</v>
      </c>
      <c r="S301" s="138">
        <v>0</v>
      </c>
      <c r="T301" s="13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0" t="s">
        <v>129</v>
      </c>
      <c r="AT301" s="140" t="s">
        <v>124</v>
      </c>
      <c r="AU301" s="140" t="s">
        <v>81</v>
      </c>
      <c r="AY301" s="14" t="s">
        <v>122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4" t="s">
        <v>79</v>
      </c>
      <c r="BK301" s="141">
        <f>ROUND(I301*H301,2)</f>
        <v>0</v>
      </c>
      <c r="BL301" s="14" t="s">
        <v>129</v>
      </c>
      <c r="BM301" s="140" t="s">
        <v>393</v>
      </c>
    </row>
    <row r="302" spans="1:65" s="2" customFormat="1" ht="19.2">
      <c r="A302" s="29"/>
      <c r="B302" s="180"/>
      <c r="C302" s="161"/>
      <c r="D302" s="162" t="s">
        <v>130</v>
      </c>
      <c r="E302" s="161"/>
      <c r="F302" s="163" t="s">
        <v>392</v>
      </c>
      <c r="G302" s="161"/>
      <c r="H302" s="161"/>
      <c r="I302" s="161"/>
      <c r="J302" s="161"/>
      <c r="K302" s="161"/>
      <c r="L302" s="30"/>
      <c r="M302" s="143"/>
      <c r="N302" s="144"/>
      <c r="O302" s="55"/>
      <c r="P302" s="55"/>
      <c r="Q302" s="55"/>
      <c r="R302" s="55"/>
      <c r="S302" s="55"/>
      <c r="T302" s="56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130</v>
      </c>
      <c r="AU302" s="14" t="s">
        <v>81</v>
      </c>
    </row>
    <row r="303" spans="1:65" s="2" customFormat="1">
      <c r="A303" s="29"/>
      <c r="B303" s="180"/>
      <c r="C303" s="161"/>
      <c r="D303" s="164" t="s">
        <v>131</v>
      </c>
      <c r="E303" s="161"/>
      <c r="F303" s="165" t="s">
        <v>394</v>
      </c>
      <c r="G303" s="161"/>
      <c r="H303" s="161"/>
      <c r="I303" s="161"/>
      <c r="J303" s="161"/>
      <c r="K303" s="161"/>
      <c r="L303" s="30"/>
      <c r="M303" s="143"/>
      <c r="N303" s="144"/>
      <c r="O303" s="55"/>
      <c r="P303" s="55"/>
      <c r="Q303" s="55"/>
      <c r="R303" s="55"/>
      <c r="S303" s="55"/>
      <c r="T303" s="56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131</v>
      </c>
      <c r="AU303" s="14" t="s">
        <v>81</v>
      </c>
    </row>
    <row r="304" spans="1:65" s="12" customFormat="1" ht="22.95" customHeight="1">
      <c r="B304" s="183"/>
      <c r="C304" s="166"/>
      <c r="D304" s="167" t="s">
        <v>71</v>
      </c>
      <c r="E304" s="168" t="s">
        <v>395</v>
      </c>
      <c r="F304" s="168" t="s">
        <v>396</v>
      </c>
      <c r="G304" s="166"/>
      <c r="H304" s="166"/>
      <c r="I304" s="166"/>
      <c r="J304" s="177">
        <f>BK304</f>
        <v>0</v>
      </c>
      <c r="K304" s="166"/>
      <c r="L304" s="125"/>
      <c r="M304" s="128"/>
      <c r="N304" s="129"/>
      <c r="O304" s="129"/>
      <c r="P304" s="130">
        <f>SUM(P305:P319)</f>
        <v>0</v>
      </c>
      <c r="Q304" s="129"/>
      <c r="R304" s="130">
        <f>SUM(R305:R319)</f>
        <v>0</v>
      </c>
      <c r="S304" s="129"/>
      <c r="T304" s="131">
        <f>SUM(T305:T319)</f>
        <v>0</v>
      </c>
      <c r="AR304" s="126" t="s">
        <v>79</v>
      </c>
      <c r="AT304" s="132" t="s">
        <v>71</v>
      </c>
      <c r="AU304" s="132" t="s">
        <v>79</v>
      </c>
      <c r="AY304" s="126" t="s">
        <v>122</v>
      </c>
      <c r="BK304" s="133">
        <f>SUM(BK305:BK319)</f>
        <v>0</v>
      </c>
    </row>
    <row r="305" spans="1:65" s="2" customFormat="1" ht="16.5" customHeight="1">
      <c r="A305" s="29"/>
      <c r="B305" s="180"/>
      <c r="C305" s="156" t="s">
        <v>397</v>
      </c>
      <c r="D305" s="156" t="s">
        <v>124</v>
      </c>
      <c r="E305" s="157" t="s">
        <v>398</v>
      </c>
      <c r="F305" s="158" t="s">
        <v>399</v>
      </c>
      <c r="G305" s="159" t="s">
        <v>340</v>
      </c>
      <c r="H305" s="160">
        <v>93.921999999999997</v>
      </c>
      <c r="I305" s="184"/>
      <c r="J305" s="176">
        <f>ROUND(I305*H305,2)</f>
        <v>0</v>
      </c>
      <c r="K305" s="158" t="s">
        <v>128</v>
      </c>
      <c r="L305" s="30"/>
      <c r="M305" s="136" t="s">
        <v>1</v>
      </c>
      <c r="N305" s="137" t="s">
        <v>37</v>
      </c>
      <c r="O305" s="55"/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0" t="s">
        <v>129</v>
      </c>
      <c r="AT305" s="140" t="s">
        <v>124</v>
      </c>
      <c r="AU305" s="140" t="s">
        <v>81</v>
      </c>
      <c r="AY305" s="14" t="s">
        <v>122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4" t="s">
        <v>79</v>
      </c>
      <c r="BK305" s="141">
        <f>ROUND(I305*H305,2)</f>
        <v>0</v>
      </c>
      <c r="BL305" s="14" t="s">
        <v>129</v>
      </c>
      <c r="BM305" s="140" t="s">
        <v>400</v>
      </c>
    </row>
    <row r="306" spans="1:65" s="2" customFormat="1">
      <c r="A306" s="29"/>
      <c r="B306" s="180"/>
      <c r="C306" s="161"/>
      <c r="D306" s="162" t="s">
        <v>130</v>
      </c>
      <c r="E306" s="161"/>
      <c r="F306" s="163" t="s">
        <v>399</v>
      </c>
      <c r="G306" s="161"/>
      <c r="H306" s="161"/>
      <c r="I306" s="161"/>
      <c r="J306" s="161"/>
      <c r="K306" s="161"/>
      <c r="L306" s="30"/>
      <c r="M306" s="143"/>
      <c r="N306" s="144"/>
      <c r="O306" s="55"/>
      <c r="P306" s="55"/>
      <c r="Q306" s="55"/>
      <c r="R306" s="55"/>
      <c r="S306" s="55"/>
      <c r="T306" s="56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130</v>
      </c>
      <c r="AU306" s="14" t="s">
        <v>81</v>
      </c>
    </row>
    <row r="307" spans="1:65" s="2" customFormat="1">
      <c r="A307" s="29"/>
      <c r="B307" s="180"/>
      <c r="C307" s="161"/>
      <c r="D307" s="164" t="s">
        <v>131</v>
      </c>
      <c r="E307" s="161"/>
      <c r="F307" s="165" t="s">
        <v>401</v>
      </c>
      <c r="G307" s="161"/>
      <c r="H307" s="161"/>
      <c r="I307" s="161"/>
      <c r="J307" s="161"/>
      <c r="K307" s="161"/>
      <c r="L307" s="30"/>
      <c r="M307" s="143"/>
      <c r="N307" s="144"/>
      <c r="O307" s="55"/>
      <c r="P307" s="55"/>
      <c r="Q307" s="55"/>
      <c r="R307" s="55"/>
      <c r="S307" s="55"/>
      <c r="T307" s="56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131</v>
      </c>
      <c r="AU307" s="14" t="s">
        <v>81</v>
      </c>
    </row>
    <row r="308" spans="1:65" s="2" customFormat="1" ht="21.75" customHeight="1">
      <c r="A308" s="29"/>
      <c r="B308" s="180"/>
      <c r="C308" s="156" t="s">
        <v>262</v>
      </c>
      <c r="D308" s="156" t="s">
        <v>124</v>
      </c>
      <c r="E308" s="157" t="s">
        <v>402</v>
      </c>
      <c r="F308" s="158" t="s">
        <v>403</v>
      </c>
      <c r="G308" s="159" t="s">
        <v>340</v>
      </c>
      <c r="H308" s="160">
        <v>93.921999999999997</v>
      </c>
      <c r="I308" s="184"/>
      <c r="J308" s="176">
        <f>ROUND(I308*H308,2)</f>
        <v>0</v>
      </c>
      <c r="K308" s="158" t="s">
        <v>128</v>
      </c>
      <c r="L308" s="30"/>
      <c r="M308" s="136" t="s">
        <v>1</v>
      </c>
      <c r="N308" s="137" t="s">
        <v>37</v>
      </c>
      <c r="O308" s="55"/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0" t="s">
        <v>129</v>
      </c>
      <c r="AT308" s="140" t="s">
        <v>124</v>
      </c>
      <c r="AU308" s="140" t="s">
        <v>81</v>
      </c>
      <c r="AY308" s="14" t="s">
        <v>122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4" t="s">
        <v>79</v>
      </c>
      <c r="BK308" s="141">
        <f>ROUND(I308*H308,2)</f>
        <v>0</v>
      </c>
      <c r="BL308" s="14" t="s">
        <v>129</v>
      </c>
      <c r="BM308" s="140" t="s">
        <v>404</v>
      </c>
    </row>
    <row r="309" spans="1:65" s="2" customFormat="1">
      <c r="A309" s="29"/>
      <c r="B309" s="180"/>
      <c r="C309" s="161"/>
      <c r="D309" s="162" t="s">
        <v>130</v>
      </c>
      <c r="E309" s="161"/>
      <c r="F309" s="163" t="s">
        <v>403</v>
      </c>
      <c r="G309" s="161"/>
      <c r="H309" s="161"/>
      <c r="I309" s="161"/>
      <c r="J309" s="161"/>
      <c r="K309" s="161"/>
      <c r="L309" s="30"/>
      <c r="M309" s="143"/>
      <c r="N309" s="144"/>
      <c r="O309" s="55"/>
      <c r="P309" s="55"/>
      <c r="Q309" s="55"/>
      <c r="R309" s="55"/>
      <c r="S309" s="55"/>
      <c r="T309" s="56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130</v>
      </c>
      <c r="AU309" s="14" t="s">
        <v>81</v>
      </c>
    </row>
    <row r="310" spans="1:65" s="2" customFormat="1">
      <c r="A310" s="29"/>
      <c r="B310" s="180"/>
      <c r="C310" s="161"/>
      <c r="D310" s="164" t="s">
        <v>131</v>
      </c>
      <c r="E310" s="161"/>
      <c r="F310" s="165" t="s">
        <v>405</v>
      </c>
      <c r="G310" s="161"/>
      <c r="H310" s="161"/>
      <c r="I310" s="161"/>
      <c r="J310" s="161"/>
      <c r="K310" s="161"/>
      <c r="L310" s="30"/>
      <c r="M310" s="143"/>
      <c r="N310" s="144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131</v>
      </c>
      <c r="AU310" s="14" t="s">
        <v>81</v>
      </c>
    </row>
    <row r="311" spans="1:65" s="2" customFormat="1" ht="16.5" customHeight="1">
      <c r="A311" s="29"/>
      <c r="B311" s="180"/>
      <c r="C311" s="156" t="s">
        <v>406</v>
      </c>
      <c r="D311" s="156" t="s">
        <v>124</v>
      </c>
      <c r="E311" s="157" t="s">
        <v>407</v>
      </c>
      <c r="F311" s="158" t="s">
        <v>408</v>
      </c>
      <c r="G311" s="159" t="s">
        <v>340</v>
      </c>
      <c r="H311" s="160">
        <v>93.921999999999997</v>
      </c>
      <c r="I311" s="184"/>
      <c r="J311" s="176">
        <f>ROUND(I311*H311,2)</f>
        <v>0</v>
      </c>
      <c r="K311" s="158" t="s">
        <v>128</v>
      </c>
      <c r="L311" s="30"/>
      <c r="M311" s="136" t="s">
        <v>1</v>
      </c>
      <c r="N311" s="137" t="s">
        <v>37</v>
      </c>
      <c r="O311" s="55"/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40" t="s">
        <v>129</v>
      </c>
      <c r="AT311" s="140" t="s">
        <v>124</v>
      </c>
      <c r="AU311" s="140" t="s">
        <v>81</v>
      </c>
      <c r="AY311" s="14" t="s">
        <v>122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4" t="s">
        <v>79</v>
      </c>
      <c r="BK311" s="141">
        <f>ROUND(I311*H311,2)</f>
        <v>0</v>
      </c>
      <c r="BL311" s="14" t="s">
        <v>129</v>
      </c>
      <c r="BM311" s="140" t="s">
        <v>409</v>
      </c>
    </row>
    <row r="312" spans="1:65" s="2" customFormat="1">
      <c r="A312" s="29"/>
      <c r="B312" s="180"/>
      <c r="C312" s="161"/>
      <c r="D312" s="162" t="s">
        <v>130</v>
      </c>
      <c r="E312" s="161"/>
      <c r="F312" s="163" t="s">
        <v>408</v>
      </c>
      <c r="G312" s="161"/>
      <c r="H312" s="161"/>
      <c r="I312" s="161"/>
      <c r="J312" s="161"/>
      <c r="K312" s="161"/>
      <c r="L312" s="30"/>
      <c r="M312" s="143"/>
      <c r="N312" s="144"/>
      <c r="O312" s="55"/>
      <c r="P312" s="55"/>
      <c r="Q312" s="55"/>
      <c r="R312" s="55"/>
      <c r="S312" s="55"/>
      <c r="T312" s="56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130</v>
      </c>
      <c r="AU312" s="14" t="s">
        <v>81</v>
      </c>
    </row>
    <row r="313" spans="1:65" s="2" customFormat="1">
      <c r="A313" s="29"/>
      <c r="B313" s="180"/>
      <c r="C313" s="161"/>
      <c r="D313" s="164" t="s">
        <v>131</v>
      </c>
      <c r="E313" s="161"/>
      <c r="F313" s="165" t="s">
        <v>410</v>
      </c>
      <c r="G313" s="161"/>
      <c r="H313" s="161"/>
      <c r="I313" s="161"/>
      <c r="J313" s="161"/>
      <c r="K313" s="161"/>
      <c r="L313" s="30"/>
      <c r="M313" s="143"/>
      <c r="N313" s="144"/>
      <c r="O313" s="55"/>
      <c r="P313" s="55"/>
      <c r="Q313" s="55"/>
      <c r="R313" s="55"/>
      <c r="S313" s="55"/>
      <c r="T313" s="56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131</v>
      </c>
      <c r="AU313" s="14" t="s">
        <v>81</v>
      </c>
    </row>
    <row r="314" spans="1:65" s="2" customFormat="1" ht="16.5" customHeight="1">
      <c r="A314" s="29"/>
      <c r="B314" s="180"/>
      <c r="C314" s="156" t="s">
        <v>267</v>
      </c>
      <c r="D314" s="156" t="s">
        <v>124</v>
      </c>
      <c r="E314" s="157" t="s">
        <v>411</v>
      </c>
      <c r="F314" s="158" t="s">
        <v>412</v>
      </c>
      <c r="G314" s="159" t="s">
        <v>168</v>
      </c>
      <c r="H314" s="160">
        <v>16</v>
      </c>
      <c r="I314" s="184"/>
      <c r="J314" s="176">
        <f>ROUND(I314*H314,2)</f>
        <v>0</v>
      </c>
      <c r="K314" s="158" t="s">
        <v>128</v>
      </c>
      <c r="L314" s="30"/>
      <c r="M314" s="136" t="s">
        <v>1</v>
      </c>
      <c r="N314" s="137" t="s">
        <v>37</v>
      </c>
      <c r="O314" s="55"/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40" t="s">
        <v>129</v>
      </c>
      <c r="AT314" s="140" t="s">
        <v>124</v>
      </c>
      <c r="AU314" s="140" t="s">
        <v>81</v>
      </c>
      <c r="AY314" s="14" t="s">
        <v>122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4" t="s">
        <v>79</v>
      </c>
      <c r="BK314" s="141">
        <f>ROUND(I314*H314,2)</f>
        <v>0</v>
      </c>
      <c r="BL314" s="14" t="s">
        <v>129</v>
      </c>
      <c r="BM314" s="140" t="s">
        <v>413</v>
      </c>
    </row>
    <row r="315" spans="1:65" s="2" customFormat="1">
      <c r="A315" s="29"/>
      <c r="B315" s="180"/>
      <c r="C315" s="161"/>
      <c r="D315" s="162" t="s">
        <v>130</v>
      </c>
      <c r="E315" s="161"/>
      <c r="F315" s="163" t="s">
        <v>412</v>
      </c>
      <c r="G315" s="161"/>
      <c r="H315" s="161"/>
      <c r="I315" s="161"/>
      <c r="J315" s="161"/>
      <c r="K315" s="161"/>
      <c r="L315" s="30"/>
      <c r="M315" s="143"/>
      <c r="N315" s="144"/>
      <c r="O315" s="55"/>
      <c r="P315" s="55"/>
      <c r="Q315" s="55"/>
      <c r="R315" s="55"/>
      <c r="S315" s="55"/>
      <c r="T315" s="56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130</v>
      </c>
      <c r="AU315" s="14" t="s">
        <v>81</v>
      </c>
    </row>
    <row r="316" spans="1:65" s="2" customFormat="1">
      <c r="A316" s="29"/>
      <c r="B316" s="180"/>
      <c r="C316" s="161"/>
      <c r="D316" s="164" t="s">
        <v>131</v>
      </c>
      <c r="E316" s="161"/>
      <c r="F316" s="165" t="s">
        <v>414</v>
      </c>
      <c r="G316" s="161"/>
      <c r="H316" s="161"/>
      <c r="I316" s="161"/>
      <c r="J316" s="161"/>
      <c r="K316" s="161"/>
      <c r="L316" s="30"/>
      <c r="M316" s="143"/>
      <c r="N316" s="144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131</v>
      </c>
      <c r="AU316" s="14" t="s">
        <v>81</v>
      </c>
    </row>
    <row r="317" spans="1:65" s="2" customFormat="1" ht="16.5" customHeight="1">
      <c r="A317" s="29"/>
      <c r="B317" s="180"/>
      <c r="C317" s="156" t="s">
        <v>415</v>
      </c>
      <c r="D317" s="156" t="s">
        <v>124</v>
      </c>
      <c r="E317" s="157" t="s">
        <v>416</v>
      </c>
      <c r="F317" s="158" t="s">
        <v>417</v>
      </c>
      <c r="G317" s="159" t="s">
        <v>340</v>
      </c>
      <c r="H317" s="160">
        <v>93.921999999999997</v>
      </c>
      <c r="I317" s="184"/>
      <c r="J317" s="176">
        <f>ROUND(I317*H317,2)</f>
        <v>0</v>
      </c>
      <c r="K317" s="158" t="s">
        <v>128</v>
      </c>
      <c r="L317" s="30"/>
      <c r="M317" s="136" t="s">
        <v>1</v>
      </c>
      <c r="N317" s="137" t="s">
        <v>37</v>
      </c>
      <c r="O317" s="55"/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40" t="s">
        <v>129</v>
      </c>
      <c r="AT317" s="140" t="s">
        <v>124</v>
      </c>
      <c r="AU317" s="140" t="s">
        <v>81</v>
      </c>
      <c r="AY317" s="14" t="s">
        <v>122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4" t="s">
        <v>79</v>
      </c>
      <c r="BK317" s="141">
        <f>ROUND(I317*H317,2)</f>
        <v>0</v>
      </c>
      <c r="BL317" s="14" t="s">
        <v>129</v>
      </c>
      <c r="BM317" s="140" t="s">
        <v>418</v>
      </c>
    </row>
    <row r="318" spans="1:65" s="2" customFormat="1">
      <c r="A318" s="29"/>
      <c r="B318" s="180"/>
      <c r="C318" s="161"/>
      <c r="D318" s="162" t="s">
        <v>130</v>
      </c>
      <c r="E318" s="161"/>
      <c r="F318" s="163" t="s">
        <v>417</v>
      </c>
      <c r="G318" s="161"/>
      <c r="H318" s="161"/>
      <c r="I318" s="161"/>
      <c r="J318" s="161"/>
      <c r="K318" s="161"/>
      <c r="L318" s="30"/>
      <c r="M318" s="143"/>
      <c r="N318" s="144"/>
      <c r="O318" s="55"/>
      <c r="P318" s="55"/>
      <c r="Q318" s="55"/>
      <c r="R318" s="55"/>
      <c r="S318" s="55"/>
      <c r="T318" s="56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130</v>
      </c>
      <c r="AU318" s="14" t="s">
        <v>81</v>
      </c>
    </row>
    <row r="319" spans="1:65" s="2" customFormat="1">
      <c r="A319" s="29"/>
      <c r="B319" s="180"/>
      <c r="C319" s="161"/>
      <c r="D319" s="164" t="s">
        <v>131</v>
      </c>
      <c r="E319" s="161"/>
      <c r="F319" s="165" t="s">
        <v>419</v>
      </c>
      <c r="G319" s="161"/>
      <c r="H319" s="161"/>
      <c r="I319" s="161"/>
      <c r="J319" s="161"/>
      <c r="K319" s="161"/>
      <c r="L319" s="30"/>
      <c r="M319" s="143"/>
      <c r="N319" s="144"/>
      <c r="O319" s="55"/>
      <c r="P319" s="55"/>
      <c r="Q319" s="55"/>
      <c r="R319" s="55"/>
      <c r="S319" s="55"/>
      <c r="T319" s="56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131</v>
      </c>
      <c r="AU319" s="14" t="s">
        <v>81</v>
      </c>
    </row>
    <row r="320" spans="1:65" s="12" customFormat="1" ht="22.95" customHeight="1">
      <c r="B320" s="183"/>
      <c r="C320" s="166"/>
      <c r="D320" s="167" t="s">
        <v>71</v>
      </c>
      <c r="E320" s="168" t="s">
        <v>420</v>
      </c>
      <c r="F320" s="168" t="s">
        <v>421</v>
      </c>
      <c r="G320" s="166"/>
      <c r="H320" s="166"/>
      <c r="I320" s="166"/>
      <c r="J320" s="177">
        <f>BK320</f>
        <v>0</v>
      </c>
      <c r="K320" s="166"/>
      <c r="L320" s="125"/>
      <c r="M320" s="128"/>
      <c r="N320" s="129"/>
      <c r="O320" s="129"/>
      <c r="P320" s="130">
        <f>SUM(P321:P326)</f>
        <v>0</v>
      </c>
      <c r="Q320" s="129"/>
      <c r="R320" s="130">
        <f>SUM(R321:R326)</f>
        <v>0</v>
      </c>
      <c r="S320" s="129"/>
      <c r="T320" s="131">
        <f>SUM(T321:T326)</f>
        <v>0</v>
      </c>
      <c r="AR320" s="126" t="s">
        <v>79</v>
      </c>
      <c r="AT320" s="132" t="s">
        <v>71</v>
      </c>
      <c r="AU320" s="132" t="s">
        <v>79</v>
      </c>
      <c r="AY320" s="126" t="s">
        <v>122</v>
      </c>
      <c r="BK320" s="133">
        <f>SUM(BK321:BK326)</f>
        <v>0</v>
      </c>
    </row>
    <row r="321" spans="1:65" s="2" customFormat="1" ht="16.5" customHeight="1">
      <c r="A321" s="29"/>
      <c r="B321" s="180"/>
      <c r="C321" s="156" t="s">
        <v>271</v>
      </c>
      <c r="D321" s="156" t="s">
        <v>124</v>
      </c>
      <c r="E321" s="157" t="s">
        <v>422</v>
      </c>
      <c r="F321" s="158" t="s">
        <v>423</v>
      </c>
      <c r="G321" s="159" t="s">
        <v>340</v>
      </c>
      <c r="H321" s="160">
        <v>3899.0509999999999</v>
      </c>
      <c r="I321" s="184"/>
      <c r="J321" s="176">
        <f>ROUND(I321*H321,2)</f>
        <v>0</v>
      </c>
      <c r="K321" s="158" t="s">
        <v>128</v>
      </c>
      <c r="L321" s="30"/>
      <c r="M321" s="136" t="s">
        <v>1</v>
      </c>
      <c r="N321" s="137" t="s">
        <v>37</v>
      </c>
      <c r="O321" s="55"/>
      <c r="P321" s="138">
        <f>O321*H321</f>
        <v>0</v>
      </c>
      <c r="Q321" s="138">
        <v>0</v>
      </c>
      <c r="R321" s="138">
        <f>Q321*H321</f>
        <v>0</v>
      </c>
      <c r="S321" s="138">
        <v>0</v>
      </c>
      <c r="T321" s="139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0" t="s">
        <v>129</v>
      </c>
      <c r="AT321" s="140" t="s">
        <v>124</v>
      </c>
      <c r="AU321" s="140" t="s">
        <v>81</v>
      </c>
      <c r="AY321" s="14" t="s">
        <v>122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4" t="s">
        <v>79</v>
      </c>
      <c r="BK321" s="141">
        <f>ROUND(I321*H321,2)</f>
        <v>0</v>
      </c>
      <c r="BL321" s="14" t="s">
        <v>129</v>
      </c>
      <c r="BM321" s="140" t="s">
        <v>424</v>
      </c>
    </row>
    <row r="322" spans="1:65" s="2" customFormat="1">
      <c r="A322" s="29"/>
      <c r="B322" s="180"/>
      <c r="C322" s="161"/>
      <c r="D322" s="162" t="s">
        <v>130</v>
      </c>
      <c r="E322" s="161"/>
      <c r="F322" s="163" t="s">
        <v>423</v>
      </c>
      <c r="G322" s="161"/>
      <c r="H322" s="161"/>
      <c r="I322" s="161"/>
      <c r="J322" s="161"/>
      <c r="K322" s="161"/>
      <c r="L322" s="30"/>
      <c r="M322" s="143"/>
      <c r="N322" s="144"/>
      <c r="O322" s="55"/>
      <c r="P322" s="55"/>
      <c r="Q322" s="55"/>
      <c r="R322" s="55"/>
      <c r="S322" s="55"/>
      <c r="T322" s="56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130</v>
      </c>
      <c r="AU322" s="14" t="s">
        <v>81</v>
      </c>
    </row>
    <row r="323" spans="1:65" s="2" customFormat="1">
      <c r="A323" s="29"/>
      <c r="B323" s="180"/>
      <c r="C323" s="161"/>
      <c r="D323" s="164" t="s">
        <v>131</v>
      </c>
      <c r="E323" s="161"/>
      <c r="F323" s="165" t="s">
        <v>425</v>
      </c>
      <c r="G323" s="161"/>
      <c r="H323" s="161"/>
      <c r="I323" s="161"/>
      <c r="J323" s="161"/>
      <c r="K323" s="161"/>
      <c r="L323" s="30"/>
      <c r="M323" s="143"/>
      <c r="N323" s="144"/>
      <c r="O323" s="55"/>
      <c r="P323" s="55"/>
      <c r="Q323" s="55"/>
      <c r="R323" s="55"/>
      <c r="S323" s="55"/>
      <c r="T323" s="56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131</v>
      </c>
      <c r="AU323" s="14" t="s">
        <v>81</v>
      </c>
    </row>
    <row r="324" spans="1:65" s="2" customFormat="1" ht="21.75" customHeight="1">
      <c r="A324" s="29"/>
      <c r="B324" s="180"/>
      <c r="C324" s="156" t="s">
        <v>426</v>
      </c>
      <c r="D324" s="156" t="s">
        <v>124</v>
      </c>
      <c r="E324" s="157" t="s">
        <v>427</v>
      </c>
      <c r="F324" s="158" t="s">
        <v>428</v>
      </c>
      <c r="G324" s="159" t="s">
        <v>340</v>
      </c>
      <c r="H324" s="160">
        <v>3899.0509999999999</v>
      </c>
      <c r="I324" s="184"/>
      <c r="J324" s="176">
        <f>ROUND(I324*H324,2)</f>
        <v>0</v>
      </c>
      <c r="K324" s="158" t="s">
        <v>128</v>
      </c>
      <c r="L324" s="30"/>
      <c r="M324" s="136" t="s">
        <v>1</v>
      </c>
      <c r="N324" s="137" t="s">
        <v>37</v>
      </c>
      <c r="O324" s="55"/>
      <c r="P324" s="138">
        <f>O324*H324</f>
        <v>0</v>
      </c>
      <c r="Q324" s="138">
        <v>0</v>
      </c>
      <c r="R324" s="138">
        <f>Q324*H324</f>
        <v>0</v>
      </c>
      <c r="S324" s="138">
        <v>0</v>
      </c>
      <c r="T324" s="139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40" t="s">
        <v>129</v>
      </c>
      <c r="AT324" s="140" t="s">
        <v>124</v>
      </c>
      <c r="AU324" s="140" t="s">
        <v>81</v>
      </c>
      <c r="AY324" s="14" t="s">
        <v>122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4" t="s">
        <v>79</v>
      </c>
      <c r="BK324" s="141">
        <f>ROUND(I324*H324,2)</f>
        <v>0</v>
      </c>
      <c r="BL324" s="14" t="s">
        <v>129</v>
      </c>
      <c r="BM324" s="140" t="s">
        <v>429</v>
      </c>
    </row>
    <row r="325" spans="1:65" s="2" customFormat="1">
      <c r="A325" s="29"/>
      <c r="B325" s="180"/>
      <c r="C325" s="161"/>
      <c r="D325" s="162" t="s">
        <v>130</v>
      </c>
      <c r="E325" s="161"/>
      <c r="F325" s="163" t="s">
        <v>428</v>
      </c>
      <c r="G325" s="161"/>
      <c r="H325" s="161"/>
      <c r="I325" s="161"/>
      <c r="J325" s="161"/>
      <c r="K325" s="161"/>
      <c r="L325" s="30"/>
      <c r="M325" s="143"/>
      <c r="N325" s="144"/>
      <c r="O325" s="55"/>
      <c r="P325" s="55"/>
      <c r="Q325" s="55"/>
      <c r="R325" s="55"/>
      <c r="S325" s="55"/>
      <c r="T325" s="56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130</v>
      </c>
      <c r="AU325" s="14" t="s">
        <v>81</v>
      </c>
    </row>
    <row r="326" spans="1:65" s="2" customFormat="1">
      <c r="A326" s="29"/>
      <c r="B326" s="180"/>
      <c r="C326" s="161"/>
      <c r="D326" s="164" t="s">
        <v>131</v>
      </c>
      <c r="E326" s="161"/>
      <c r="F326" s="165" t="s">
        <v>430</v>
      </c>
      <c r="G326" s="161"/>
      <c r="H326" s="161"/>
      <c r="I326" s="161"/>
      <c r="J326" s="161"/>
      <c r="K326" s="161"/>
      <c r="L326" s="30"/>
      <c r="M326" s="143"/>
      <c r="N326" s="144"/>
      <c r="O326" s="55"/>
      <c r="P326" s="55"/>
      <c r="Q326" s="55"/>
      <c r="R326" s="55"/>
      <c r="S326" s="55"/>
      <c r="T326" s="56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131</v>
      </c>
      <c r="AU326" s="14" t="s">
        <v>81</v>
      </c>
    </row>
    <row r="327" spans="1:65" s="12" customFormat="1" ht="25.95" customHeight="1">
      <c r="B327" s="183"/>
      <c r="C327" s="166"/>
      <c r="D327" s="167" t="s">
        <v>71</v>
      </c>
      <c r="E327" s="169" t="s">
        <v>431</v>
      </c>
      <c r="F327" s="169" t="s">
        <v>432</v>
      </c>
      <c r="G327" s="166"/>
      <c r="H327" s="166"/>
      <c r="I327" s="166"/>
      <c r="J327" s="178">
        <f>BK327</f>
        <v>0</v>
      </c>
      <c r="K327" s="166"/>
      <c r="L327" s="125"/>
      <c r="M327" s="128"/>
      <c r="N327" s="129"/>
      <c r="O327" s="129"/>
      <c r="P327" s="130">
        <f>SUM(P328:P360)</f>
        <v>0</v>
      </c>
      <c r="Q327" s="129"/>
      <c r="R327" s="130">
        <f>SUM(R328:R360)</f>
        <v>0</v>
      </c>
      <c r="S327" s="129"/>
      <c r="T327" s="131">
        <f>SUM(T328:T360)</f>
        <v>0</v>
      </c>
      <c r="AR327" s="126" t="s">
        <v>129</v>
      </c>
      <c r="AT327" s="132" t="s">
        <v>71</v>
      </c>
      <c r="AU327" s="132" t="s">
        <v>72</v>
      </c>
      <c r="AY327" s="126" t="s">
        <v>122</v>
      </c>
      <c r="BK327" s="133">
        <f>SUM(BK328:BK360)</f>
        <v>0</v>
      </c>
    </row>
    <row r="328" spans="1:65" s="2" customFormat="1" ht="16.5" customHeight="1">
      <c r="A328" s="29"/>
      <c r="B328" s="180"/>
      <c r="C328" s="156" t="s">
        <v>276</v>
      </c>
      <c r="D328" s="156" t="s">
        <v>124</v>
      </c>
      <c r="E328" s="157" t="s">
        <v>433</v>
      </c>
      <c r="F328" s="158" t="s">
        <v>434</v>
      </c>
      <c r="G328" s="159" t="s">
        <v>127</v>
      </c>
      <c r="H328" s="160">
        <v>1885</v>
      </c>
      <c r="I328" s="184"/>
      <c r="J328" s="176">
        <f>ROUND(I328*H328,2)</f>
        <v>0</v>
      </c>
      <c r="K328" s="158" t="s">
        <v>128</v>
      </c>
      <c r="L328" s="30"/>
      <c r="M328" s="136" t="s">
        <v>1</v>
      </c>
      <c r="N328" s="137" t="s">
        <v>37</v>
      </c>
      <c r="O328" s="55"/>
      <c r="P328" s="138">
        <f>O328*H328</f>
        <v>0</v>
      </c>
      <c r="Q328" s="138">
        <v>0</v>
      </c>
      <c r="R328" s="138">
        <f>Q328*H328</f>
        <v>0</v>
      </c>
      <c r="S328" s="138">
        <v>0</v>
      </c>
      <c r="T328" s="139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0" t="s">
        <v>435</v>
      </c>
      <c r="AT328" s="140" t="s">
        <v>124</v>
      </c>
      <c r="AU328" s="140" t="s">
        <v>79</v>
      </c>
      <c r="AY328" s="14" t="s">
        <v>122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4" t="s">
        <v>79</v>
      </c>
      <c r="BK328" s="141">
        <f>ROUND(I328*H328,2)</f>
        <v>0</v>
      </c>
      <c r="BL328" s="14" t="s">
        <v>435</v>
      </c>
      <c r="BM328" s="140" t="s">
        <v>436</v>
      </c>
    </row>
    <row r="329" spans="1:65" s="2" customFormat="1">
      <c r="A329" s="29"/>
      <c r="B329" s="180"/>
      <c r="C329" s="161"/>
      <c r="D329" s="162" t="s">
        <v>130</v>
      </c>
      <c r="E329" s="161"/>
      <c r="F329" s="163" t="s">
        <v>434</v>
      </c>
      <c r="G329" s="161"/>
      <c r="H329" s="161"/>
      <c r="I329" s="161"/>
      <c r="J329" s="161"/>
      <c r="K329" s="161"/>
      <c r="L329" s="30"/>
      <c r="M329" s="143"/>
      <c r="N329" s="144"/>
      <c r="O329" s="55"/>
      <c r="P329" s="55"/>
      <c r="Q329" s="55"/>
      <c r="R329" s="55"/>
      <c r="S329" s="55"/>
      <c r="T329" s="56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130</v>
      </c>
      <c r="AU329" s="14" t="s">
        <v>79</v>
      </c>
    </row>
    <row r="330" spans="1:65" s="2" customFormat="1">
      <c r="A330" s="29"/>
      <c r="B330" s="180"/>
      <c r="C330" s="161"/>
      <c r="D330" s="164" t="s">
        <v>131</v>
      </c>
      <c r="E330" s="161"/>
      <c r="F330" s="165" t="s">
        <v>437</v>
      </c>
      <c r="G330" s="161"/>
      <c r="H330" s="161"/>
      <c r="I330" s="161"/>
      <c r="J330" s="161"/>
      <c r="K330" s="161"/>
      <c r="L330" s="30"/>
      <c r="M330" s="143"/>
      <c r="N330" s="144"/>
      <c r="O330" s="55"/>
      <c r="P330" s="55"/>
      <c r="Q330" s="55"/>
      <c r="R330" s="55"/>
      <c r="S330" s="55"/>
      <c r="T330" s="56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131</v>
      </c>
      <c r="AU330" s="14" t="s">
        <v>79</v>
      </c>
    </row>
    <row r="331" spans="1:65" s="2" customFormat="1" ht="16.5" customHeight="1">
      <c r="A331" s="29"/>
      <c r="B331" s="180"/>
      <c r="C331" s="156" t="s">
        <v>438</v>
      </c>
      <c r="D331" s="156" t="s">
        <v>124</v>
      </c>
      <c r="E331" s="157" t="s">
        <v>439</v>
      </c>
      <c r="F331" s="158" t="s">
        <v>440</v>
      </c>
      <c r="G331" s="159" t="s">
        <v>127</v>
      </c>
      <c r="H331" s="160">
        <v>5408</v>
      </c>
      <c r="I331" s="184"/>
      <c r="J331" s="176">
        <f>ROUND(I331*H331,2)</f>
        <v>0</v>
      </c>
      <c r="K331" s="158" t="s">
        <v>128</v>
      </c>
      <c r="L331" s="30"/>
      <c r="M331" s="136" t="s">
        <v>1</v>
      </c>
      <c r="N331" s="137" t="s">
        <v>37</v>
      </c>
      <c r="O331" s="55"/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40" t="s">
        <v>435</v>
      </c>
      <c r="AT331" s="140" t="s">
        <v>124</v>
      </c>
      <c r="AU331" s="140" t="s">
        <v>79</v>
      </c>
      <c r="AY331" s="14" t="s">
        <v>122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4" t="s">
        <v>79</v>
      </c>
      <c r="BK331" s="141">
        <f>ROUND(I331*H331,2)</f>
        <v>0</v>
      </c>
      <c r="BL331" s="14" t="s">
        <v>435</v>
      </c>
      <c r="BM331" s="140" t="s">
        <v>441</v>
      </c>
    </row>
    <row r="332" spans="1:65" s="2" customFormat="1">
      <c r="A332" s="29"/>
      <c r="B332" s="180"/>
      <c r="C332" s="161"/>
      <c r="D332" s="162" t="s">
        <v>130</v>
      </c>
      <c r="E332" s="161"/>
      <c r="F332" s="163" t="s">
        <v>440</v>
      </c>
      <c r="G332" s="161"/>
      <c r="H332" s="161"/>
      <c r="I332" s="161"/>
      <c r="J332" s="161"/>
      <c r="K332" s="161"/>
      <c r="L332" s="30"/>
      <c r="M332" s="143"/>
      <c r="N332" s="144"/>
      <c r="O332" s="55"/>
      <c r="P332" s="55"/>
      <c r="Q332" s="55"/>
      <c r="R332" s="55"/>
      <c r="S332" s="55"/>
      <c r="T332" s="56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130</v>
      </c>
      <c r="AU332" s="14" t="s">
        <v>79</v>
      </c>
    </row>
    <row r="333" spans="1:65" s="2" customFormat="1">
      <c r="A333" s="29"/>
      <c r="B333" s="180"/>
      <c r="C333" s="161"/>
      <c r="D333" s="164" t="s">
        <v>131</v>
      </c>
      <c r="E333" s="161"/>
      <c r="F333" s="165" t="s">
        <v>442</v>
      </c>
      <c r="G333" s="161"/>
      <c r="H333" s="161"/>
      <c r="I333" s="161"/>
      <c r="J333" s="161"/>
      <c r="K333" s="161"/>
      <c r="L333" s="30"/>
      <c r="M333" s="143"/>
      <c r="N333" s="144"/>
      <c r="O333" s="55"/>
      <c r="P333" s="55"/>
      <c r="Q333" s="55"/>
      <c r="R333" s="55"/>
      <c r="S333" s="55"/>
      <c r="T333" s="56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131</v>
      </c>
      <c r="AU333" s="14" t="s">
        <v>79</v>
      </c>
    </row>
    <row r="334" spans="1:65" s="2" customFormat="1" ht="21.75" customHeight="1">
      <c r="A334" s="29"/>
      <c r="B334" s="180"/>
      <c r="C334" s="156" t="s">
        <v>280</v>
      </c>
      <c r="D334" s="156" t="s">
        <v>124</v>
      </c>
      <c r="E334" s="157" t="s">
        <v>443</v>
      </c>
      <c r="F334" s="158" t="s">
        <v>444</v>
      </c>
      <c r="G334" s="159" t="s">
        <v>182</v>
      </c>
      <c r="H334" s="160">
        <v>2458</v>
      </c>
      <c r="I334" s="184"/>
      <c r="J334" s="176">
        <f>ROUND(I334*H334,2)</f>
        <v>0</v>
      </c>
      <c r="K334" s="158" t="s">
        <v>128</v>
      </c>
      <c r="L334" s="30"/>
      <c r="M334" s="136" t="s">
        <v>1</v>
      </c>
      <c r="N334" s="137" t="s">
        <v>37</v>
      </c>
      <c r="O334" s="55"/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40" t="s">
        <v>435</v>
      </c>
      <c r="AT334" s="140" t="s">
        <v>124</v>
      </c>
      <c r="AU334" s="140" t="s">
        <v>79</v>
      </c>
      <c r="AY334" s="14" t="s">
        <v>122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4" t="s">
        <v>79</v>
      </c>
      <c r="BK334" s="141">
        <f>ROUND(I334*H334,2)</f>
        <v>0</v>
      </c>
      <c r="BL334" s="14" t="s">
        <v>435</v>
      </c>
      <c r="BM334" s="140" t="s">
        <v>445</v>
      </c>
    </row>
    <row r="335" spans="1:65" s="2" customFormat="1">
      <c r="A335" s="29"/>
      <c r="B335" s="180"/>
      <c r="C335" s="161"/>
      <c r="D335" s="162" t="s">
        <v>130</v>
      </c>
      <c r="E335" s="161"/>
      <c r="F335" s="163" t="s">
        <v>444</v>
      </c>
      <c r="G335" s="161"/>
      <c r="H335" s="161"/>
      <c r="I335" s="161"/>
      <c r="J335" s="161"/>
      <c r="K335" s="161"/>
      <c r="L335" s="30"/>
      <c r="M335" s="143"/>
      <c r="N335" s="144"/>
      <c r="O335" s="55"/>
      <c r="P335" s="55"/>
      <c r="Q335" s="55"/>
      <c r="R335" s="55"/>
      <c r="S335" s="55"/>
      <c r="T335" s="56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130</v>
      </c>
      <c r="AU335" s="14" t="s">
        <v>79</v>
      </c>
    </row>
    <row r="336" spans="1:65" s="2" customFormat="1">
      <c r="A336" s="29"/>
      <c r="B336" s="180"/>
      <c r="C336" s="161"/>
      <c r="D336" s="164" t="s">
        <v>131</v>
      </c>
      <c r="E336" s="161"/>
      <c r="F336" s="165" t="s">
        <v>446</v>
      </c>
      <c r="G336" s="161"/>
      <c r="H336" s="161"/>
      <c r="I336" s="161"/>
      <c r="J336" s="161"/>
      <c r="K336" s="161"/>
      <c r="L336" s="30"/>
      <c r="M336" s="143"/>
      <c r="N336" s="144"/>
      <c r="O336" s="55"/>
      <c r="P336" s="55"/>
      <c r="Q336" s="55"/>
      <c r="R336" s="55"/>
      <c r="S336" s="55"/>
      <c r="T336" s="56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131</v>
      </c>
      <c r="AU336" s="14" t="s">
        <v>79</v>
      </c>
    </row>
    <row r="337" spans="1:65" s="2" customFormat="1" ht="16.5" customHeight="1">
      <c r="A337" s="29"/>
      <c r="B337" s="180"/>
      <c r="C337" s="156" t="s">
        <v>447</v>
      </c>
      <c r="D337" s="156" t="s">
        <v>124</v>
      </c>
      <c r="E337" s="157" t="s">
        <v>448</v>
      </c>
      <c r="F337" s="158" t="s">
        <v>449</v>
      </c>
      <c r="G337" s="159" t="s">
        <v>450</v>
      </c>
      <c r="H337" s="160">
        <v>24</v>
      </c>
      <c r="I337" s="184"/>
      <c r="J337" s="176">
        <f>ROUND(I337*H337,2)</f>
        <v>0</v>
      </c>
      <c r="K337" s="158" t="s">
        <v>128</v>
      </c>
      <c r="L337" s="30"/>
      <c r="M337" s="136" t="s">
        <v>1</v>
      </c>
      <c r="N337" s="137" t="s">
        <v>37</v>
      </c>
      <c r="O337" s="55"/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0" t="s">
        <v>435</v>
      </c>
      <c r="AT337" s="140" t="s">
        <v>124</v>
      </c>
      <c r="AU337" s="140" t="s">
        <v>79</v>
      </c>
      <c r="AY337" s="14" t="s">
        <v>122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4" t="s">
        <v>79</v>
      </c>
      <c r="BK337" s="141">
        <f>ROUND(I337*H337,2)</f>
        <v>0</v>
      </c>
      <c r="BL337" s="14" t="s">
        <v>435</v>
      </c>
      <c r="BM337" s="140" t="s">
        <v>451</v>
      </c>
    </row>
    <row r="338" spans="1:65" s="2" customFormat="1">
      <c r="A338" s="29"/>
      <c r="B338" s="180"/>
      <c r="C338" s="161"/>
      <c r="D338" s="162" t="s">
        <v>130</v>
      </c>
      <c r="E338" s="161"/>
      <c r="F338" s="163" t="s">
        <v>449</v>
      </c>
      <c r="G338" s="161"/>
      <c r="H338" s="161"/>
      <c r="I338" s="161"/>
      <c r="J338" s="161"/>
      <c r="K338" s="161"/>
      <c r="L338" s="30"/>
      <c r="M338" s="143"/>
      <c r="N338" s="144"/>
      <c r="O338" s="55"/>
      <c r="P338" s="55"/>
      <c r="Q338" s="55"/>
      <c r="R338" s="55"/>
      <c r="S338" s="55"/>
      <c r="T338" s="56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130</v>
      </c>
      <c r="AU338" s="14" t="s">
        <v>79</v>
      </c>
    </row>
    <row r="339" spans="1:65" s="2" customFormat="1">
      <c r="A339" s="29"/>
      <c r="B339" s="180"/>
      <c r="C339" s="161"/>
      <c r="D339" s="164" t="s">
        <v>131</v>
      </c>
      <c r="E339" s="161"/>
      <c r="F339" s="165" t="s">
        <v>452</v>
      </c>
      <c r="G339" s="161"/>
      <c r="H339" s="161"/>
      <c r="I339" s="161"/>
      <c r="J339" s="161"/>
      <c r="K339" s="161"/>
      <c r="L339" s="30"/>
      <c r="M339" s="143"/>
      <c r="N339" s="144"/>
      <c r="O339" s="55"/>
      <c r="P339" s="55"/>
      <c r="Q339" s="55"/>
      <c r="R339" s="55"/>
      <c r="S339" s="55"/>
      <c r="T339" s="56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131</v>
      </c>
      <c r="AU339" s="14" t="s">
        <v>79</v>
      </c>
    </row>
    <row r="340" spans="1:65" s="2" customFormat="1" ht="24.15" customHeight="1">
      <c r="A340" s="29"/>
      <c r="B340" s="180"/>
      <c r="C340" s="156" t="s">
        <v>285</v>
      </c>
      <c r="D340" s="156" t="s">
        <v>124</v>
      </c>
      <c r="E340" s="157" t="s">
        <v>453</v>
      </c>
      <c r="F340" s="158" t="s">
        <v>454</v>
      </c>
      <c r="G340" s="159" t="s">
        <v>450</v>
      </c>
      <c r="H340" s="160">
        <v>4</v>
      </c>
      <c r="I340" s="184"/>
      <c r="J340" s="176">
        <f>ROUND(I340*H340,2)</f>
        <v>0</v>
      </c>
      <c r="K340" s="158" t="s">
        <v>128</v>
      </c>
      <c r="L340" s="30"/>
      <c r="M340" s="136" t="s">
        <v>1</v>
      </c>
      <c r="N340" s="137" t="s">
        <v>37</v>
      </c>
      <c r="O340" s="55"/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9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40" t="s">
        <v>435</v>
      </c>
      <c r="AT340" s="140" t="s">
        <v>124</v>
      </c>
      <c r="AU340" s="140" t="s">
        <v>79</v>
      </c>
      <c r="AY340" s="14" t="s">
        <v>122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4" t="s">
        <v>79</v>
      </c>
      <c r="BK340" s="141">
        <f>ROUND(I340*H340,2)</f>
        <v>0</v>
      </c>
      <c r="BL340" s="14" t="s">
        <v>435</v>
      </c>
      <c r="BM340" s="140" t="s">
        <v>455</v>
      </c>
    </row>
    <row r="341" spans="1:65" s="2" customFormat="1" ht="19.2">
      <c r="A341" s="29"/>
      <c r="B341" s="180"/>
      <c r="C341" s="161"/>
      <c r="D341" s="162" t="s">
        <v>130</v>
      </c>
      <c r="E341" s="161"/>
      <c r="F341" s="163" t="s">
        <v>454</v>
      </c>
      <c r="G341" s="161"/>
      <c r="H341" s="161"/>
      <c r="I341" s="161"/>
      <c r="J341" s="161"/>
      <c r="K341" s="161"/>
      <c r="L341" s="30"/>
      <c r="M341" s="143"/>
      <c r="N341" s="144"/>
      <c r="O341" s="55"/>
      <c r="P341" s="55"/>
      <c r="Q341" s="55"/>
      <c r="R341" s="55"/>
      <c r="S341" s="55"/>
      <c r="T341" s="56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130</v>
      </c>
      <c r="AU341" s="14" t="s">
        <v>79</v>
      </c>
    </row>
    <row r="342" spans="1:65" s="2" customFormat="1">
      <c r="A342" s="29"/>
      <c r="B342" s="180"/>
      <c r="C342" s="161"/>
      <c r="D342" s="164" t="s">
        <v>131</v>
      </c>
      <c r="E342" s="161"/>
      <c r="F342" s="165" t="s">
        <v>456</v>
      </c>
      <c r="G342" s="161"/>
      <c r="H342" s="161"/>
      <c r="I342" s="161"/>
      <c r="J342" s="161"/>
      <c r="K342" s="161"/>
      <c r="L342" s="30"/>
      <c r="M342" s="143"/>
      <c r="N342" s="144"/>
      <c r="O342" s="55"/>
      <c r="P342" s="55"/>
      <c r="Q342" s="55"/>
      <c r="R342" s="55"/>
      <c r="S342" s="55"/>
      <c r="T342" s="56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131</v>
      </c>
      <c r="AU342" s="14" t="s">
        <v>79</v>
      </c>
    </row>
    <row r="343" spans="1:65" s="2" customFormat="1" ht="16.5" customHeight="1">
      <c r="A343" s="29"/>
      <c r="B343" s="180"/>
      <c r="C343" s="156" t="s">
        <v>457</v>
      </c>
      <c r="D343" s="156" t="s">
        <v>124</v>
      </c>
      <c r="E343" s="157" t="s">
        <v>458</v>
      </c>
      <c r="F343" s="158" t="s">
        <v>459</v>
      </c>
      <c r="G343" s="159" t="s">
        <v>460</v>
      </c>
      <c r="H343" s="160">
        <v>49</v>
      </c>
      <c r="I343" s="184"/>
      <c r="J343" s="176">
        <f>ROUND(I343*H343,2)</f>
        <v>0</v>
      </c>
      <c r="K343" s="158" t="s">
        <v>128</v>
      </c>
      <c r="L343" s="30"/>
      <c r="M343" s="136" t="s">
        <v>1</v>
      </c>
      <c r="N343" s="137" t="s">
        <v>37</v>
      </c>
      <c r="O343" s="55"/>
      <c r="P343" s="138">
        <f>O343*H343</f>
        <v>0</v>
      </c>
      <c r="Q343" s="138">
        <v>0</v>
      </c>
      <c r="R343" s="138">
        <f>Q343*H343</f>
        <v>0</v>
      </c>
      <c r="S343" s="138">
        <v>0</v>
      </c>
      <c r="T343" s="139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40" t="s">
        <v>435</v>
      </c>
      <c r="AT343" s="140" t="s">
        <v>124</v>
      </c>
      <c r="AU343" s="140" t="s">
        <v>79</v>
      </c>
      <c r="AY343" s="14" t="s">
        <v>122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4" t="s">
        <v>79</v>
      </c>
      <c r="BK343" s="141">
        <f>ROUND(I343*H343,2)</f>
        <v>0</v>
      </c>
      <c r="BL343" s="14" t="s">
        <v>435</v>
      </c>
      <c r="BM343" s="140" t="s">
        <v>461</v>
      </c>
    </row>
    <row r="344" spans="1:65" s="2" customFormat="1">
      <c r="A344" s="29"/>
      <c r="B344" s="180"/>
      <c r="C344" s="161"/>
      <c r="D344" s="162" t="s">
        <v>130</v>
      </c>
      <c r="E344" s="161"/>
      <c r="F344" s="163" t="s">
        <v>459</v>
      </c>
      <c r="G344" s="161"/>
      <c r="H344" s="161"/>
      <c r="I344" s="161"/>
      <c r="J344" s="161"/>
      <c r="K344" s="161"/>
      <c r="L344" s="30"/>
      <c r="M344" s="143"/>
      <c r="N344" s="144"/>
      <c r="O344" s="55"/>
      <c r="P344" s="55"/>
      <c r="Q344" s="55"/>
      <c r="R344" s="55"/>
      <c r="S344" s="55"/>
      <c r="T344" s="56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130</v>
      </c>
      <c r="AU344" s="14" t="s">
        <v>79</v>
      </c>
    </row>
    <row r="345" spans="1:65" s="2" customFormat="1">
      <c r="A345" s="29"/>
      <c r="B345" s="180"/>
      <c r="C345" s="161"/>
      <c r="D345" s="164" t="s">
        <v>131</v>
      </c>
      <c r="E345" s="161"/>
      <c r="F345" s="165" t="s">
        <v>462</v>
      </c>
      <c r="G345" s="161"/>
      <c r="H345" s="161"/>
      <c r="I345" s="161"/>
      <c r="J345" s="161"/>
      <c r="K345" s="161"/>
      <c r="L345" s="30"/>
      <c r="M345" s="143"/>
      <c r="N345" s="144"/>
      <c r="O345" s="55"/>
      <c r="P345" s="55"/>
      <c r="Q345" s="55"/>
      <c r="R345" s="55"/>
      <c r="S345" s="55"/>
      <c r="T345" s="56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131</v>
      </c>
      <c r="AU345" s="14" t="s">
        <v>79</v>
      </c>
    </row>
    <row r="346" spans="1:65" s="2" customFormat="1" ht="24.15" customHeight="1">
      <c r="A346" s="29"/>
      <c r="B346" s="180"/>
      <c r="C346" s="156" t="s">
        <v>289</v>
      </c>
      <c r="D346" s="156" t="s">
        <v>124</v>
      </c>
      <c r="E346" s="157" t="s">
        <v>463</v>
      </c>
      <c r="F346" s="158" t="s">
        <v>464</v>
      </c>
      <c r="G346" s="159" t="s">
        <v>168</v>
      </c>
      <c r="H346" s="160">
        <v>702</v>
      </c>
      <c r="I346" s="184"/>
      <c r="J346" s="176">
        <f>ROUND(I346*H346,2)</f>
        <v>0</v>
      </c>
      <c r="K346" s="158" t="s">
        <v>128</v>
      </c>
      <c r="L346" s="30"/>
      <c r="M346" s="136" t="s">
        <v>1</v>
      </c>
      <c r="N346" s="137" t="s">
        <v>37</v>
      </c>
      <c r="O346" s="55"/>
      <c r="P346" s="138">
        <f>O346*H346</f>
        <v>0</v>
      </c>
      <c r="Q346" s="138">
        <v>0</v>
      </c>
      <c r="R346" s="138">
        <f>Q346*H346</f>
        <v>0</v>
      </c>
      <c r="S346" s="138">
        <v>0</v>
      </c>
      <c r="T346" s="139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40" t="s">
        <v>435</v>
      </c>
      <c r="AT346" s="140" t="s">
        <v>124</v>
      </c>
      <c r="AU346" s="140" t="s">
        <v>79</v>
      </c>
      <c r="AY346" s="14" t="s">
        <v>122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4" t="s">
        <v>79</v>
      </c>
      <c r="BK346" s="141">
        <f>ROUND(I346*H346,2)</f>
        <v>0</v>
      </c>
      <c r="BL346" s="14" t="s">
        <v>435</v>
      </c>
      <c r="BM346" s="140" t="s">
        <v>465</v>
      </c>
    </row>
    <row r="347" spans="1:65" s="2" customFormat="1">
      <c r="A347" s="29"/>
      <c r="B347" s="180"/>
      <c r="C347" s="161"/>
      <c r="D347" s="162" t="s">
        <v>130</v>
      </c>
      <c r="E347" s="161"/>
      <c r="F347" s="163" t="s">
        <v>464</v>
      </c>
      <c r="G347" s="161"/>
      <c r="H347" s="161"/>
      <c r="I347" s="161"/>
      <c r="J347" s="161"/>
      <c r="K347" s="161"/>
      <c r="L347" s="30"/>
      <c r="M347" s="143"/>
      <c r="N347" s="144"/>
      <c r="O347" s="55"/>
      <c r="P347" s="55"/>
      <c r="Q347" s="55"/>
      <c r="R347" s="55"/>
      <c r="S347" s="55"/>
      <c r="T347" s="56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130</v>
      </c>
      <c r="AU347" s="14" t="s">
        <v>79</v>
      </c>
    </row>
    <row r="348" spans="1:65" s="2" customFormat="1">
      <c r="A348" s="29"/>
      <c r="B348" s="180"/>
      <c r="C348" s="161"/>
      <c r="D348" s="164" t="s">
        <v>131</v>
      </c>
      <c r="E348" s="161"/>
      <c r="F348" s="165" t="s">
        <v>466</v>
      </c>
      <c r="G348" s="161"/>
      <c r="H348" s="161"/>
      <c r="I348" s="161"/>
      <c r="J348" s="161"/>
      <c r="K348" s="161"/>
      <c r="L348" s="30"/>
      <c r="M348" s="143"/>
      <c r="N348" s="144"/>
      <c r="O348" s="55"/>
      <c r="P348" s="55"/>
      <c r="Q348" s="55"/>
      <c r="R348" s="55"/>
      <c r="S348" s="55"/>
      <c r="T348" s="56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131</v>
      </c>
      <c r="AU348" s="14" t="s">
        <v>79</v>
      </c>
    </row>
    <row r="349" spans="1:65" s="2" customFormat="1" ht="16.5" customHeight="1">
      <c r="A349" s="29"/>
      <c r="B349" s="180"/>
      <c r="C349" s="156" t="s">
        <v>467</v>
      </c>
      <c r="D349" s="156" t="s">
        <v>124</v>
      </c>
      <c r="E349" s="157" t="s">
        <v>144</v>
      </c>
      <c r="F349" s="158" t="s">
        <v>468</v>
      </c>
      <c r="G349" s="159" t="s">
        <v>450</v>
      </c>
      <c r="H349" s="160">
        <v>1</v>
      </c>
      <c r="I349" s="184"/>
      <c r="J349" s="176">
        <f>ROUND(I349*H349,2)</f>
        <v>0</v>
      </c>
      <c r="K349" s="158" t="s">
        <v>1</v>
      </c>
      <c r="L349" s="30"/>
      <c r="M349" s="136" t="s">
        <v>1</v>
      </c>
      <c r="N349" s="137" t="s">
        <v>37</v>
      </c>
      <c r="O349" s="55"/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9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40" t="s">
        <v>435</v>
      </c>
      <c r="AT349" s="140" t="s">
        <v>124</v>
      </c>
      <c r="AU349" s="140" t="s">
        <v>79</v>
      </c>
      <c r="AY349" s="14" t="s">
        <v>122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4" t="s">
        <v>79</v>
      </c>
      <c r="BK349" s="141">
        <f>ROUND(I349*H349,2)</f>
        <v>0</v>
      </c>
      <c r="BL349" s="14" t="s">
        <v>435</v>
      </c>
      <c r="BM349" s="140" t="s">
        <v>469</v>
      </c>
    </row>
    <row r="350" spans="1:65" s="2" customFormat="1">
      <c r="A350" s="29"/>
      <c r="B350" s="180"/>
      <c r="C350" s="161"/>
      <c r="D350" s="162" t="s">
        <v>130</v>
      </c>
      <c r="E350" s="161"/>
      <c r="F350" s="163" t="s">
        <v>468</v>
      </c>
      <c r="G350" s="161"/>
      <c r="H350" s="161"/>
      <c r="I350" s="161"/>
      <c r="J350" s="161"/>
      <c r="K350" s="161"/>
      <c r="L350" s="30"/>
      <c r="M350" s="143"/>
      <c r="N350" s="144"/>
      <c r="O350" s="55"/>
      <c r="P350" s="55"/>
      <c r="Q350" s="55"/>
      <c r="R350" s="55"/>
      <c r="S350" s="55"/>
      <c r="T350" s="56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130</v>
      </c>
      <c r="AU350" s="14" t="s">
        <v>79</v>
      </c>
    </row>
    <row r="351" spans="1:65" s="2" customFormat="1" ht="24.15" customHeight="1">
      <c r="A351" s="29"/>
      <c r="B351" s="180"/>
      <c r="C351" s="156" t="s">
        <v>295</v>
      </c>
      <c r="D351" s="156" t="s">
        <v>124</v>
      </c>
      <c r="E351" s="157" t="s">
        <v>470</v>
      </c>
      <c r="F351" s="158" t="s">
        <v>471</v>
      </c>
      <c r="G351" s="159" t="s">
        <v>450</v>
      </c>
      <c r="H351" s="160">
        <v>2</v>
      </c>
      <c r="I351" s="184"/>
      <c r="J351" s="176">
        <f>ROUND(I351*H351,2)</f>
        <v>0</v>
      </c>
      <c r="K351" s="158" t="s">
        <v>128</v>
      </c>
      <c r="L351" s="30"/>
      <c r="M351" s="136" t="s">
        <v>1</v>
      </c>
      <c r="N351" s="137" t="s">
        <v>37</v>
      </c>
      <c r="O351" s="55"/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40" t="s">
        <v>435</v>
      </c>
      <c r="AT351" s="140" t="s">
        <v>124</v>
      </c>
      <c r="AU351" s="140" t="s">
        <v>79</v>
      </c>
      <c r="AY351" s="14" t="s">
        <v>122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4" t="s">
        <v>79</v>
      </c>
      <c r="BK351" s="141">
        <f>ROUND(I351*H351,2)</f>
        <v>0</v>
      </c>
      <c r="BL351" s="14" t="s">
        <v>435</v>
      </c>
      <c r="BM351" s="140" t="s">
        <v>472</v>
      </c>
    </row>
    <row r="352" spans="1:65" s="2" customFormat="1" ht="19.2">
      <c r="A352" s="29"/>
      <c r="B352" s="180"/>
      <c r="C352" s="161"/>
      <c r="D352" s="162" t="s">
        <v>130</v>
      </c>
      <c r="E352" s="161"/>
      <c r="F352" s="163" t="s">
        <v>471</v>
      </c>
      <c r="G352" s="161"/>
      <c r="H352" s="161"/>
      <c r="I352" s="161"/>
      <c r="J352" s="161"/>
      <c r="K352" s="161"/>
      <c r="L352" s="30"/>
      <c r="M352" s="143"/>
      <c r="N352" s="144"/>
      <c r="O352" s="55"/>
      <c r="P352" s="55"/>
      <c r="Q352" s="55"/>
      <c r="R352" s="55"/>
      <c r="S352" s="55"/>
      <c r="T352" s="56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4" t="s">
        <v>130</v>
      </c>
      <c r="AU352" s="14" t="s">
        <v>79</v>
      </c>
    </row>
    <row r="353" spans="1:65" s="2" customFormat="1">
      <c r="A353" s="29"/>
      <c r="B353" s="180"/>
      <c r="C353" s="161"/>
      <c r="D353" s="164" t="s">
        <v>131</v>
      </c>
      <c r="E353" s="161"/>
      <c r="F353" s="165" t="s">
        <v>473</v>
      </c>
      <c r="G353" s="161"/>
      <c r="H353" s="161"/>
      <c r="I353" s="161"/>
      <c r="J353" s="161"/>
      <c r="K353" s="161"/>
      <c r="L353" s="30"/>
      <c r="M353" s="143"/>
      <c r="N353" s="144"/>
      <c r="O353" s="55"/>
      <c r="P353" s="55"/>
      <c r="Q353" s="55"/>
      <c r="R353" s="55"/>
      <c r="S353" s="55"/>
      <c r="T353" s="56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131</v>
      </c>
      <c r="AU353" s="14" t="s">
        <v>79</v>
      </c>
    </row>
    <row r="354" spans="1:65" s="2" customFormat="1" ht="24.15" customHeight="1">
      <c r="A354" s="29"/>
      <c r="B354" s="180"/>
      <c r="C354" s="156" t="s">
        <v>474</v>
      </c>
      <c r="D354" s="156" t="s">
        <v>124</v>
      </c>
      <c r="E354" s="157" t="s">
        <v>475</v>
      </c>
      <c r="F354" s="158" t="s">
        <v>476</v>
      </c>
      <c r="G354" s="159" t="s">
        <v>450</v>
      </c>
      <c r="H354" s="160">
        <v>2</v>
      </c>
      <c r="I354" s="184"/>
      <c r="J354" s="176">
        <f>ROUND(I354*H354,2)</f>
        <v>0</v>
      </c>
      <c r="K354" s="158" t="s">
        <v>128</v>
      </c>
      <c r="L354" s="30"/>
      <c r="M354" s="136" t="s">
        <v>1</v>
      </c>
      <c r="N354" s="137" t="s">
        <v>37</v>
      </c>
      <c r="O354" s="55"/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40" t="s">
        <v>435</v>
      </c>
      <c r="AT354" s="140" t="s">
        <v>124</v>
      </c>
      <c r="AU354" s="140" t="s">
        <v>79</v>
      </c>
      <c r="AY354" s="14" t="s">
        <v>122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4" t="s">
        <v>79</v>
      </c>
      <c r="BK354" s="141">
        <f>ROUND(I354*H354,2)</f>
        <v>0</v>
      </c>
      <c r="BL354" s="14" t="s">
        <v>435</v>
      </c>
      <c r="BM354" s="140" t="s">
        <v>477</v>
      </c>
    </row>
    <row r="355" spans="1:65" s="2" customFormat="1" ht="19.2">
      <c r="A355" s="29"/>
      <c r="B355" s="180"/>
      <c r="C355" s="161"/>
      <c r="D355" s="162" t="s">
        <v>130</v>
      </c>
      <c r="E355" s="161"/>
      <c r="F355" s="163" t="s">
        <v>476</v>
      </c>
      <c r="G355" s="161"/>
      <c r="H355" s="161"/>
      <c r="I355" s="161"/>
      <c r="J355" s="161"/>
      <c r="K355" s="161"/>
      <c r="L355" s="30"/>
      <c r="M355" s="143"/>
      <c r="N355" s="144"/>
      <c r="O355" s="55"/>
      <c r="P355" s="55"/>
      <c r="Q355" s="55"/>
      <c r="R355" s="55"/>
      <c r="S355" s="55"/>
      <c r="T355" s="56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T355" s="14" t="s">
        <v>130</v>
      </c>
      <c r="AU355" s="14" t="s">
        <v>79</v>
      </c>
    </row>
    <row r="356" spans="1:65" s="2" customFormat="1">
      <c r="A356" s="29"/>
      <c r="B356" s="180"/>
      <c r="C356" s="161"/>
      <c r="D356" s="164" t="s">
        <v>131</v>
      </c>
      <c r="E356" s="161"/>
      <c r="F356" s="165" t="s">
        <v>478</v>
      </c>
      <c r="G356" s="161"/>
      <c r="H356" s="161"/>
      <c r="I356" s="161"/>
      <c r="J356" s="161"/>
      <c r="K356" s="161"/>
      <c r="L356" s="30"/>
      <c r="M356" s="143"/>
      <c r="N356" s="144"/>
      <c r="O356" s="55"/>
      <c r="P356" s="55"/>
      <c r="Q356" s="55"/>
      <c r="R356" s="55"/>
      <c r="S356" s="55"/>
      <c r="T356" s="56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131</v>
      </c>
      <c r="AU356" s="14" t="s">
        <v>79</v>
      </c>
    </row>
    <row r="357" spans="1:65" s="2" customFormat="1" ht="16.5" customHeight="1">
      <c r="A357" s="29"/>
      <c r="B357" s="180"/>
      <c r="C357" s="170" t="s">
        <v>299</v>
      </c>
      <c r="D357" s="170" t="s">
        <v>479</v>
      </c>
      <c r="E357" s="171" t="s">
        <v>480</v>
      </c>
      <c r="F357" s="172" t="s">
        <v>481</v>
      </c>
      <c r="G357" s="173" t="s">
        <v>340</v>
      </c>
      <c r="H357" s="174">
        <v>158.191</v>
      </c>
      <c r="I357" s="185"/>
      <c r="J357" s="179">
        <f>ROUND(I357*H357,2)</f>
        <v>0</v>
      </c>
      <c r="K357" s="172" t="s">
        <v>128</v>
      </c>
      <c r="L357" s="146"/>
      <c r="M357" s="147" t="s">
        <v>1</v>
      </c>
      <c r="N357" s="148" t="s">
        <v>37</v>
      </c>
      <c r="O357" s="55"/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9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40" t="s">
        <v>435</v>
      </c>
      <c r="AT357" s="140" t="s">
        <v>479</v>
      </c>
      <c r="AU357" s="140" t="s">
        <v>79</v>
      </c>
      <c r="AY357" s="14" t="s">
        <v>122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4" t="s">
        <v>79</v>
      </c>
      <c r="BK357" s="141">
        <f>ROUND(I357*H357,2)</f>
        <v>0</v>
      </c>
      <c r="BL357" s="14" t="s">
        <v>435</v>
      </c>
      <c r="BM357" s="140" t="s">
        <v>482</v>
      </c>
    </row>
    <row r="358" spans="1:65" s="2" customFormat="1">
      <c r="A358" s="29"/>
      <c r="B358" s="180"/>
      <c r="C358" s="161"/>
      <c r="D358" s="162" t="s">
        <v>130</v>
      </c>
      <c r="E358" s="161"/>
      <c r="F358" s="163" t="s">
        <v>481</v>
      </c>
      <c r="G358" s="161"/>
      <c r="H358" s="161"/>
      <c r="I358" s="161"/>
      <c r="J358" s="161"/>
      <c r="K358" s="161"/>
      <c r="L358" s="30"/>
      <c r="M358" s="143"/>
      <c r="N358" s="144"/>
      <c r="O358" s="55"/>
      <c r="P358" s="55"/>
      <c r="Q358" s="55"/>
      <c r="R358" s="55"/>
      <c r="S358" s="55"/>
      <c r="T358" s="56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130</v>
      </c>
      <c r="AU358" s="14" t="s">
        <v>79</v>
      </c>
    </row>
    <row r="359" spans="1:65" s="2" customFormat="1" ht="16.5" customHeight="1">
      <c r="A359" s="29"/>
      <c r="B359" s="180"/>
      <c r="C359" s="170" t="s">
        <v>483</v>
      </c>
      <c r="D359" s="170" t="s">
        <v>479</v>
      </c>
      <c r="E359" s="171" t="s">
        <v>484</v>
      </c>
      <c r="F359" s="172" t="s">
        <v>485</v>
      </c>
      <c r="G359" s="173" t="s">
        <v>135</v>
      </c>
      <c r="H359" s="174">
        <v>4</v>
      </c>
      <c r="I359" s="185"/>
      <c r="J359" s="179">
        <f>ROUND(I359*H359,2)</f>
        <v>0</v>
      </c>
      <c r="K359" s="172" t="s">
        <v>128</v>
      </c>
      <c r="L359" s="146"/>
      <c r="M359" s="147" t="s">
        <v>1</v>
      </c>
      <c r="N359" s="148" t="s">
        <v>37</v>
      </c>
      <c r="O359" s="55"/>
      <c r="P359" s="138">
        <f>O359*H359</f>
        <v>0</v>
      </c>
      <c r="Q359" s="138">
        <v>0</v>
      </c>
      <c r="R359" s="138">
        <f>Q359*H359</f>
        <v>0</v>
      </c>
      <c r="S359" s="138">
        <v>0</v>
      </c>
      <c r="T359" s="139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40" t="s">
        <v>435</v>
      </c>
      <c r="AT359" s="140" t="s">
        <v>479</v>
      </c>
      <c r="AU359" s="140" t="s">
        <v>79</v>
      </c>
      <c r="AY359" s="14" t="s">
        <v>122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4" t="s">
        <v>79</v>
      </c>
      <c r="BK359" s="141">
        <f>ROUND(I359*H359,2)</f>
        <v>0</v>
      </c>
      <c r="BL359" s="14" t="s">
        <v>435</v>
      </c>
      <c r="BM359" s="140" t="s">
        <v>486</v>
      </c>
    </row>
    <row r="360" spans="1:65" s="2" customFormat="1">
      <c r="A360" s="29"/>
      <c r="B360" s="180"/>
      <c r="C360" s="161"/>
      <c r="D360" s="162" t="s">
        <v>130</v>
      </c>
      <c r="E360" s="161"/>
      <c r="F360" s="163" t="s">
        <v>485</v>
      </c>
      <c r="G360" s="161"/>
      <c r="H360" s="161"/>
      <c r="I360" s="161"/>
      <c r="J360" s="161"/>
      <c r="K360" s="161"/>
      <c r="L360" s="30"/>
      <c r="M360" s="149"/>
      <c r="N360" s="150"/>
      <c r="O360" s="151"/>
      <c r="P360" s="151"/>
      <c r="Q360" s="151"/>
      <c r="R360" s="151"/>
      <c r="S360" s="151"/>
      <c r="T360" s="15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130</v>
      </c>
      <c r="AU360" s="14" t="s">
        <v>79</v>
      </c>
    </row>
    <row r="361" spans="1:65" s="2" customFormat="1" ht="6.9" customHeight="1">
      <c r="A361" s="29"/>
      <c r="B361" s="186"/>
      <c r="C361" s="175"/>
      <c r="D361" s="175"/>
      <c r="E361" s="175"/>
      <c r="F361" s="175"/>
      <c r="G361" s="175"/>
      <c r="H361" s="175"/>
      <c r="I361" s="175"/>
      <c r="J361" s="175"/>
      <c r="K361" s="175"/>
      <c r="L361" s="30"/>
      <c r="M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</row>
  </sheetData>
  <sheetProtection algorithmName="SHA-512" hashValue="Hu0m/faf/i12sHBSb4dLEy+oWDgqh+40H2wzZZv1kqyy8sXrWUkq548cjpvovUbNJ5poD8fu8V2eZgQ2bbsA2A==" saltValue="1QbbjK2OepLqc+fNCcubdA==" spinCount="100000" sheet="1" formatCells="0" formatColumns="0" formatRows="0" insertColumns="0" insertRows="0" insertHyperlinks="0" deleteColumns="0" deleteRows="0" sort="0" autoFilter="0" pivotTables="0"/>
  <autoFilter ref="C123:K36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100-000000000000}"/>
    <hyperlink ref="F132" r:id="rId2" xr:uid="{00000000-0004-0000-0100-000001000000}"/>
    <hyperlink ref="F135" r:id="rId3" xr:uid="{00000000-0004-0000-0100-000002000000}"/>
    <hyperlink ref="F138" r:id="rId4" xr:uid="{00000000-0004-0000-0100-000003000000}"/>
    <hyperlink ref="F141" r:id="rId5" xr:uid="{00000000-0004-0000-0100-000004000000}"/>
    <hyperlink ref="F144" r:id="rId6" xr:uid="{00000000-0004-0000-0100-000005000000}"/>
    <hyperlink ref="F147" r:id="rId7" xr:uid="{00000000-0004-0000-0100-000006000000}"/>
    <hyperlink ref="F150" r:id="rId8" xr:uid="{00000000-0004-0000-0100-000007000000}"/>
    <hyperlink ref="F153" r:id="rId9" xr:uid="{00000000-0004-0000-0100-000008000000}"/>
    <hyperlink ref="F156" r:id="rId10" xr:uid="{00000000-0004-0000-0100-000009000000}"/>
    <hyperlink ref="F159" r:id="rId11" xr:uid="{00000000-0004-0000-0100-00000A000000}"/>
    <hyperlink ref="F162" r:id="rId12" xr:uid="{00000000-0004-0000-0100-00000B000000}"/>
    <hyperlink ref="F165" r:id="rId13" xr:uid="{00000000-0004-0000-0100-00000C000000}"/>
    <hyperlink ref="F168" r:id="rId14" xr:uid="{00000000-0004-0000-0100-00000D000000}"/>
    <hyperlink ref="F171" r:id="rId15" xr:uid="{00000000-0004-0000-0100-00000E000000}"/>
    <hyperlink ref="F174" r:id="rId16" xr:uid="{00000000-0004-0000-0100-00000F000000}"/>
    <hyperlink ref="F177" r:id="rId17" xr:uid="{00000000-0004-0000-0100-000010000000}"/>
    <hyperlink ref="F180" r:id="rId18" xr:uid="{00000000-0004-0000-0100-000011000000}"/>
    <hyperlink ref="F183" r:id="rId19" xr:uid="{00000000-0004-0000-0100-000012000000}"/>
    <hyperlink ref="F186" r:id="rId20" xr:uid="{00000000-0004-0000-0100-000013000000}"/>
    <hyperlink ref="F189" r:id="rId21" xr:uid="{00000000-0004-0000-0100-000014000000}"/>
    <hyperlink ref="F192" r:id="rId22" xr:uid="{00000000-0004-0000-0100-000015000000}"/>
    <hyperlink ref="F195" r:id="rId23" xr:uid="{00000000-0004-0000-0100-000016000000}"/>
    <hyperlink ref="F198" r:id="rId24" xr:uid="{00000000-0004-0000-0100-000017000000}"/>
    <hyperlink ref="F201" r:id="rId25" xr:uid="{00000000-0004-0000-0100-000018000000}"/>
    <hyperlink ref="F204" r:id="rId26" xr:uid="{00000000-0004-0000-0100-000019000000}"/>
    <hyperlink ref="F207" r:id="rId27" xr:uid="{00000000-0004-0000-0100-00001A000000}"/>
    <hyperlink ref="F210" r:id="rId28" xr:uid="{00000000-0004-0000-0100-00001B000000}"/>
    <hyperlink ref="F213" r:id="rId29" xr:uid="{00000000-0004-0000-0100-00001C000000}"/>
    <hyperlink ref="F216" r:id="rId30" xr:uid="{00000000-0004-0000-0100-00001D000000}"/>
    <hyperlink ref="F219" r:id="rId31" xr:uid="{00000000-0004-0000-0100-00001E000000}"/>
    <hyperlink ref="F222" r:id="rId32" xr:uid="{00000000-0004-0000-0100-00001F000000}"/>
    <hyperlink ref="F225" r:id="rId33" xr:uid="{00000000-0004-0000-0100-000020000000}"/>
    <hyperlink ref="F228" r:id="rId34" xr:uid="{00000000-0004-0000-0100-000021000000}"/>
    <hyperlink ref="F231" r:id="rId35" xr:uid="{00000000-0004-0000-0100-000022000000}"/>
    <hyperlink ref="F234" r:id="rId36" xr:uid="{00000000-0004-0000-0100-000023000000}"/>
    <hyperlink ref="F238" r:id="rId37" xr:uid="{00000000-0004-0000-0100-000024000000}"/>
    <hyperlink ref="F241" r:id="rId38" xr:uid="{00000000-0004-0000-0100-000025000000}"/>
    <hyperlink ref="F244" r:id="rId39" xr:uid="{00000000-0004-0000-0100-000026000000}"/>
    <hyperlink ref="F247" r:id="rId40" xr:uid="{00000000-0004-0000-0100-000027000000}"/>
    <hyperlink ref="F250" r:id="rId41" xr:uid="{00000000-0004-0000-0100-000028000000}"/>
    <hyperlink ref="F253" r:id="rId42" xr:uid="{00000000-0004-0000-0100-000029000000}"/>
    <hyperlink ref="F256" r:id="rId43" xr:uid="{00000000-0004-0000-0100-00002A000000}"/>
    <hyperlink ref="F259" r:id="rId44" xr:uid="{00000000-0004-0000-0100-00002B000000}"/>
    <hyperlink ref="F262" r:id="rId45" xr:uid="{00000000-0004-0000-0100-00002C000000}"/>
    <hyperlink ref="F265" r:id="rId46" xr:uid="{00000000-0004-0000-0100-00002D000000}"/>
    <hyperlink ref="F268" r:id="rId47" xr:uid="{00000000-0004-0000-0100-00002E000000}"/>
    <hyperlink ref="F271" r:id="rId48" xr:uid="{00000000-0004-0000-0100-00002F000000}"/>
    <hyperlink ref="F275" r:id="rId49" xr:uid="{00000000-0004-0000-0100-000030000000}"/>
    <hyperlink ref="F278" r:id="rId50" xr:uid="{00000000-0004-0000-0100-000031000000}"/>
    <hyperlink ref="F281" r:id="rId51" xr:uid="{00000000-0004-0000-0100-000032000000}"/>
    <hyperlink ref="F284" r:id="rId52" xr:uid="{00000000-0004-0000-0100-000033000000}"/>
    <hyperlink ref="F287" r:id="rId53" xr:uid="{00000000-0004-0000-0100-000034000000}"/>
    <hyperlink ref="F290" r:id="rId54" xr:uid="{00000000-0004-0000-0100-000035000000}"/>
    <hyperlink ref="F293" r:id="rId55" xr:uid="{00000000-0004-0000-0100-000036000000}"/>
    <hyperlink ref="F297" r:id="rId56" xr:uid="{00000000-0004-0000-0100-000037000000}"/>
    <hyperlink ref="F300" r:id="rId57" xr:uid="{00000000-0004-0000-0100-000038000000}"/>
    <hyperlink ref="F303" r:id="rId58" xr:uid="{00000000-0004-0000-0100-000039000000}"/>
    <hyperlink ref="F307" r:id="rId59" xr:uid="{00000000-0004-0000-0100-00003A000000}"/>
    <hyperlink ref="F310" r:id="rId60" xr:uid="{00000000-0004-0000-0100-00003B000000}"/>
    <hyperlink ref="F313" r:id="rId61" xr:uid="{00000000-0004-0000-0100-00003C000000}"/>
    <hyperlink ref="F316" r:id="rId62" xr:uid="{00000000-0004-0000-0100-00003D000000}"/>
    <hyperlink ref="F319" r:id="rId63" xr:uid="{00000000-0004-0000-0100-00003E000000}"/>
    <hyperlink ref="F323" r:id="rId64" xr:uid="{00000000-0004-0000-0100-00003F000000}"/>
    <hyperlink ref="F326" r:id="rId65" xr:uid="{00000000-0004-0000-0100-000040000000}"/>
    <hyperlink ref="F330" r:id="rId66" xr:uid="{00000000-0004-0000-0100-000041000000}"/>
    <hyperlink ref="F333" r:id="rId67" xr:uid="{00000000-0004-0000-0100-000042000000}"/>
    <hyperlink ref="F336" r:id="rId68" xr:uid="{00000000-0004-0000-0100-000043000000}"/>
    <hyperlink ref="F339" r:id="rId69" xr:uid="{00000000-0004-0000-0100-000044000000}"/>
    <hyperlink ref="F342" r:id="rId70" xr:uid="{00000000-0004-0000-0100-000045000000}"/>
    <hyperlink ref="F345" r:id="rId71" xr:uid="{00000000-0004-0000-0100-000046000000}"/>
    <hyperlink ref="F348" r:id="rId72" xr:uid="{00000000-0004-0000-0100-000047000000}"/>
    <hyperlink ref="F353" r:id="rId73" xr:uid="{00000000-0004-0000-0100-000048000000}"/>
    <hyperlink ref="F356" r:id="rId74" xr:uid="{00000000-0004-0000-0100-00004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5"/>
  <sheetViews>
    <sheetView showGridLines="0" topLeftCell="A103" workbookViewId="0">
      <selection activeCell="I128" sqref="I12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8" t="str">
        <f>'Rekapitulace stavby'!K6</f>
        <v>Polní cesty C 10 a C 12 - KoPÚ Horní Záblatí</v>
      </c>
      <c r="F7" s="229"/>
      <c r="G7" s="229"/>
      <c r="H7" s="22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487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00"/>
      <c r="G18" s="200"/>
      <c r="H18" s="20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04" t="s">
        <v>1</v>
      </c>
      <c r="F27" s="204"/>
      <c r="G27" s="204"/>
      <c r="H27" s="20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ROUND((SUM(BE125:BE264)),  2)</f>
        <v>0</v>
      </c>
      <c r="G33" s="29"/>
      <c r="H33" s="29"/>
      <c r="I33" s="96">
        <v>0.21</v>
      </c>
      <c r="J33" s="95">
        <f>ROUND(((SUM(BE125:BE264))*I33),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ROUND((SUM(BF125:BF264)),  2)</f>
        <v>0</v>
      </c>
      <c r="G34" s="29"/>
      <c r="H34" s="29"/>
      <c r="I34" s="96">
        <v>0.15</v>
      </c>
      <c r="J34" s="95">
        <f>ROUND(((SUM(BF125:BF264))*I34),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ROUND((SUM(BG125:BG264)),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ROUND((SUM(BH125:BH264)),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ROUND((SUM(BI125:BI264)),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Polní cesty C 10 a C 12 - KoPÚ Horní Záblatí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C12 - Polní cesta C12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99</v>
      </c>
      <c r="E97" s="110"/>
      <c r="F97" s="110"/>
      <c r="G97" s="110"/>
      <c r="H97" s="110"/>
      <c r="I97" s="110"/>
      <c r="J97" s="111">
        <f>J126</f>
        <v>0</v>
      </c>
      <c r="L97" s="108"/>
    </row>
    <row r="98" spans="1:31" s="10" customFormat="1" ht="19.95" customHeight="1">
      <c r="B98" s="112"/>
      <c r="D98" s="113" t="s">
        <v>100</v>
      </c>
      <c r="E98" s="114"/>
      <c r="F98" s="114"/>
      <c r="G98" s="114"/>
      <c r="H98" s="114"/>
      <c r="I98" s="114"/>
      <c r="J98" s="115">
        <f>J127</f>
        <v>0</v>
      </c>
      <c r="L98" s="112"/>
    </row>
    <row r="99" spans="1:31" s="10" customFormat="1" ht="19.95" customHeight="1">
      <c r="B99" s="112"/>
      <c r="D99" s="113" t="s">
        <v>101</v>
      </c>
      <c r="E99" s="114"/>
      <c r="F99" s="114"/>
      <c r="G99" s="114"/>
      <c r="H99" s="114"/>
      <c r="I99" s="114"/>
      <c r="J99" s="115">
        <f>J173</f>
        <v>0</v>
      </c>
      <c r="L99" s="112"/>
    </row>
    <row r="100" spans="1:31" s="10" customFormat="1" ht="19.95" customHeight="1">
      <c r="B100" s="112"/>
      <c r="D100" s="113" t="s">
        <v>102</v>
      </c>
      <c r="E100" s="114"/>
      <c r="F100" s="114"/>
      <c r="G100" s="114"/>
      <c r="H100" s="114"/>
      <c r="I100" s="114"/>
      <c r="J100" s="115">
        <f>J201</f>
        <v>0</v>
      </c>
      <c r="L100" s="112"/>
    </row>
    <row r="101" spans="1:31" s="10" customFormat="1" ht="19.95" customHeight="1">
      <c r="B101" s="112"/>
      <c r="D101" s="113" t="s">
        <v>488</v>
      </c>
      <c r="E101" s="114"/>
      <c r="F101" s="114"/>
      <c r="G101" s="114"/>
      <c r="H101" s="114"/>
      <c r="I101" s="114"/>
      <c r="J101" s="115">
        <f>J220</f>
        <v>0</v>
      </c>
      <c r="L101" s="112"/>
    </row>
    <row r="102" spans="1:31" s="10" customFormat="1" ht="19.95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J224</f>
        <v>0</v>
      </c>
      <c r="L102" s="112"/>
    </row>
    <row r="103" spans="1:31" s="10" customFormat="1" ht="19.95" customHeight="1">
      <c r="B103" s="112"/>
      <c r="D103" s="113" t="s">
        <v>489</v>
      </c>
      <c r="E103" s="114"/>
      <c r="F103" s="114"/>
      <c r="G103" s="114"/>
      <c r="H103" s="114"/>
      <c r="I103" s="114"/>
      <c r="J103" s="115">
        <f>J225</f>
        <v>0</v>
      </c>
      <c r="L103" s="112"/>
    </row>
    <row r="104" spans="1:31" s="10" customFormat="1" ht="19.95" customHeight="1">
      <c r="B104" s="112"/>
      <c r="D104" s="113" t="s">
        <v>490</v>
      </c>
      <c r="E104" s="114"/>
      <c r="F104" s="114"/>
      <c r="G104" s="114"/>
      <c r="H104" s="114"/>
      <c r="I104" s="114"/>
      <c r="J104" s="115">
        <f>J232</f>
        <v>0</v>
      </c>
      <c r="L104" s="112"/>
    </row>
    <row r="105" spans="1:31" s="9" customFormat="1" ht="24.9" customHeight="1">
      <c r="B105" s="108"/>
      <c r="D105" s="109" t="s">
        <v>106</v>
      </c>
      <c r="E105" s="110"/>
      <c r="F105" s="110"/>
      <c r="G105" s="110"/>
      <c r="H105" s="110"/>
      <c r="I105" s="110"/>
      <c r="J105" s="111">
        <f>J239</f>
        <v>0</v>
      </c>
      <c r="L105" s="10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107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8" t="str">
        <f>E7</f>
        <v>Polní cesty C 10 a C 12 - KoPÚ Horní Záblatí</v>
      </c>
      <c r="F115" s="229"/>
      <c r="G115" s="229"/>
      <c r="H115" s="2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10" t="str">
        <f>E9</f>
        <v>C12 - Polní cesta C12</v>
      </c>
      <c r="F117" s="227"/>
      <c r="G117" s="227"/>
      <c r="H117" s="22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 xml:space="preserve"> </v>
      </c>
      <c r="G119" s="29"/>
      <c r="H119" s="29"/>
      <c r="I119" s="24" t="s">
        <v>21</v>
      </c>
      <c r="J119" s="52" t="str">
        <f>IF(J12="","",J12)</f>
        <v>27. 3. 2023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23</v>
      </c>
      <c r="D121" s="29"/>
      <c r="E121" s="29"/>
      <c r="F121" s="22" t="str">
        <f>E15</f>
        <v>Státní pozemkový úřad, Krajský pozemkový úřad pro Jihočeský kraj, Pobočka Prachatice</v>
      </c>
      <c r="G121" s="29"/>
      <c r="H121" s="29"/>
      <c r="I121" s="24" t="s">
        <v>28</v>
      </c>
      <c r="J121" s="27" t="str">
        <f>E21</f>
        <v>Ing. Petr Kaplan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29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6"/>
      <c r="B124" s="117"/>
      <c r="C124" s="118" t="s">
        <v>108</v>
      </c>
      <c r="D124" s="119" t="s">
        <v>57</v>
      </c>
      <c r="E124" s="119" t="s">
        <v>53</v>
      </c>
      <c r="F124" s="119" t="s">
        <v>54</v>
      </c>
      <c r="G124" s="119" t="s">
        <v>109</v>
      </c>
      <c r="H124" s="119" t="s">
        <v>110</v>
      </c>
      <c r="I124" s="119" t="s">
        <v>111</v>
      </c>
      <c r="J124" s="119" t="s">
        <v>96</v>
      </c>
      <c r="K124" s="120" t="s">
        <v>112</v>
      </c>
      <c r="L124" s="121"/>
      <c r="M124" s="59" t="s">
        <v>1</v>
      </c>
      <c r="N124" s="60" t="s">
        <v>36</v>
      </c>
      <c r="O124" s="60" t="s">
        <v>113</v>
      </c>
      <c r="P124" s="60" t="s">
        <v>114</v>
      </c>
      <c r="Q124" s="60" t="s">
        <v>115</v>
      </c>
      <c r="R124" s="60" t="s">
        <v>116</v>
      </c>
      <c r="S124" s="60" t="s">
        <v>117</v>
      </c>
      <c r="T124" s="61" t="s">
        <v>118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5" customHeight="1">
      <c r="A125" s="29"/>
      <c r="B125" s="180"/>
      <c r="C125" s="181" t="s">
        <v>119</v>
      </c>
      <c r="D125" s="161"/>
      <c r="E125" s="161"/>
      <c r="F125" s="161"/>
      <c r="G125" s="161"/>
      <c r="H125" s="161"/>
      <c r="I125" s="29"/>
      <c r="J125" s="182">
        <f>BK125</f>
        <v>0</v>
      </c>
      <c r="K125" s="161"/>
      <c r="L125" s="30"/>
      <c r="M125" s="62"/>
      <c r="N125" s="53"/>
      <c r="O125" s="63"/>
      <c r="P125" s="122">
        <f>P126+P239</f>
        <v>0</v>
      </c>
      <c r="Q125" s="63"/>
      <c r="R125" s="122">
        <f>R126+R239</f>
        <v>0</v>
      </c>
      <c r="S125" s="63"/>
      <c r="T125" s="123">
        <f>T126+T239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71</v>
      </c>
      <c r="AU125" s="14" t="s">
        <v>98</v>
      </c>
      <c r="BK125" s="124">
        <f>BK126+BK239</f>
        <v>0</v>
      </c>
    </row>
    <row r="126" spans="1:65" s="12" customFormat="1" ht="25.95" customHeight="1">
      <c r="B126" s="183"/>
      <c r="C126" s="166"/>
      <c r="D126" s="167" t="s">
        <v>71</v>
      </c>
      <c r="E126" s="169" t="s">
        <v>120</v>
      </c>
      <c r="F126" s="169" t="s">
        <v>121</v>
      </c>
      <c r="G126" s="166"/>
      <c r="H126" s="166"/>
      <c r="I126" s="127"/>
      <c r="J126" s="178">
        <f>BK126</f>
        <v>0</v>
      </c>
      <c r="K126" s="166"/>
      <c r="L126" s="125"/>
      <c r="M126" s="128"/>
      <c r="N126" s="129"/>
      <c r="O126" s="129"/>
      <c r="P126" s="130">
        <f>P127+P173+P201+P220+P224+P225+P232</f>
        <v>0</v>
      </c>
      <c r="Q126" s="129"/>
      <c r="R126" s="130">
        <f>R127+R173+R201+R220+R224+R225+R232</f>
        <v>0</v>
      </c>
      <c r="S126" s="129"/>
      <c r="T126" s="131">
        <f>T127+T173+T201+T220+T224+T225+T232</f>
        <v>0</v>
      </c>
      <c r="AR126" s="126" t="s">
        <v>79</v>
      </c>
      <c r="AT126" s="132" t="s">
        <v>71</v>
      </c>
      <c r="AU126" s="132" t="s">
        <v>72</v>
      </c>
      <c r="AY126" s="126" t="s">
        <v>122</v>
      </c>
      <c r="BK126" s="133">
        <f>BK127+BK173+BK201+BK220+BK224+BK225+BK232</f>
        <v>0</v>
      </c>
    </row>
    <row r="127" spans="1:65" s="12" customFormat="1" ht="22.95" customHeight="1">
      <c r="B127" s="183"/>
      <c r="C127" s="166"/>
      <c r="D127" s="167" t="s">
        <v>71</v>
      </c>
      <c r="E127" s="168" t="s">
        <v>79</v>
      </c>
      <c r="F127" s="168" t="s">
        <v>123</v>
      </c>
      <c r="G127" s="166"/>
      <c r="H127" s="166"/>
      <c r="I127" s="127"/>
      <c r="J127" s="177">
        <f>BK127</f>
        <v>0</v>
      </c>
      <c r="K127" s="166"/>
      <c r="L127" s="125"/>
      <c r="M127" s="128"/>
      <c r="N127" s="129"/>
      <c r="O127" s="129"/>
      <c r="P127" s="130">
        <f>SUM(P128:P172)</f>
        <v>0</v>
      </c>
      <c r="Q127" s="129"/>
      <c r="R127" s="130">
        <f>SUM(R128:R172)</f>
        <v>0</v>
      </c>
      <c r="S127" s="129"/>
      <c r="T127" s="131">
        <f>SUM(T128:T172)</f>
        <v>0</v>
      </c>
      <c r="AR127" s="126" t="s">
        <v>79</v>
      </c>
      <c r="AT127" s="132" t="s">
        <v>71</v>
      </c>
      <c r="AU127" s="132" t="s">
        <v>79</v>
      </c>
      <c r="AY127" s="126" t="s">
        <v>122</v>
      </c>
      <c r="BK127" s="133">
        <f>SUM(BK128:BK172)</f>
        <v>0</v>
      </c>
    </row>
    <row r="128" spans="1:65" s="2" customFormat="1" ht="24.15" customHeight="1">
      <c r="A128" s="29"/>
      <c r="B128" s="180"/>
      <c r="C128" s="156" t="s">
        <v>79</v>
      </c>
      <c r="D128" s="156" t="s">
        <v>124</v>
      </c>
      <c r="E128" s="157" t="s">
        <v>186</v>
      </c>
      <c r="F128" s="158" t="s">
        <v>491</v>
      </c>
      <c r="G128" s="159" t="s">
        <v>127</v>
      </c>
      <c r="H128" s="160">
        <v>1882</v>
      </c>
      <c r="I128" s="135"/>
      <c r="J128" s="176">
        <f>ROUND(I128*H128,2)</f>
        <v>0</v>
      </c>
      <c r="K128" s="158" t="s">
        <v>128</v>
      </c>
      <c r="L128" s="30"/>
      <c r="M128" s="136" t="s">
        <v>1</v>
      </c>
      <c r="N128" s="137" t="s">
        <v>37</v>
      </c>
      <c r="O128" s="55"/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0" t="s">
        <v>129</v>
      </c>
      <c r="AT128" s="140" t="s">
        <v>124</v>
      </c>
      <c r="AU128" s="140" t="s">
        <v>81</v>
      </c>
      <c r="AY128" s="14" t="s">
        <v>122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4" t="s">
        <v>79</v>
      </c>
      <c r="BK128" s="141">
        <f>ROUND(I128*H128,2)</f>
        <v>0</v>
      </c>
      <c r="BL128" s="14" t="s">
        <v>129</v>
      </c>
      <c r="BM128" s="140" t="s">
        <v>81</v>
      </c>
    </row>
    <row r="129" spans="1:65" s="2" customFormat="1" ht="19.2">
      <c r="A129" s="29"/>
      <c r="B129" s="180"/>
      <c r="C129" s="161"/>
      <c r="D129" s="162" t="s">
        <v>130</v>
      </c>
      <c r="E129" s="161"/>
      <c r="F129" s="163" t="s">
        <v>491</v>
      </c>
      <c r="G129" s="161"/>
      <c r="H129" s="161"/>
      <c r="I129" s="142"/>
      <c r="J129" s="161"/>
      <c r="K129" s="161"/>
      <c r="L129" s="30"/>
      <c r="M129" s="143"/>
      <c r="N129" s="14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130</v>
      </c>
      <c r="AU129" s="14" t="s">
        <v>81</v>
      </c>
    </row>
    <row r="130" spans="1:65" s="2" customFormat="1">
      <c r="A130" s="29"/>
      <c r="B130" s="180"/>
      <c r="C130" s="161"/>
      <c r="D130" s="164" t="s">
        <v>131</v>
      </c>
      <c r="E130" s="161"/>
      <c r="F130" s="165" t="s">
        <v>189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131</v>
      </c>
      <c r="AU130" s="14" t="s">
        <v>81</v>
      </c>
    </row>
    <row r="131" spans="1:65" s="2" customFormat="1" ht="16.5" customHeight="1">
      <c r="A131" s="29"/>
      <c r="B131" s="180"/>
      <c r="C131" s="156" t="s">
        <v>81</v>
      </c>
      <c r="D131" s="156" t="s">
        <v>124</v>
      </c>
      <c r="E131" s="157" t="s">
        <v>190</v>
      </c>
      <c r="F131" s="158" t="s">
        <v>191</v>
      </c>
      <c r="G131" s="159" t="s">
        <v>182</v>
      </c>
      <c r="H131" s="160">
        <v>399.22</v>
      </c>
      <c r="I131" s="135"/>
      <c r="J131" s="176">
        <f>ROUND(I131*H131,2)</f>
        <v>0</v>
      </c>
      <c r="K131" s="158" t="s">
        <v>128</v>
      </c>
      <c r="L131" s="30"/>
      <c r="M131" s="136" t="s">
        <v>1</v>
      </c>
      <c r="N131" s="137" t="s">
        <v>37</v>
      </c>
      <c r="O131" s="55"/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0" t="s">
        <v>129</v>
      </c>
      <c r="AT131" s="140" t="s">
        <v>124</v>
      </c>
      <c r="AU131" s="140" t="s">
        <v>81</v>
      </c>
      <c r="AY131" s="14" t="s">
        <v>122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4" t="s">
        <v>79</v>
      </c>
      <c r="BK131" s="141">
        <f>ROUND(I131*H131,2)</f>
        <v>0</v>
      </c>
      <c r="BL131" s="14" t="s">
        <v>129</v>
      </c>
      <c r="BM131" s="140" t="s">
        <v>129</v>
      </c>
    </row>
    <row r="132" spans="1:65" s="2" customFormat="1">
      <c r="A132" s="29"/>
      <c r="B132" s="180"/>
      <c r="C132" s="161"/>
      <c r="D132" s="162" t="s">
        <v>130</v>
      </c>
      <c r="E132" s="161"/>
      <c r="F132" s="163" t="s">
        <v>191</v>
      </c>
      <c r="G132" s="161"/>
      <c r="H132" s="161"/>
      <c r="I132" s="142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130</v>
      </c>
      <c r="AU132" s="14" t="s">
        <v>81</v>
      </c>
    </row>
    <row r="133" spans="1:65" s="2" customFormat="1">
      <c r="A133" s="29"/>
      <c r="B133" s="180"/>
      <c r="C133" s="161"/>
      <c r="D133" s="164" t="s">
        <v>131</v>
      </c>
      <c r="E133" s="161"/>
      <c r="F133" s="165" t="s">
        <v>193</v>
      </c>
      <c r="G133" s="161"/>
      <c r="H133" s="161"/>
      <c r="I133" s="142"/>
      <c r="J133" s="161"/>
      <c r="K133" s="161"/>
      <c r="L133" s="30"/>
      <c r="M133" s="143"/>
      <c r="N133" s="14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131</v>
      </c>
      <c r="AU133" s="14" t="s">
        <v>81</v>
      </c>
    </row>
    <row r="134" spans="1:65" s="2" customFormat="1" ht="21.75" customHeight="1">
      <c r="A134" s="29"/>
      <c r="B134" s="180"/>
      <c r="C134" s="156" t="s">
        <v>129</v>
      </c>
      <c r="D134" s="156" t="s">
        <v>124</v>
      </c>
      <c r="E134" s="157" t="s">
        <v>194</v>
      </c>
      <c r="F134" s="158" t="s">
        <v>195</v>
      </c>
      <c r="G134" s="159" t="s">
        <v>182</v>
      </c>
      <c r="H134" s="160">
        <v>125.381</v>
      </c>
      <c r="I134" s="135"/>
      <c r="J134" s="176">
        <f>ROUND(I134*H134,2)</f>
        <v>0</v>
      </c>
      <c r="K134" s="158" t="s">
        <v>128</v>
      </c>
      <c r="L134" s="30"/>
      <c r="M134" s="136" t="s">
        <v>1</v>
      </c>
      <c r="N134" s="137" t="s">
        <v>37</v>
      </c>
      <c r="O134" s="55"/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0" t="s">
        <v>129</v>
      </c>
      <c r="AT134" s="140" t="s">
        <v>124</v>
      </c>
      <c r="AU134" s="140" t="s">
        <v>81</v>
      </c>
      <c r="AY134" s="14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4" t="s">
        <v>79</v>
      </c>
      <c r="BK134" s="141">
        <f>ROUND(I134*H134,2)</f>
        <v>0</v>
      </c>
      <c r="BL134" s="14" t="s">
        <v>129</v>
      </c>
      <c r="BM134" s="140" t="s">
        <v>140</v>
      </c>
    </row>
    <row r="135" spans="1:65" s="2" customFormat="1">
      <c r="A135" s="29"/>
      <c r="B135" s="180"/>
      <c r="C135" s="161"/>
      <c r="D135" s="162" t="s">
        <v>130</v>
      </c>
      <c r="E135" s="161"/>
      <c r="F135" s="163" t="s">
        <v>195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81</v>
      </c>
    </row>
    <row r="136" spans="1:65" s="2" customFormat="1">
      <c r="A136" s="29"/>
      <c r="B136" s="180"/>
      <c r="C136" s="161"/>
      <c r="D136" s="164" t="s">
        <v>131</v>
      </c>
      <c r="E136" s="161"/>
      <c r="F136" s="165" t="s">
        <v>197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131</v>
      </c>
      <c r="AU136" s="14" t="s">
        <v>81</v>
      </c>
    </row>
    <row r="137" spans="1:65" s="2" customFormat="1" ht="16.5" customHeight="1">
      <c r="A137" s="29"/>
      <c r="B137" s="180"/>
      <c r="C137" s="156" t="s">
        <v>140</v>
      </c>
      <c r="D137" s="156" t="s">
        <v>124</v>
      </c>
      <c r="E137" s="157" t="s">
        <v>198</v>
      </c>
      <c r="F137" s="158" t="s">
        <v>199</v>
      </c>
      <c r="G137" s="159" t="s">
        <v>182</v>
      </c>
      <c r="H137" s="160">
        <v>19.663</v>
      </c>
      <c r="I137" s="135"/>
      <c r="J137" s="176">
        <f>ROUND(I137*H137,2)</f>
        <v>0</v>
      </c>
      <c r="K137" s="158" t="s">
        <v>128</v>
      </c>
      <c r="L137" s="30"/>
      <c r="M137" s="136" t="s">
        <v>1</v>
      </c>
      <c r="N137" s="137" t="s">
        <v>37</v>
      </c>
      <c r="O137" s="55"/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0" t="s">
        <v>129</v>
      </c>
      <c r="AT137" s="140" t="s">
        <v>124</v>
      </c>
      <c r="AU137" s="140" t="s">
        <v>81</v>
      </c>
      <c r="AY137" s="14" t="s">
        <v>122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4" t="s">
        <v>79</v>
      </c>
      <c r="BK137" s="141">
        <f>ROUND(I137*H137,2)</f>
        <v>0</v>
      </c>
      <c r="BL137" s="14" t="s">
        <v>129</v>
      </c>
      <c r="BM137" s="140" t="s">
        <v>144</v>
      </c>
    </row>
    <row r="138" spans="1:65" s="2" customFormat="1">
      <c r="A138" s="29"/>
      <c r="B138" s="180"/>
      <c r="C138" s="161"/>
      <c r="D138" s="162" t="s">
        <v>130</v>
      </c>
      <c r="E138" s="161"/>
      <c r="F138" s="163" t="s">
        <v>199</v>
      </c>
      <c r="G138" s="161"/>
      <c r="H138" s="161"/>
      <c r="I138" s="142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130</v>
      </c>
      <c r="AU138" s="14" t="s">
        <v>81</v>
      </c>
    </row>
    <row r="139" spans="1:65" s="2" customFormat="1">
      <c r="A139" s="29"/>
      <c r="B139" s="180"/>
      <c r="C139" s="161"/>
      <c r="D139" s="164" t="s">
        <v>131</v>
      </c>
      <c r="E139" s="161"/>
      <c r="F139" s="165" t="s">
        <v>201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131</v>
      </c>
      <c r="AU139" s="14" t="s">
        <v>81</v>
      </c>
    </row>
    <row r="140" spans="1:65" s="2" customFormat="1" ht="21.75" customHeight="1">
      <c r="A140" s="29"/>
      <c r="B140" s="180"/>
      <c r="C140" s="156" t="s">
        <v>144</v>
      </c>
      <c r="D140" s="156" t="s">
        <v>124</v>
      </c>
      <c r="E140" s="157" t="s">
        <v>492</v>
      </c>
      <c r="F140" s="158" t="s">
        <v>493</v>
      </c>
      <c r="G140" s="159" t="s">
        <v>127</v>
      </c>
      <c r="H140" s="160">
        <v>32.86</v>
      </c>
      <c r="I140" s="135"/>
      <c r="J140" s="176">
        <f>ROUND(I140*H140,2)</f>
        <v>0</v>
      </c>
      <c r="K140" s="158" t="s">
        <v>128</v>
      </c>
      <c r="L140" s="30"/>
      <c r="M140" s="136" t="s">
        <v>1</v>
      </c>
      <c r="N140" s="137" t="s">
        <v>37</v>
      </c>
      <c r="O140" s="55"/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0" t="s">
        <v>129</v>
      </c>
      <c r="AT140" s="140" t="s">
        <v>124</v>
      </c>
      <c r="AU140" s="140" t="s">
        <v>81</v>
      </c>
      <c r="AY140" s="14" t="s">
        <v>122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4" t="s">
        <v>79</v>
      </c>
      <c r="BK140" s="141">
        <f>ROUND(I140*H140,2)</f>
        <v>0</v>
      </c>
      <c r="BL140" s="14" t="s">
        <v>129</v>
      </c>
      <c r="BM140" s="140" t="s">
        <v>149</v>
      </c>
    </row>
    <row r="141" spans="1:65" s="2" customFormat="1">
      <c r="A141" s="29"/>
      <c r="B141" s="180"/>
      <c r="C141" s="161"/>
      <c r="D141" s="162" t="s">
        <v>130</v>
      </c>
      <c r="E141" s="161"/>
      <c r="F141" s="163" t="s">
        <v>493</v>
      </c>
      <c r="G141" s="161"/>
      <c r="H141" s="161"/>
      <c r="I141" s="142"/>
      <c r="J141" s="161"/>
      <c r="K141" s="161"/>
      <c r="L141" s="30"/>
      <c r="M141" s="143"/>
      <c r="N141" s="14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130</v>
      </c>
      <c r="AU141" s="14" t="s">
        <v>81</v>
      </c>
    </row>
    <row r="142" spans="1:65" s="2" customFormat="1">
      <c r="A142" s="29"/>
      <c r="B142" s="180"/>
      <c r="C142" s="161"/>
      <c r="D142" s="164" t="s">
        <v>131</v>
      </c>
      <c r="E142" s="161"/>
      <c r="F142" s="165" t="s">
        <v>494</v>
      </c>
      <c r="G142" s="161"/>
      <c r="H142" s="161"/>
      <c r="I142" s="142"/>
      <c r="J142" s="161"/>
      <c r="K142" s="161"/>
      <c r="L142" s="30"/>
      <c r="M142" s="143"/>
      <c r="N142" s="144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131</v>
      </c>
      <c r="AU142" s="14" t="s">
        <v>81</v>
      </c>
    </row>
    <row r="143" spans="1:65" s="2" customFormat="1" ht="21.75" customHeight="1">
      <c r="A143" s="29"/>
      <c r="B143" s="180"/>
      <c r="C143" s="156" t="s">
        <v>165</v>
      </c>
      <c r="D143" s="156" t="s">
        <v>124</v>
      </c>
      <c r="E143" s="157" t="s">
        <v>495</v>
      </c>
      <c r="F143" s="158" t="s">
        <v>496</v>
      </c>
      <c r="G143" s="159" t="s">
        <v>127</v>
      </c>
      <c r="H143" s="160">
        <v>32.86</v>
      </c>
      <c r="I143" s="135"/>
      <c r="J143" s="176">
        <f>ROUND(I143*H143,2)</f>
        <v>0</v>
      </c>
      <c r="K143" s="158" t="s">
        <v>128</v>
      </c>
      <c r="L143" s="30"/>
      <c r="M143" s="136" t="s">
        <v>1</v>
      </c>
      <c r="N143" s="137" t="s">
        <v>37</v>
      </c>
      <c r="O143" s="55"/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0" t="s">
        <v>129</v>
      </c>
      <c r="AT143" s="140" t="s">
        <v>124</v>
      </c>
      <c r="AU143" s="140" t="s">
        <v>81</v>
      </c>
      <c r="AY143" s="14" t="s">
        <v>122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4" t="s">
        <v>79</v>
      </c>
      <c r="BK143" s="141">
        <f>ROUND(I143*H143,2)</f>
        <v>0</v>
      </c>
      <c r="BL143" s="14" t="s">
        <v>129</v>
      </c>
      <c r="BM143" s="140" t="s">
        <v>153</v>
      </c>
    </row>
    <row r="144" spans="1:65" s="2" customFormat="1">
      <c r="A144" s="29"/>
      <c r="B144" s="180"/>
      <c r="C144" s="161"/>
      <c r="D144" s="162" t="s">
        <v>130</v>
      </c>
      <c r="E144" s="161"/>
      <c r="F144" s="163" t="s">
        <v>496</v>
      </c>
      <c r="G144" s="161"/>
      <c r="H144" s="161"/>
      <c r="I144" s="142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130</v>
      </c>
      <c r="AU144" s="14" t="s">
        <v>81</v>
      </c>
    </row>
    <row r="145" spans="1:65" s="2" customFormat="1">
      <c r="A145" s="29"/>
      <c r="B145" s="180"/>
      <c r="C145" s="161"/>
      <c r="D145" s="164" t="s">
        <v>131</v>
      </c>
      <c r="E145" s="161"/>
      <c r="F145" s="165" t="s">
        <v>497</v>
      </c>
      <c r="G145" s="161"/>
      <c r="H145" s="161"/>
      <c r="I145" s="142"/>
      <c r="J145" s="161"/>
      <c r="K145" s="161"/>
      <c r="L145" s="30"/>
      <c r="M145" s="143"/>
      <c r="N145" s="14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131</v>
      </c>
      <c r="AU145" s="14" t="s">
        <v>81</v>
      </c>
    </row>
    <row r="146" spans="1:65" s="2" customFormat="1" ht="21.75" customHeight="1">
      <c r="A146" s="29"/>
      <c r="B146" s="180"/>
      <c r="C146" s="156" t="s">
        <v>149</v>
      </c>
      <c r="D146" s="156" t="s">
        <v>124</v>
      </c>
      <c r="E146" s="157" t="s">
        <v>212</v>
      </c>
      <c r="F146" s="158" t="s">
        <v>498</v>
      </c>
      <c r="G146" s="159" t="s">
        <v>182</v>
      </c>
      <c r="H146" s="160">
        <v>1484.2639999999999</v>
      </c>
      <c r="I146" s="135"/>
      <c r="J146" s="176">
        <f>ROUND(I146*H146,2)</f>
        <v>0</v>
      </c>
      <c r="K146" s="158" t="s">
        <v>128</v>
      </c>
      <c r="L146" s="30"/>
      <c r="M146" s="136" t="s">
        <v>1</v>
      </c>
      <c r="N146" s="137" t="s">
        <v>37</v>
      </c>
      <c r="O146" s="55"/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0" t="s">
        <v>129</v>
      </c>
      <c r="AT146" s="140" t="s">
        <v>124</v>
      </c>
      <c r="AU146" s="140" t="s">
        <v>81</v>
      </c>
      <c r="AY146" s="14" t="s">
        <v>122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4" t="s">
        <v>79</v>
      </c>
      <c r="BK146" s="141">
        <f>ROUND(I146*H146,2)</f>
        <v>0</v>
      </c>
      <c r="BL146" s="14" t="s">
        <v>129</v>
      </c>
      <c r="BM146" s="140" t="s">
        <v>158</v>
      </c>
    </row>
    <row r="147" spans="1:65" s="2" customFormat="1">
      <c r="A147" s="29"/>
      <c r="B147" s="180"/>
      <c r="C147" s="161"/>
      <c r="D147" s="162" t="s">
        <v>130</v>
      </c>
      <c r="E147" s="161"/>
      <c r="F147" s="163" t="s">
        <v>213</v>
      </c>
      <c r="G147" s="161"/>
      <c r="H147" s="161"/>
      <c r="I147" s="142"/>
      <c r="J147" s="161"/>
      <c r="K147" s="161"/>
      <c r="L147" s="30"/>
      <c r="M147" s="143"/>
      <c r="N147" s="14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81</v>
      </c>
    </row>
    <row r="148" spans="1:65" s="2" customFormat="1">
      <c r="A148" s="29"/>
      <c r="B148" s="180"/>
      <c r="C148" s="161"/>
      <c r="D148" s="164" t="s">
        <v>131</v>
      </c>
      <c r="E148" s="161"/>
      <c r="F148" s="165" t="s">
        <v>215</v>
      </c>
      <c r="G148" s="161"/>
      <c r="H148" s="161"/>
      <c r="I148" s="142"/>
      <c r="J148" s="161"/>
      <c r="K148" s="161"/>
      <c r="L148" s="30"/>
      <c r="M148" s="143"/>
      <c r="N148" s="144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131</v>
      </c>
      <c r="AU148" s="14" t="s">
        <v>81</v>
      </c>
    </row>
    <row r="149" spans="1:65" s="2" customFormat="1" ht="21.75" customHeight="1">
      <c r="A149" s="29"/>
      <c r="B149" s="180"/>
      <c r="C149" s="156" t="s">
        <v>153</v>
      </c>
      <c r="D149" s="156" t="s">
        <v>124</v>
      </c>
      <c r="E149" s="157" t="s">
        <v>220</v>
      </c>
      <c r="F149" s="158" t="s">
        <v>499</v>
      </c>
      <c r="G149" s="159" t="s">
        <v>182</v>
      </c>
      <c r="H149" s="160">
        <v>767.86400000000003</v>
      </c>
      <c r="I149" s="135"/>
      <c r="J149" s="176">
        <f>ROUND(I149*H149,2)</f>
        <v>0</v>
      </c>
      <c r="K149" s="158" t="s">
        <v>128</v>
      </c>
      <c r="L149" s="30"/>
      <c r="M149" s="136" t="s">
        <v>1</v>
      </c>
      <c r="N149" s="137" t="s">
        <v>37</v>
      </c>
      <c r="O149" s="55"/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0" t="s">
        <v>129</v>
      </c>
      <c r="AT149" s="140" t="s">
        <v>124</v>
      </c>
      <c r="AU149" s="140" t="s">
        <v>81</v>
      </c>
      <c r="AY149" s="14" t="s">
        <v>122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4" t="s">
        <v>79</v>
      </c>
      <c r="BK149" s="141">
        <f>ROUND(I149*H149,2)</f>
        <v>0</v>
      </c>
      <c r="BL149" s="14" t="s">
        <v>129</v>
      </c>
      <c r="BM149" s="140" t="s">
        <v>163</v>
      </c>
    </row>
    <row r="150" spans="1:65" s="2" customFormat="1">
      <c r="A150" s="29"/>
      <c r="B150" s="180"/>
      <c r="C150" s="161"/>
      <c r="D150" s="162" t="s">
        <v>130</v>
      </c>
      <c r="E150" s="161"/>
      <c r="F150" s="163" t="s">
        <v>499</v>
      </c>
      <c r="G150" s="161"/>
      <c r="H150" s="161"/>
      <c r="I150" s="142"/>
      <c r="J150" s="161"/>
      <c r="K150" s="161"/>
      <c r="L150" s="30"/>
      <c r="M150" s="143"/>
      <c r="N150" s="144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130</v>
      </c>
      <c r="AU150" s="14" t="s">
        <v>81</v>
      </c>
    </row>
    <row r="151" spans="1:65" s="2" customFormat="1">
      <c r="A151" s="29"/>
      <c r="B151" s="180"/>
      <c r="C151" s="161"/>
      <c r="D151" s="164" t="s">
        <v>131</v>
      </c>
      <c r="E151" s="161"/>
      <c r="F151" s="165" t="s">
        <v>223</v>
      </c>
      <c r="G151" s="161"/>
      <c r="H151" s="161"/>
      <c r="I151" s="142"/>
      <c r="J151" s="161"/>
      <c r="K151" s="161"/>
      <c r="L151" s="30"/>
      <c r="M151" s="143"/>
      <c r="N151" s="144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131</v>
      </c>
      <c r="AU151" s="14" t="s">
        <v>81</v>
      </c>
    </row>
    <row r="152" spans="1:65" s="2" customFormat="1" ht="21.75" customHeight="1">
      <c r="A152" s="29"/>
      <c r="B152" s="180"/>
      <c r="C152" s="156" t="s">
        <v>185</v>
      </c>
      <c r="D152" s="156" t="s">
        <v>124</v>
      </c>
      <c r="E152" s="157" t="s">
        <v>224</v>
      </c>
      <c r="F152" s="158" t="s">
        <v>225</v>
      </c>
      <c r="G152" s="159" t="s">
        <v>182</v>
      </c>
      <c r="H152" s="160">
        <v>767.86400000000003</v>
      </c>
      <c r="I152" s="135"/>
      <c r="J152" s="176">
        <f>ROUND(I152*H152,2)</f>
        <v>0</v>
      </c>
      <c r="K152" s="158" t="s">
        <v>128</v>
      </c>
      <c r="L152" s="30"/>
      <c r="M152" s="136" t="s">
        <v>1</v>
      </c>
      <c r="N152" s="137" t="s">
        <v>37</v>
      </c>
      <c r="O152" s="55"/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0" t="s">
        <v>129</v>
      </c>
      <c r="AT152" s="140" t="s">
        <v>124</v>
      </c>
      <c r="AU152" s="140" t="s">
        <v>81</v>
      </c>
      <c r="AY152" s="14" t="s">
        <v>122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4" t="s">
        <v>79</v>
      </c>
      <c r="BK152" s="141">
        <f>ROUND(I152*H152,2)</f>
        <v>0</v>
      </c>
      <c r="BL152" s="14" t="s">
        <v>129</v>
      </c>
      <c r="BM152" s="140" t="s">
        <v>169</v>
      </c>
    </row>
    <row r="153" spans="1:65" s="2" customFormat="1">
      <c r="A153" s="29"/>
      <c r="B153" s="180"/>
      <c r="C153" s="161"/>
      <c r="D153" s="162" t="s">
        <v>130</v>
      </c>
      <c r="E153" s="161"/>
      <c r="F153" s="163" t="s">
        <v>225</v>
      </c>
      <c r="G153" s="161"/>
      <c r="H153" s="161"/>
      <c r="I153" s="142"/>
      <c r="J153" s="161"/>
      <c r="K153" s="161"/>
      <c r="L153" s="30"/>
      <c r="M153" s="143"/>
      <c r="N153" s="14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130</v>
      </c>
      <c r="AU153" s="14" t="s">
        <v>81</v>
      </c>
    </row>
    <row r="154" spans="1:65" s="2" customFormat="1">
      <c r="A154" s="29"/>
      <c r="B154" s="180"/>
      <c r="C154" s="161"/>
      <c r="D154" s="164" t="s">
        <v>131</v>
      </c>
      <c r="E154" s="161"/>
      <c r="F154" s="165" t="s">
        <v>227</v>
      </c>
      <c r="G154" s="161"/>
      <c r="H154" s="161"/>
      <c r="I154" s="142"/>
      <c r="J154" s="161"/>
      <c r="K154" s="161"/>
      <c r="L154" s="30"/>
      <c r="M154" s="143"/>
      <c r="N154" s="144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131</v>
      </c>
      <c r="AU154" s="14" t="s">
        <v>81</v>
      </c>
    </row>
    <row r="155" spans="1:65" s="2" customFormat="1" ht="24.15" customHeight="1">
      <c r="A155" s="29"/>
      <c r="B155" s="180"/>
      <c r="C155" s="156" t="s">
        <v>158</v>
      </c>
      <c r="D155" s="156" t="s">
        <v>124</v>
      </c>
      <c r="E155" s="157" t="s">
        <v>229</v>
      </c>
      <c r="F155" s="158" t="s">
        <v>500</v>
      </c>
      <c r="G155" s="159" t="s">
        <v>182</v>
      </c>
      <c r="H155" s="160">
        <v>941</v>
      </c>
      <c r="I155" s="135"/>
      <c r="J155" s="176">
        <f>ROUND(I155*H155,2)</f>
        <v>0</v>
      </c>
      <c r="K155" s="158" t="s">
        <v>128</v>
      </c>
      <c r="L155" s="30"/>
      <c r="M155" s="136" t="s">
        <v>1</v>
      </c>
      <c r="N155" s="137" t="s">
        <v>37</v>
      </c>
      <c r="O155" s="55"/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0" t="s">
        <v>129</v>
      </c>
      <c r="AT155" s="140" t="s">
        <v>124</v>
      </c>
      <c r="AU155" s="140" t="s">
        <v>81</v>
      </c>
      <c r="AY155" s="14" t="s">
        <v>122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4" t="s">
        <v>79</v>
      </c>
      <c r="BK155" s="141">
        <f>ROUND(I155*H155,2)</f>
        <v>0</v>
      </c>
      <c r="BL155" s="14" t="s">
        <v>129</v>
      </c>
      <c r="BM155" s="140" t="s">
        <v>173</v>
      </c>
    </row>
    <row r="156" spans="1:65" s="2" customFormat="1" ht="19.2">
      <c r="A156" s="29"/>
      <c r="B156" s="180"/>
      <c r="C156" s="161"/>
      <c r="D156" s="162" t="s">
        <v>130</v>
      </c>
      <c r="E156" s="161"/>
      <c r="F156" s="163" t="s">
        <v>500</v>
      </c>
      <c r="G156" s="161"/>
      <c r="H156" s="161"/>
      <c r="I156" s="142"/>
      <c r="J156" s="161"/>
      <c r="K156" s="161"/>
      <c r="L156" s="30"/>
      <c r="M156" s="143"/>
      <c r="N156" s="144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130</v>
      </c>
      <c r="AU156" s="14" t="s">
        <v>81</v>
      </c>
    </row>
    <row r="157" spans="1:65" s="2" customFormat="1">
      <c r="A157" s="29"/>
      <c r="B157" s="180"/>
      <c r="C157" s="161"/>
      <c r="D157" s="164" t="s">
        <v>131</v>
      </c>
      <c r="E157" s="161"/>
      <c r="F157" s="165" t="s">
        <v>232</v>
      </c>
      <c r="G157" s="161"/>
      <c r="H157" s="161"/>
      <c r="I157" s="142"/>
      <c r="J157" s="161"/>
      <c r="K157" s="161"/>
      <c r="L157" s="30"/>
      <c r="M157" s="143"/>
      <c r="N157" s="144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131</v>
      </c>
      <c r="AU157" s="14" t="s">
        <v>81</v>
      </c>
    </row>
    <row r="158" spans="1:65" s="2" customFormat="1" ht="21.75" customHeight="1">
      <c r="A158" s="29"/>
      <c r="B158" s="180"/>
      <c r="C158" s="156" t="s">
        <v>8</v>
      </c>
      <c r="D158" s="156" t="s">
        <v>124</v>
      </c>
      <c r="E158" s="157" t="s">
        <v>238</v>
      </c>
      <c r="F158" s="158" t="s">
        <v>239</v>
      </c>
      <c r="G158" s="159" t="s">
        <v>182</v>
      </c>
      <c r="H158" s="160">
        <v>767.86400000000003</v>
      </c>
      <c r="I158" s="135"/>
      <c r="J158" s="176">
        <f>ROUND(I158*H158,2)</f>
        <v>0</v>
      </c>
      <c r="K158" s="158" t="s">
        <v>128</v>
      </c>
      <c r="L158" s="30"/>
      <c r="M158" s="136" t="s">
        <v>1</v>
      </c>
      <c r="N158" s="137" t="s">
        <v>37</v>
      </c>
      <c r="O158" s="55"/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0" t="s">
        <v>129</v>
      </c>
      <c r="AT158" s="140" t="s">
        <v>124</v>
      </c>
      <c r="AU158" s="140" t="s">
        <v>81</v>
      </c>
      <c r="AY158" s="14" t="s">
        <v>122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4" t="s">
        <v>79</v>
      </c>
      <c r="BK158" s="141">
        <f>ROUND(I158*H158,2)</f>
        <v>0</v>
      </c>
      <c r="BL158" s="14" t="s">
        <v>129</v>
      </c>
      <c r="BM158" s="140" t="s">
        <v>178</v>
      </c>
    </row>
    <row r="159" spans="1:65" s="2" customFormat="1">
      <c r="A159" s="29"/>
      <c r="B159" s="180"/>
      <c r="C159" s="161"/>
      <c r="D159" s="162" t="s">
        <v>130</v>
      </c>
      <c r="E159" s="161"/>
      <c r="F159" s="163" t="s">
        <v>239</v>
      </c>
      <c r="G159" s="161"/>
      <c r="H159" s="161"/>
      <c r="I159" s="142"/>
      <c r="J159" s="161"/>
      <c r="K159" s="161"/>
      <c r="L159" s="30"/>
      <c r="M159" s="143"/>
      <c r="N159" s="144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130</v>
      </c>
      <c r="AU159" s="14" t="s">
        <v>81</v>
      </c>
    </row>
    <row r="160" spans="1:65" s="2" customFormat="1">
      <c r="A160" s="29"/>
      <c r="B160" s="180"/>
      <c r="C160" s="161"/>
      <c r="D160" s="164" t="s">
        <v>131</v>
      </c>
      <c r="E160" s="161"/>
      <c r="F160" s="165" t="s">
        <v>241</v>
      </c>
      <c r="G160" s="161"/>
      <c r="H160" s="161"/>
      <c r="I160" s="142"/>
      <c r="J160" s="161"/>
      <c r="K160" s="161"/>
      <c r="L160" s="30"/>
      <c r="M160" s="143"/>
      <c r="N160" s="144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131</v>
      </c>
      <c r="AU160" s="14" t="s">
        <v>81</v>
      </c>
    </row>
    <row r="161" spans="1:65" s="2" customFormat="1" ht="21.75" customHeight="1">
      <c r="A161" s="29"/>
      <c r="B161" s="180"/>
      <c r="C161" s="156" t="s">
        <v>163</v>
      </c>
      <c r="D161" s="156" t="s">
        <v>124</v>
      </c>
      <c r="E161" s="157" t="s">
        <v>501</v>
      </c>
      <c r="F161" s="158" t="s">
        <v>502</v>
      </c>
      <c r="G161" s="159" t="s">
        <v>182</v>
      </c>
      <c r="H161" s="160">
        <v>15.819000000000001</v>
      </c>
      <c r="I161" s="135"/>
      <c r="J161" s="176">
        <f>ROUND(I161*H161,2)</f>
        <v>0</v>
      </c>
      <c r="K161" s="158" t="s">
        <v>128</v>
      </c>
      <c r="L161" s="30"/>
      <c r="M161" s="136" t="s">
        <v>1</v>
      </c>
      <c r="N161" s="137" t="s">
        <v>37</v>
      </c>
      <c r="O161" s="55"/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0" t="s">
        <v>129</v>
      </c>
      <c r="AT161" s="140" t="s">
        <v>124</v>
      </c>
      <c r="AU161" s="140" t="s">
        <v>81</v>
      </c>
      <c r="AY161" s="14" t="s">
        <v>122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4" t="s">
        <v>79</v>
      </c>
      <c r="BK161" s="141">
        <f>ROUND(I161*H161,2)</f>
        <v>0</v>
      </c>
      <c r="BL161" s="14" t="s">
        <v>129</v>
      </c>
      <c r="BM161" s="140" t="s">
        <v>183</v>
      </c>
    </row>
    <row r="162" spans="1:65" s="2" customFormat="1" ht="19.2">
      <c r="A162" s="29"/>
      <c r="B162" s="180"/>
      <c r="C162" s="161"/>
      <c r="D162" s="162" t="s">
        <v>130</v>
      </c>
      <c r="E162" s="161"/>
      <c r="F162" s="163" t="s">
        <v>243</v>
      </c>
      <c r="G162" s="161"/>
      <c r="H162" s="161"/>
      <c r="I162" s="142"/>
      <c r="J162" s="161"/>
      <c r="K162" s="161"/>
      <c r="L162" s="30"/>
      <c r="M162" s="143"/>
      <c r="N162" s="14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81</v>
      </c>
    </row>
    <row r="163" spans="1:65" s="2" customFormat="1">
      <c r="A163" s="29"/>
      <c r="B163" s="180"/>
      <c r="C163" s="161"/>
      <c r="D163" s="164" t="s">
        <v>131</v>
      </c>
      <c r="E163" s="161"/>
      <c r="F163" s="165" t="s">
        <v>503</v>
      </c>
      <c r="G163" s="161"/>
      <c r="H163" s="161"/>
      <c r="I163" s="142"/>
      <c r="J163" s="161"/>
      <c r="K163" s="161"/>
      <c r="L163" s="30"/>
      <c r="M163" s="143"/>
      <c r="N163" s="144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131</v>
      </c>
      <c r="AU163" s="14" t="s">
        <v>81</v>
      </c>
    </row>
    <row r="164" spans="1:65" s="2" customFormat="1" ht="21.75" customHeight="1">
      <c r="A164" s="29"/>
      <c r="B164" s="180"/>
      <c r="C164" s="156" t="s">
        <v>202</v>
      </c>
      <c r="D164" s="156" t="s">
        <v>124</v>
      </c>
      <c r="E164" s="157" t="s">
        <v>504</v>
      </c>
      <c r="F164" s="158" t="s">
        <v>257</v>
      </c>
      <c r="G164" s="159" t="s">
        <v>127</v>
      </c>
      <c r="H164" s="160">
        <v>1882</v>
      </c>
      <c r="I164" s="135"/>
      <c r="J164" s="176">
        <f>ROUND(I164*H164,2)</f>
        <v>0</v>
      </c>
      <c r="K164" s="158" t="s">
        <v>128</v>
      </c>
      <c r="L164" s="30"/>
      <c r="M164" s="136" t="s">
        <v>1</v>
      </c>
      <c r="N164" s="137" t="s">
        <v>37</v>
      </c>
      <c r="O164" s="55"/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0" t="s">
        <v>129</v>
      </c>
      <c r="AT164" s="140" t="s">
        <v>124</v>
      </c>
      <c r="AU164" s="140" t="s">
        <v>81</v>
      </c>
      <c r="AY164" s="14" t="s">
        <v>122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4" t="s">
        <v>79</v>
      </c>
      <c r="BK164" s="141">
        <f>ROUND(I164*H164,2)</f>
        <v>0</v>
      </c>
      <c r="BL164" s="14" t="s">
        <v>129</v>
      </c>
      <c r="BM164" s="140" t="s">
        <v>188</v>
      </c>
    </row>
    <row r="165" spans="1:65" s="2" customFormat="1">
      <c r="A165" s="29"/>
      <c r="B165" s="180"/>
      <c r="C165" s="161"/>
      <c r="D165" s="162" t="s">
        <v>130</v>
      </c>
      <c r="E165" s="161"/>
      <c r="F165" s="163" t="s">
        <v>257</v>
      </c>
      <c r="G165" s="161"/>
      <c r="H165" s="161"/>
      <c r="I165" s="142"/>
      <c r="J165" s="161"/>
      <c r="K165" s="161"/>
      <c r="L165" s="30"/>
      <c r="M165" s="143"/>
      <c r="N165" s="144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130</v>
      </c>
      <c r="AU165" s="14" t="s">
        <v>81</v>
      </c>
    </row>
    <row r="166" spans="1:65" s="2" customFormat="1">
      <c r="A166" s="29"/>
      <c r="B166" s="180"/>
      <c r="C166" s="161"/>
      <c r="D166" s="164" t="s">
        <v>131</v>
      </c>
      <c r="E166" s="161"/>
      <c r="F166" s="165" t="s">
        <v>505</v>
      </c>
      <c r="G166" s="161"/>
      <c r="H166" s="161"/>
      <c r="I166" s="142"/>
      <c r="J166" s="161"/>
      <c r="K166" s="161"/>
      <c r="L166" s="30"/>
      <c r="M166" s="143"/>
      <c r="N166" s="144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131</v>
      </c>
      <c r="AU166" s="14" t="s">
        <v>81</v>
      </c>
    </row>
    <row r="167" spans="1:65" s="2" customFormat="1" ht="21.75" customHeight="1">
      <c r="A167" s="29"/>
      <c r="B167" s="180"/>
      <c r="C167" s="156" t="s">
        <v>169</v>
      </c>
      <c r="D167" s="156" t="s">
        <v>124</v>
      </c>
      <c r="E167" s="157" t="s">
        <v>274</v>
      </c>
      <c r="F167" s="158" t="s">
        <v>506</v>
      </c>
      <c r="G167" s="159" t="s">
        <v>127</v>
      </c>
      <c r="H167" s="160">
        <v>1882</v>
      </c>
      <c r="I167" s="135"/>
      <c r="J167" s="176">
        <f>ROUND(I167*H167,2)</f>
        <v>0</v>
      </c>
      <c r="K167" s="158" t="s">
        <v>128</v>
      </c>
      <c r="L167" s="30"/>
      <c r="M167" s="136" t="s">
        <v>1</v>
      </c>
      <c r="N167" s="137" t="s">
        <v>37</v>
      </c>
      <c r="O167" s="55"/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0" t="s">
        <v>129</v>
      </c>
      <c r="AT167" s="140" t="s">
        <v>124</v>
      </c>
      <c r="AU167" s="140" t="s">
        <v>81</v>
      </c>
      <c r="AY167" s="14" t="s">
        <v>122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4" t="s">
        <v>79</v>
      </c>
      <c r="BK167" s="141">
        <f>ROUND(I167*H167,2)</f>
        <v>0</v>
      </c>
      <c r="BL167" s="14" t="s">
        <v>129</v>
      </c>
      <c r="BM167" s="140" t="s">
        <v>192</v>
      </c>
    </row>
    <row r="168" spans="1:65" s="2" customFormat="1">
      <c r="A168" s="29"/>
      <c r="B168" s="180"/>
      <c r="C168" s="161"/>
      <c r="D168" s="162" t="s">
        <v>130</v>
      </c>
      <c r="E168" s="161"/>
      <c r="F168" s="163" t="s">
        <v>261</v>
      </c>
      <c r="G168" s="161"/>
      <c r="H168" s="161"/>
      <c r="I168" s="142"/>
      <c r="J168" s="161"/>
      <c r="K168" s="161"/>
      <c r="L168" s="30"/>
      <c r="M168" s="143"/>
      <c r="N168" s="144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130</v>
      </c>
      <c r="AU168" s="14" t="s">
        <v>81</v>
      </c>
    </row>
    <row r="169" spans="1:65" s="2" customFormat="1">
      <c r="A169" s="29"/>
      <c r="B169" s="180"/>
      <c r="C169" s="161"/>
      <c r="D169" s="164" t="s">
        <v>131</v>
      </c>
      <c r="E169" s="161"/>
      <c r="F169" s="165" t="s">
        <v>277</v>
      </c>
      <c r="G169" s="161"/>
      <c r="H169" s="161"/>
      <c r="I169" s="142"/>
      <c r="J169" s="161"/>
      <c r="K169" s="161"/>
      <c r="L169" s="30"/>
      <c r="M169" s="143"/>
      <c r="N169" s="144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131</v>
      </c>
      <c r="AU169" s="14" t="s">
        <v>81</v>
      </c>
    </row>
    <row r="170" spans="1:65" s="2" customFormat="1" ht="16.5" customHeight="1">
      <c r="A170" s="29"/>
      <c r="B170" s="180"/>
      <c r="C170" s="156" t="s">
        <v>7</v>
      </c>
      <c r="D170" s="156" t="s">
        <v>124</v>
      </c>
      <c r="E170" s="157" t="s">
        <v>283</v>
      </c>
      <c r="F170" s="158" t="s">
        <v>284</v>
      </c>
      <c r="G170" s="159" t="s">
        <v>127</v>
      </c>
      <c r="H170" s="160">
        <v>538.36</v>
      </c>
      <c r="I170" s="135"/>
      <c r="J170" s="176">
        <f>ROUND(I170*H170,2)</f>
        <v>0</v>
      </c>
      <c r="K170" s="158" t="s">
        <v>128</v>
      </c>
      <c r="L170" s="30"/>
      <c r="M170" s="136" t="s">
        <v>1</v>
      </c>
      <c r="N170" s="137" t="s">
        <v>37</v>
      </c>
      <c r="O170" s="55"/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0" t="s">
        <v>129</v>
      </c>
      <c r="AT170" s="140" t="s">
        <v>124</v>
      </c>
      <c r="AU170" s="140" t="s">
        <v>81</v>
      </c>
      <c r="AY170" s="14" t="s">
        <v>122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4" t="s">
        <v>79</v>
      </c>
      <c r="BK170" s="141">
        <f>ROUND(I170*H170,2)</f>
        <v>0</v>
      </c>
      <c r="BL170" s="14" t="s">
        <v>129</v>
      </c>
      <c r="BM170" s="140" t="s">
        <v>196</v>
      </c>
    </row>
    <row r="171" spans="1:65" s="2" customFormat="1">
      <c r="A171" s="29"/>
      <c r="B171" s="180"/>
      <c r="C171" s="161"/>
      <c r="D171" s="162" t="s">
        <v>130</v>
      </c>
      <c r="E171" s="161"/>
      <c r="F171" s="163" t="s">
        <v>284</v>
      </c>
      <c r="G171" s="161"/>
      <c r="H171" s="161"/>
      <c r="I171" s="142"/>
      <c r="J171" s="161"/>
      <c r="K171" s="161"/>
      <c r="L171" s="30"/>
      <c r="M171" s="143"/>
      <c r="N171" s="144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130</v>
      </c>
      <c r="AU171" s="14" t="s">
        <v>81</v>
      </c>
    </row>
    <row r="172" spans="1:65" s="2" customFormat="1">
      <c r="A172" s="29"/>
      <c r="B172" s="180"/>
      <c r="C172" s="161"/>
      <c r="D172" s="164" t="s">
        <v>131</v>
      </c>
      <c r="E172" s="161"/>
      <c r="F172" s="165" t="s">
        <v>286</v>
      </c>
      <c r="G172" s="161"/>
      <c r="H172" s="161"/>
      <c r="I172" s="142"/>
      <c r="J172" s="161"/>
      <c r="K172" s="161"/>
      <c r="L172" s="30"/>
      <c r="M172" s="143"/>
      <c r="N172" s="144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131</v>
      </c>
      <c r="AU172" s="14" t="s">
        <v>81</v>
      </c>
    </row>
    <row r="173" spans="1:65" s="12" customFormat="1" ht="22.95" customHeight="1">
      <c r="B173" s="183"/>
      <c r="C173" s="166"/>
      <c r="D173" s="167" t="s">
        <v>71</v>
      </c>
      <c r="E173" s="168" t="s">
        <v>81</v>
      </c>
      <c r="F173" s="168" t="s">
        <v>291</v>
      </c>
      <c r="G173" s="166"/>
      <c r="H173" s="166"/>
      <c r="I173" s="127"/>
      <c r="J173" s="177">
        <f>BK173</f>
        <v>0</v>
      </c>
      <c r="K173" s="166"/>
      <c r="L173" s="125"/>
      <c r="M173" s="128"/>
      <c r="N173" s="129"/>
      <c r="O173" s="129"/>
      <c r="P173" s="130">
        <f>SUM(P174:P200)</f>
        <v>0</v>
      </c>
      <c r="Q173" s="129"/>
      <c r="R173" s="130">
        <f>SUM(R174:R200)</f>
        <v>0</v>
      </c>
      <c r="S173" s="129"/>
      <c r="T173" s="131">
        <f>SUM(T174:T200)</f>
        <v>0</v>
      </c>
      <c r="AR173" s="126" t="s">
        <v>79</v>
      </c>
      <c r="AT173" s="132" t="s">
        <v>71</v>
      </c>
      <c r="AU173" s="132" t="s">
        <v>79</v>
      </c>
      <c r="AY173" s="126" t="s">
        <v>122</v>
      </c>
      <c r="BK173" s="133">
        <f>SUM(BK174:BK200)</f>
        <v>0</v>
      </c>
    </row>
    <row r="174" spans="1:65" s="2" customFormat="1" ht="21.75" customHeight="1">
      <c r="A174" s="29"/>
      <c r="B174" s="180"/>
      <c r="C174" s="156" t="s">
        <v>183</v>
      </c>
      <c r="D174" s="156" t="s">
        <v>124</v>
      </c>
      <c r="E174" s="157" t="s">
        <v>293</v>
      </c>
      <c r="F174" s="158" t="s">
        <v>294</v>
      </c>
      <c r="G174" s="159" t="s">
        <v>127</v>
      </c>
      <c r="H174" s="160">
        <v>1986.48</v>
      </c>
      <c r="I174" s="135"/>
      <c r="J174" s="176">
        <f>ROUND(I174*H174,2)</f>
        <v>0</v>
      </c>
      <c r="K174" s="158" t="s">
        <v>128</v>
      </c>
      <c r="L174" s="30"/>
      <c r="M174" s="136" t="s">
        <v>1</v>
      </c>
      <c r="N174" s="137" t="s">
        <v>37</v>
      </c>
      <c r="O174" s="55"/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0" t="s">
        <v>129</v>
      </c>
      <c r="AT174" s="140" t="s">
        <v>124</v>
      </c>
      <c r="AU174" s="140" t="s">
        <v>81</v>
      </c>
      <c r="AY174" s="14" t="s">
        <v>122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4" t="s">
        <v>79</v>
      </c>
      <c r="BK174" s="141">
        <f>ROUND(I174*H174,2)</f>
        <v>0</v>
      </c>
      <c r="BL174" s="14" t="s">
        <v>129</v>
      </c>
      <c r="BM174" s="140" t="s">
        <v>200</v>
      </c>
    </row>
    <row r="175" spans="1:65" s="2" customFormat="1">
      <c r="A175" s="29"/>
      <c r="B175" s="180"/>
      <c r="C175" s="161"/>
      <c r="D175" s="162" t="s">
        <v>130</v>
      </c>
      <c r="E175" s="161"/>
      <c r="F175" s="163" t="s">
        <v>294</v>
      </c>
      <c r="G175" s="161"/>
      <c r="H175" s="161"/>
      <c r="I175" s="142"/>
      <c r="J175" s="161"/>
      <c r="K175" s="161"/>
      <c r="L175" s="30"/>
      <c r="M175" s="143"/>
      <c r="N175" s="144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130</v>
      </c>
      <c r="AU175" s="14" t="s">
        <v>81</v>
      </c>
    </row>
    <row r="176" spans="1:65" s="2" customFormat="1">
      <c r="A176" s="29"/>
      <c r="B176" s="180"/>
      <c r="C176" s="161"/>
      <c r="D176" s="164" t="s">
        <v>131</v>
      </c>
      <c r="E176" s="161"/>
      <c r="F176" s="165" t="s">
        <v>296</v>
      </c>
      <c r="G176" s="161"/>
      <c r="H176" s="161"/>
      <c r="I176" s="142"/>
      <c r="J176" s="161"/>
      <c r="K176" s="161"/>
      <c r="L176" s="30"/>
      <c r="M176" s="143"/>
      <c r="N176" s="144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131</v>
      </c>
      <c r="AU176" s="14" t="s">
        <v>81</v>
      </c>
    </row>
    <row r="177" spans="1:65" s="2" customFormat="1" ht="24.15" customHeight="1">
      <c r="A177" s="29"/>
      <c r="B177" s="180"/>
      <c r="C177" s="156" t="s">
        <v>237</v>
      </c>
      <c r="D177" s="156" t="s">
        <v>124</v>
      </c>
      <c r="E177" s="157" t="s">
        <v>315</v>
      </c>
      <c r="F177" s="158" t="s">
        <v>507</v>
      </c>
      <c r="G177" s="159" t="s">
        <v>182</v>
      </c>
      <c r="H177" s="160">
        <v>25.599</v>
      </c>
      <c r="I177" s="135"/>
      <c r="J177" s="176">
        <f>ROUND(I177*H177,2)</f>
        <v>0</v>
      </c>
      <c r="K177" s="158" t="s">
        <v>128</v>
      </c>
      <c r="L177" s="30"/>
      <c r="M177" s="136" t="s">
        <v>1</v>
      </c>
      <c r="N177" s="137" t="s">
        <v>37</v>
      </c>
      <c r="O177" s="55"/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0" t="s">
        <v>129</v>
      </c>
      <c r="AT177" s="140" t="s">
        <v>124</v>
      </c>
      <c r="AU177" s="140" t="s">
        <v>81</v>
      </c>
      <c r="AY177" s="14" t="s">
        <v>122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4" t="s">
        <v>79</v>
      </c>
      <c r="BK177" s="141">
        <f>ROUND(I177*H177,2)</f>
        <v>0</v>
      </c>
      <c r="BL177" s="14" t="s">
        <v>129</v>
      </c>
      <c r="BM177" s="140" t="s">
        <v>205</v>
      </c>
    </row>
    <row r="178" spans="1:65" s="2" customFormat="1" ht="19.2">
      <c r="A178" s="29"/>
      <c r="B178" s="180"/>
      <c r="C178" s="161"/>
      <c r="D178" s="162" t="s">
        <v>130</v>
      </c>
      <c r="E178" s="161"/>
      <c r="F178" s="163" t="s">
        <v>507</v>
      </c>
      <c r="G178" s="161"/>
      <c r="H178" s="161"/>
      <c r="I178" s="142"/>
      <c r="J178" s="161"/>
      <c r="K178" s="161"/>
      <c r="L178" s="30"/>
      <c r="M178" s="143"/>
      <c r="N178" s="144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130</v>
      </c>
      <c r="AU178" s="14" t="s">
        <v>81</v>
      </c>
    </row>
    <row r="179" spans="1:65" s="2" customFormat="1">
      <c r="A179" s="29"/>
      <c r="B179" s="180"/>
      <c r="C179" s="161"/>
      <c r="D179" s="164" t="s">
        <v>131</v>
      </c>
      <c r="E179" s="161"/>
      <c r="F179" s="165" t="s">
        <v>318</v>
      </c>
      <c r="G179" s="161"/>
      <c r="H179" s="161"/>
      <c r="I179" s="142"/>
      <c r="J179" s="161"/>
      <c r="K179" s="161"/>
      <c r="L179" s="30"/>
      <c r="M179" s="143"/>
      <c r="N179" s="144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131</v>
      </c>
      <c r="AU179" s="14" t="s">
        <v>81</v>
      </c>
    </row>
    <row r="180" spans="1:65" s="2" customFormat="1" ht="24.15" customHeight="1">
      <c r="A180" s="29"/>
      <c r="B180" s="180"/>
      <c r="C180" s="156" t="s">
        <v>188</v>
      </c>
      <c r="D180" s="156" t="s">
        <v>124</v>
      </c>
      <c r="E180" s="157" t="s">
        <v>508</v>
      </c>
      <c r="F180" s="158" t="s">
        <v>507</v>
      </c>
      <c r="G180" s="159" t="s">
        <v>182</v>
      </c>
      <c r="H180" s="160">
        <v>75.751000000000005</v>
      </c>
      <c r="I180" s="135"/>
      <c r="J180" s="176">
        <f>ROUND(I180*H180,2)</f>
        <v>0</v>
      </c>
      <c r="K180" s="158" t="s">
        <v>128</v>
      </c>
      <c r="L180" s="30"/>
      <c r="M180" s="136" t="s">
        <v>1</v>
      </c>
      <c r="N180" s="137" t="s">
        <v>37</v>
      </c>
      <c r="O180" s="55"/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0" t="s">
        <v>129</v>
      </c>
      <c r="AT180" s="140" t="s">
        <v>124</v>
      </c>
      <c r="AU180" s="140" t="s">
        <v>81</v>
      </c>
      <c r="AY180" s="14" t="s">
        <v>122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4" t="s">
        <v>79</v>
      </c>
      <c r="BK180" s="141">
        <f>ROUND(I180*H180,2)</f>
        <v>0</v>
      </c>
      <c r="BL180" s="14" t="s">
        <v>129</v>
      </c>
      <c r="BM180" s="140" t="s">
        <v>209</v>
      </c>
    </row>
    <row r="181" spans="1:65" s="2" customFormat="1" ht="19.2">
      <c r="A181" s="29"/>
      <c r="B181" s="180"/>
      <c r="C181" s="161"/>
      <c r="D181" s="162" t="s">
        <v>130</v>
      </c>
      <c r="E181" s="161"/>
      <c r="F181" s="163" t="s">
        <v>507</v>
      </c>
      <c r="G181" s="161"/>
      <c r="H181" s="161"/>
      <c r="I181" s="142"/>
      <c r="J181" s="161"/>
      <c r="K181" s="161"/>
      <c r="L181" s="30"/>
      <c r="M181" s="143"/>
      <c r="N181" s="144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130</v>
      </c>
      <c r="AU181" s="14" t="s">
        <v>81</v>
      </c>
    </row>
    <row r="182" spans="1:65" s="2" customFormat="1">
      <c r="A182" s="29"/>
      <c r="B182" s="180"/>
      <c r="C182" s="161"/>
      <c r="D182" s="164" t="s">
        <v>131</v>
      </c>
      <c r="E182" s="161"/>
      <c r="F182" s="165" t="s">
        <v>509</v>
      </c>
      <c r="G182" s="161"/>
      <c r="H182" s="161"/>
      <c r="I182" s="142"/>
      <c r="J182" s="161"/>
      <c r="K182" s="161"/>
      <c r="L182" s="30"/>
      <c r="M182" s="143"/>
      <c r="N182" s="144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131</v>
      </c>
      <c r="AU182" s="14" t="s">
        <v>81</v>
      </c>
    </row>
    <row r="183" spans="1:65" s="2" customFormat="1" ht="24.15" customHeight="1">
      <c r="A183" s="29"/>
      <c r="B183" s="180"/>
      <c r="C183" s="156" t="s">
        <v>246</v>
      </c>
      <c r="D183" s="156" t="s">
        <v>124</v>
      </c>
      <c r="E183" s="157" t="s">
        <v>324</v>
      </c>
      <c r="F183" s="158" t="s">
        <v>510</v>
      </c>
      <c r="G183" s="159" t="s">
        <v>168</v>
      </c>
      <c r="H183" s="160">
        <v>261.20999999999998</v>
      </c>
      <c r="I183" s="135"/>
      <c r="J183" s="176">
        <f>ROUND(I183*H183,2)</f>
        <v>0</v>
      </c>
      <c r="K183" s="158" t="s">
        <v>128</v>
      </c>
      <c r="L183" s="30"/>
      <c r="M183" s="136" t="s">
        <v>1</v>
      </c>
      <c r="N183" s="137" t="s">
        <v>37</v>
      </c>
      <c r="O183" s="55"/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0" t="s">
        <v>129</v>
      </c>
      <c r="AT183" s="140" t="s">
        <v>124</v>
      </c>
      <c r="AU183" s="140" t="s">
        <v>81</v>
      </c>
      <c r="AY183" s="14" t="s">
        <v>122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4" t="s">
        <v>79</v>
      </c>
      <c r="BK183" s="141">
        <f>ROUND(I183*H183,2)</f>
        <v>0</v>
      </c>
      <c r="BL183" s="14" t="s">
        <v>129</v>
      </c>
      <c r="BM183" s="140" t="s">
        <v>214</v>
      </c>
    </row>
    <row r="184" spans="1:65" s="2" customFormat="1" ht="19.2">
      <c r="A184" s="29"/>
      <c r="B184" s="180"/>
      <c r="C184" s="161"/>
      <c r="D184" s="162" t="s">
        <v>130</v>
      </c>
      <c r="E184" s="161"/>
      <c r="F184" s="163" t="s">
        <v>510</v>
      </c>
      <c r="G184" s="161"/>
      <c r="H184" s="161"/>
      <c r="I184" s="142"/>
      <c r="J184" s="161"/>
      <c r="K184" s="161"/>
      <c r="L184" s="30"/>
      <c r="M184" s="143"/>
      <c r="N184" s="144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130</v>
      </c>
      <c r="AU184" s="14" t="s">
        <v>81</v>
      </c>
    </row>
    <row r="185" spans="1:65" s="2" customFormat="1">
      <c r="A185" s="29"/>
      <c r="B185" s="180"/>
      <c r="C185" s="161"/>
      <c r="D185" s="164" t="s">
        <v>131</v>
      </c>
      <c r="E185" s="161"/>
      <c r="F185" s="165" t="s">
        <v>327</v>
      </c>
      <c r="G185" s="161"/>
      <c r="H185" s="161"/>
      <c r="I185" s="142"/>
      <c r="J185" s="161"/>
      <c r="K185" s="161"/>
      <c r="L185" s="30"/>
      <c r="M185" s="143"/>
      <c r="N185" s="144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131</v>
      </c>
      <c r="AU185" s="14" t="s">
        <v>81</v>
      </c>
    </row>
    <row r="186" spans="1:65" s="2" customFormat="1" ht="24.15" customHeight="1">
      <c r="A186" s="29"/>
      <c r="B186" s="180"/>
      <c r="C186" s="156" t="s">
        <v>192</v>
      </c>
      <c r="D186" s="156" t="s">
        <v>124</v>
      </c>
      <c r="E186" s="157" t="s">
        <v>320</v>
      </c>
      <c r="F186" s="158" t="s">
        <v>511</v>
      </c>
      <c r="G186" s="159" t="s">
        <v>127</v>
      </c>
      <c r="H186" s="160">
        <v>653.02499999999998</v>
      </c>
      <c r="I186" s="135"/>
      <c r="J186" s="176">
        <f>ROUND(I186*H186,2)</f>
        <v>0</v>
      </c>
      <c r="K186" s="158" t="s">
        <v>128</v>
      </c>
      <c r="L186" s="30"/>
      <c r="M186" s="136" t="s">
        <v>1</v>
      </c>
      <c r="N186" s="137" t="s">
        <v>37</v>
      </c>
      <c r="O186" s="55"/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0" t="s">
        <v>129</v>
      </c>
      <c r="AT186" s="140" t="s">
        <v>124</v>
      </c>
      <c r="AU186" s="140" t="s">
        <v>81</v>
      </c>
      <c r="AY186" s="14" t="s">
        <v>122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4" t="s">
        <v>79</v>
      </c>
      <c r="BK186" s="141">
        <f>ROUND(I186*H186,2)</f>
        <v>0</v>
      </c>
      <c r="BL186" s="14" t="s">
        <v>129</v>
      </c>
      <c r="BM186" s="140" t="s">
        <v>218</v>
      </c>
    </row>
    <row r="187" spans="1:65" s="2" customFormat="1" ht="19.2">
      <c r="A187" s="29"/>
      <c r="B187" s="180"/>
      <c r="C187" s="161"/>
      <c r="D187" s="162" t="s">
        <v>130</v>
      </c>
      <c r="E187" s="161"/>
      <c r="F187" s="163" t="s">
        <v>511</v>
      </c>
      <c r="G187" s="161"/>
      <c r="H187" s="161"/>
      <c r="I187" s="142"/>
      <c r="J187" s="161"/>
      <c r="K187" s="161"/>
      <c r="L187" s="30"/>
      <c r="M187" s="143"/>
      <c r="N187" s="144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130</v>
      </c>
      <c r="AU187" s="14" t="s">
        <v>81</v>
      </c>
    </row>
    <row r="188" spans="1:65" s="2" customFormat="1">
      <c r="A188" s="29"/>
      <c r="B188" s="180"/>
      <c r="C188" s="161"/>
      <c r="D188" s="164" t="s">
        <v>131</v>
      </c>
      <c r="E188" s="161"/>
      <c r="F188" s="165" t="s">
        <v>323</v>
      </c>
      <c r="G188" s="161"/>
      <c r="H188" s="161"/>
      <c r="I188" s="142"/>
      <c r="J188" s="161"/>
      <c r="K188" s="161"/>
      <c r="L188" s="30"/>
      <c r="M188" s="143"/>
      <c r="N188" s="144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131</v>
      </c>
      <c r="AU188" s="14" t="s">
        <v>81</v>
      </c>
    </row>
    <row r="189" spans="1:65" s="2" customFormat="1" ht="24.15" customHeight="1">
      <c r="A189" s="29"/>
      <c r="B189" s="180"/>
      <c r="C189" s="156" t="s">
        <v>255</v>
      </c>
      <c r="D189" s="156" t="s">
        <v>124</v>
      </c>
      <c r="E189" s="157" t="s">
        <v>329</v>
      </c>
      <c r="F189" s="158" t="s">
        <v>512</v>
      </c>
      <c r="G189" s="159" t="s">
        <v>168</v>
      </c>
      <c r="H189" s="160">
        <v>3</v>
      </c>
      <c r="I189" s="135"/>
      <c r="J189" s="176">
        <f>ROUND(I189*H189,2)</f>
        <v>0</v>
      </c>
      <c r="K189" s="158" t="s">
        <v>128</v>
      </c>
      <c r="L189" s="30"/>
      <c r="M189" s="136" t="s">
        <v>1</v>
      </c>
      <c r="N189" s="137" t="s">
        <v>37</v>
      </c>
      <c r="O189" s="55"/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0" t="s">
        <v>129</v>
      </c>
      <c r="AT189" s="140" t="s">
        <v>124</v>
      </c>
      <c r="AU189" s="140" t="s">
        <v>81</v>
      </c>
      <c r="AY189" s="14" t="s">
        <v>122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4" t="s">
        <v>79</v>
      </c>
      <c r="BK189" s="141">
        <f>ROUND(I189*H189,2)</f>
        <v>0</v>
      </c>
      <c r="BL189" s="14" t="s">
        <v>129</v>
      </c>
      <c r="BM189" s="140" t="s">
        <v>222</v>
      </c>
    </row>
    <row r="190" spans="1:65" s="2" customFormat="1" ht="19.2">
      <c r="A190" s="29"/>
      <c r="B190" s="180"/>
      <c r="C190" s="161"/>
      <c r="D190" s="162" t="s">
        <v>130</v>
      </c>
      <c r="E190" s="161"/>
      <c r="F190" s="163" t="s">
        <v>512</v>
      </c>
      <c r="G190" s="161"/>
      <c r="H190" s="161"/>
      <c r="I190" s="142"/>
      <c r="J190" s="161"/>
      <c r="K190" s="161"/>
      <c r="L190" s="30"/>
      <c r="M190" s="143"/>
      <c r="N190" s="144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130</v>
      </c>
      <c r="AU190" s="14" t="s">
        <v>81</v>
      </c>
    </row>
    <row r="191" spans="1:65" s="2" customFormat="1">
      <c r="A191" s="29"/>
      <c r="B191" s="180"/>
      <c r="C191" s="161"/>
      <c r="D191" s="164" t="s">
        <v>131</v>
      </c>
      <c r="E191" s="161"/>
      <c r="F191" s="165" t="s">
        <v>332</v>
      </c>
      <c r="G191" s="161"/>
      <c r="H191" s="161"/>
      <c r="I191" s="142"/>
      <c r="J191" s="161"/>
      <c r="K191" s="161"/>
      <c r="L191" s="30"/>
      <c r="M191" s="143"/>
      <c r="N191" s="144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131</v>
      </c>
      <c r="AU191" s="14" t="s">
        <v>81</v>
      </c>
    </row>
    <row r="192" spans="1:65" s="2" customFormat="1" ht="16.5" customHeight="1">
      <c r="A192" s="29"/>
      <c r="B192" s="180"/>
      <c r="C192" s="156" t="s">
        <v>196</v>
      </c>
      <c r="D192" s="156" t="s">
        <v>124</v>
      </c>
      <c r="E192" s="157" t="s">
        <v>338</v>
      </c>
      <c r="F192" s="158" t="s">
        <v>339</v>
      </c>
      <c r="G192" s="159" t="s">
        <v>340</v>
      </c>
      <c r="H192" s="160">
        <v>0.19</v>
      </c>
      <c r="I192" s="135"/>
      <c r="J192" s="176">
        <f>ROUND(I192*H192,2)</f>
        <v>0</v>
      </c>
      <c r="K192" s="158" t="s">
        <v>128</v>
      </c>
      <c r="L192" s="30"/>
      <c r="M192" s="136" t="s">
        <v>1</v>
      </c>
      <c r="N192" s="137" t="s">
        <v>37</v>
      </c>
      <c r="O192" s="55"/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0" t="s">
        <v>129</v>
      </c>
      <c r="AT192" s="140" t="s">
        <v>124</v>
      </c>
      <c r="AU192" s="140" t="s">
        <v>81</v>
      </c>
      <c r="AY192" s="14" t="s">
        <v>122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4" t="s">
        <v>79</v>
      </c>
      <c r="BK192" s="141">
        <f>ROUND(I192*H192,2)</f>
        <v>0</v>
      </c>
      <c r="BL192" s="14" t="s">
        <v>129</v>
      </c>
      <c r="BM192" s="140" t="s">
        <v>226</v>
      </c>
    </row>
    <row r="193" spans="1:65" s="2" customFormat="1">
      <c r="A193" s="29"/>
      <c r="B193" s="180"/>
      <c r="C193" s="161"/>
      <c r="D193" s="162" t="s">
        <v>130</v>
      </c>
      <c r="E193" s="161"/>
      <c r="F193" s="163" t="s">
        <v>339</v>
      </c>
      <c r="G193" s="161"/>
      <c r="H193" s="161"/>
      <c r="I193" s="142"/>
      <c r="J193" s="161"/>
      <c r="K193" s="161"/>
      <c r="L193" s="30"/>
      <c r="M193" s="143"/>
      <c r="N193" s="144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130</v>
      </c>
      <c r="AU193" s="14" t="s">
        <v>81</v>
      </c>
    </row>
    <row r="194" spans="1:65" s="2" customFormat="1">
      <c r="A194" s="29"/>
      <c r="B194" s="180"/>
      <c r="C194" s="161"/>
      <c r="D194" s="164" t="s">
        <v>131</v>
      </c>
      <c r="E194" s="161"/>
      <c r="F194" s="165" t="s">
        <v>342</v>
      </c>
      <c r="G194" s="161"/>
      <c r="H194" s="161"/>
      <c r="I194" s="142"/>
      <c r="J194" s="161"/>
      <c r="K194" s="161"/>
      <c r="L194" s="30"/>
      <c r="M194" s="143"/>
      <c r="N194" s="144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131</v>
      </c>
      <c r="AU194" s="14" t="s">
        <v>81</v>
      </c>
    </row>
    <row r="195" spans="1:65" s="2" customFormat="1" ht="21.75" customHeight="1">
      <c r="A195" s="29"/>
      <c r="B195" s="180"/>
      <c r="C195" s="156" t="s">
        <v>264</v>
      </c>
      <c r="D195" s="156" t="s">
        <v>124</v>
      </c>
      <c r="E195" s="157" t="s">
        <v>333</v>
      </c>
      <c r="F195" s="158" t="s">
        <v>334</v>
      </c>
      <c r="G195" s="159" t="s">
        <v>182</v>
      </c>
      <c r="H195" s="160">
        <v>1.264</v>
      </c>
      <c r="I195" s="135"/>
      <c r="J195" s="176">
        <f>ROUND(I195*H195,2)</f>
        <v>0</v>
      </c>
      <c r="K195" s="158" t="s">
        <v>128</v>
      </c>
      <c r="L195" s="30"/>
      <c r="M195" s="136" t="s">
        <v>1</v>
      </c>
      <c r="N195" s="137" t="s">
        <v>37</v>
      </c>
      <c r="O195" s="55"/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0" t="s">
        <v>129</v>
      </c>
      <c r="AT195" s="140" t="s">
        <v>124</v>
      </c>
      <c r="AU195" s="140" t="s">
        <v>81</v>
      </c>
      <c r="AY195" s="14" t="s">
        <v>122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4" t="s">
        <v>79</v>
      </c>
      <c r="BK195" s="141">
        <f>ROUND(I195*H195,2)</f>
        <v>0</v>
      </c>
      <c r="BL195" s="14" t="s">
        <v>129</v>
      </c>
      <c r="BM195" s="140" t="s">
        <v>231</v>
      </c>
    </row>
    <row r="196" spans="1:65" s="2" customFormat="1">
      <c r="A196" s="29"/>
      <c r="B196" s="180"/>
      <c r="C196" s="161"/>
      <c r="D196" s="162" t="s">
        <v>130</v>
      </c>
      <c r="E196" s="161"/>
      <c r="F196" s="163" t="s">
        <v>334</v>
      </c>
      <c r="G196" s="161"/>
      <c r="H196" s="161"/>
      <c r="I196" s="142"/>
      <c r="J196" s="161"/>
      <c r="K196" s="161"/>
      <c r="L196" s="30"/>
      <c r="M196" s="143"/>
      <c r="N196" s="144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130</v>
      </c>
      <c r="AU196" s="14" t="s">
        <v>81</v>
      </c>
    </row>
    <row r="197" spans="1:65" s="2" customFormat="1">
      <c r="A197" s="29"/>
      <c r="B197" s="180"/>
      <c r="C197" s="161"/>
      <c r="D197" s="164" t="s">
        <v>131</v>
      </c>
      <c r="E197" s="161"/>
      <c r="F197" s="165" t="s">
        <v>336</v>
      </c>
      <c r="G197" s="161"/>
      <c r="H197" s="161"/>
      <c r="I197" s="142"/>
      <c r="J197" s="161"/>
      <c r="K197" s="161"/>
      <c r="L197" s="30"/>
      <c r="M197" s="143"/>
      <c r="N197" s="144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131</v>
      </c>
      <c r="AU197" s="14" t="s">
        <v>81</v>
      </c>
    </row>
    <row r="198" spans="1:65" s="2" customFormat="1" ht="24.15" customHeight="1">
      <c r="A198" s="29"/>
      <c r="B198" s="180"/>
      <c r="C198" s="156" t="s">
        <v>200</v>
      </c>
      <c r="D198" s="156" t="s">
        <v>124</v>
      </c>
      <c r="E198" s="157" t="s">
        <v>343</v>
      </c>
      <c r="F198" s="158" t="s">
        <v>513</v>
      </c>
      <c r="G198" s="159" t="s">
        <v>168</v>
      </c>
      <c r="H198" s="160">
        <v>2</v>
      </c>
      <c r="I198" s="135"/>
      <c r="J198" s="176">
        <f>ROUND(I198*H198,2)</f>
        <v>0</v>
      </c>
      <c r="K198" s="158" t="s">
        <v>128</v>
      </c>
      <c r="L198" s="30"/>
      <c r="M198" s="136" t="s">
        <v>1</v>
      </c>
      <c r="N198" s="137" t="s">
        <v>37</v>
      </c>
      <c r="O198" s="55"/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0" t="s">
        <v>129</v>
      </c>
      <c r="AT198" s="140" t="s">
        <v>124</v>
      </c>
      <c r="AU198" s="140" t="s">
        <v>81</v>
      </c>
      <c r="AY198" s="14" t="s">
        <v>122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4" t="s">
        <v>79</v>
      </c>
      <c r="BK198" s="141">
        <f>ROUND(I198*H198,2)</f>
        <v>0</v>
      </c>
      <c r="BL198" s="14" t="s">
        <v>129</v>
      </c>
      <c r="BM198" s="140" t="s">
        <v>235</v>
      </c>
    </row>
    <row r="199" spans="1:65" s="2" customFormat="1" ht="19.2">
      <c r="A199" s="29"/>
      <c r="B199" s="180"/>
      <c r="C199" s="161"/>
      <c r="D199" s="162" t="s">
        <v>130</v>
      </c>
      <c r="E199" s="161"/>
      <c r="F199" s="163" t="s">
        <v>513</v>
      </c>
      <c r="G199" s="161"/>
      <c r="H199" s="161"/>
      <c r="I199" s="142"/>
      <c r="J199" s="161"/>
      <c r="K199" s="161"/>
      <c r="L199" s="30"/>
      <c r="M199" s="143"/>
      <c r="N199" s="144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130</v>
      </c>
      <c r="AU199" s="14" t="s">
        <v>81</v>
      </c>
    </row>
    <row r="200" spans="1:65" s="2" customFormat="1">
      <c r="A200" s="29"/>
      <c r="B200" s="180"/>
      <c r="C200" s="161"/>
      <c r="D200" s="164" t="s">
        <v>131</v>
      </c>
      <c r="E200" s="161"/>
      <c r="F200" s="165" t="s">
        <v>346</v>
      </c>
      <c r="G200" s="161"/>
      <c r="H200" s="161"/>
      <c r="I200" s="142"/>
      <c r="J200" s="161"/>
      <c r="K200" s="161"/>
      <c r="L200" s="30"/>
      <c r="M200" s="143"/>
      <c r="N200" s="144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131</v>
      </c>
      <c r="AU200" s="14" t="s">
        <v>81</v>
      </c>
    </row>
    <row r="201" spans="1:65" s="12" customFormat="1" ht="22.95" customHeight="1">
      <c r="B201" s="183"/>
      <c r="C201" s="166"/>
      <c r="D201" s="167" t="s">
        <v>71</v>
      </c>
      <c r="E201" s="168" t="s">
        <v>146</v>
      </c>
      <c r="F201" s="168" t="s">
        <v>347</v>
      </c>
      <c r="G201" s="166"/>
      <c r="H201" s="166"/>
      <c r="I201" s="127"/>
      <c r="J201" s="177">
        <f>BK201</f>
        <v>0</v>
      </c>
      <c r="K201" s="166"/>
      <c r="L201" s="125"/>
      <c r="M201" s="128"/>
      <c r="N201" s="129"/>
      <c r="O201" s="129"/>
      <c r="P201" s="130">
        <f>SUM(P202:P219)</f>
        <v>0</v>
      </c>
      <c r="Q201" s="129"/>
      <c r="R201" s="130">
        <f>SUM(R202:R219)</f>
        <v>0</v>
      </c>
      <c r="S201" s="129"/>
      <c r="T201" s="131">
        <f>SUM(T202:T219)</f>
        <v>0</v>
      </c>
      <c r="AR201" s="126" t="s">
        <v>79</v>
      </c>
      <c r="AT201" s="132" t="s">
        <v>71</v>
      </c>
      <c r="AU201" s="132" t="s">
        <v>79</v>
      </c>
      <c r="AY201" s="126" t="s">
        <v>122</v>
      </c>
      <c r="BK201" s="133">
        <f>SUM(BK202:BK219)</f>
        <v>0</v>
      </c>
    </row>
    <row r="202" spans="1:65" s="2" customFormat="1" ht="21.75" customHeight="1">
      <c r="A202" s="29"/>
      <c r="B202" s="180"/>
      <c r="C202" s="156" t="s">
        <v>273</v>
      </c>
      <c r="D202" s="156" t="s">
        <v>124</v>
      </c>
      <c r="E202" s="157" t="s">
        <v>349</v>
      </c>
      <c r="F202" s="158" t="s">
        <v>350</v>
      </c>
      <c r="G202" s="159" t="s">
        <v>127</v>
      </c>
      <c r="H202" s="160">
        <v>1532</v>
      </c>
      <c r="I202" s="135"/>
      <c r="J202" s="176">
        <f>ROUND(I202*H202,2)</f>
        <v>0</v>
      </c>
      <c r="K202" s="158" t="s">
        <v>128</v>
      </c>
      <c r="L202" s="30"/>
      <c r="M202" s="136" t="s">
        <v>1</v>
      </c>
      <c r="N202" s="137" t="s">
        <v>37</v>
      </c>
      <c r="O202" s="55"/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0" t="s">
        <v>129</v>
      </c>
      <c r="AT202" s="140" t="s">
        <v>124</v>
      </c>
      <c r="AU202" s="140" t="s">
        <v>81</v>
      </c>
      <c r="AY202" s="14" t="s">
        <v>122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4" t="s">
        <v>79</v>
      </c>
      <c r="BK202" s="141">
        <f>ROUND(I202*H202,2)</f>
        <v>0</v>
      </c>
      <c r="BL202" s="14" t="s">
        <v>129</v>
      </c>
      <c r="BM202" s="140" t="s">
        <v>240</v>
      </c>
    </row>
    <row r="203" spans="1:65" s="2" customFormat="1">
      <c r="A203" s="29"/>
      <c r="B203" s="180"/>
      <c r="C203" s="161"/>
      <c r="D203" s="162" t="s">
        <v>130</v>
      </c>
      <c r="E203" s="161"/>
      <c r="F203" s="163" t="s">
        <v>350</v>
      </c>
      <c r="G203" s="161"/>
      <c r="H203" s="161"/>
      <c r="I203" s="142"/>
      <c r="J203" s="161"/>
      <c r="K203" s="161"/>
      <c r="L203" s="30"/>
      <c r="M203" s="143"/>
      <c r="N203" s="144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130</v>
      </c>
      <c r="AU203" s="14" t="s">
        <v>81</v>
      </c>
    </row>
    <row r="204" spans="1:65" s="2" customFormat="1">
      <c r="A204" s="29"/>
      <c r="B204" s="180"/>
      <c r="C204" s="161"/>
      <c r="D204" s="164" t="s">
        <v>131</v>
      </c>
      <c r="E204" s="161"/>
      <c r="F204" s="165" t="s">
        <v>352</v>
      </c>
      <c r="G204" s="161"/>
      <c r="H204" s="161"/>
      <c r="I204" s="142"/>
      <c r="J204" s="161"/>
      <c r="K204" s="161"/>
      <c r="L204" s="30"/>
      <c r="M204" s="143"/>
      <c r="N204" s="144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131</v>
      </c>
      <c r="AU204" s="14" t="s">
        <v>81</v>
      </c>
    </row>
    <row r="205" spans="1:65" s="2" customFormat="1" ht="21.75" customHeight="1">
      <c r="A205" s="29"/>
      <c r="B205" s="180"/>
      <c r="C205" s="156" t="s">
        <v>205</v>
      </c>
      <c r="D205" s="156" t="s">
        <v>124</v>
      </c>
      <c r="E205" s="157" t="s">
        <v>353</v>
      </c>
      <c r="F205" s="158" t="s">
        <v>354</v>
      </c>
      <c r="G205" s="159" t="s">
        <v>127</v>
      </c>
      <c r="H205" s="160">
        <v>1709</v>
      </c>
      <c r="I205" s="135"/>
      <c r="J205" s="176">
        <f>ROUND(I205*H205,2)</f>
        <v>0</v>
      </c>
      <c r="K205" s="158" t="s">
        <v>128</v>
      </c>
      <c r="L205" s="30"/>
      <c r="M205" s="136" t="s">
        <v>1</v>
      </c>
      <c r="N205" s="137" t="s">
        <v>37</v>
      </c>
      <c r="O205" s="55"/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0" t="s">
        <v>129</v>
      </c>
      <c r="AT205" s="140" t="s">
        <v>124</v>
      </c>
      <c r="AU205" s="140" t="s">
        <v>81</v>
      </c>
      <c r="AY205" s="14" t="s">
        <v>122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4" t="s">
        <v>79</v>
      </c>
      <c r="BK205" s="141">
        <f>ROUND(I205*H205,2)</f>
        <v>0</v>
      </c>
      <c r="BL205" s="14" t="s">
        <v>129</v>
      </c>
      <c r="BM205" s="140" t="s">
        <v>244</v>
      </c>
    </row>
    <row r="206" spans="1:65" s="2" customFormat="1">
      <c r="A206" s="29"/>
      <c r="B206" s="180"/>
      <c r="C206" s="161"/>
      <c r="D206" s="162" t="s">
        <v>130</v>
      </c>
      <c r="E206" s="161"/>
      <c r="F206" s="163" t="s">
        <v>354</v>
      </c>
      <c r="G206" s="161"/>
      <c r="H206" s="161"/>
      <c r="I206" s="142"/>
      <c r="J206" s="161"/>
      <c r="K206" s="161"/>
      <c r="L206" s="30"/>
      <c r="M206" s="143"/>
      <c r="N206" s="144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130</v>
      </c>
      <c r="AU206" s="14" t="s">
        <v>81</v>
      </c>
    </row>
    <row r="207" spans="1:65" s="2" customFormat="1">
      <c r="A207" s="29"/>
      <c r="B207" s="180"/>
      <c r="C207" s="161"/>
      <c r="D207" s="164" t="s">
        <v>131</v>
      </c>
      <c r="E207" s="161"/>
      <c r="F207" s="165" t="s">
        <v>356</v>
      </c>
      <c r="G207" s="161"/>
      <c r="H207" s="161"/>
      <c r="I207" s="142"/>
      <c r="J207" s="161"/>
      <c r="K207" s="161"/>
      <c r="L207" s="30"/>
      <c r="M207" s="143"/>
      <c r="N207" s="144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131</v>
      </c>
      <c r="AU207" s="14" t="s">
        <v>81</v>
      </c>
    </row>
    <row r="208" spans="1:65" s="2" customFormat="1" ht="24.15" customHeight="1">
      <c r="A208" s="29"/>
      <c r="B208" s="180"/>
      <c r="C208" s="156" t="s">
        <v>282</v>
      </c>
      <c r="D208" s="156" t="s">
        <v>124</v>
      </c>
      <c r="E208" s="157" t="s">
        <v>358</v>
      </c>
      <c r="F208" s="158" t="s">
        <v>514</v>
      </c>
      <c r="G208" s="159" t="s">
        <v>127</v>
      </c>
      <c r="H208" s="160">
        <v>1532</v>
      </c>
      <c r="I208" s="135"/>
      <c r="J208" s="176">
        <f>ROUND(I208*H208,2)</f>
        <v>0</v>
      </c>
      <c r="K208" s="158" t="s">
        <v>128</v>
      </c>
      <c r="L208" s="30"/>
      <c r="M208" s="136" t="s">
        <v>1</v>
      </c>
      <c r="N208" s="137" t="s">
        <v>37</v>
      </c>
      <c r="O208" s="55"/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0" t="s">
        <v>129</v>
      </c>
      <c r="AT208" s="140" t="s">
        <v>124</v>
      </c>
      <c r="AU208" s="140" t="s">
        <v>81</v>
      </c>
      <c r="AY208" s="14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4" t="s">
        <v>79</v>
      </c>
      <c r="BK208" s="141">
        <f>ROUND(I208*H208,2)</f>
        <v>0</v>
      </c>
      <c r="BL208" s="14" t="s">
        <v>129</v>
      </c>
      <c r="BM208" s="140" t="s">
        <v>249</v>
      </c>
    </row>
    <row r="209" spans="1:65" s="2" customFormat="1">
      <c r="A209" s="29"/>
      <c r="B209" s="180"/>
      <c r="C209" s="161"/>
      <c r="D209" s="162" t="s">
        <v>130</v>
      </c>
      <c r="E209" s="161"/>
      <c r="F209" s="163" t="s">
        <v>514</v>
      </c>
      <c r="G209" s="161"/>
      <c r="H209" s="161"/>
      <c r="I209" s="142"/>
      <c r="J209" s="161"/>
      <c r="K209" s="161"/>
      <c r="L209" s="30"/>
      <c r="M209" s="143"/>
      <c r="N209" s="144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130</v>
      </c>
      <c r="AU209" s="14" t="s">
        <v>81</v>
      </c>
    </row>
    <row r="210" spans="1:65" s="2" customFormat="1">
      <c r="A210" s="29"/>
      <c r="B210" s="180"/>
      <c r="C210" s="161"/>
      <c r="D210" s="164" t="s">
        <v>131</v>
      </c>
      <c r="E210" s="161"/>
      <c r="F210" s="165" t="s">
        <v>361</v>
      </c>
      <c r="G210" s="161"/>
      <c r="H210" s="161"/>
      <c r="I210" s="142"/>
      <c r="J210" s="161"/>
      <c r="K210" s="161"/>
      <c r="L210" s="30"/>
      <c r="M210" s="143"/>
      <c r="N210" s="144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131</v>
      </c>
      <c r="AU210" s="14" t="s">
        <v>81</v>
      </c>
    </row>
    <row r="211" spans="1:65" s="2" customFormat="1" ht="21.75" customHeight="1">
      <c r="A211" s="29"/>
      <c r="B211" s="180"/>
      <c r="C211" s="156" t="s">
        <v>209</v>
      </c>
      <c r="D211" s="156" t="s">
        <v>124</v>
      </c>
      <c r="E211" s="157" t="s">
        <v>515</v>
      </c>
      <c r="F211" s="158" t="s">
        <v>516</v>
      </c>
      <c r="G211" s="159" t="s">
        <v>127</v>
      </c>
      <c r="H211" s="160">
        <v>1332</v>
      </c>
      <c r="I211" s="135"/>
      <c r="J211" s="176">
        <f>ROUND(I211*H211,2)</f>
        <v>0</v>
      </c>
      <c r="K211" s="158" t="s">
        <v>128</v>
      </c>
      <c r="L211" s="30"/>
      <c r="M211" s="136" t="s">
        <v>1</v>
      </c>
      <c r="N211" s="137" t="s">
        <v>37</v>
      </c>
      <c r="O211" s="55"/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0" t="s">
        <v>129</v>
      </c>
      <c r="AT211" s="140" t="s">
        <v>124</v>
      </c>
      <c r="AU211" s="140" t="s">
        <v>81</v>
      </c>
      <c r="AY211" s="14" t="s">
        <v>122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4" t="s">
        <v>79</v>
      </c>
      <c r="BK211" s="141">
        <f>ROUND(I211*H211,2)</f>
        <v>0</v>
      </c>
      <c r="BL211" s="14" t="s">
        <v>129</v>
      </c>
      <c r="BM211" s="140" t="s">
        <v>253</v>
      </c>
    </row>
    <row r="212" spans="1:65" s="2" customFormat="1">
      <c r="A212" s="29"/>
      <c r="B212" s="180"/>
      <c r="C212" s="161"/>
      <c r="D212" s="162" t="s">
        <v>130</v>
      </c>
      <c r="E212" s="161"/>
      <c r="F212" s="163" t="s">
        <v>516</v>
      </c>
      <c r="G212" s="161"/>
      <c r="H212" s="161"/>
      <c r="I212" s="142"/>
      <c r="J212" s="161"/>
      <c r="K212" s="161"/>
      <c r="L212" s="30"/>
      <c r="M212" s="143"/>
      <c r="N212" s="144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130</v>
      </c>
      <c r="AU212" s="14" t="s">
        <v>81</v>
      </c>
    </row>
    <row r="213" spans="1:65" s="2" customFormat="1">
      <c r="A213" s="29"/>
      <c r="B213" s="180"/>
      <c r="C213" s="161"/>
      <c r="D213" s="164" t="s">
        <v>131</v>
      </c>
      <c r="E213" s="161"/>
      <c r="F213" s="165" t="s">
        <v>517</v>
      </c>
      <c r="G213" s="161"/>
      <c r="H213" s="161"/>
      <c r="I213" s="142"/>
      <c r="J213" s="161"/>
      <c r="K213" s="161"/>
      <c r="L213" s="30"/>
      <c r="M213" s="143"/>
      <c r="N213" s="144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131</v>
      </c>
      <c r="AU213" s="14" t="s">
        <v>81</v>
      </c>
    </row>
    <row r="214" spans="1:65" s="2" customFormat="1" ht="21.75" customHeight="1">
      <c r="A214" s="29"/>
      <c r="B214" s="180"/>
      <c r="C214" s="156" t="s">
        <v>292</v>
      </c>
      <c r="D214" s="156" t="s">
        <v>124</v>
      </c>
      <c r="E214" s="157" t="s">
        <v>367</v>
      </c>
      <c r="F214" s="158" t="s">
        <v>368</v>
      </c>
      <c r="G214" s="159" t="s">
        <v>127</v>
      </c>
      <c r="H214" s="160">
        <v>1332</v>
      </c>
      <c r="I214" s="135"/>
      <c r="J214" s="176">
        <f>ROUND(I214*H214,2)</f>
        <v>0</v>
      </c>
      <c r="K214" s="158" t="s">
        <v>128</v>
      </c>
      <c r="L214" s="30"/>
      <c r="M214" s="136" t="s">
        <v>1</v>
      </c>
      <c r="N214" s="137" t="s">
        <v>37</v>
      </c>
      <c r="O214" s="55"/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0" t="s">
        <v>129</v>
      </c>
      <c r="AT214" s="140" t="s">
        <v>124</v>
      </c>
      <c r="AU214" s="140" t="s">
        <v>81</v>
      </c>
      <c r="AY214" s="14" t="s">
        <v>122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4" t="s">
        <v>79</v>
      </c>
      <c r="BK214" s="141">
        <f>ROUND(I214*H214,2)</f>
        <v>0</v>
      </c>
      <c r="BL214" s="14" t="s">
        <v>129</v>
      </c>
      <c r="BM214" s="140" t="s">
        <v>258</v>
      </c>
    </row>
    <row r="215" spans="1:65" s="2" customFormat="1">
      <c r="A215" s="29"/>
      <c r="B215" s="180"/>
      <c r="C215" s="161"/>
      <c r="D215" s="162" t="s">
        <v>130</v>
      </c>
      <c r="E215" s="161"/>
      <c r="F215" s="163" t="s">
        <v>368</v>
      </c>
      <c r="G215" s="161"/>
      <c r="H215" s="161"/>
      <c r="I215" s="142"/>
      <c r="J215" s="161"/>
      <c r="K215" s="161"/>
      <c r="L215" s="30"/>
      <c r="M215" s="143"/>
      <c r="N215" s="144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130</v>
      </c>
      <c r="AU215" s="14" t="s">
        <v>81</v>
      </c>
    </row>
    <row r="216" spans="1:65" s="2" customFormat="1">
      <c r="A216" s="29"/>
      <c r="B216" s="180"/>
      <c r="C216" s="161"/>
      <c r="D216" s="164" t="s">
        <v>131</v>
      </c>
      <c r="E216" s="161"/>
      <c r="F216" s="165" t="s">
        <v>370</v>
      </c>
      <c r="G216" s="161"/>
      <c r="H216" s="161"/>
      <c r="I216" s="142"/>
      <c r="J216" s="161"/>
      <c r="K216" s="161"/>
      <c r="L216" s="30"/>
      <c r="M216" s="143"/>
      <c r="N216" s="144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131</v>
      </c>
      <c r="AU216" s="14" t="s">
        <v>81</v>
      </c>
    </row>
    <row r="217" spans="1:65" s="2" customFormat="1" ht="21.75" customHeight="1">
      <c r="A217" s="29"/>
      <c r="B217" s="180"/>
      <c r="C217" s="156" t="s">
        <v>214</v>
      </c>
      <c r="D217" s="156" t="s">
        <v>124</v>
      </c>
      <c r="E217" s="157" t="s">
        <v>376</v>
      </c>
      <c r="F217" s="158" t="s">
        <v>518</v>
      </c>
      <c r="G217" s="159" t="s">
        <v>168</v>
      </c>
      <c r="H217" s="160">
        <v>19</v>
      </c>
      <c r="I217" s="135"/>
      <c r="J217" s="176">
        <f>ROUND(I217*H217,2)</f>
        <v>0</v>
      </c>
      <c r="K217" s="158" t="s">
        <v>128</v>
      </c>
      <c r="L217" s="30"/>
      <c r="M217" s="136" t="s">
        <v>1</v>
      </c>
      <c r="N217" s="137" t="s">
        <v>37</v>
      </c>
      <c r="O217" s="55"/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0" t="s">
        <v>129</v>
      </c>
      <c r="AT217" s="140" t="s">
        <v>124</v>
      </c>
      <c r="AU217" s="140" t="s">
        <v>81</v>
      </c>
      <c r="AY217" s="14" t="s">
        <v>122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4" t="s">
        <v>79</v>
      </c>
      <c r="BK217" s="141">
        <f>ROUND(I217*H217,2)</f>
        <v>0</v>
      </c>
      <c r="BL217" s="14" t="s">
        <v>129</v>
      </c>
      <c r="BM217" s="140" t="s">
        <v>262</v>
      </c>
    </row>
    <row r="218" spans="1:65" s="2" customFormat="1">
      <c r="A218" s="29"/>
      <c r="B218" s="180"/>
      <c r="C218" s="161"/>
      <c r="D218" s="162" t="s">
        <v>130</v>
      </c>
      <c r="E218" s="161"/>
      <c r="F218" s="163" t="s">
        <v>518</v>
      </c>
      <c r="G218" s="161"/>
      <c r="H218" s="161"/>
      <c r="I218" s="142"/>
      <c r="J218" s="161"/>
      <c r="K218" s="161"/>
      <c r="L218" s="30"/>
      <c r="M218" s="143"/>
      <c r="N218" s="144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130</v>
      </c>
      <c r="AU218" s="14" t="s">
        <v>81</v>
      </c>
    </row>
    <row r="219" spans="1:65" s="2" customFormat="1">
      <c r="A219" s="29"/>
      <c r="B219" s="180"/>
      <c r="C219" s="161"/>
      <c r="D219" s="164" t="s">
        <v>131</v>
      </c>
      <c r="E219" s="161"/>
      <c r="F219" s="165" t="s">
        <v>379</v>
      </c>
      <c r="G219" s="161"/>
      <c r="H219" s="161"/>
      <c r="I219" s="142"/>
      <c r="J219" s="161"/>
      <c r="K219" s="161"/>
      <c r="L219" s="30"/>
      <c r="M219" s="143"/>
      <c r="N219" s="144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131</v>
      </c>
      <c r="AU219" s="14" t="s">
        <v>81</v>
      </c>
    </row>
    <row r="220" spans="1:65" s="12" customFormat="1" ht="22.95" customHeight="1">
      <c r="B220" s="183"/>
      <c r="C220" s="166"/>
      <c r="D220" s="167" t="s">
        <v>71</v>
      </c>
      <c r="E220" s="168" t="s">
        <v>144</v>
      </c>
      <c r="F220" s="168" t="s">
        <v>519</v>
      </c>
      <c r="G220" s="166"/>
      <c r="H220" s="166"/>
      <c r="I220" s="127"/>
      <c r="J220" s="177">
        <f>BK220</f>
        <v>0</v>
      </c>
      <c r="K220" s="166"/>
      <c r="L220" s="125"/>
      <c r="M220" s="128"/>
      <c r="N220" s="129"/>
      <c r="O220" s="129"/>
      <c r="P220" s="130">
        <f>SUM(P221:P223)</f>
        <v>0</v>
      </c>
      <c r="Q220" s="129"/>
      <c r="R220" s="130">
        <f>SUM(R221:R223)</f>
        <v>0</v>
      </c>
      <c r="S220" s="129"/>
      <c r="T220" s="131">
        <f>SUM(T221:T223)</f>
        <v>0</v>
      </c>
      <c r="AR220" s="126" t="s">
        <v>79</v>
      </c>
      <c r="AT220" s="132" t="s">
        <v>71</v>
      </c>
      <c r="AU220" s="132" t="s">
        <v>79</v>
      </c>
      <c r="AY220" s="126" t="s">
        <v>122</v>
      </c>
      <c r="BK220" s="133">
        <f>SUM(BK221:BK223)</f>
        <v>0</v>
      </c>
    </row>
    <row r="221" spans="1:65" s="2" customFormat="1" ht="24.15" customHeight="1">
      <c r="A221" s="29"/>
      <c r="B221" s="180"/>
      <c r="C221" s="156" t="s">
        <v>301</v>
      </c>
      <c r="D221" s="156" t="s">
        <v>124</v>
      </c>
      <c r="E221" s="157" t="s">
        <v>520</v>
      </c>
      <c r="F221" s="158" t="s">
        <v>521</v>
      </c>
      <c r="G221" s="159" t="s">
        <v>135</v>
      </c>
      <c r="H221" s="160">
        <v>1</v>
      </c>
      <c r="I221" s="135"/>
      <c r="J221" s="176">
        <f>ROUND(I221*H221,2)</f>
        <v>0</v>
      </c>
      <c r="K221" s="158" t="s">
        <v>128</v>
      </c>
      <c r="L221" s="30"/>
      <c r="M221" s="136" t="s">
        <v>1</v>
      </c>
      <c r="N221" s="137" t="s">
        <v>37</v>
      </c>
      <c r="O221" s="55"/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40" t="s">
        <v>129</v>
      </c>
      <c r="AT221" s="140" t="s">
        <v>124</v>
      </c>
      <c r="AU221" s="140" t="s">
        <v>81</v>
      </c>
      <c r="AY221" s="14" t="s">
        <v>122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4" t="s">
        <v>79</v>
      </c>
      <c r="BK221" s="141">
        <f>ROUND(I221*H221,2)</f>
        <v>0</v>
      </c>
      <c r="BL221" s="14" t="s">
        <v>129</v>
      </c>
      <c r="BM221" s="140" t="s">
        <v>267</v>
      </c>
    </row>
    <row r="222" spans="1:65" s="2" customFormat="1" ht="19.2">
      <c r="A222" s="29"/>
      <c r="B222" s="180"/>
      <c r="C222" s="161"/>
      <c r="D222" s="162" t="s">
        <v>130</v>
      </c>
      <c r="E222" s="161"/>
      <c r="F222" s="163" t="s">
        <v>521</v>
      </c>
      <c r="G222" s="161"/>
      <c r="H222" s="161"/>
      <c r="I222" s="142"/>
      <c r="J222" s="161"/>
      <c r="K222" s="161"/>
      <c r="L222" s="30"/>
      <c r="M222" s="143"/>
      <c r="N222" s="144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130</v>
      </c>
      <c r="AU222" s="14" t="s">
        <v>81</v>
      </c>
    </row>
    <row r="223" spans="1:65" s="2" customFormat="1">
      <c r="A223" s="29"/>
      <c r="B223" s="180"/>
      <c r="C223" s="161"/>
      <c r="D223" s="164" t="s">
        <v>131</v>
      </c>
      <c r="E223" s="161"/>
      <c r="F223" s="165" t="s">
        <v>522</v>
      </c>
      <c r="G223" s="161"/>
      <c r="H223" s="161"/>
      <c r="I223" s="142"/>
      <c r="J223" s="161"/>
      <c r="K223" s="161"/>
      <c r="L223" s="30"/>
      <c r="M223" s="143"/>
      <c r="N223" s="144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131</v>
      </c>
      <c r="AU223" s="14" t="s">
        <v>81</v>
      </c>
    </row>
    <row r="224" spans="1:65" s="12" customFormat="1" ht="22.95" customHeight="1">
      <c r="B224" s="183"/>
      <c r="C224" s="166"/>
      <c r="D224" s="167" t="s">
        <v>71</v>
      </c>
      <c r="E224" s="168" t="s">
        <v>165</v>
      </c>
      <c r="F224" s="168" t="s">
        <v>380</v>
      </c>
      <c r="G224" s="166"/>
      <c r="H224" s="166"/>
      <c r="I224" s="127"/>
      <c r="J224" s="177">
        <f>BK224</f>
        <v>0</v>
      </c>
      <c r="K224" s="166"/>
      <c r="L224" s="125"/>
      <c r="M224" s="128"/>
      <c r="N224" s="129"/>
      <c r="O224" s="129"/>
      <c r="P224" s="130">
        <v>0</v>
      </c>
      <c r="Q224" s="129"/>
      <c r="R224" s="130">
        <v>0</v>
      </c>
      <c r="S224" s="129"/>
      <c r="T224" s="131">
        <v>0</v>
      </c>
      <c r="AR224" s="126" t="s">
        <v>79</v>
      </c>
      <c r="AT224" s="132" t="s">
        <v>71</v>
      </c>
      <c r="AU224" s="132" t="s">
        <v>79</v>
      </c>
      <c r="AY224" s="126" t="s">
        <v>122</v>
      </c>
      <c r="BK224" s="133">
        <v>0</v>
      </c>
    </row>
    <row r="225" spans="1:65" s="12" customFormat="1" ht="22.95" customHeight="1">
      <c r="B225" s="183"/>
      <c r="C225" s="166"/>
      <c r="D225" s="167" t="s">
        <v>71</v>
      </c>
      <c r="E225" s="168" t="s">
        <v>523</v>
      </c>
      <c r="F225" s="168" t="s">
        <v>524</v>
      </c>
      <c r="G225" s="166"/>
      <c r="H225" s="166"/>
      <c r="I225" s="127"/>
      <c r="J225" s="177">
        <f>BK225</f>
        <v>0</v>
      </c>
      <c r="K225" s="166"/>
      <c r="L225" s="125"/>
      <c r="M225" s="128"/>
      <c r="N225" s="129"/>
      <c r="O225" s="129"/>
      <c r="P225" s="130">
        <f>SUM(P226:P231)</f>
        <v>0</v>
      </c>
      <c r="Q225" s="129"/>
      <c r="R225" s="130">
        <f>SUM(R226:R231)</f>
        <v>0</v>
      </c>
      <c r="S225" s="129"/>
      <c r="T225" s="131">
        <f>SUM(T226:T231)</f>
        <v>0</v>
      </c>
      <c r="AR225" s="126" t="s">
        <v>79</v>
      </c>
      <c r="AT225" s="132" t="s">
        <v>71</v>
      </c>
      <c r="AU225" s="132" t="s">
        <v>79</v>
      </c>
      <c r="AY225" s="126" t="s">
        <v>122</v>
      </c>
      <c r="BK225" s="133">
        <f>SUM(BK226:BK231)</f>
        <v>0</v>
      </c>
    </row>
    <row r="226" spans="1:65" s="2" customFormat="1" ht="16.5" customHeight="1">
      <c r="A226" s="29"/>
      <c r="B226" s="180"/>
      <c r="C226" s="156" t="s">
        <v>218</v>
      </c>
      <c r="D226" s="156" t="s">
        <v>124</v>
      </c>
      <c r="E226" s="157" t="s">
        <v>525</v>
      </c>
      <c r="F226" s="158" t="s">
        <v>526</v>
      </c>
      <c r="G226" s="159" t="s">
        <v>168</v>
      </c>
      <c r="H226" s="160">
        <v>19</v>
      </c>
      <c r="I226" s="135"/>
      <c r="J226" s="176">
        <f>ROUND(I226*H226,2)</f>
        <v>0</v>
      </c>
      <c r="K226" s="158" t="s">
        <v>128</v>
      </c>
      <c r="L226" s="30"/>
      <c r="M226" s="136" t="s">
        <v>1</v>
      </c>
      <c r="N226" s="137" t="s">
        <v>37</v>
      </c>
      <c r="O226" s="55"/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0" t="s">
        <v>129</v>
      </c>
      <c r="AT226" s="140" t="s">
        <v>124</v>
      </c>
      <c r="AU226" s="140" t="s">
        <v>81</v>
      </c>
      <c r="AY226" s="14" t="s">
        <v>122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4" t="s">
        <v>79</v>
      </c>
      <c r="BK226" s="141">
        <f>ROUND(I226*H226,2)</f>
        <v>0</v>
      </c>
      <c r="BL226" s="14" t="s">
        <v>129</v>
      </c>
      <c r="BM226" s="140" t="s">
        <v>271</v>
      </c>
    </row>
    <row r="227" spans="1:65" s="2" customFormat="1">
      <c r="A227" s="29"/>
      <c r="B227" s="180"/>
      <c r="C227" s="161"/>
      <c r="D227" s="162" t="s">
        <v>130</v>
      </c>
      <c r="E227" s="161"/>
      <c r="F227" s="163" t="s">
        <v>526</v>
      </c>
      <c r="G227" s="161"/>
      <c r="H227" s="161"/>
      <c r="I227" s="142"/>
      <c r="J227" s="161"/>
      <c r="K227" s="161"/>
      <c r="L227" s="30"/>
      <c r="M227" s="143"/>
      <c r="N227" s="144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130</v>
      </c>
      <c r="AU227" s="14" t="s">
        <v>81</v>
      </c>
    </row>
    <row r="228" spans="1:65" s="2" customFormat="1">
      <c r="A228" s="29"/>
      <c r="B228" s="180"/>
      <c r="C228" s="161"/>
      <c r="D228" s="164" t="s">
        <v>131</v>
      </c>
      <c r="E228" s="161"/>
      <c r="F228" s="165" t="s">
        <v>527</v>
      </c>
      <c r="G228" s="161"/>
      <c r="H228" s="161"/>
      <c r="I228" s="142"/>
      <c r="J228" s="161"/>
      <c r="K228" s="161"/>
      <c r="L228" s="30"/>
      <c r="M228" s="143"/>
      <c r="N228" s="144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131</v>
      </c>
      <c r="AU228" s="14" t="s">
        <v>81</v>
      </c>
    </row>
    <row r="229" spans="1:65" s="2" customFormat="1" ht="24.15" customHeight="1">
      <c r="A229" s="29"/>
      <c r="B229" s="180"/>
      <c r="C229" s="156" t="s">
        <v>310</v>
      </c>
      <c r="D229" s="156" t="s">
        <v>124</v>
      </c>
      <c r="E229" s="157" t="s">
        <v>528</v>
      </c>
      <c r="F229" s="158" t="s">
        <v>529</v>
      </c>
      <c r="G229" s="159" t="s">
        <v>135</v>
      </c>
      <c r="H229" s="160">
        <v>2</v>
      </c>
      <c r="I229" s="135"/>
      <c r="J229" s="176">
        <f>ROUND(I229*H229,2)</f>
        <v>0</v>
      </c>
      <c r="K229" s="158" t="s">
        <v>128</v>
      </c>
      <c r="L229" s="30"/>
      <c r="M229" s="136" t="s">
        <v>1</v>
      </c>
      <c r="N229" s="137" t="s">
        <v>37</v>
      </c>
      <c r="O229" s="55"/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0" t="s">
        <v>129</v>
      </c>
      <c r="AT229" s="140" t="s">
        <v>124</v>
      </c>
      <c r="AU229" s="140" t="s">
        <v>81</v>
      </c>
      <c r="AY229" s="14" t="s">
        <v>122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4" t="s">
        <v>79</v>
      </c>
      <c r="BK229" s="141">
        <f>ROUND(I229*H229,2)</f>
        <v>0</v>
      </c>
      <c r="BL229" s="14" t="s">
        <v>129</v>
      </c>
      <c r="BM229" s="140" t="s">
        <v>276</v>
      </c>
    </row>
    <row r="230" spans="1:65" s="2" customFormat="1" ht="19.2">
      <c r="A230" s="29"/>
      <c r="B230" s="180"/>
      <c r="C230" s="161"/>
      <c r="D230" s="162" t="s">
        <v>130</v>
      </c>
      <c r="E230" s="161"/>
      <c r="F230" s="163" t="s">
        <v>529</v>
      </c>
      <c r="G230" s="161"/>
      <c r="H230" s="161"/>
      <c r="I230" s="142"/>
      <c r="J230" s="161"/>
      <c r="K230" s="161"/>
      <c r="L230" s="30"/>
      <c r="M230" s="143"/>
      <c r="N230" s="144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130</v>
      </c>
      <c r="AU230" s="14" t="s">
        <v>81</v>
      </c>
    </row>
    <row r="231" spans="1:65" s="2" customFormat="1">
      <c r="A231" s="29"/>
      <c r="B231" s="180"/>
      <c r="C231" s="161"/>
      <c r="D231" s="164" t="s">
        <v>131</v>
      </c>
      <c r="E231" s="161"/>
      <c r="F231" s="165" t="s">
        <v>530</v>
      </c>
      <c r="G231" s="161"/>
      <c r="H231" s="161"/>
      <c r="I231" s="142"/>
      <c r="J231" s="161"/>
      <c r="K231" s="161"/>
      <c r="L231" s="30"/>
      <c r="M231" s="143"/>
      <c r="N231" s="144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131</v>
      </c>
      <c r="AU231" s="14" t="s">
        <v>81</v>
      </c>
    </row>
    <row r="232" spans="1:65" s="12" customFormat="1" ht="22.95" customHeight="1">
      <c r="B232" s="183"/>
      <c r="C232" s="166"/>
      <c r="D232" s="167" t="s">
        <v>71</v>
      </c>
      <c r="E232" s="168" t="s">
        <v>531</v>
      </c>
      <c r="F232" s="168" t="s">
        <v>532</v>
      </c>
      <c r="G232" s="166"/>
      <c r="H232" s="166"/>
      <c r="I232" s="127"/>
      <c r="J232" s="177">
        <f>BK232</f>
        <v>0</v>
      </c>
      <c r="K232" s="166"/>
      <c r="L232" s="125"/>
      <c r="M232" s="128"/>
      <c r="N232" s="129"/>
      <c r="O232" s="129"/>
      <c r="P232" s="130">
        <f>SUM(P233:P238)</f>
        <v>0</v>
      </c>
      <c r="Q232" s="129"/>
      <c r="R232" s="130">
        <f>SUM(R233:R238)</f>
        <v>0</v>
      </c>
      <c r="S232" s="129"/>
      <c r="T232" s="131">
        <f>SUM(T233:T238)</f>
        <v>0</v>
      </c>
      <c r="AR232" s="126" t="s">
        <v>79</v>
      </c>
      <c r="AT232" s="132" t="s">
        <v>71</v>
      </c>
      <c r="AU232" s="132" t="s">
        <v>79</v>
      </c>
      <c r="AY232" s="126" t="s">
        <v>122</v>
      </c>
      <c r="BK232" s="133">
        <f>SUM(BK233:BK238)</f>
        <v>0</v>
      </c>
    </row>
    <row r="233" spans="1:65" s="2" customFormat="1" ht="16.5" customHeight="1">
      <c r="A233" s="29"/>
      <c r="B233" s="180"/>
      <c r="C233" s="156" t="s">
        <v>222</v>
      </c>
      <c r="D233" s="156" t="s">
        <v>124</v>
      </c>
      <c r="E233" s="157" t="s">
        <v>422</v>
      </c>
      <c r="F233" s="158" t="s">
        <v>423</v>
      </c>
      <c r="G233" s="159" t="s">
        <v>340</v>
      </c>
      <c r="H233" s="160">
        <v>1635.5029999999999</v>
      </c>
      <c r="I233" s="135"/>
      <c r="J233" s="176">
        <f>ROUND(I233*H233,2)</f>
        <v>0</v>
      </c>
      <c r="K233" s="158" t="s">
        <v>128</v>
      </c>
      <c r="L233" s="30"/>
      <c r="M233" s="136" t="s">
        <v>1</v>
      </c>
      <c r="N233" s="137" t="s">
        <v>37</v>
      </c>
      <c r="O233" s="55"/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0" t="s">
        <v>129</v>
      </c>
      <c r="AT233" s="140" t="s">
        <v>124</v>
      </c>
      <c r="AU233" s="140" t="s">
        <v>81</v>
      </c>
      <c r="AY233" s="14" t="s">
        <v>122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4" t="s">
        <v>79</v>
      </c>
      <c r="BK233" s="141">
        <f>ROUND(I233*H233,2)</f>
        <v>0</v>
      </c>
      <c r="BL233" s="14" t="s">
        <v>129</v>
      </c>
      <c r="BM233" s="140" t="s">
        <v>280</v>
      </c>
    </row>
    <row r="234" spans="1:65" s="2" customFormat="1">
      <c r="A234" s="29"/>
      <c r="B234" s="180"/>
      <c r="C234" s="161"/>
      <c r="D234" s="162" t="s">
        <v>130</v>
      </c>
      <c r="E234" s="161"/>
      <c r="F234" s="163" t="s">
        <v>423</v>
      </c>
      <c r="G234" s="161"/>
      <c r="H234" s="161"/>
      <c r="I234" s="142"/>
      <c r="J234" s="161"/>
      <c r="K234" s="161"/>
      <c r="L234" s="30"/>
      <c r="M234" s="143"/>
      <c r="N234" s="144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130</v>
      </c>
      <c r="AU234" s="14" t="s">
        <v>81</v>
      </c>
    </row>
    <row r="235" spans="1:65" s="2" customFormat="1">
      <c r="A235" s="29"/>
      <c r="B235" s="180"/>
      <c r="C235" s="161"/>
      <c r="D235" s="164" t="s">
        <v>131</v>
      </c>
      <c r="E235" s="161"/>
      <c r="F235" s="165" t="s">
        <v>425</v>
      </c>
      <c r="G235" s="161"/>
      <c r="H235" s="161"/>
      <c r="I235" s="142"/>
      <c r="J235" s="161"/>
      <c r="K235" s="161"/>
      <c r="L235" s="30"/>
      <c r="M235" s="143"/>
      <c r="N235" s="144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131</v>
      </c>
      <c r="AU235" s="14" t="s">
        <v>81</v>
      </c>
    </row>
    <row r="236" spans="1:65" s="2" customFormat="1" ht="21.75" customHeight="1">
      <c r="A236" s="29"/>
      <c r="B236" s="180"/>
      <c r="C236" s="156" t="s">
        <v>319</v>
      </c>
      <c r="D236" s="156" t="s">
        <v>124</v>
      </c>
      <c r="E236" s="157" t="s">
        <v>427</v>
      </c>
      <c r="F236" s="158" t="s">
        <v>428</v>
      </c>
      <c r="G236" s="159" t="s">
        <v>340</v>
      </c>
      <c r="H236" s="160">
        <v>1635.5029999999999</v>
      </c>
      <c r="I236" s="135"/>
      <c r="J236" s="176">
        <f>ROUND(I236*H236,2)</f>
        <v>0</v>
      </c>
      <c r="K236" s="158" t="s">
        <v>128</v>
      </c>
      <c r="L236" s="30"/>
      <c r="M236" s="136" t="s">
        <v>1</v>
      </c>
      <c r="N236" s="137" t="s">
        <v>37</v>
      </c>
      <c r="O236" s="55"/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0" t="s">
        <v>129</v>
      </c>
      <c r="AT236" s="140" t="s">
        <v>124</v>
      </c>
      <c r="AU236" s="140" t="s">
        <v>81</v>
      </c>
      <c r="AY236" s="14" t="s">
        <v>122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4" t="s">
        <v>79</v>
      </c>
      <c r="BK236" s="141">
        <f>ROUND(I236*H236,2)</f>
        <v>0</v>
      </c>
      <c r="BL236" s="14" t="s">
        <v>129</v>
      </c>
      <c r="BM236" s="140" t="s">
        <v>285</v>
      </c>
    </row>
    <row r="237" spans="1:65" s="2" customFormat="1">
      <c r="A237" s="29"/>
      <c r="B237" s="180"/>
      <c r="C237" s="161"/>
      <c r="D237" s="162" t="s">
        <v>130</v>
      </c>
      <c r="E237" s="161"/>
      <c r="F237" s="163" t="s">
        <v>428</v>
      </c>
      <c r="G237" s="161"/>
      <c r="H237" s="161"/>
      <c r="I237" s="142"/>
      <c r="J237" s="161"/>
      <c r="K237" s="161"/>
      <c r="L237" s="30"/>
      <c r="M237" s="143"/>
      <c r="N237" s="144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130</v>
      </c>
      <c r="AU237" s="14" t="s">
        <v>81</v>
      </c>
    </row>
    <row r="238" spans="1:65" s="2" customFormat="1">
      <c r="A238" s="29"/>
      <c r="B238" s="180"/>
      <c r="C238" s="161"/>
      <c r="D238" s="164" t="s">
        <v>131</v>
      </c>
      <c r="E238" s="161"/>
      <c r="F238" s="165" t="s">
        <v>430</v>
      </c>
      <c r="G238" s="161"/>
      <c r="H238" s="161"/>
      <c r="I238" s="142"/>
      <c r="J238" s="161"/>
      <c r="K238" s="161"/>
      <c r="L238" s="30"/>
      <c r="M238" s="143"/>
      <c r="N238" s="144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131</v>
      </c>
      <c r="AU238" s="14" t="s">
        <v>81</v>
      </c>
    </row>
    <row r="239" spans="1:65" s="12" customFormat="1" ht="25.95" customHeight="1">
      <c r="B239" s="183"/>
      <c r="C239" s="166"/>
      <c r="D239" s="167" t="s">
        <v>71</v>
      </c>
      <c r="E239" s="169" t="s">
        <v>431</v>
      </c>
      <c r="F239" s="169" t="s">
        <v>432</v>
      </c>
      <c r="G239" s="166"/>
      <c r="H239" s="166"/>
      <c r="I239" s="127"/>
      <c r="J239" s="178">
        <f>BK239</f>
        <v>0</v>
      </c>
      <c r="K239" s="166"/>
      <c r="L239" s="125"/>
      <c r="M239" s="128"/>
      <c r="N239" s="129"/>
      <c r="O239" s="129"/>
      <c r="P239" s="130">
        <f>SUM(P240:P264)</f>
        <v>0</v>
      </c>
      <c r="Q239" s="129"/>
      <c r="R239" s="130">
        <f>SUM(R240:R264)</f>
        <v>0</v>
      </c>
      <c r="S239" s="129"/>
      <c r="T239" s="131">
        <f>SUM(T240:T264)</f>
        <v>0</v>
      </c>
      <c r="AR239" s="126" t="s">
        <v>129</v>
      </c>
      <c r="AT239" s="132" t="s">
        <v>71</v>
      </c>
      <c r="AU239" s="132" t="s">
        <v>72</v>
      </c>
      <c r="AY239" s="126" t="s">
        <v>122</v>
      </c>
      <c r="BK239" s="133">
        <f>SUM(BK240:BK264)</f>
        <v>0</v>
      </c>
    </row>
    <row r="240" spans="1:65" s="2" customFormat="1" ht="16.5" customHeight="1">
      <c r="A240" s="29"/>
      <c r="B240" s="180"/>
      <c r="C240" s="156" t="s">
        <v>235</v>
      </c>
      <c r="D240" s="156" t="s">
        <v>124</v>
      </c>
      <c r="E240" s="157" t="s">
        <v>433</v>
      </c>
      <c r="F240" s="158" t="s">
        <v>533</v>
      </c>
      <c r="G240" s="159" t="s">
        <v>127</v>
      </c>
      <c r="H240" s="160">
        <v>718.32799999999997</v>
      </c>
      <c r="I240" s="135"/>
      <c r="J240" s="176">
        <f>ROUND(I240*H240,2)</f>
        <v>0</v>
      </c>
      <c r="K240" s="158" t="s">
        <v>128</v>
      </c>
      <c r="L240" s="30"/>
      <c r="M240" s="136" t="s">
        <v>1</v>
      </c>
      <c r="N240" s="137" t="s">
        <v>37</v>
      </c>
      <c r="O240" s="55"/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0" t="s">
        <v>435</v>
      </c>
      <c r="AT240" s="140" t="s">
        <v>124</v>
      </c>
      <c r="AU240" s="140" t="s">
        <v>79</v>
      </c>
      <c r="AY240" s="14" t="s">
        <v>122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4" t="s">
        <v>79</v>
      </c>
      <c r="BK240" s="141">
        <f>ROUND(I240*H240,2)</f>
        <v>0</v>
      </c>
      <c r="BL240" s="14" t="s">
        <v>435</v>
      </c>
      <c r="BM240" s="140" t="s">
        <v>289</v>
      </c>
    </row>
    <row r="241" spans="1:65" s="2" customFormat="1">
      <c r="A241" s="29"/>
      <c r="B241" s="180"/>
      <c r="C241" s="161"/>
      <c r="D241" s="162" t="s">
        <v>130</v>
      </c>
      <c r="E241" s="161"/>
      <c r="F241" s="163" t="s">
        <v>533</v>
      </c>
      <c r="G241" s="161"/>
      <c r="H241" s="161"/>
      <c r="I241" s="142"/>
      <c r="J241" s="161"/>
      <c r="K241" s="161"/>
      <c r="L241" s="30"/>
      <c r="M241" s="143"/>
      <c r="N241" s="144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130</v>
      </c>
      <c r="AU241" s="14" t="s">
        <v>79</v>
      </c>
    </row>
    <row r="242" spans="1:65" s="2" customFormat="1">
      <c r="A242" s="29"/>
      <c r="B242" s="180"/>
      <c r="C242" s="161"/>
      <c r="D242" s="164" t="s">
        <v>131</v>
      </c>
      <c r="E242" s="161"/>
      <c r="F242" s="165" t="s">
        <v>437</v>
      </c>
      <c r="G242" s="161"/>
      <c r="H242" s="161"/>
      <c r="I242" s="142"/>
      <c r="J242" s="161"/>
      <c r="K242" s="161"/>
      <c r="L242" s="30"/>
      <c r="M242" s="143"/>
      <c r="N242" s="144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131</v>
      </c>
      <c r="AU242" s="14" t="s">
        <v>79</v>
      </c>
    </row>
    <row r="243" spans="1:65" s="2" customFormat="1" ht="16.5" customHeight="1">
      <c r="A243" s="29"/>
      <c r="B243" s="180"/>
      <c r="C243" s="156" t="s">
        <v>348</v>
      </c>
      <c r="D243" s="156" t="s">
        <v>124</v>
      </c>
      <c r="E243" s="157" t="s">
        <v>439</v>
      </c>
      <c r="F243" s="158" t="s">
        <v>534</v>
      </c>
      <c r="G243" s="159" t="s">
        <v>127</v>
      </c>
      <c r="H243" s="160">
        <v>2186</v>
      </c>
      <c r="I243" s="135"/>
      <c r="J243" s="176">
        <f>ROUND(I243*H243,2)</f>
        <v>0</v>
      </c>
      <c r="K243" s="158" t="s">
        <v>128</v>
      </c>
      <c r="L243" s="30"/>
      <c r="M243" s="136" t="s">
        <v>1</v>
      </c>
      <c r="N243" s="137" t="s">
        <v>37</v>
      </c>
      <c r="O243" s="55"/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0" t="s">
        <v>435</v>
      </c>
      <c r="AT243" s="140" t="s">
        <v>124</v>
      </c>
      <c r="AU243" s="140" t="s">
        <v>79</v>
      </c>
      <c r="AY243" s="14" t="s">
        <v>122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4" t="s">
        <v>79</v>
      </c>
      <c r="BK243" s="141">
        <f>ROUND(I243*H243,2)</f>
        <v>0</v>
      </c>
      <c r="BL243" s="14" t="s">
        <v>435</v>
      </c>
      <c r="BM243" s="140" t="s">
        <v>295</v>
      </c>
    </row>
    <row r="244" spans="1:65" s="2" customFormat="1">
      <c r="A244" s="29"/>
      <c r="B244" s="180"/>
      <c r="C244" s="161"/>
      <c r="D244" s="162" t="s">
        <v>130</v>
      </c>
      <c r="E244" s="161"/>
      <c r="F244" s="163" t="s">
        <v>534</v>
      </c>
      <c r="G244" s="161"/>
      <c r="H244" s="161"/>
      <c r="I244" s="142"/>
      <c r="J244" s="161"/>
      <c r="K244" s="161"/>
      <c r="L244" s="30"/>
      <c r="M244" s="143"/>
      <c r="N244" s="144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130</v>
      </c>
      <c r="AU244" s="14" t="s">
        <v>79</v>
      </c>
    </row>
    <row r="245" spans="1:65" s="2" customFormat="1">
      <c r="A245" s="29"/>
      <c r="B245" s="180"/>
      <c r="C245" s="161"/>
      <c r="D245" s="164" t="s">
        <v>131</v>
      </c>
      <c r="E245" s="161"/>
      <c r="F245" s="165" t="s">
        <v>442</v>
      </c>
      <c r="G245" s="161"/>
      <c r="H245" s="161"/>
      <c r="I245" s="142"/>
      <c r="J245" s="161"/>
      <c r="K245" s="161"/>
      <c r="L245" s="30"/>
      <c r="M245" s="143"/>
      <c r="N245" s="144"/>
      <c r="O245" s="55"/>
      <c r="P245" s="55"/>
      <c r="Q245" s="55"/>
      <c r="R245" s="55"/>
      <c r="S245" s="55"/>
      <c r="T245" s="56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131</v>
      </c>
      <c r="AU245" s="14" t="s">
        <v>79</v>
      </c>
    </row>
    <row r="246" spans="1:65" s="2" customFormat="1" ht="24.15" customHeight="1">
      <c r="A246" s="29"/>
      <c r="B246" s="180"/>
      <c r="C246" s="156" t="s">
        <v>240</v>
      </c>
      <c r="D246" s="156" t="s">
        <v>124</v>
      </c>
      <c r="E246" s="157" t="s">
        <v>443</v>
      </c>
      <c r="F246" s="158" t="s">
        <v>535</v>
      </c>
      <c r="G246" s="159" t="s">
        <v>182</v>
      </c>
      <c r="H246" s="160">
        <v>941</v>
      </c>
      <c r="I246" s="135"/>
      <c r="J246" s="176">
        <f>ROUND(I246*H246,2)</f>
        <v>0</v>
      </c>
      <c r="K246" s="158" t="s">
        <v>128</v>
      </c>
      <c r="L246" s="30"/>
      <c r="M246" s="136" t="s">
        <v>1</v>
      </c>
      <c r="N246" s="137" t="s">
        <v>37</v>
      </c>
      <c r="O246" s="55"/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0" t="s">
        <v>435</v>
      </c>
      <c r="AT246" s="140" t="s">
        <v>124</v>
      </c>
      <c r="AU246" s="140" t="s">
        <v>79</v>
      </c>
      <c r="AY246" s="14" t="s">
        <v>122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4" t="s">
        <v>79</v>
      </c>
      <c r="BK246" s="141">
        <f>ROUND(I246*H246,2)</f>
        <v>0</v>
      </c>
      <c r="BL246" s="14" t="s">
        <v>435</v>
      </c>
      <c r="BM246" s="140" t="s">
        <v>299</v>
      </c>
    </row>
    <row r="247" spans="1:65" s="2" customFormat="1">
      <c r="A247" s="29"/>
      <c r="B247" s="180"/>
      <c r="C247" s="161"/>
      <c r="D247" s="162" t="s">
        <v>130</v>
      </c>
      <c r="E247" s="161"/>
      <c r="F247" s="163" t="s">
        <v>535</v>
      </c>
      <c r="G247" s="161"/>
      <c r="H247" s="161"/>
      <c r="I247" s="142"/>
      <c r="J247" s="161"/>
      <c r="K247" s="161"/>
      <c r="L247" s="30"/>
      <c r="M247" s="143"/>
      <c r="N247" s="144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130</v>
      </c>
      <c r="AU247" s="14" t="s">
        <v>79</v>
      </c>
    </row>
    <row r="248" spans="1:65" s="2" customFormat="1">
      <c r="A248" s="29"/>
      <c r="B248" s="180"/>
      <c r="C248" s="161"/>
      <c r="D248" s="164" t="s">
        <v>131</v>
      </c>
      <c r="E248" s="161"/>
      <c r="F248" s="165" t="s">
        <v>446</v>
      </c>
      <c r="G248" s="161"/>
      <c r="H248" s="161"/>
      <c r="I248" s="142"/>
      <c r="J248" s="161"/>
      <c r="K248" s="161"/>
      <c r="L248" s="30"/>
      <c r="M248" s="143"/>
      <c r="N248" s="144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131</v>
      </c>
      <c r="AU248" s="14" t="s">
        <v>79</v>
      </c>
    </row>
    <row r="249" spans="1:65" s="2" customFormat="1" ht="16.5" customHeight="1">
      <c r="A249" s="29"/>
      <c r="B249" s="180"/>
      <c r="C249" s="156" t="s">
        <v>357</v>
      </c>
      <c r="D249" s="156" t="s">
        <v>124</v>
      </c>
      <c r="E249" s="157" t="s">
        <v>448</v>
      </c>
      <c r="F249" s="158" t="s">
        <v>536</v>
      </c>
      <c r="G249" s="159" t="s">
        <v>450</v>
      </c>
      <c r="H249" s="160">
        <v>6</v>
      </c>
      <c r="I249" s="135"/>
      <c r="J249" s="176">
        <f>ROUND(I249*H249,2)</f>
        <v>0</v>
      </c>
      <c r="K249" s="158" t="s">
        <v>128</v>
      </c>
      <c r="L249" s="30"/>
      <c r="M249" s="136" t="s">
        <v>1</v>
      </c>
      <c r="N249" s="137" t="s">
        <v>37</v>
      </c>
      <c r="O249" s="55"/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0" t="s">
        <v>435</v>
      </c>
      <c r="AT249" s="140" t="s">
        <v>124</v>
      </c>
      <c r="AU249" s="140" t="s">
        <v>79</v>
      </c>
      <c r="AY249" s="14" t="s">
        <v>122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4" t="s">
        <v>79</v>
      </c>
      <c r="BK249" s="141">
        <f>ROUND(I249*H249,2)</f>
        <v>0</v>
      </c>
      <c r="BL249" s="14" t="s">
        <v>435</v>
      </c>
      <c r="BM249" s="140" t="s">
        <v>304</v>
      </c>
    </row>
    <row r="250" spans="1:65" s="2" customFormat="1">
      <c r="A250" s="29"/>
      <c r="B250" s="180"/>
      <c r="C250" s="161"/>
      <c r="D250" s="162" t="s">
        <v>130</v>
      </c>
      <c r="E250" s="161"/>
      <c r="F250" s="163" t="s">
        <v>536</v>
      </c>
      <c r="G250" s="161"/>
      <c r="H250" s="161"/>
      <c r="I250" s="142"/>
      <c r="J250" s="161"/>
      <c r="K250" s="161"/>
      <c r="L250" s="30"/>
      <c r="M250" s="143"/>
      <c r="N250" s="144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130</v>
      </c>
      <c r="AU250" s="14" t="s">
        <v>79</v>
      </c>
    </row>
    <row r="251" spans="1:65" s="2" customFormat="1">
      <c r="A251" s="29"/>
      <c r="B251" s="180"/>
      <c r="C251" s="161"/>
      <c r="D251" s="164" t="s">
        <v>131</v>
      </c>
      <c r="E251" s="161"/>
      <c r="F251" s="165" t="s">
        <v>452</v>
      </c>
      <c r="G251" s="161"/>
      <c r="H251" s="161"/>
      <c r="I251" s="142"/>
      <c r="J251" s="161"/>
      <c r="K251" s="161"/>
      <c r="L251" s="30"/>
      <c r="M251" s="143"/>
      <c r="N251" s="144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131</v>
      </c>
      <c r="AU251" s="14" t="s">
        <v>79</v>
      </c>
    </row>
    <row r="252" spans="1:65" s="2" customFormat="1" ht="21.75" customHeight="1">
      <c r="A252" s="29"/>
      <c r="B252" s="180"/>
      <c r="C252" s="156" t="s">
        <v>244</v>
      </c>
      <c r="D252" s="156" t="s">
        <v>124</v>
      </c>
      <c r="E252" s="157" t="s">
        <v>453</v>
      </c>
      <c r="F252" s="158" t="s">
        <v>537</v>
      </c>
      <c r="G252" s="159" t="s">
        <v>450</v>
      </c>
      <c r="H252" s="160">
        <v>1</v>
      </c>
      <c r="I252" s="135"/>
      <c r="J252" s="176">
        <f>ROUND(I252*H252,2)</f>
        <v>0</v>
      </c>
      <c r="K252" s="158" t="s">
        <v>128</v>
      </c>
      <c r="L252" s="30"/>
      <c r="M252" s="136" t="s">
        <v>1</v>
      </c>
      <c r="N252" s="137" t="s">
        <v>37</v>
      </c>
      <c r="O252" s="55"/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0" t="s">
        <v>435</v>
      </c>
      <c r="AT252" s="140" t="s">
        <v>124</v>
      </c>
      <c r="AU252" s="140" t="s">
        <v>79</v>
      </c>
      <c r="AY252" s="14" t="s">
        <v>122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4" t="s">
        <v>79</v>
      </c>
      <c r="BK252" s="141">
        <f>ROUND(I252*H252,2)</f>
        <v>0</v>
      </c>
      <c r="BL252" s="14" t="s">
        <v>435</v>
      </c>
      <c r="BM252" s="140" t="s">
        <v>308</v>
      </c>
    </row>
    <row r="253" spans="1:65" s="2" customFormat="1">
      <c r="A253" s="29"/>
      <c r="B253" s="180"/>
      <c r="C253" s="161"/>
      <c r="D253" s="162" t="s">
        <v>130</v>
      </c>
      <c r="E253" s="161"/>
      <c r="F253" s="163" t="s">
        <v>537</v>
      </c>
      <c r="G253" s="161"/>
      <c r="H253" s="161"/>
      <c r="I253" s="142"/>
      <c r="J253" s="161"/>
      <c r="K253" s="161"/>
      <c r="L253" s="30"/>
      <c r="M253" s="143"/>
      <c r="N253" s="144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130</v>
      </c>
      <c r="AU253" s="14" t="s">
        <v>79</v>
      </c>
    </row>
    <row r="254" spans="1:65" s="2" customFormat="1">
      <c r="A254" s="29"/>
      <c r="B254" s="180"/>
      <c r="C254" s="161"/>
      <c r="D254" s="164" t="s">
        <v>131</v>
      </c>
      <c r="E254" s="161"/>
      <c r="F254" s="165" t="s">
        <v>456</v>
      </c>
      <c r="G254" s="161"/>
      <c r="H254" s="161"/>
      <c r="I254" s="142"/>
      <c r="J254" s="161"/>
      <c r="K254" s="161"/>
      <c r="L254" s="30"/>
      <c r="M254" s="143"/>
      <c r="N254" s="144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131</v>
      </c>
      <c r="AU254" s="14" t="s">
        <v>79</v>
      </c>
    </row>
    <row r="255" spans="1:65" s="2" customFormat="1" ht="16.5" customHeight="1">
      <c r="A255" s="29"/>
      <c r="B255" s="180"/>
      <c r="C255" s="156" t="s">
        <v>366</v>
      </c>
      <c r="D255" s="156" t="s">
        <v>124</v>
      </c>
      <c r="E255" s="157" t="s">
        <v>458</v>
      </c>
      <c r="F255" s="158" t="s">
        <v>538</v>
      </c>
      <c r="G255" s="159" t="s">
        <v>460</v>
      </c>
      <c r="H255" s="160">
        <v>11</v>
      </c>
      <c r="I255" s="135"/>
      <c r="J255" s="176">
        <f>ROUND(I255*H255,2)</f>
        <v>0</v>
      </c>
      <c r="K255" s="158" t="s">
        <v>128</v>
      </c>
      <c r="L255" s="30"/>
      <c r="M255" s="136" t="s">
        <v>1</v>
      </c>
      <c r="N255" s="137" t="s">
        <v>37</v>
      </c>
      <c r="O255" s="55"/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0" t="s">
        <v>435</v>
      </c>
      <c r="AT255" s="140" t="s">
        <v>124</v>
      </c>
      <c r="AU255" s="140" t="s">
        <v>79</v>
      </c>
      <c r="AY255" s="14" t="s">
        <v>122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4" t="s">
        <v>79</v>
      </c>
      <c r="BK255" s="141">
        <f>ROUND(I255*H255,2)</f>
        <v>0</v>
      </c>
      <c r="BL255" s="14" t="s">
        <v>435</v>
      </c>
      <c r="BM255" s="140" t="s">
        <v>313</v>
      </c>
    </row>
    <row r="256" spans="1:65" s="2" customFormat="1">
      <c r="A256" s="29"/>
      <c r="B256" s="180"/>
      <c r="C256" s="161"/>
      <c r="D256" s="162" t="s">
        <v>130</v>
      </c>
      <c r="E256" s="161"/>
      <c r="F256" s="163" t="s">
        <v>538</v>
      </c>
      <c r="G256" s="161"/>
      <c r="H256" s="161"/>
      <c r="I256" s="142"/>
      <c r="J256" s="161"/>
      <c r="K256" s="161"/>
      <c r="L256" s="30"/>
      <c r="M256" s="143"/>
      <c r="N256" s="144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130</v>
      </c>
      <c r="AU256" s="14" t="s">
        <v>79</v>
      </c>
    </row>
    <row r="257" spans="1:65" s="2" customFormat="1">
      <c r="A257" s="29"/>
      <c r="B257" s="180"/>
      <c r="C257" s="161"/>
      <c r="D257" s="164" t="s">
        <v>131</v>
      </c>
      <c r="E257" s="161"/>
      <c r="F257" s="165" t="s">
        <v>462</v>
      </c>
      <c r="G257" s="161"/>
      <c r="H257" s="161"/>
      <c r="I257" s="142"/>
      <c r="J257" s="161"/>
      <c r="K257" s="161"/>
      <c r="L257" s="30"/>
      <c r="M257" s="143"/>
      <c r="N257" s="144"/>
      <c r="O257" s="55"/>
      <c r="P257" s="55"/>
      <c r="Q257" s="55"/>
      <c r="R257" s="55"/>
      <c r="S257" s="55"/>
      <c r="T257" s="56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131</v>
      </c>
      <c r="AU257" s="14" t="s">
        <v>79</v>
      </c>
    </row>
    <row r="258" spans="1:65" s="2" customFormat="1" ht="24.15" customHeight="1">
      <c r="A258" s="29"/>
      <c r="B258" s="180"/>
      <c r="C258" s="156" t="s">
        <v>249</v>
      </c>
      <c r="D258" s="156" t="s">
        <v>124</v>
      </c>
      <c r="E258" s="157" t="s">
        <v>463</v>
      </c>
      <c r="F258" s="158" t="s">
        <v>539</v>
      </c>
      <c r="G258" s="159" t="s">
        <v>168</v>
      </c>
      <c r="H258" s="160">
        <v>270</v>
      </c>
      <c r="I258" s="135"/>
      <c r="J258" s="176">
        <f>ROUND(I258*H258,2)</f>
        <v>0</v>
      </c>
      <c r="K258" s="158" t="s">
        <v>128</v>
      </c>
      <c r="L258" s="30"/>
      <c r="M258" s="136" t="s">
        <v>1</v>
      </c>
      <c r="N258" s="137" t="s">
        <v>37</v>
      </c>
      <c r="O258" s="55"/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0" t="s">
        <v>435</v>
      </c>
      <c r="AT258" s="140" t="s">
        <v>124</v>
      </c>
      <c r="AU258" s="140" t="s">
        <v>79</v>
      </c>
      <c r="AY258" s="14" t="s">
        <v>122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4" t="s">
        <v>79</v>
      </c>
      <c r="BK258" s="141">
        <f>ROUND(I258*H258,2)</f>
        <v>0</v>
      </c>
      <c r="BL258" s="14" t="s">
        <v>435</v>
      </c>
      <c r="BM258" s="140" t="s">
        <v>317</v>
      </c>
    </row>
    <row r="259" spans="1:65" s="2" customFormat="1">
      <c r="A259" s="29"/>
      <c r="B259" s="180"/>
      <c r="C259" s="161"/>
      <c r="D259" s="162" t="s">
        <v>130</v>
      </c>
      <c r="E259" s="161"/>
      <c r="F259" s="163" t="s">
        <v>539</v>
      </c>
      <c r="G259" s="161"/>
      <c r="H259" s="161"/>
      <c r="I259" s="142"/>
      <c r="J259" s="161"/>
      <c r="K259" s="161"/>
      <c r="L259" s="30"/>
      <c r="M259" s="143"/>
      <c r="N259" s="144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130</v>
      </c>
      <c r="AU259" s="14" t="s">
        <v>79</v>
      </c>
    </row>
    <row r="260" spans="1:65" s="2" customFormat="1">
      <c r="A260" s="29"/>
      <c r="B260" s="180"/>
      <c r="C260" s="161"/>
      <c r="D260" s="164" t="s">
        <v>131</v>
      </c>
      <c r="E260" s="161"/>
      <c r="F260" s="165" t="s">
        <v>466</v>
      </c>
      <c r="G260" s="161"/>
      <c r="H260" s="161"/>
      <c r="I260" s="142"/>
      <c r="J260" s="161"/>
      <c r="K260" s="161"/>
      <c r="L260" s="30"/>
      <c r="M260" s="143"/>
      <c r="N260" s="144"/>
      <c r="O260" s="55"/>
      <c r="P260" s="55"/>
      <c r="Q260" s="55"/>
      <c r="R260" s="55"/>
      <c r="S260" s="55"/>
      <c r="T260" s="56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131</v>
      </c>
      <c r="AU260" s="14" t="s">
        <v>79</v>
      </c>
    </row>
    <row r="261" spans="1:65" s="2" customFormat="1" ht="16.5" customHeight="1">
      <c r="A261" s="29"/>
      <c r="B261" s="180"/>
      <c r="C261" s="170" t="s">
        <v>375</v>
      </c>
      <c r="D261" s="170" t="s">
        <v>479</v>
      </c>
      <c r="E261" s="171" t="s">
        <v>540</v>
      </c>
      <c r="F261" s="172" t="s">
        <v>541</v>
      </c>
      <c r="G261" s="173" t="s">
        <v>135</v>
      </c>
      <c r="H261" s="174">
        <v>2</v>
      </c>
      <c r="I261" s="145"/>
      <c r="J261" s="179">
        <f>ROUND(I261*H261,2)</f>
        <v>0</v>
      </c>
      <c r="K261" s="172" t="s">
        <v>128</v>
      </c>
      <c r="L261" s="146"/>
      <c r="M261" s="147" t="s">
        <v>1</v>
      </c>
      <c r="N261" s="148" t="s">
        <v>37</v>
      </c>
      <c r="O261" s="55"/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0" t="s">
        <v>435</v>
      </c>
      <c r="AT261" s="140" t="s">
        <v>479</v>
      </c>
      <c r="AU261" s="140" t="s">
        <v>79</v>
      </c>
      <c r="AY261" s="14" t="s">
        <v>122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4" t="s">
        <v>79</v>
      </c>
      <c r="BK261" s="141">
        <f>ROUND(I261*H261,2)</f>
        <v>0</v>
      </c>
      <c r="BL261" s="14" t="s">
        <v>435</v>
      </c>
      <c r="BM261" s="140" t="s">
        <v>322</v>
      </c>
    </row>
    <row r="262" spans="1:65" s="2" customFormat="1">
      <c r="A262" s="29"/>
      <c r="B262" s="180"/>
      <c r="C262" s="161"/>
      <c r="D262" s="162" t="s">
        <v>130</v>
      </c>
      <c r="E262" s="161"/>
      <c r="F262" s="163" t="s">
        <v>541</v>
      </c>
      <c r="G262" s="161"/>
      <c r="H262" s="161"/>
      <c r="I262" s="142"/>
      <c r="J262" s="161"/>
      <c r="K262" s="161"/>
      <c r="L262" s="30"/>
      <c r="M262" s="143"/>
      <c r="N262" s="144"/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130</v>
      </c>
      <c r="AU262" s="14" t="s">
        <v>79</v>
      </c>
    </row>
    <row r="263" spans="1:65" s="2" customFormat="1" ht="16.5" customHeight="1">
      <c r="A263" s="29"/>
      <c r="B263" s="180"/>
      <c r="C263" s="170" t="s">
        <v>253</v>
      </c>
      <c r="D263" s="170" t="s">
        <v>479</v>
      </c>
      <c r="E263" s="171" t="s">
        <v>542</v>
      </c>
      <c r="F263" s="172" t="s">
        <v>543</v>
      </c>
      <c r="G263" s="173" t="s">
        <v>340</v>
      </c>
      <c r="H263" s="174">
        <v>26.100999999999999</v>
      </c>
      <c r="I263" s="145"/>
      <c r="J263" s="179">
        <f>ROUND(I263*H263,2)</f>
        <v>0</v>
      </c>
      <c r="K263" s="172" t="s">
        <v>128</v>
      </c>
      <c r="L263" s="146"/>
      <c r="M263" s="147" t="s">
        <v>1</v>
      </c>
      <c r="N263" s="148" t="s">
        <v>37</v>
      </c>
      <c r="O263" s="55"/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0" t="s">
        <v>435</v>
      </c>
      <c r="AT263" s="140" t="s">
        <v>479</v>
      </c>
      <c r="AU263" s="140" t="s">
        <v>79</v>
      </c>
      <c r="AY263" s="14" t="s">
        <v>122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4" t="s">
        <v>79</v>
      </c>
      <c r="BK263" s="141">
        <f>ROUND(I263*H263,2)</f>
        <v>0</v>
      </c>
      <c r="BL263" s="14" t="s">
        <v>435</v>
      </c>
      <c r="BM263" s="140" t="s">
        <v>326</v>
      </c>
    </row>
    <row r="264" spans="1:65" s="2" customFormat="1">
      <c r="A264" s="29"/>
      <c r="B264" s="180"/>
      <c r="C264" s="161"/>
      <c r="D264" s="162" t="s">
        <v>130</v>
      </c>
      <c r="E264" s="161"/>
      <c r="F264" s="163" t="s">
        <v>543</v>
      </c>
      <c r="G264" s="161"/>
      <c r="H264" s="161"/>
      <c r="I264" s="142"/>
      <c r="J264" s="161"/>
      <c r="K264" s="161"/>
      <c r="L264" s="30"/>
      <c r="M264" s="149"/>
      <c r="N264" s="150"/>
      <c r="O264" s="151"/>
      <c r="P264" s="151"/>
      <c r="Q264" s="151"/>
      <c r="R264" s="151"/>
      <c r="S264" s="151"/>
      <c r="T264" s="15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130</v>
      </c>
      <c r="AU264" s="14" t="s">
        <v>79</v>
      </c>
    </row>
    <row r="265" spans="1:65" s="2" customFormat="1" ht="6.9" customHeight="1">
      <c r="A265" s="29"/>
      <c r="B265" s="186"/>
      <c r="C265" s="175"/>
      <c r="D265" s="175"/>
      <c r="E265" s="175"/>
      <c r="F265" s="175"/>
      <c r="G265" s="175"/>
      <c r="H265" s="175"/>
      <c r="I265" s="45"/>
      <c r="J265" s="175"/>
      <c r="K265" s="175"/>
      <c r="L265" s="30"/>
      <c r="M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</row>
  </sheetData>
  <sheetProtection algorithmName="SHA-512" hashValue="051p7MLsojs+yPSQCuBxre3qTTNRyzzS3l9jTs1vX4Z5x2czGmMmJe2FvHiYhSKczv9WzCNVEFn7p5l7R2N0dw==" saltValue="A3q+Ief/gEtk/7WBdVKYRA==" spinCount="100000" sheet="1" formatCells="0" formatColumns="0" formatRows="0" insertColumns="0" insertRows="0" insertHyperlinks="0" deleteColumns="0" deleteRows="0" sort="0" autoFilter="0" pivotTables="0"/>
  <autoFilter ref="C124:K264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200-000000000000}"/>
    <hyperlink ref="F133" r:id="rId2" xr:uid="{00000000-0004-0000-0200-000001000000}"/>
    <hyperlink ref="F136" r:id="rId3" xr:uid="{00000000-0004-0000-0200-000002000000}"/>
    <hyperlink ref="F139" r:id="rId4" xr:uid="{00000000-0004-0000-0200-000003000000}"/>
    <hyperlink ref="F142" r:id="rId5" xr:uid="{00000000-0004-0000-0200-000004000000}"/>
    <hyperlink ref="F145" r:id="rId6" xr:uid="{00000000-0004-0000-0200-000005000000}"/>
    <hyperlink ref="F148" r:id="rId7" xr:uid="{00000000-0004-0000-0200-000006000000}"/>
    <hyperlink ref="F151" r:id="rId8" xr:uid="{00000000-0004-0000-0200-000007000000}"/>
    <hyperlink ref="F154" r:id="rId9" xr:uid="{00000000-0004-0000-0200-000008000000}"/>
    <hyperlink ref="F157" r:id="rId10" xr:uid="{00000000-0004-0000-0200-000009000000}"/>
    <hyperlink ref="F160" r:id="rId11" xr:uid="{00000000-0004-0000-0200-00000A000000}"/>
    <hyperlink ref="F163" r:id="rId12" xr:uid="{00000000-0004-0000-0200-00000B000000}"/>
    <hyperlink ref="F166" r:id="rId13" xr:uid="{00000000-0004-0000-0200-00000C000000}"/>
    <hyperlink ref="F169" r:id="rId14" xr:uid="{00000000-0004-0000-0200-00000D000000}"/>
    <hyperlink ref="F172" r:id="rId15" xr:uid="{00000000-0004-0000-0200-00000E000000}"/>
    <hyperlink ref="F176" r:id="rId16" xr:uid="{00000000-0004-0000-0200-00000F000000}"/>
    <hyperlink ref="F179" r:id="rId17" xr:uid="{00000000-0004-0000-0200-000010000000}"/>
    <hyperlink ref="F182" r:id="rId18" xr:uid="{00000000-0004-0000-0200-000011000000}"/>
    <hyperlink ref="F185" r:id="rId19" xr:uid="{00000000-0004-0000-0200-000012000000}"/>
    <hyperlink ref="F188" r:id="rId20" xr:uid="{00000000-0004-0000-0200-000013000000}"/>
    <hyperlink ref="F191" r:id="rId21" xr:uid="{00000000-0004-0000-0200-000014000000}"/>
    <hyperlink ref="F194" r:id="rId22" xr:uid="{00000000-0004-0000-0200-000015000000}"/>
    <hyperlink ref="F197" r:id="rId23" xr:uid="{00000000-0004-0000-0200-000016000000}"/>
    <hyperlink ref="F200" r:id="rId24" xr:uid="{00000000-0004-0000-0200-000017000000}"/>
    <hyperlink ref="F204" r:id="rId25" xr:uid="{00000000-0004-0000-0200-000018000000}"/>
    <hyperlink ref="F207" r:id="rId26" xr:uid="{00000000-0004-0000-0200-000019000000}"/>
    <hyperlink ref="F210" r:id="rId27" xr:uid="{00000000-0004-0000-0200-00001A000000}"/>
    <hyperlink ref="F213" r:id="rId28" xr:uid="{00000000-0004-0000-0200-00001B000000}"/>
    <hyperlink ref="F216" r:id="rId29" xr:uid="{00000000-0004-0000-0200-00001C000000}"/>
    <hyperlink ref="F219" r:id="rId30" xr:uid="{00000000-0004-0000-0200-00001D000000}"/>
    <hyperlink ref="F223" r:id="rId31" xr:uid="{00000000-0004-0000-0200-00001E000000}"/>
    <hyperlink ref="F228" r:id="rId32" xr:uid="{00000000-0004-0000-0200-00001F000000}"/>
    <hyperlink ref="F231" r:id="rId33" xr:uid="{00000000-0004-0000-0200-000020000000}"/>
    <hyperlink ref="F235" r:id="rId34" xr:uid="{00000000-0004-0000-0200-000021000000}"/>
    <hyperlink ref="F238" r:id="rId35" xr:uid="{00000000-0004-0000-0200-000022000000}"/>
    <hyperlink ref="F242" r:id="rId36" xr:uid="{00000000-0004-0000-0200-000023000000}"/>
    <hyperlink ref="F245" r:id="rId37" xr:uid="{00000000-0004-0000-0200-000024000000}"/>
    <hyperlink ref="F248" r:id="rId38" xr:uid="{00000000-0004-0000-0200-000025000000}"/>
    <hyperlink ref="F251" r:id="rId39" xr:uid="{00000000-0004-0000-0200-000026000000}"/>
    <hyperlink ref="F254" r:id="rId40" xr:uid="{00000000-0004-0000-0200-000027000000}"/>
    <hyperlink ref="F257" r:id="rId41" xr:uid="{00000000-0004-0000-0200-000028000000}"/>
    <hyperlink ref="F260" r:id="rId42" xr:uid="{00000000-0004-0000-02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topLeftCell="A95" workbookViewId="0">
      <selection activeCell="J118" activeCellId="1" sqref="C118:H148 J118:K14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8" t="str">
        <f>'Rekapitulace stavby'!K6</f>
        <v>Polní cesty C 10 a C 12 - KoPÚ Horní Záblatí</v>
      </c>
      <c r="F7" s="229"/>
      <c r="G7" s="229"/>
      <c r="H7" s="22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544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00"/>
      <c r="G18" s="200"/>
      <c r="H18" s="20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04" t="s">
        <v>1</v>
      </c>
      <c r="F27" s="204"/>
      <c r="G27" s="204"/>
      <c r="H27" s="20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ROUND((SUM(BE118:BE147)),  2)</f>
        <v>0</v>
      </c>
      <c r="G33" s="29"/>
      <c r="H33" s="29"/>
      <c r="I33" s="96">
        <v>0.21</v>
      </c>
      <c r="J33" s="95">
        <f>ROUND(((SUM(BE118:BE147))*I33),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ROUND((SUM(BF118:BF147)),  2)</f>
        <v>0</v>
      </c>
      <c r="G34" s="29"/>
      <c r="H34" s="29"/>
      <c r="I34" s="96">
        <v>0.15</v>
      </c>
      <c r="J34" s="95">
        <f>ROUND(((SUM(BF118:BF147))*I34),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ROUND((SUM(BG118:BG147)),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ROUND((SUM(BH118:BH147)),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ROUND((SUM(BI118:BI147)),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Polní cesty C 10 a C 12 - KoPÚ Horní Záblatí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105 - Náhradní výsadba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99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1:31" s="10" customFormat="1" ht="19.95" customHeight="1">
      <c r="B98" s="112"/>
      <c r="D98" s="113" t="s">
        <v>100</v>
      </c>
      <c r="E98" s="114"/>
      <c r="F98" s="114"/>
      <c r="G98" s="114"/>
      <c r="H98" s="114"/>
      <c r="I98" s="114"/>
      <c r="J98" s="115">
        <f>J120</f>
        <v>0</v>
      </c>
      <c r="L98" s="112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>
      <c r="A105" s="29"/>
      <c r="B105" s="30"/>
      <c r="C105" s="18" t="s">
        <v>107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8" t="str">
        <f>E7</f>
        <v>Polní cesty C 10 a C 12 - KoPÚ Horní Záblatí</v>
      </c>
      <c r="F108" s="229"/>
      <c r="G108" s="229"/>
      <c r="H108" s="2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92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>SO 105 - Náhradní výsadba</v>
      </c>
      <c r="F110" s="227"/>
      <c r="G110" s="227"/>
      <c r="H110" s="22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19</v>
      </c>
      <c r="D112" s="29"/>
      <c r="E112" s="29"/>
      <c r="F112" s="22" t="str">
        <f>F12</f>
        <v xml:space="preserve"> </v>
      </c>
      <c r="G112" s="29"/>
      <c r="H112" s="29"/>
      <c r="I112" s="24" t="s">
        <v>21</v>
      </c>
      <c r="J112" s="52" t="str">
        <f>IF(J12="","",J12)</f>
        <v>27. 3. 2023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>
      <c r="A114" s="29"/>
      <c r="B114" s="30"/>
      <c r="C114" s="24" t="s">
        <v>23</v>
      </c>
      <c r="D114" s="29"/>
      <c r="E114" s="29"/>
      <c r="F114" s="22" t="str">
        <f>E15</f>
        <v>Státní pozemkový úřad, Krajský pozemkový úřad pro Jihočeský kraj, Pobočka Prachatice</v>
      </c>
      <c r="G114" s="29"/>
      <c r="H114" s="29"/>
      <c r="I114" s="24" t="s">
        <v>28</v>
      </c>
      <c r="J114" s="27" t="str">
        <f>E21</f>
        <v>Ing. Petr Kaplan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>
      <c r="A115" s="29"/>
      <c r="B115" s="30"/>
      <c r="C115" s="24" t="s">
        <v>26</v>
      </c>
      <c r="D115" s="29"/>
      <c r="E115" s="29"/>
      <c r="F115" s="22" t="str">
        <f>IF(E18="","",E18)</f>
        <v>Vyplň údaj</v>
      </c>
      <c r="G115" s="29"/>
      <c r="H115" s="29"/>
      <c r="I115" s="2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6"/>
      <c r="B117" s="117"/>
      <c r="C117" s="118" t="s">
        <v>108</v>
      </c>
      <c r="D117" s="119" t="s">
        <v>57</v>
      </c>
      <c r="E117" s="119" t="s">
        <v>53</v>
      </c>
      <c r="F117" s="119" t="s">
        <v>54</v>
      </c>
      <c r="G117" s="119" t="s">
        <v>109</v>
      </c>
      <c r="H117" s="119" t="s">
        <v>110</v>
      </c>
      <c r="I117" s="119" t="s">
        <v>111</v>
      </c>
      <c r="J117" s="119" t="s">
        <v>96</v>
      </c>
      <c r="K117" s="120" t="s">
        <v>112</v>
      </c>
      <c r="L117" s="121"/>
      <c r="M117" s="59" t="s">
        <v>1</v>
      </c>
      <c r="N117" s="60" t="s">
        <v>36</v>
      </c>
      <c r="O117" s="60" t="s">
        <v>113</v>
      </c>
      <c r="P117" s="60" t="s">
        <v>114</v>
      </c>
      <c r="Q117" s="60" t="s">
        <v>115</v>
      </c>
      <c r="R117" s="60" t="s">
        <v>116</v>
      </c>
      <c r="S117" s="60" t="s">
        <v>117</v>
      </c>
      <c r="T117" s="61" t="s">
        <v>118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</row>
    <row r="118" spans="1:65" s="2" customFormat="1" ht="22.95" customHeight="1">
      <c r="A118" s="29"/>
      <c r="B118" s="30"/>
      <c r="C118" s="181" t="s">
        <v>119</v>
      </c>
      <c r="D118" s="161"/>
      <c r="E118" s="161"/>
      <c r="F118" s="161"/>
      <c r="G118" s="161"/>
      <c r="H118" s="161"/>
      <c r="I118" s="29"/>
      <c r="J118" s="182">
        <f>BK118</f>
        <v>0</v>
      </c>
      <c r="K118" s="161"/>
      <c r="L118" s="30"/>
      <c r="M118" s="62"/>
      <c r="N118" s="53"/>
      <c r="O118" s="63"/>
      <c r="P118" s="122">
        <f>P119</f>
        <v>0</v>
      </c>
      <c r="Q118" s="63"/>
      <c r="R118" s="122">
        <f>R119</f>
        <v>0</v>
      </c>
      <c r="S118" s="63"/>
      <c r="T118" s="12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71</v>
      </c>
      <c r="AU118" s="14" t="s">
        <v>98</v>
      </c>
      <c r="BK118" s="124">
        <f>BK119</f>
        <v>0</v>
      </c>
    </row>
    <row r="119" spans="1:65" s="12" customFormat="1" ht="25.95" customHeight="1">
      <c r="B119" s="125"/>
      <c r="C119" s="166"/>
      <c r="D119" s="167" t="s">
        <v>71</v>
      </c>
      <c r="E119" s="169" t="s">
        <v>120</v>
      </c>
      <c r="F119" s="169" t="s">
        <v>121</v>
      </c>
      <c r="G119" s="166"/>
      <c r="H119" s="166"/>
      <c r="I119" s="127"/>
      <c r="J119" s="178">
        <f>BK119</f>
        <v>0</v>
      </c>
      <c r="K119" s="166"/>
      <c r="L119" s="125"/>
      <c r="M119" s="128"/>
      <c r="N119" s="129"/>
      <c r="O119" s="129"/>
      <c r="P119" s="130">
        <f>P120</f>
        <v>0</v>
      </c>
      <c r="Q119" s="129"/>
      <c r="R119" s="130">
        <f>R120</f>
        <v>0</v>
      </c>
      <c r="S119" s="129"/>
      <c r="T119" s="131">
        <f>T120</f>
        <v>0</v>
      </c>
      <c r="AR119" s="126" t="s">
        <v>79</v>
      </c>
      <c r="AT119" s="132" t="s">
        <v>71</v>
      </c>
      <c r="AU119" s="132" t="s">
        <v>72</v>
      </c>
      <c r="AY119" s="126" t="s">
        <v>122</v>
      </c>
      <c r="BK119" s="133">
        <f>BK120</f>
        <v>0</v>
      </c>
    </row>
    <row r="120" spans="1:65" s="12" customFormat="1" ht="22.95" customHeight="1">
      <c r="B120" s="125"/>
      <c r="C120" s="166"/>
      <c r="D120" s="167" t="s">
        <v>71</v>
      </c>
      <c r="E120" s="168" t="s">
        <v>79</v>
      </c>
      <c r="F120" s="168" t="s">
        <v>123</v>
      </c>
      <c r="G120" s="166"/>
      <c r="H120" s="166"/>
      <c r="I120" s="127"/>
      <c r="J120" s="177">
        <f>BK120</f>
        <v>0</v>
      </c>
      <c r="K120" s="166"/>
      <c r="L120" s="125"/>
      <c r="M120" s="128"/>
      <c r="N120" s="129"/>
      <c r="O120" s="129"/>
      <c r="P120" s="130">
        <f>SUM(P121:P147)</f>
        <v>0</v>
      </c>
      <c r="Q120" s="129"/>
      <c r="R120" s="130">
        <f>SUM(R121:R147)</f>
        <v>0</v>
      </c>
      <c r="S120" s="129"/>
      <c r="T120" s="131">
        <f>SUM(T121:T147)</f>
        <v>0</v>
      </c>
      <c r="AR120" s="126" t="s">
        <v>79</v>
      </c>
      <c r="AT120" s="132" t="s">
        <v>71</v>
      </c>
      <c r="AU120" s="132" t="s">
        <v>79</v>
      </c>
      <c r="AY120" s="126" t="s">
        <v>122</v>
      </c>
      <c r="BK120" s="133">
        <f>SUM(BK121:BK147)</f>
        <v>0</v>
      </c>
    </row>
    <row r="121" spans="1:65" s="2" customFormat="1" ht="33" customHeight="1">
      <c r="A121" s="29"/>
      <c r="B121" s="134"/>
      <c r="C121" s="156" t="s">
        <v>79</v>
      </c>
      <c r="D121" s="156" t="s">
        <v>124</v>
      </c>
      <c r="E121" s="157" t="s">
        <v>545</v>
      </c>
      <c r="F121" s="158" t="s">
        <v>546</v>
      </c>
      <c r="G121" s="159" t="s">
        <v>135</v>
      </c>
      <c r="H121" s="160">
        <v>40</v>
      </c>
      <c r="I121" s="135"/>
      <c r="J121" s="176">
        <f>ROUND(I121*H121,2)</f>
        <v>0</v>
      </c>
      <c r="K121" s="158" t="s">
        <v>128</v>
      </c>
      <c r="L121" s="30"/>
      <c r="M121" s="136" t="s">
        <v>1</v>
      </c>
      <c r="N121" s="137" t="s">
        <v>37</v>
      </c>
      <c r="O121" s="55"/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0" t="s">
        <v>129</v>
      </c>
      <c r="AT121" s="140" t="s">
        <v>124</v>
      </c>
      <c r="AU121" s="140" t="s">
        <v>81</v>
      </c>
      <c r="AY121" s="14" t="s">
        <v>122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4" t="s">
        <v>79</v>
      </c>
      <c r="BK121" s="141">
        <f>ROUND(I121*H121,2)</f>
        <v>0</v>
      </c>
      <c r="BL121" s="14" t="s">
        <v>129</v>
      </c>
      <c r="BM121" s="140" t="s">
        <v>81</v>
      </c>
    </row>
    <row r="122" spans="1:65" s="2" customFormat="1" ht="28.8">
      <c r="A122" s="29"/>
      <c r="B122" s="30"/>
      <c r="C122" s="161"/>
      <c r="D122" s="162" t="s">
        <v>130</v>
      </c>
      <c r="E122" s="161"/>
      <c r="F122" s="163" t="s">
        <v>547</v>
      </c>
      <c r="G122" s="161"/>
      <c r="H122" s="161"/>
      <c r="I122" s="142"/>
      <c r="J122" s="161"/>
      <c r="K122" s="161"/>
      <c r="L122" s="30"/>
      <c r="M122" s="143"/>
      <c r="N122" s="144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130</v>
      </c>
      <c r="AU122" s="14" t="s">
        <v>81</v>
      </c>
    </row>
    <row r="123" spans="1:65" s="2" customFormat="1">
      <c r="A123" s="29"/>
      <c r="B123" s="30"/>
      <c r="C123" s="161"/>
      <c r="D123" s="164" t="s">
        <v>131</v>
      </c>
      <c r="E123" s="161"/>
      <c r="F123" s="165" t="s">
        <v>548</v>
      </c>
      <c r="G123" s="161"/>
      <c r="H123" s="161"/>
      <c r="I123" s="142"/>
      <c r="J123" s="161"/>
      <c r="K123" s="161"/>
      <c r="L123" s="30"/>
      <c r="M123" s="143"/>
      <c r="N123" s="144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131</v>
      </c>
      <c r="AU123" s="14" t="s">
        <v>81</v>
      </c>
    </row>
    <row r="124" spans="1:65" s="2" customFormat="1" ht="96">
      <c r="A124" s="29"/>
      <c r="B124" s="30"/>
      <c r="C124" s="161"/>
      <c r="D124" s="162" t="s">
        <v>549</v>
      </c>
      <c r="E124" s="161"/>
      <c r="F124" s="187" t="s">
        <v>550</v>
      </c>
      <c r="G124" s="161"/>
      <c r="H124" s="161"/>
      <c r="I124" s="142"/>
      <c r="J124" s="161"/>
      <c r="K124" s="161"/>
      <c r="L124" s="30"/>
      <c r="M124" s="143"/>
      <c r="N124" s="144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549</v>
      </c>
      <c r="AU124" s="14" t="s">
        <v>81</v>
      </c>
    </row>
    <row r="125" spans="1:65" s="2" customFormat="1" ht="24.15" customHeight="1">
      <c r="A125" s="29"/>
      <c r="B125" s="134"/>
      <c r="C125" s="156" t="s">
        <v>81</v>
      </c>
      <c r="D125" s="156" t="s">
        <v>124</v>
      </c>
      <c r="E125" s="157" t="s">
        <v>551</v>
      </c>
      <c r="F125" s="158" t="s">
        <v>552</v>
      </c>
      <c r="G125" s="159" t="s">
        <v>135</v>
      </c>
      <c r="H125" s="160">
        <v>40</v>
      </c>
      <c r="I125" s="135"/>
      <c r="J125" s="176">
        <f>ROUND(I125*H125,2)</f>
        <v>0</v>
      </c>
      <c r="K125" s="158" t="s">
        <v>128</v>
      </c>
      <c r="L125" s="30"/>
      <c r="M125" s="136" t="s">
        <v>1</v>
      </c>
      <c r="N125" s="137" t="s">
        <v>37</v>
      </c>
      <c r="O125" s="55"/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0" t="s">
        <v>129</v>
      </c>
      <c r="AT125" s="140" t="s">
        <v>124</v>
      </c>
      <c r="AU125" s="140" t="s">
        <v>81</v>
      </c>
      <c r="AY125" s="14" t="s">
        <v>122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4" t="s">
        <v>79</v>
      </c>
      <c r="BK125" s="141">
        <f>ROUND(I125*H125,2)</f>
        <v>0</v>
      </c>
      <c r="BL125" s="14" t="s">
        <v>129</v>
      </c>
      <c r="BM125" s="140" t="s">
        <v>129</v>
      </c>
    </row>
    <row r="126" spans="1:65" s="2" customFormat="1" ht="28.8">
      <c r="A126" s="29"/>
      <c r="B126" s="30"/>
      <c r="C126" s="161"/>
      <c r="D126" s="162" t="s">
        <v>130</v>
      </c>
      <c r="E126" s="161"/>
      <c r="F126" s="163" t="s">
        <v>553</v>
      </c>
      <c r="G126" s="161"/>
      <c r="H126" s="161"/>
      <c r="I126" s="142"/>
      <c r="J126" s="161"/>
      <c r="K126" s="161"/>
      <c r="L126" s="30"/>
      <c r="M126" s="143"/>
      <c r="N126" s="144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130</v>
      </c>
      <c r="AU126" s="14" t="s">
        <v>81</v>
      </c>
    </row>
    <row r="127" spans="1:65" s="2" customFormat="1">
      <c r="A127" s="29"/>
      <c r="B127" s="30"/>
      <c r="C127" s="161"/>
      <c r="D127" s="164" t="s">
        <v>131</v>
      </c>
      <c r="E127" s="161"/>
      <c r="F127" s="165" t="s">
        <v>554</v>
      </c>
      <c r="G127" s="161"/>
      <c r="H127" s="161"/>
      <c r="I127" s="142"/>
      <c r="J127" s="161"/>
      <c r="K127" s="161"/>
      <c r="L127" s="30"/>
      <c r="M127" s="143"/>
      <c r="N127" s="144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131</v>
      </c>
      <c r="AU127" s="14" t="s">
        <v>81</v>
      </c>
    </row>
    <row r="128" spans="1:65" s="2" customFormat="1" ht="67.2">
      <c r="A128" s="29"/>
      <c r="B128" s="30"/>
      <c r="C128" s="161"/>
      <c r="D128" s="162" t="s">
        <v>549</v>
      </c>
      <c r="E128" s="161"/>
      <c r="F128" s="187" t="s">
        <v>555</v>
      </c>
      <c r="G128" s="161"/>
      <c r="H128" s="161"/>
      <c r="I128" s="142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549</v>
      </c>
      <c r="AU128" s="14" t="s">
        <v>81</v>
      </c>
    </row>
    <row r="129" spans="1:65" s="2" customFormat="1" ht="24.15" customHeight="1">
      <c r="A129" s="29"/>
      <c r="B129" s="134"/>
      <c r="C129" s="156" t="s">
        <v>137</v>
      </c>
      <c r="D129" s="156" t="s">
        <v>124</v>
      </c>
      <c r="E129" s="157" t="s">
        <v>556</v>
      </c>
      <c r="F129" s="158" t="s">
        <v>557</v>
      </c>
      <c r="G129" s="159" t="s">
        <v>135</v>
      </c>
      <c r="H129" s="160">
        <v>40</v>
      </c>
      <c r="I129" s="135"/>
      <c r="J129" s="176">
        <f>ROUND(I129*H129,2)</f>
        <v>0</v>
      </c>
      <c r="K129" s="158" t="s">
        <v>128</v>
      </c>
      <c r="L129" s="30"/>
      <c r="M129" s="136" t="s">
        <v>1</v>
      </c>
      <c r="N129" s="137" t="s">
        <v>37</v>
      </c>
      <c r="O129" s="55"/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0" t="s">
        <v>129</v>
      </c>
      <c r="AT129" s="140" t="s">
        <v>124</v>
      </c>
      <c r="AU129" s="140" t="s">
        <v>81</v>
      </c>
      <c r="AY129" s="14" t="s">
        <v>122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4" t="s">
        <v>79</v>
      </c>
      <c r="BK129" s="141">
        <f>ROUND(I129*H129,2)</f>
        <v>0</v>
      </c>
      <c r="BL129" s="14" t="s">
        <v>129</v>
      </c>
      <c r="BM129" s="140" t="s">
        <v>140</v>
      </c>
    </row>
    <row r="130" spans="1:65" s="2" customFormat="1" ht="19.2">
      <c r="A130" s="29"/>
      <c r="B130" s="30"/>
      <c r="C130" s="161"/>
      <c r="D130" s="162" t="s">
        <v>130</v>
      </c>
      <c r="E130" s="161"/>
      <c r="F130" s="163" t="s">
        <v>558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81</v>
      </c>
    </row>
    <row r="131" spans="1:65" s="2" customFormat="1">
      <c r="A131" s="29"/>
      <c r="B131" s="30"/>
      <c r="C131" s="161"/>
      <c r="D131" s="164" t="s">
        <v>131</v>
      </c>
      <c r="E131" s="161"/>
      <c r="F131" s="165" t="s">
        <v>559</v>
      </c>
      <c r="G131" s="161"/>
      <c r="H131" s="161"/>
      <c r="I131" s="142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131</v>
      </c>
      <c r="AU131" s="14" t="s">
        <v>81</v>
      </c>
    </row>
    <row r="132" spans="1:65" s="2" customFormat="1" ht="57.6">
      <c r="A132" s="29"/>
      <c r="B132" s="30"/>
      <c r="C132" s="161"/>
      <c r="D132" s="162" t="s">
        <v>549</v>
      </c>
      <c r="E132" s="161"/>
      <c r="F132" s="187" t="s">
        <v>560</v>
      </c>
      <c r="G132" s="161"/>
      <c r="H132" s="161"/>
      <c r="I132" s="142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549</v>
      </c>
      <c r="AU132" s="14" t="s">
        <v>81</v>
      </c>
    </row>
    <row r="133" spans="1:65" s="2" customFormat="1" ht="24.15" customHeight="1">
      <c r="A133" s="29"/>
      <c r="B133" s="134"/>
      <c r="C133" s="156" t="s">
        <v>129</v>
      </c>
      <c r="D133" s="156" t="s">
        <v>124</v>
      </c>
      <c r="E133" s="157" t="s">
        <v>561</v>
      </c>
      <c r="F133" s="158" t="s">
        <v>562</v>
      </c>
      <c r="G133" s="159" t="s">
        <v>135</v>
      </c>
      <c r="H133" s="160">
        <v>40</v>
      </c>
      <c r="I133" s="135"/>
      <c r="J133" s="176">
        <f>ROUND(I133*H133,2)</f>
        <v>0</v>
      </c>
      <c r="K133" s="158" t="s">
        <v>128</v>
      </c>
      <c r="L133" s="30"/>
      <c r="M133" s="136" t="s">
        <v>1</v>
      </c>
      <c r="N133" s="137" t="s">
        <v>37</v>
      </c>
      <c r="O133" s="55"/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0" t="s">
        <v>129</v>
      </c>
      <c r="AT133" s="140" t="s">
        <v>124</v>
      </c>
      <c r="AU133" s="140" t="s">
        <v>81</v>
      </c>
      <c r="AY133" s="14" t="s">
        <v>122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79</v>
      </c>
      <c r="BK133" s="141">
        <f>ROUND(I133*H133,2)</f>
        <v>0</v>
      </c>
      <c r="BL133" s="14" t="s">
        <v>129</v>
      </c>
      <c r="BM133" s="140" t="s">
        <v>144</v>
      </c>
    </row>
    <row r="134" spans="1:65" s="2" customFormat="1" ht="19.2">
      <c r="A134" s="29"/>
      <c r="B134" s="30"/>
      <c r="C134" s="161"/>
      <c r="D134" s="162" t="s">
        <v>130</v>
      </c>
      <c r="E134" s="161"/>
      <c r="F134" s="163" t="s">
        <v>563</v>
      </c>
      <c r="G134" s="161"/>
      <c r="H134" s="161"/>
      <c r="I134" s="142"/>
      <c r="J134" s="161"/>
      <c r="K134" s="161"/>
      <c r="L134" s="30"/>
      <c r="M134" s="143"/>
      <c r="N134" s="144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81</v>
      </c>
    </row>
    <row r="135" spans="1:65" s="2" customFormat="1">
      <c r="A135" s="29"/>
      <c r="B135" s="30"/>
      <c r="C135" s="161"/>
      <c r="D135" s="164" t="s">
        <v>131</v>
      </c>
      <c r="E135" s="161"/>
      <c r="F135" s="165" t="s">
        <v>564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131</v>
      </c>
      <c r="AU135" s="14" t="s">
        <v>81</v>
      </c>
    </row>
    <row r="136" spans="1:65" s="2" customFormat="1" ht="153.6">
      <c r="A136" s="29"/>
      <c r="B136" s="30"/>
      <c r="C136" s="161"/>
      <c r="D136" s="162" t="s">
        <v>549</v>
      </c>
      <c r="E136" s="161"/>
      <c r="F136" s="187" t="s">
        <v>565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549</v>
      </c>
      <c r="AU136" s="14" t="s">
        <v>81</v>
      </c>
    </row>
    <row r="137" spans="1:65" s="2" customFormat="1" ht="21.75" customHeight="1">
      <c r="A137" s="29"/>
      <c r="B137" s="134"/>
      <c r="C137" s="156" t="s">
        <v>146</v>
      </c>
      <c r="D137" s="156" t="s">
        <v>124</v>
      </c>
      <c r="E137" s="157" t="s">
        <v>566</v>
      </c>
      <c r="F137" s="158" t="s">
        <v>567</v>
      </c>
      <c r="G137" s="159" t="s">
        <v>135</v>
      </c>
      <c r="H137" s="160">
        <v>40</v>
      </c>
      <c r="I137" s="135"/>
      <c r="J137" s="176">
        <f>ROUND(I137*H137,2)</f>
        <v>0</v>
      </c>
      <c r="K137" s="158" t="s">
        <v>128</v>
      </c>
      <c r="L137" s="30"/>
      <c r="M137" s="136" t="s">
        <v>1</v>
      </c>
      <c r="N137" s="137" t="s">
        <v>37</v>
      </c>
      <c r="O137" s="55"/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0" t="s">
        <v>129</v>
      </c>
      <c r="AT137" s="140" t="s">
        <v>124</v>
      </c>
      <c r="AU137" s="140" t="s">
        <v>81</v>
      </c>
      <c r="AY137" s="14" t="s">
        <v>122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4" t="s">
        <v>79</v>
      </c>
      <c r="BK137" s="141">
        <f>ROUND(I137*H137,2)</f>
        <v>0</v>
      </c>
      <c r="BL137" s="14" t="s">
        <v>129</v>
      </c>
      <c r="BM137" s="140" t="s">
        <v>149</v>
      </c>
    </row>
    <row r="138" spans="1:65" s="2" customFormat="1" ht="19.2">
      <c r="A138" s="29"/>
      <c r="B138" s="30"/>
      <c r="C138" s="161"/>
      <c r="D138" s="162" t="s">
        <v>130</v>
      </c>
      <c r="E138" s="161"/>
      <c r="F138" s="163" t="s">
        <v>568</v>
      </c>
      <c r="G138" s="161"/>
      <c r="H138" s="161"/>
      <c r="I138" s="142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130</v>
      </c>
      <c r="AU138" s="14" t="s">
        <v>81</v>
      </c>
    </row>
    <row r="139" spans="1:65" s="2" customFormat="1">
      <c r="A139" s="29"/>
      <c r="B139" s="30"/>
      <c r="C139" s="161"/>
      <c r="D139" s="164" t="s">
        <v>131</v>
      </c>
      <c r="E139" s="161"/>
      <c r="F139" s="165" t="s">
        <v>569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131</v>
      </c>
      <c r="AU139" s="14" t="s">
        <v>81</v>
      </c>
    </row>
    <row r="140" spans="1:65" s="2" customFormat="1" ht="48">
      <c r="A140" s="29"/>
      <c r="B140" s="30"/>
      <c r="C140" s="161"/>
      <c r="D140" s="162" t="s">
        <v>549</v>
      </c>
      <c r="E140" s="161"/>
      <c r="F140" s="187" t="s">
        <v>570</v>
      </c>
      <c r="G140" s="161"/>
      <c r="H140" s="161"/>
      <c r="I140" s="142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549</v>
      </c>
      <c r="AU140" s="14" t="s">
        <v>81</v>
      </c>
    </row>
    <row r="141" spans="1:65" s="2" customFormat="1" ht="16.5" customHeight="1">
      <c r="A141" s="29"/>
      <c r="B141" s="134"/>
      <c r="C141" s="156" t="s">
        <v>140</v>
      </c>
      <c r="D141" s="156" t="s">
        <v>124</v>
      </c>
      <c r="E141" s="157" t="s">
        <v>571</v>
      </c>
      <c r="F141" s="158" t="s">
        <v>572</v>
      </c>
      <c r="G141" s="159" t="s">
        <v>182</v>
      </c>
      <c r="H141" s="160">
        <v>2</v>
      </c>
      <c r="I141" s="135"/>
      <c r="J141" s="176">
        <f>ROUND(I141*H141,2)</f>
        <v>0</v>
      </c>
      <c r="K141" s="158" t="s">
        <v>128</v>
      </c>
      <c r="L141" s="30"/>
      <c r="M141" s="136" t="s">
        <v>1</v>
      </c>
      <c r="N141" s="137" t="s">
        <v>37</v>
      </c>
      <c r="O141" s="55"/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0" t="s">
        <v>129</v>
      </c>
      <c r="AT141" s="140" t="s">
        <v>124</v>
      </c>
      <c r="AU141" s="140" t="s">
        <v>81</v>
      </c>
      <c r="AY141" s="14" t="s">
        <v>122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4" t="s">
        <v>79</v>
      </c>
      <c r="BK141" s="141">
        <f>ROUND(I141*H141,2)</f>
        <v>0</v>
      </c>
      <c r="BL141" s="14" t="s">
        <v>129</v>
      </c>
      <c r="BM141" s="140" t="s">
        <v>153</v>
      </c>
    </row>
    <row r="142" spans="1:65" s="2" customFormat="1">
      <c r="A142" s="29"/>
      <c r="B142" s="30"/>
      <c r="C142" s="161"/>
      <c r="D142" s="162" t="s">
        <v>130</v>
      </c>
      <c r="E142" s="161"/>
      <c r="F142" s="163" t="s">
        <v>573</v>
      </c>
      <c r="G142" s="161"/>
      <c r="H142" s="161"/>
      <c r="I142" s="142"/>
      <c r="J142" s="161"/>
      <c r="K142" s="161"/>
      <c r="L142" s="30"/>
      <c r="M142" s="143"/>
      <c r="N142" s="144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130</v>
      </c>
      <c r="AU142" s="14" t="s">
        <v>81</v>
      </c>
    </row>
    <row r="143" spans="1:65" s="2" customFormat="1">
      <c r="A143" s="29"/>
      <c r="B143" s="30"/>
      <c r="C143" s="161"/>
      <c r="D143" s="164" t="s">
        <v>131</v>
      </c>
      <c r="E143" s="161"/>
      <c r="F143" s="165" t="s">
        <v>574</v>
      </c>
      <c r="G143" s="161"/>
      <c r="H143" s="161"/>
      <c r="I143" s="142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131</v>
      </c>
      <c r="AU143" s="14" t="s">
        <v>81</v>
      </c>
    </row>
    <row r="144" spans="1:65" s="2" customFormat="1" ht="16.5" customHeight="1">
      <c r="A144" s="29"/>
      <c r="B144" s="134"/>
      <c r="C144" s="170" t="s">
        <v>155</v>
      </c>
      <c r="D144" s="170" t="s">
        <v>479</v>
      </c>
      <c r="E144" s="171" t="s">
        <v>575</v>
      </c>
      <c r="F144" s="172" t="s">
        <v>576</v>
      </c>
      <c r="G144" s="173" t="s">
        <v>450</v>
      </c>
      <c r="H144" s="174">
        <v>20</v>
      </c>
      <c r="I144" s="145"/>
      <c r="J144" s="179">
        <f>ROUND(I144*H144,2)</f>
        <v>0</v>
      </c>
      <c r="K144" s="172" t="s">
        <v>1</v>
      </c>
      <c r="L144" s="146"/>
      <c r="M144" s="147" t="s">
        <v>1</v>
      </c>
      <c r="N144" s="148" t="s">
        <v>37</v>
      </c>
      <c r="O144" s="55"/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0" t="s">
        <v>144</v>
      </c>
      <c r="AT144" s="140" t="s">
        <v>479</v>
      </c>
      <c r="AU144" s="140" t="s">
        <v>81</v>
      </c>
      <c r="AY144" s="14" t="s">
        <v>122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4" t="s">
        <v>79</v>
      </c>
      <c r="BK144" s="141">
        <f>ROUND(I144*H144,2)</f>
        <v>0</v>
      </c>
      <c r="BL144" s="14" t="s">
        <v>129</v>
      </c>
      <c r="BM144" s="140" t="s">
        <v>158</v>
      </c>
    </row>
    <row r="145" spans="1:65" s="2" customFormat="1">
      <c r="A145" s="29"/>
      <c r="B145" s="30"/>
      <c r="C145" s="161"/>
      <c r="D145" s="162" t="s">
        <v>130</v>
      </c>
      <c r="E145" s="161"/>
      <c r="F145" s="163" t="s">
        <v>577</v>
      </c>
      <c r="G145" s="161"/>
      <c r="H145" s="161"/>
      <c r="I145" s="142"/>
      <c r="J145" s="161"/>
      <c r="K145" s="161"/>
      <c r="L145" s="30"/>
      <c r="M145" s="143"/>
      <c r="N145" s="14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130</v>
      </c>
      <c r="AU145" s="14" t="s">
        <v>81</v>
      </c>
    </row>
    <row r="146" spans="1:65" s="2" customFormat="1" ht="16.5" customHeight="1">
      <c r="A146" s="29"/>
      <c r="B146" s="134"/>
      <c r="C146" s="170" t="s">
        <v>144</v>
      </c>
      <c r="D146" s="170" t="s">
        <v>479</v>
      </c>
      <c r="E146" s="171" t="s">
        <v>578</v>
      </c>
      <c r="F146" s="172" t="s">
        <v>579</v>
      </c>
      <c r="G146" s="173" t="s">
        <v>135</v>
      </c>
      <c r="H146" s="174">
        <v>20</v>
      </c>
      <c r="I146" s="145"/>
      <c r="J146" s="179">
        <f>ROUND(I146*H146,2)</f>
        <v>0</v>
      </c>
      <c r="K146" s="172" t="s">
        <v>1</v>
      </c>
      <c r="L146" s="146"/>
      <c r="M146" s="147" t="s">
        <v>1</v>
      </c>
      <c r="N146" s="148" t="s">
        <v>37</v>
      </c>
      <c r="O146" s="55"/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0" t="s">
        <v>144</v>
      </c>
      <c r="AT146" s="140" t="s">
        <v>479</v>
      </c>
      <c r="AU146" s="140" t="s">
        <v>81</v>
      </c>
      <c r="AY146" s="14" t="s">
        <v>122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4" t="s">
        <v>79</v>
      </c>
      <c r="BK146" s="141">
        <f>ROUND(I146*H146,2)</f>
        <v>0</v>
      </c>
      <c r="BL146" s="14" t="s">
        <v>129</v>
      </c>
      <c r="BM146" s="140" t="s">
        <v>163</v>
      </c>
    </row>
    <row r="147" spans="1:65" s="2" customFormat="1">
      <c r="A147" s="29"/>
      <c r="B147" s="30"/>
      <c r="C147" s="161"/>
      <c r="D147" s="162" t="s">
        <v>130</v>
      </c>
      <c r="E147" s="161"/>
      <c r="F147" s="163" t="s">
        <v>579</v>
      </c>
      <c r="G147" s="161"/>
      <c r="H147" s="161"/>
      <c r="I147" s="142"/>
      <c r="J147" s="161"/>
      <c r="K147" s="161"/>
      <c r="L147" s="30"/>
      <c r="M147" s="149"/>
      <c r="N147" s="150"/>
      <c r="O147" s="151"/>
      <c r="P147" s="151"/>
      <c r="Q147" s="151"/>
      <c r="R147" s="151"/>
      <c r="S147" s="151"/>
      <c r="T147" s="1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81</v>
      </c>
    </row>
    <row r="148" spans="1:65" s="2" customFormat="1" ht="6.9" customHeight="1">
      <c r="A148" s="29"/>
      <c r="B148" s="44"/>
      <c r="C148" s="175"/>
      <c r="D148" s="175"/>
      <c r="E148" s="175"/>
      <c r="F148" s="175"/>
      <c r="G148" s="175"/>
      <c r="H148" s="175"/>
      <c r="I148" s="45"/>
      <c r="J148" s="175"/>
      <c r="K148" s="17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sheetProtection algorithmName="SHA-512" hashValue="ZLRk3N9Q8D2lnJslKz+37/U4fzV/NJ2FOmK3Om8Q35AAGLin+Ym5+ZXDYA3gMVunmnPv5DyLHryZzgda6rU8yA==" saltValue="vxMZfUOXRybkSj+FqWOfyQ==" spinCount="100000" sheet="1" formatCells="0" formatColumns="0" formatRows="0" insertColumns="0" insertRows="0" insertHyperlinks="0" deleteColumns="0" deleteRows="0" sort="0" autoFilter="0" pivotTables="0"/>
  <autoFilter ref="C117:K147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300-000000000000}"/>
    <hyperlink ref="F127" r:id="rId2" xr:uid="{00000000-0004-0000-0300-000001000000}"/>
    <hyperlink ref="F131" r:id="rId3" xr:uid="{00000000-0004-0000-0300-000002000000}"/>
    <hyperlink ref="F135" r:id="rId4" xr:uid="{00000000-0004-0000-0300-000003000000}"/>
    <hyperlink ref="F139" r:id="rId5" xr:uid="{00000000-0004-0000-0300-000004000000}"/>
    <hyperlink ref="F143" r:id="rId6" xr:uid="{00000000-0004-0000-03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9"/>
  <sheetViews>
    <sheetView showGridLines="0" topLeftCell="A106" workbookViewId="0">
      <selection activeCell="I123" sqref="I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8" t="str">
        <f>'Rekapitulace stavby'!K6</f>
        <v>Polní cesty C 10 a C 12 - KoPÚ Horní Záblatí</v>
      </c>
      <c r="F7" s="229"/>
      <c r="G7" s="229"/>
      <c r="H7" s="22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0" t="s">
        <v>580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00"/>
      <c r="G18" s="200"/>
      <c r="H18" s="200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04" t="s">
        <v>1</v>
      </c>
      <c r="F27" s="204"/>
      <c r="G27" s="204"/>
      <c r="H27" s="20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ROUND((SUM(BE120:BE148)),  2)</f>
        <v>0</v>
      </c>
      <c r="G33" s="29"/>
      <c r="H33" s="29"/>
      <c r="I33" s="96">
        <v>0.21</v>
      </c>
      <c r="J33" s="95">
        <f>ROUND(((SUM(BE120:BE148))*I33),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ROUND((SUM(BF120:BF148)),  2)</f>
        <v>0</v>
      </c>
      <c r="G34" s="29"/>
      <c r="H34" s="29"/>
      <c r="I34" s="96">
        <v>0.15</v>
      </c>
      <c r="J34" s="95">
        <f>ROUND(((SUM(BF120:BF148))*I34),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ROUND((SUM(BG120:BG148)),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ROUND((SUM(BH120:BH148)),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ROUND((SUM(BI120:BI148)),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Polní cesty C 10 a C 12 - KoPÚ Horní Záblatí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0" t="str">
        <f>E9</f>
        <v>SO 900 - Vedlejší rozpočt...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581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1:31" s="10" customFormat="1" ht="19.95" customHeight="1">
      <c r="B98" s="112"/>
      <c r="D98" s="113" t="s">
        <v>582</v>
      </c>
      <c r="E98" s="114"/>
      <c r="F98" s="114"/>
      <c r="G98" s="114"/>
      <c r="H98" s="114"/>
      <c r="I98" s="114"/>
      <c r="J98" s="115">
        <f>J122</f>
        <v>0</v>
      </c>
      <c r="L98" s="112"/>
    </row>
    <row r="99" spans="1:31" s="10" customFormat="1" ht="19.95" customHeight="1">
      <c r="B99" s="112"/>
      <c r="D99" s="113" t="s">
        <v>583</v>
      </c>
      <c r="E99" s="114"/>
      <c r="F99" s="114"/>
      <c r="G99" s="114"/>
      <c r="H99" s="114"/>
      <c r="I99" s="114"/>
      <c r="J99" s="115">
        <f>J137</f>
        <v>0</v>
      </c>
      <c r="L99" s="112"/>
    </row>
    <row r="100" spans="1:31" s="10" customFormat="1" ht="19.95" customHeight="1">
      <c r="B100" s="112"/>
      <c r="D100" s="113" t="s">
        <v>584</v>
      </c>
      <c r="E100" s="114"/>
      <c r="F100" s="114"/>
      <c r="G100" s="114"/>
      <c r="H100" s="114"/>
      <c r="I100" s="114"/>
      <c r="J100" s="115">
        <f>J141</f>
        <v>0</v>
      </c>
      <c r="L100" s="112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18" t="s">
        <v>107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8" t="str">
        <f>E7</f>
        <v>Polní cesty C 10 a C 12 - KoPÚ Horní Záblatí</v>
      </c>
      <c r="F110" s="229"/>
      <c r="G110" s="229"/>
      <c r="H110" s="2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92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SO 900 - Vedlejší rozpočt...</v>
      </c>
      <c r="F112" s="227"/>
      <c r="G112" s="227"/>
      <c r="H112" s="22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19</v>
      </c>
      <c r="D114" s="29"/>
      <c r="E114" s="29"/>
      <c r="F114" s="22" t="str">
        <f>F12</f>
        <v xml:space="preserve"> </v>
      </c>
      <c r="G114" s="29"/>
      <c r="H114" s="29"/>
      <c r="I114" s="24" t="s">
        <v>21</v>
      </c>
      <c r="J114" s="52" t="str">
        <f>IF(J12="","",J12)</f>
        <v>27. 3. 2023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4" t="s">
        <v>23</v>
      </c>
      <c r="D116" s="29"/>
      <c r="E116" s="29"/>
      <c r="F116" s="22" t="str">
        <f>E15</f>
        <v>Státní pozemkový úřad, Krajský pozemkový úřad pro Jihočeský kraj, Pobočka Prachatice</v>
      </c>
      <c r="G116" s="29"/>
      <c r="H116" s="29"/>
      <c r="I116" s="24" t="s">
        <v>28</v>
      </c>
      <c r="J116" s="27" t="str">
        <f>E21</f>
        <v>Ing. Petr Kaplan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6"/>
      <c r="B119" s="117"/>
      <c r="C119" s="118" t="s">
        <v>108</v>
      </c>
      <c r="D119" s="119" t="s">
        <v>57</v>
      </c>
      <c r="E119" s="119" t="s">
        <v>53</v>
      </c>
      <c r="F119" s="119" t="s">
        <v>54</v>
      </c>
      <c r="G119" s="119" t="s">
        <v>109</v>
      </c>
      <c r="H119" s="119" t="s">
        <v>110</v>
      </c>
      <c r="I119" s="119" t="s">
        <v>111</v>
      </c>
      <c r="J119" s="119" t="s">
        <v>96</v>
      </c>
      <c r="K119" s="120" t="s">
        <v>112</v>
      </c>
      <c r="L119" s="121"/>
      <c r="M119" s="59" t="s">
        <v>1</v>
      </c>
      <c r="N119" s="60" t="s">
        <v>36</v>
      </c>
      <c r="O119" s="60" t="s">
        <v>113</v>
      </c>
      <c r="P119" s="60" t="s">
        <v>114</v>
      </c>
      <c r="Q119" s="60" t="s">
        <v>115</v>
      </c>
      <c r="R119" s="60" t="s">
        <v>116</v>
      </c>
      <c r="S119" s="60" t="s">
        <v>117</v>
      </c>
      <c r="T119" s="61" t="s">
        <v>118</v>
      </c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</row>
    <row r="120" spans="1:65" s="2" customFormat="1" ht="22.95" customHeight="1">
      <c r="A120" s="29"/>
      <c r="B120" s="30"/>
      <c r="C120" s="181" t="s">
        <v>119</v>
      </c>
      <c r="D120" s="161"/>
      <c r="E120" s="161"/>
      <c r="F120" s="161"/>
      <c r="G120" s="161"/>
      <c r="H120" s="161"/>
      <c r="I120" s="29"/>
      <c r="J120" s="182">
        <f>BK120</f>
        <v>0</v>
      </c>
      <c r="K120" s="161"/>
      <c r="L120" s="30"/>
      <c r="M120" s="62"/>
      <c r="N120" s="53"/>
      <c r="O120" s="63"/>
      <c r="P120" s="122">
        <f>P121</f>
        <v>0</v>
      </c>
      <c r="Q120" s="63"/>
      <c r="R120" s="122">
        <f>R121</f>
        <v>0</v>
      </c>
      <c r="S120" s="63"/>
      <c r="T120" s="123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98</v>
      </c>
      <c r="BK120" s="124">
        <f>BK121</f>
        <v>0</v>
      </c>
    </row>
    <row r="121" spans="1:65" s="12" customFormat="1" ht="25.95" customHeight="1">
      <c r="B121" s="125"/>
      <c r="C121" s="166"/>
      <c r="D121" s="167" t="s">
        <v>71</v>
      </c>
      <c r="E121" s="169" t="s">
        <v>585</v>
      </c>
      <c r="F121" s="169" t="s">
        <v>586</v>
      </c>
      <c r="G121" s="166"/>
      <c r="H121" s="166"/>
      <c r="I121" s="127"/>
      <c r="J121" s="178">
        <f>BK121</f>
        <v>0</v>
      </c>
      <c r="K121" s="166"/>
      <c r="L121" s="125"/>
      <c r="M121" s="128"/>
      <c r="N121" s="129"/>
      <c r="O121" s="129"/>
      <c r="P121" s="130">
        <f>P122+P137+P141</f>
        <v>0</v>
      </c>
      <c r="Q121" s="129"/>
      <c r="R121" s="130">
        <f>R122+R137+R141</f>
        <v>0</v>
      </c>
      <c r="S121" s="129"/>
      <c r="T121" s="131">
        <f>T122+T137+T141</f>
        <v>0</v>
      </c>
      <c r="AR121" s="126" t="s">
        <v>146</v>
      </c>
      <c r="AT121" s="132" t="s">
        <v>71</v>
      </c>
      <c r="AU121" s="132" t="s">
        <v>72</v>
      </c>
      <c r="AY121" s="126" t="s">
        <v>122</v>
      </c>
      <c r="BK121" s="133">
        <f>BK122+BK137+BK141</f>
        <v>0</v>
      </c>
    </row>
    <row r="122" spans="1:65" s="12" customFormat="1" ht="22.95" customHeight="1">
      <c r="B122" s="125"/>
      <c r="C122" s="166"/>
      <c r="D122" s="167" t="s">
        <v>71</v>
      </c>
      <c r="E122" s="168" t="s">
        <v>587</v>
      </c>
      <c r="F122" s="168" t="s">
        <v>588</v>
      </c>
      <c r="G122" s="166"/>
      <c r="H122" s="166"/>
      <c r="I122" s="127"/>
      <c r="J122" s="177">
        <f>BK122</f>
        <v>0</v>
      </c>
      <c r="K122" s="166"/>
      <c r="L122" s="125"/>
      <c r="M122" s="128"/>
      <c r="N122" s="129"/>
      <c r="O122" s="129"/>
      <c r="P122" s="130">
        <f>SUM(P123:P136)</f>
        <v>0</v>
      </c>
      <c r="Q122" s="129"/>
      <c r="R122" s="130">
        <f>SUM(R123:R136)</f>
        <v>0</v>
      </c>
      <c r="S122" s="129"/>
      <c r="T122" s="131">
        <f>SUM(T123:T136)</f>
        <v>0</v>
      </c>
      <c r="AR122" s="126" t="s">
        <v>146</v>
      </c>
      <c r="AT122" s="132" t="s">
        <v>71</v>
      </c>
      <c r="AU122" s="132" t="s">
        <v>79</v>
      </c>
      <c r="AY122" s="126" t="s">
        <v>122</v>
      </c>
      <c r="BK122" s="133">
        <f>SUM(BK123:BK136)</f>
        <v>0</v>
      </c>
    </row>
    <row r="123" spans="1:65" s="2" customFormat="1" ht="16.5" customHeight="1">
      <c r="A123" s="29"/>
      <c r="B123" s="134"/>
      <c r="C123" s="156" t="s">
        <v>79</v>
      </c>
      <c r="D123" s="156" t="s">
        <v>124</v>
      </c>
      <c r="E123" s="157" t="s">
        <v>589</v>
      </c>
      <c r="F123" s="158" t="s">
        <v>590</v>
      </c>
      <c r="G123" s="159" t="s">
        <v>591</v>
      </c>
      <c r="H123" s="160">
        <v>1</v>
      </c>
      <c r="I123" s="135"/>
      <c r="J123" s="176">
        <f>ROUND(I123*H123,2)</f>
        <v>0</v>
      </c>
      <c r="K123" s="158" t="s">
        <v>128</v>
      </c>
      <c r="L123" s="30"/>
      <c r="M123" s="136" t="s">
        <v>1</v>
      </c>
      <c r="N123" s="137" t="s">
        <v>37</v>
      </c>
      <c r="O123" s="55"/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0" t="s">
        <v>129</v>
      </c>
      <c r="AT123" s="140" t="s">
        <v>124</v>
      </c>
      <c r="AU123" s="140" t="s">
        <v>81</v>
      </c>
      <c r="AY123" s="14" t="s">
        <v>122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4" t="s">
        <v>79</v>
      </c>
      <c r="BK123" s="141">
        <f>ROUND(I123*H123,2)</f>
        <v>0</v>
      </c>
      <c r="BL123" s="14" t="s">
        <v>129</v>
      </c>
      <c r="BM123" s="140" t="s">
        <v>81</v>
      </c>
    </row>
    <row r="124" spans="1:65" s="2" customFormat="1">
      <c r="A124" s="29"/>
      <c r="B124" s="30"/>
      <c r="C124" s="161"/>
      <c r="D124" s="162" t="s">
        <v>130</v>
      </c>
      <c r="E124" s="161"/>
      <c r="F124" s="163" t="s">
        <v>590</v>
      </c>
      <c r="G124" s="161"/>
      <c r="H124" s="161"/>
      <c r="I124" s="142"/>
      <c r="J124" s="161"/>
      <c r="K124" s="161"/>
      <c r="L124" s="30"/>
      <c r="M124" s="143"/>
      <c r="N124" s="144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130</v>
      </c>
      <c r="AU124" s="14" t="s">
        <v>81</v>
      </c>
    </row>
    <row r="125" spans="1:65" s="2" customFormat="1">
      <c r="A125" s="29"/>
      <c r="B125" s="30"/>
      <c r="C125" s="161"/>
      <c r="D125" s="164" t="s">
        <v>131</v>
      </c>
      <c r="E125" s="161"/>
      <c r="F125" s="165" t="s">
        <v>592</v>
      </c>
      <c r="G125" s="161"/>
      <c r="H125" s="161"/>
      <c r="I125" s="142"/>
      <c r="J125" s="161"/>
      <c r="K125" s="161"/>
      <c r="L125" s="30"/>
      <c r="M125" s="143"/>
      <c r="N125" s="144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131</v>
      </c>
      <c r="AU125" s="14" t="s">
        <v>81</v>
      </c>
    </row>
    <row r="126" spans="1:65" s="2" customFormat="1" ht="16.5" customHeight="1">
      <c r="A126" s="29"/>
      <c r="B126" s="134"/>
      <c r="C126" s="156" t="s">
        <v>81</v>
      </c>
      <c r="D126" s="156" t="s">
        <v>124</v>
      </c>
      <c r="E126" s="157" t="s">
        <v>593</v>
      </c>
      <c r="F126" s="158" t="s">
        <v>594</v>
      </c>
      <c r="G126" s="159" t="s">
        <v>591</v>
      </c>
      <c r="H126" s="160">
        <v>1</v>
      </c>
      <c r="I126" s="135"/>
      <c r="J126" s="176">
        <f>ROUND(I126*H126,2)</f>
        <v>0</v>
      </c>
      <c r="K126" s="158" t="s">
        <v>128</v>
      </c>
      <c r="L126" s="30"/>
      <c r="M126" s="136" t="s">
        <v>1</v>
      </c>
      <c r="N126" s="137" t="s">
        <v>37</v>
      </c>
      <c r="O126" s="55"/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0" t="s">
        <v>129</v>
      </c>
      <c r="AT126" s="140" t="s">
        <v>124</v>
      </c>
      <c r="AU126" s="140" t="s">
        <v>81</v>
      </c>
      <c r="AY126" s="14" t="s">
        <v>122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4" t="s">
        <v>79</v>
      </c>
      <c r="BK126" s="141">
        <f>ROUND(I126*H126,2)</f>
        <v>0</v>
      </c>
      <c r="BL126" s="14" t="s">
        <v>129</v>
      </c>
      <c r="BM126" s="140" t="s">
        <v>129</v>
      </c>
    </row>
    <row r="127" spans="1:65" s="2" customFormat="1">
      <c r="A127" s="29"/>
      <c r="B127" s="30"/>
      <c r="C127" s="161"/>
      <c r="D127" s="162" t="s">
        <v>130</v>
      </c>
      <c r="E127" s="161"/>
      <c r="F127" s="163" t="s">
        <v>594</v>
      </c>
      <c r="G127" s="161"/>
      <c r="H127" s="161"/>
      <c r="I127" s="142"/>
      <c r="J127" s="161"/>
      <c r="K127" s="161"/>
      <c r="L127" s="30"/>
      <c r="M127" s="143"/>
      <c r="N127" s="144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130</v>
      </c>
      <c r="AU127" s="14" t="s">
        <v>81</v>
      </c>
    </row>
    <row r="128" spans="1:65" s="2" customFormat="1">
      <c r="A128" s="29"/>
      <c r="B128" s="30"/>
      <c r="C128" s="161"/>
      <c r="D128" s="164" t="s">
        <v>131</v>
      </c>
      <c r="E128" s="161"/>
      <c r="F128" s="165" t="s">
        <v>595</v>
      </c>
      <c r="G128" s="161"/>
      <c r="H128" s="161"/>
      <c r="I128" s="142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131</v>
      </c>
      <c r="AU128" s="14" t="s">
        <v>81</v>
      </c>
    </row>
    <row r="129" spans="1:65" s="2" customFormat="1" ht="16.5" customHeight="1">
      <c r="A129" s="29"/>
      <c r="B129" s="134"/>
      <c r="C129" s="156" t="s">
        <v>137</v>
      </c>
      <c r="D129" s="156" t="s">
        <v>124</v>
      </c>
      <c r="E129" s="157" t="s">
        <v>596</v>
      </c>
      <c r="F129" s="158" t="s">
        <v>597</v>
      </c>
      <c r="G129" s="159" t="s">
        <v>591</v>
      </c>
      <c r="H129" s="160">
        <v>1</v>
      </c>
      <c r="I129" s="135"/>
      <c r="J129" s="176">
        <f>ROUND(I129*H129,2)</f>
        <v>0</v>
      </c>
      <c r="K129" s="158" t="s">
        <v>128</v>
      </c>
      <c r="L129" s="30"/>
      <c r="M129" s="136" t="s">
        <v>1</v>
      </c>
      <c r="N129" s="137" t="s">
        <v>37</v>
      </c>
      <c r="O129" s="55"/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0" t="s">
        <v>129</v>
      </c>
      <c r="AT129" s="140" t="s">
        <v>124</v>
      </c>
      <c r="AU129" s="140" t="s">
        <v>81</v>
      </c>
      <c r="AY129" s="14" t="s">
        <v>122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4" t="s">
        <v>79</v>
      </c>
      <c r="BK129" s="141">
        <f>ROUND(I129*H129,2)</f>
        <v>0</v>
      </c>
      <c r="BL129" s="14" t="s">
        <v>129</v>
      </c>
      <c r="BM129" s="140" t="s">
        <v>140</v>
      </c>
    </row>
    <row r="130" spans="1:65" s="2" customFormat="1">
      <c r="A130" s="29"/>
      <c r="B130" s="30"/>
      <c r="C130" s="161"/>
      <c r="D130" s="162" t="s">
        <v>130</v>
      </c>
      <c r="E130" s="161"/>
      <c r="F130" s="163" t="s">
        <v>597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81</v>
      </c>
    </row>
    <row r="131" spans="1:65" s="2" customFormat="1">
      <c r="A131" s="29"/>
      <c r="B131" s="30"/>
      <c r="C131" s="161"/>
      <c r="D131" s="164" t="s">
        <v>131</v>
      </c>
      <c r="E131" s="161"/>
      <c r="F131" s="165" t="s">
        <v>598</v>
      </c>
      <c r="G131" s="161"/>
      <c r="H131" s="161"/>
      <c r="I131" s="142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131</v>
      </c>
      <c r="AU131" s="14" t="s">
        <v>81</v>
      </c>
    </row>
    <row r="132" spans="1:65" s="2" customFormat="1" ht="16.5" customHeight="1">
      <c r="A132" s="29"/>
      <c r="B132" s="134"/>
      <c r="C132" s="156" t="s">
        <v>129</v>
      </c>
      <c r="D132" s="156" t="s">
        <v>124</v>
      </c>
      <c r="E132" s="157" t="s">
        <v>599</v>
      </c>
      <c r="F132" s="158" t="s">
        <v>600</v>
      </c>
      <c r="G132" s="159" t="s">
        <v>591</v>
      </c>
      <c r="H132" s="160">
        <v>1</v>
      </c>
      <c r="I132" s="135"/>
      <c r="J132" s="176">
        <f>ROUND(I132*H132,2)</f>
        <v>0</v>
      </c>
      <c r="K132" s="158" t="s">
        <v>1</v>
      </c>
      <c r="L132" s="30"/>
      <c r="M132" s="136" t="s">
        <v>1</v>
      </c>
      <c r="N132" s="137" t="s">
        <v>37</v>
      </c>
      <c r="O132" s="55"/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0" t="s">
        <v>129</v>
      </c>
      <c r="AT132" s="140" t="s">
        <v>124</v>
      </c>
      <c r="AU132" s="140" t="s">
        <v>81</v>
      </c>
      <c r="AY132" s="14" t="s">
        <v>122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4" t="s">
        <v>79</v>
      </c>
      <c r="BK132" s="141">
        <f>ROUND(I132*H132,2)</f>
        <v>0</v>
      </c>
      <c r="BL132" s="14" t="s">
        <v>129</v>
      </c>
      <c r="BM132" s="140" t="s">
        <v>144</v>
      </c>
    </row>
    <row r="133" spans="1:65" s="2" customFormat="1">
      <c r="A133" s="29"/>
      <c r="B133" s="30"/>
      <c r="C133" s="161"/>
      <c r="D133" s="162" t="s">
        <v>130</v>
      </c>
      <c r="E133" s="161"/>
      <c r="F133" s="163" t="s">
        <v>600</v>
      </c>
      <c r="G133" s="161"/>
      <c r="H133" s="161"/>
      <c r="I133" s="142"/>
      <c r="J133" s="161"/>
      <c r="K133" s="161"/>
      <c r="L133" s="30"/>
      <c r="M133" s="143"/>
      <c r="N133" s="14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130</v>
      </c>
      <c r="AU133" s="14" t="s">
        <v>81</v>
      </c>
    </row>
    <row r="134" spans="1:65" s="2" customFormat="1" ht="16.5" customHeight="1">
      <c r="A134" s="29"/>
      <c r="B134" s="134"/>
      <c r="C134" s="156" t="s">
        <v>146</v>
      </c>
      <c r="D134" s="156" t="s">
        <v>124</v>
      </c>
      <c r="E134" s="157" t="s">
        <v>601</v>
      </c>
      <c r="F134" s="158" t="s">
        <v>602</v>
      </c>
      <c r="G134" s="159" t="s">
        <v>591</v>
      </c>
      <c r="H134" s="160">
        <v>1</v>
      </c>
      <c r="I134" s="135"/>
      <c r="J134" s="176">
        <f>ROUND(I134*H134,2)</f>
        <v>0</v>
      </c>
      <c r="K134" s="158" t="s">
        <v>128</v>
      </c>
      <c r="L134" s="30"/>
      <c r="M134" s="136" t="s">
        <v>1</v>
      </c>
      <c r="N134" s="137" t="s">
        <v>37</v>
      </c>
      <c r="O134" s="55"/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0" t="s">
        <v>129</v>
      </c>
      <c r="AT134" s="140" t="s">
        <v>124</v>
      </c>
      <c r="AU134" s="140" t="s">
        <v>81</v>
      </c>
      <c r="AY134" s="14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4" t="s">
        <v>79</v>
      </c>
      <c r="BK134" s="141">
        <f>ROUND(I134*H134,2)</f>
        <v>0</v>
      </c>
      <c r="BL134" s="14" t="s">
        <v>129</v>
      </c>
      <c r="BM134" s="140" t="s">
        <v>149</v>
      </c>
    </row>
    <row r="135" spans="1:65" s="2" customFormat="1">
      <c r="A135" s="29"/>
      <c r="B135" s="30"/>
      <c r="C135" s="161"/>
      <c r="D135" s="162" t="s">
        <v>130</v>
      </c>
      <c r="E135" s="161"/>
      <c r="F135" s="163" t="s">
        <v>602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81</v>
      </c>
    </row>
    <row r="136" spans="1:65" s="2" customFormat="1">
      <c r="A136" s="29"/>
      <c r="B136" s="30"/>
      <c r="C136" s="161"/>
      <c r="D136" s="164" t="s">
        <v>131</v>
      </c>
      <c r="E136" s="161"/>
      <c r="F136" s="165" t="s">
        <v>603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131</v>
      </c>
      <c r="AU136" s="14" t="s">
        <v>81</v>
      </c>
    </row>
    <row r="137" spans="1:65" s="12" customFormat="1" ht="22.95" customHeight="1">
      <c r="B137" s="125"/>
      <c r="C137" s="166"/>
      <c r="D137" s="167" t="s">
        <v>71</v>
      </c>
      <c r="E137" s="168" t="s">
        <v>604</v>
      </c>
      <c r="F137" s="168" t="s">
        <v>605</v>
      </c>
      <c r="G137" s="166"/>
      <c r="H137" s="166"/>
      <c r="I137" s="127"/>
      <c r="J137" s="177">
        <f>BK137</f>
        <v>0</v>
      </c>
      <c r="K137" s="166"/>
      <c r="L137" s="125"/>
      <c r="M137" s="128"/>
      <c r="N137" s="129"/>
      <c r="O137" s="129"/>
      <c r="P137" s="130">
        <f>SUM(P138:P140)</f>
        <v>0</v>
      </c>
      <c r="Q137" s="129"/>
      <c r="R137" s="130">
        <f>SUM(R138:R140)</f>
        <v>0</v>
      </c>
      <c r="S137" s="129"/>
      <c r="T137" s="131">
        <f>SUM(T138:T140)</f>
        <v>0</v>
      </c>
      <c r="AR137" s="126" t="s">
        <v>146</v>
      </c>
      <c r="AT137" s="132" t="s">
        <v>71</v>
      </c>
      <c r="AU137" s="132" t="s">
        <v>79</v>
      </c>
      <c r="AY137" s="126" t="s">
        <v>122</v>
      </c>
      <c r="BK137" s="133">
        <f>SUM(BK138:BK140)</f>
        <v>0</v>
      </c>
    </row>
    <row r="138" spans="1:65" s="2" customFormat="1" ht="16.5" customHeight="1">
      <c r="A138" s="29"/>
      <c r="B138" s="134"/>
      <c r="C138" s="156" t="s">
        <v>140</v>
      </c>
      <c r="D138" s="156" t="s">
        <v>124</v>
      </c>
      <c r="E138" s="157" t="s">
        <v>606</v>
      </c>
      <c r="F138" s="158" t="s">
        <v>605</v>
      </c>
      <c r="G138" s="159" t="s">
        <v>591</v>
      </c>
      <c r="H138" s="160">
        <v>1</v>
      </c>
      <c r="I138" s="135"/>
      <c r="J138" s="176">
        <f>ROUND(I138*H138,2)</f>
        <v>0</v>
      </c>
      <c r="K138" s="158" t="s">
        <v>128</v>
      </c>
      <c r="L138" s="30"/>
      <c r="M138" s="136" t="s">
        <v>1</v>
      </c>
      <c r="N138" s="137" t="s">
        <v>37</v>
      </c>
      <c r="O138" s="55"/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0" t="s">
        <v>129</v>
      </c>
      <c r="AT138" s="140" t="s">
        <v>124</v>
      </c>
      <c r="AU138" s="140" t="s">
        <v>81</v>
      </c>
      <c r="AY138" s="14" t="s">
        <v>122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4" t="s">
        <v>79</v>
      </c>
      <c r="BK138" s="141">
        <f>ROUND(I138*H138,2)</f>
        <v>0</v>
      </c>
      <c r="BL138" s="14" t="s">
        <v>129</v>
      </c>
      <c r="BM138" s="140" t="s">
        <v>153</v>
      </c>
    </row>
    <row r="139" spans="1:65" s="2" customFormat="1">
      <c r="A139" s="29"/>
      <c r="B139" s="30"/>
      <c r="C139" s="161"/>
      <c r="D139" s="162" t="s">
        <v>130</v>
      </c>
      <c r="E139" s="161"/>
      <c r="F139" s="163" t="s">
        <v>605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130</v>
      </c>
      <c r="AU139" s="14" t="s">
        <v>81</v>
      </c>
    </row>
    <row r="140" spans="1:65" s="2" customFormat="1">
      <c r="A140" s="29"/>
      <c r="B140" s="30"/>
      <c r="C140" s="161"/>
      <c r="D140" s="164" t="s">
        <v>131</v>
      </c>
      <c r="E140" s="161"/>
      <c r="F140" s="165" t="s">
        <v>607</v>
      </c>
      <c r="G140" s="161"/>
      <c r="H140" s="161"/>
      <c r="I140" s="142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131</v>
      </c>
      <c r="AU140" s="14" t="s">
        <v>81</v>
      </c>
    </row>
    <row r="141" spans="1:65" s="12" customFormat="1" ht="22.95" customHeight="1">
      <c r="B141" s="125"/>
      <c r="C141" s="166"/>
      <c r="D141" s="167" t="s">
        <v>71</v>
      </c>
      <c r="E141" s="168" t="s">
        <v>608</v>
      </c>
      <c r="F141" s="168" t="s">
        <v>609</v>
      </c>
      <c r="G141" s="166"/>
      <c r="H141" s="166"/>
      <c r="I141" s="127"/>
      <c r="J141" s="177">
        <f>BK141</f>
        <v>0</v>
      </c>
      <c r="K141" s="166"/>
      <c r="L141" s="125"/>
      <c r="M141" s="128"/>
      <c r="N141" s="129"/>
      <c r="O141" s="129"/>
      <c r="P141" s="130">
        <f>SUM(P142:P148)</f>
        <v>0</v>
      </c>
      <c r="Q141" s="129"/>
      <c r="R141" s="130">
        <f>SUM(R142:R148)</f>
        <v>0</v>
      </c>
      <c r="S141" s="129"/>
      <c r="T141" s="131">
        <f>SUM(T142:T148)</f>
        <v>0</v>
      </c>
      <c r="AR141" s="126" t="s">
        <v>146</v>
      </c>
      <c r="AT141" s="132" t="s">
        <v>71</v>
      </c>
      <c r="AU141" s="132" t="s">
        <v>79</v>
      </c>
      <c r="AY141" s="126" t="s">
        <v>122</v>
      </c>
      <c r="BK141" s="133">
        <f>SUM(BK142:BK148)</f>
        <v>0</v>
      </c>
    </row>
    <row r="142" spans="1:65" s="2" customFormat="1" ht="16.5" customHeight="1">
      <c r="A142" s="29"/>
      <c r="B142" s="134"/>
      <c r="C142" s="156" t="s">
        <v>155</v>
      </c>
      <c r="D142" s="156" t="s">
        <v>124</v>
      </c>
      <c r="E142" s="157" t="s">
        <v>610</v>
      </c>
      <c r="F142" s="158" t="s">
        <v>611</v>
      </c>
      <c r="G142" s="159" t="s">
        <v>591</v>
      </c>
      <c r="H142" s="160">
        <v>1</v>
      </c>
      <c r="I142" s="135"/>
      <c r="J142" s="176">
        <f>ROUND(I142*H142,2)</f>
        <v>0</v>
      </c>
      <c r="K142" s="158" t="s">
        <v>128</v>
      </c>
      <c r="L142" s="30"/>
      <c r="M142" s="136" t="s">
        <v>1</v>
      </c>
      <c r="N142" s="137" t="s">
        <v>37</v>
      </c>
      <c r="O142" s="55"/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0" t="s">
        <v>129</v>
      </c>
      <c r="AT142" s="140" t="s">
        <v>124</v>
      </c>
      <c r="AU142" s="140" t="s">
        <v>81</v>
      </c>
      <c r="AY142" s="14" t="s">
        <v>122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79</v>
      </c>
      <c r="BK142" s="141">
        <f>ROUND(I142*H142,2)</f>
        <v>0</v>
      </c>
      <c r="BL142" s="14" t="s">
        <v>129</v>
      </c>
      <c r="BM142" s="140" t="s">
        <v>158</v>
      </c>
    </row>
    <row r="143" spans="1:65" s="2" customFormat="1">
      <c r="A143" s="29"/>
      <c r="B143" s="30"/>
      <c r="C143" s="161"/>
      <c r="D143" s="162" t="s">
        <v>130</v>
      </c>
      <c r="E143" s="161"/>
      <c r="F143" s="163" t="s">
        <v>611</v>
      </c>
      <c r="G143" s="161"/>
      <c r="H143" s="161"/>
      <c r="I143" s="142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81</v>
      </c>
    </row>
    <row r="144" spans="1:65" s="2" customFormat="1">
      <c r="A144" s="29"/>
      <c r="B144" s="30"/>
      <c r="C144" s="161"/>
      <c r="D144" s="164" t="s">
        <v>131</v>
      </c>
      <c r="E144" s="161"/>
      <c r="F144" s="165" t="s">
        <v>612</v>
      </c>
      <c r="G144" s="161"/>
      <c r="H144" s="161"/>
      <c r="I144" s="142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131</v>
      </c>
      <c r="AU144" s="14" t="s">
        <v>81</v>
      </c>
    </row>
    <row r="145" spans="1:65" s="2" customFormat="1" ht="16.5" customHeight="1">
      <c r="A145" s="29"/>
      <c r="B145" s="134"/>
      <c r="C145" s="156" t="s">
        <v>144</v>
      </c>
      <c r="D145" s="156" t="s">
        <v>124</v>
      </c>
      <c r="E145" s="157" t="s">
        <v>613</v>
      </c>
      <c r="F145" s="158" t="s">
        <v>614</v>
      </c>
      <c r="G145" s="159" t="s">
        <v>591</v>
      </c>
      <c r="H145" s="160">
        <v>1</v>
      </c>
      <c r="I145" s="135"/>
      <c r="J145" s="176">
        <f>ROUND(I145*H145,2)</f>
        <v>0</v>
      </c>
      <c r="K145" s="158" t="s">
        <v>1</v>
      </c>
      <c r="L145" s="30"/>
      <c r="M145" s="136" t="s">
        <v>1</v>
      </c>
      <c r="N145" s="137" t="s">
        <v>37</v>
      </c>
      <c r="O145" s="55"/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0" t="s">
        <v>129</v>
      </c>
      <c r="AT145" s="140" t="s">
        <v>124</v>
      </c>
      <c r="AU145" s="140" t="s">
        <v>81</v>
      </c>
      <c r="AY145" s="14" t="s">
        <v>122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4" t="s">
        <v>79</v>
      </c>
      <c r="BK145" s="141">
        <f>ROUND(I145*H145,2)</f>
        <v>0</v>
      </c>
      <c r="BL145" s="14" t="s">
        <v>129</v>
      </c>
      <c r="BM145" s="140" t="s">
        <v>163</v>
      </c>
    </row>
    <row r="146" spans="1:65" s="2" customFormat="1">
      <c r="A146" s="29"/>
      <c r="B146" s="30"/>
      <c r="C146" s="161"/>
      <c r="D146" s="162" t="s">
        <v>130</v>
      </c>
      <c r="E146" s="161"/>
      <c r="F146" s="163" t="s">
        <v>614</v>
      </c>
      <c r="G146" s="161"/>
      <c r="H146" s="161"/>
      <c r="I146" s="142"/>
      <c r="J146" s="161"/>
      <c r="K146" s="161"/>
      <c r="L146" s="30"/>
      <c r="M146" s="143"/>
      <c r="N146" s="144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130</v>
      </c>
      <c r="AU146" s="14" t="s">
        <v>81</v>
      </c>
    </row>
    <row r="147" spans="1:65" s="2" customFormat="1" ht="16.5" customHeight="1">
      <c r="A147" s="29"/>
      <c r="B147" s="134"/>
      <c r="C147" s="156" t="s">
        <v>165</v>
      </c>
      <c r="D147" s="156" t="s">
        <v>124</v>
      </c>
      <c r="E147" s="157" t="s">
        <v>615</v>
      </c>
      <c r="F147" s="158" t="s">
        <v>616</v>
      </c>
      <c r="G147" s="159" t="s">
        <v>591</v>
      </c>
      <c r="H147" s="160">
        <v>1</v>
      </c>
      <c r="I147" s="135"/>
      <c r="J147" s="176">
        <f>ROUND(I147*H147,2)</f>
        <v>0</v>
      </c>
      <c r="K147" s="158" t="s">
        <v>1</v>
      </c>
      <c r="L147" s="30"/>
      <c r="M147" s="136" t="s">
        <v>1</v>
      </c>
      <c r="N147" s="137" t="s">
        <v>37</v>
      </c>
      <c r="O147" s="55"/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0" t="s">
        <v>129</v>
      </c>
      <c r="AT147" s="140" t="s">
        <v>124</v>
      </c>
      <c r="AU147" s="140" t="s">
        <v>81</v>
      </c>
      <c r="AY147" s="14" t="s">
        <v>122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4" t="s">
        <v>79</v>
      </c>
      <c r="BK147" s="141">
        <f>ROUND(I147*H147,2)</f>
        <v>0</v>
      </c>
      <c r="BL147" s="14" t="s">
        <v>129</v>
      </c>
      <c r="BM147" s="140" t="s">
        <v>169</v>
      </c>
    </row>
    <row r="148" spans="1:65" s="2" customFormat="1">
      <c r="A148" s="29"/>
      <c r="B148" s="30"/>
      <c r="C148" s="161"/>
      <c r="D148" s="162" t="s">
        <v>130</v>
      </c>
      <c r="E148" s="161"/>
      <c r="F148" s="163" t="s">
        <v>616</v>
      </c>
      <c r="G148" s="161"/>
      <c r="H148" s="161"/>
      <c r="I148" s="142"/>
      <c r="J148" s="161"/>
      <c r="K148" s="161"/>
      <c r="L148" s="30"/>
      <c r="M148" s="149"/>
      <c r="N148" s="150"/>
      <c r="O148" s="151"/>
      <c r="P148" s="151"/>
      <c r="Q148" s="151"/>
      <c r="R148" s="151"/>
      <c r="S148" s="151"/>
      <c r="T148" s="152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130</v>
      </c>
      <c r="AU148" s="14" t="s">
        <v>81</v>
      </c>
    </row>
    <row r="149" spans="1:65" s="2" customFormat="1" ht="6.9" customHeight="1">
      <c r="A149" s="29"/>
      <c r="B149" s="44"/>
      <c r="C149" s="175"/>
      <c r="D149" s="175"/>
      <c r="E149" s="175"/>
      <c r="F149" s="175"/>
      <c r="G149" s="175"/>
      <c r="H149" s="175"/>
      <c r="I149" s="45"/>
      <c r="J149" s="175"/>
      <c r="K149" s="175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sheetProtection algorithmName="SHA-512" hashValue="XM68obVqkSS8Bd3xfIdvLVEjca5MIUVPUzZ2U8XGqR2+ayg0Wf1TPVkvAMkXHzUZN+OMJ0nwMLkaQhEVrsPdSw==" saltValue="X+2GC+WjqAzUdDgBJN6zYQ==" spinCount="100000" sheet="1" formatCells="0" formatColumns="0" formatRows="0" insertColumns="0" insertRows="0" insertHyperlinks="0" deleteColumns="0" deleteRows="0" sort="0" autoFilter="0" pivotTables="0"/>
  <autoFilter ref="C119:K148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5" r:id="rId1" xr:uid="{00000000-0004-0000-0400-000000000000}"/>
    <hyperlink ref="F128" r:id="rId2" xr:uid="{00000000-0004-0000-0400-000001000000}"/>
    <hyperlink ref="F131" r:id="rId3" xr:uid="{00000000-0004-0000-0400-000002000000}"/>
    <hyperlink ref="F136" r:id="rId4" xr:uid="{00000000-0004-0000-0400-000003000000}"/>
    <hyperlink ref="F140" r:id="rId5" xr:uid="{00000000-0004-0000-0400-000004000000}"/>
    <hyperlink ref="F144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C10 - Polní cesta C10</vt:lpstr>
      <vt:lpstr>C12 - Polní cesta C12</vt:lpstr>
      <vt:lpstr>SO 105 - Náhradní výsadba</vt:lpstr>
      <vt:lpstr>SO 900 - Vedlejší rozpočt...</vt:lpstr>
      <vt:lpstr>'C10 - Polní cesta C10'!Názvy_tisku</vt:lpstr>
      <vt:lpstr>'C12 - Polní cesta C12'!Názvy_tisku</vt:lpstr>
      <vt:lpstr>'Rekapitulace stavby'!Názvy_tisku</vt:lpstr>
      <vt:lpstr>'SO 105 - Náhradní výsadba'!Názvy_tisku</vt:lpstr>
      <vt:lpstr>'SO 900 - Vedlejší rozpočt...'!Názvy_tisku</vt:lpstr>
      <vt:lpstr>'C10 - Polní cesta C10'!Oblast_tisku</vt:lpstr>
      <vt:lpstr>'C12 - Polní cesta C12'!Oblast_tisku</vt:lpstr>
      <vt:lpstr>'Rekapitulace stavby'!Oblast_tisku</vt:lpstr>
      <vt:lpstr>'SO 105 - Náhradní výsadba'!Oblast_tisku</vt:lpstr>
      <vt:lpstr>'SO 900 -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Jaroslav Ing.</dc:creator>
  <cp:lastModifiedBy>Šebesta František Ing.</cp:lastModifiedBy>
  <dcterms:created xsi:type="dcterms:W3CDTF">2023-03-27T14:31:55Z</dcterms:created>
  <dcterms:modified xsi:type="dcterms:W3CDTF">2023-04-12T11:59:23Z</dcterms:modified>
</cp:coreProperties>
</file>