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207-084 - SO 1 - Údr..." sheetId="2" r:id="rId2"/>
    <sheet name="2023-207-118 - SO 2 - Údr..." sheetId="3" r:id="rId3"/>
    <sheet name="2023-207-119 - SO 3 - Údr..." sheetId="4" r:id="rId4"/>
    <sheet name="2023-207-082 - SO 4 - Údr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'2023-207-084 - SO 1 - Údr...'!$C$80:$K$107</definedName>
    <definedName name="_xlnm.Print_Area" localSheetId="1">'2023-207-084 - SO 1 - Údr...'!$C$4:$J$39,'2023-207-084 - SO 1 - Údr...'!$C$45:$J$62,'2023-207-084 - SO 1 - Údr...'!$C$68:$K$107</definedName>
    <definedName name="_xlnm._FilterDatabase" localSheetId="2" hidden="1">'2023-207-118 - SO 2 - Údr...'!$C$80:$K$107</definedName>
    <definedName name="_xlnm.Print_Area" localSheetId="2">'2023-207-118 - SO 2 - Údr...'!$C$4:$J$39,'2023-207-118 - SO 2 - Údr...'!$C$45:$J$62,'2023-207-118 - SO 2 - Údr...'!$C$68:$K$107</definedName>
    <definedName name="_xlnm._FilterDatabase" localSheetId="3" hidden="1">'2023-207-119 - SO 3 - Údr...'!$C$82:$K$127</definedName>
    <definedName name="_xlnm.Print_Area" localSheetId="3">'2023-207-119 - SO 3 - Údr...'!$C$4:$J$39,'2023-207-119 - SO 3 - Údr...'!$C$45:$J$64,'2023-207-119 - SO 3 - Údr...'!$C$70:$K$127</definedName>
    <definedName name="_xlnm._FilterDatabase" localSheetId="4" hidden="1">'2023-207-082 - SO 4 - Údr...'!$C$81:$K$93</definedName>
    <definedName name="_xlnm.Print_Area" localSheetId="4">'2023-207-082 - SO 4 - Údr...'!$C$4:$J$39,'2023-207-082 - SO 4 - Údr...'!$C$45:$J$63,'2023-207-082 - SO 4 - Údr...'!$C$69:$K$93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'2023-207-084 - SO 1 - Údr...'!$80:$80</definedName>
    <definedName name="_xlnm.Print_Titles" localSheetId="2">'2023-207-118 - SO 2 - Údr...'!$80:$80</definedName>
    <definedName name="_xlnm.Print_Titles" localSheetId="3">'2023-207-119 - SO 3 - Údr...'!$82:$82</definedName>
    <definedName name="_xlnm.Print_Titles" localSheetId="4">'2023-207-082 - SO 4 - Údr...'!$81:$81</definedName>
  </definedNames>
  <calcPr fullCalcOnLoad="1"/>
</workbook>
</file>

<file path=xl/sharedStrings.xml><?xml version="1.0" encoding="utf-8"?>
<sst xmlns="http://schemas.openxmlformats.org/spreadsheetml/2006/main" count="1890" uniqueCount="458">
  <si>
    <t>Export Komplet</t>
  </si>
  <si>
    <t>VZ</t>
  </si>
  <si>
    <t>2.0</t>
  </si>
  <si>
    <t>ZAMOK</t>
  </si>
  <si>
    <t>False</t>
  </si>
  <si>
    <t>{f33b5488-583b-45c4-80ad-6d12aee09c51}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</si>
  <si>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</si>
  <si>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</si>
  <si>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</si>
  <si>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</si>
  <si>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</si>
  <si>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</si>
  <si>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</si>
  <si>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</si>
  <si>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2023-207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</si>
  <si>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</si>
  <si>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</si>
  <si>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Jindřichohradecko</t>
  </si>
  <si>
    <t>KSO:</t>
  </si>
  <si>
    <t/>
  </si>
  <si>
    <t>CC-CZ:</t>
  </si>
  <si>
    <t>Místo:</t>
  </si>
  <si>
    <t>okres Jindřichův Hradec</t>
  </si>
  <si>
    <t>Datum:</t>
  </si>
  <si>
    <t>21. 2. 2023</t>
  </si>
  <si>
    <t>Zadavatel:</t>
  </si>
  <si>
    <t>IČ:</t>
  </si>
  <si>
    <t>SPÚ, OVHS České Budějovice</t>
  </si>
  <si>
    <t>DIČ:</t>
  </si>
  <si>
    <t>Uchazeč:</t>
  </si>
  <si>
    <t>Vyplň údaj</t>
  </si>
  <si>
    <t>Projektant:</t>
  </si>
  <si>
    <t>Bc. Karel Janeček</t>
  </si>
  <si>
    <t>True</t>
  </si>
  <si>
    <t>Zpracovatel:</t>
  </si>
  <si>
    <t>01312774</t>
  </si>
  <si>
    <t>SPÚ - odbor VHS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</si>
  <si>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</si>
  <si>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</si>
  <si>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</si>
  <si>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</si>
  <si>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</si>
  <si>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</si>
  <si>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</si>
  <si>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</si>
  <si>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</si>
  <si>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</si>
  <si>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</si>
  <si>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</si>
  <si>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</si>
  <si>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</si>
  <si>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</si>
  <si>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</si>
  <si>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</si>
  <si>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</si>
  <si>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</si>
  <si>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</si>
  <si>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</si>
  <si>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</si>
  <si>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</si>
  <si>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</si>
  <si>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</si>
  <si>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</si>
  <si>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</si>
  <si>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</si>
  <si>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</si>
  <si>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</si>
  <si>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</si>
  <si>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</si>
  <si>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</si>
  <si>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</si>
  <si>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</si>
  <si>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</si>
  <si>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</si>
  <si>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</si>
  <si>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</si>
  <si>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</si>
  <si>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</si>
  <si>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2023-207-084</t>
  </si>
  <si>
    <t>SO 1 - Údržba HOZ Člunek   2070000084-11201000 - HOZ G</t>
  </si>
  <si>
    <t>STA</t>
  </si>
  <si>
    <t>1</t>
  </si>
  <si>
    <t>{93629fd9-dc56-4d05-828d-9c40e7bdf3f0}</t>
  </si>
  <si>
    <t>2</t>
  </si>
  <si>
    <t>2023-207-118</t>
  </si>
  <si>
    <t>SO 2 - Údržba HOZ Dolní Radouň  2070000118-11201000 - HOZ O1</t>
  </si>
  <si>
    <t>{3845d6ba-afb3-4979-be6f-3986eff57f07}</t>
  </si>
  <si>
    <t>2023-207-119</t>
  </si>
  <si>
    <t>SO 3 - Údržba HOZ Dolní Radouň  2070000119-11201000 - HOZ O2</t>
  </si>
  <si>
    <t>{f27c7c04-8836-46a9-b6da-0769773d3e48}</t>
  </si>
  <si>
    <t>2023-207-082</t>
  </si>
  <si>
    <t>SO 4 - Údržba HOZ Číměř  2070000082-11201000 - HOZ C</t>
  </si>
  <si>
    <t>{7f1b25d9-bb32-412c-a370-33193ca12d70}</t>
  </si>
  <si>
    <t>KRYCÍ LIST SOUPISU PRACÍ</t>
  </si>
  <si>
    <t>Objekt:</t>
  </si>
  <si>
    <t>2023-207-084 - SO 1 - Údržba HOZ Člunek   2070000084-11201000 - HOZ G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</si>
  <si>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</si>
  <si>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</si>
  <si>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</si>
  <si>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</si>
  <si>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</si>
  <si>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</si>
  <si>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</si>
  <si>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</si>
  <si>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</si>
  <si>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</si>
  <si>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</si>
  <si>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</si>
  <si>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</si>
  <si>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</si>
  <si>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</si>
  <si>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</si>
  <si>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</si>
  <si>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</si>
  <si>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</si>
  <si>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</si>
  <si>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</si>
  <si>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</si>
  <si>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</si>
  <si>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</si>
  <si>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111203202</t>
  </si>
  <si>
    <t>Odstranění křovin a stromů s ponecháním kořenů z plochy přes 1000 do 10000 m2</t>
  </si>
  <si>
    <t>m2</t>
  </si>
  <si>
    <t>CS ÚRS 2023 01</t>
  </si>
  <si>
    <t>4</t>
  </si>
  <si>
    <t>1632989467</t>
  </si>
  <si>
    <t>PP</t>
  </si>
  <si>
    <t>Odstranění křovin a stromů s ponecháním kořenů průměru kmene do 100 mm, při jakémkoliv sklonu terénu mimo LTM, při celkové ploše přes 1 000 do 10 000 m2</t>
  </si>
  <si>
    <t>Online PSC</t>
  </si>
  <si>
    <t>https://podminky.urs.cz/item/CS_URS_2023_01/111203202</t>
  </si>
  <si>
    <t>VV</t>
  </si>
  <si>
    <t>Součet</t>
  </si>
  <si>
    <t>125703313</t>
  </si>
  <si>
    <t>Čištění melioračních kanálů od naplavenin tl přes 250 do 500 mm dno zpevněné tvárnicemi</t>
  </si>
  <si>
    <t>m3</t>
  </si>
  <si>
    <t>-1414298351</t>
  </si>
  <si>
    <t>Čištění melioračních kanálů s úpravou svahu do výšky naplavené vrstvy tloušťky naplavené vrstvy přes 250 do 500 mm, se dnem zpevněným tvárnicemi</t>
  </si>
  <si>
    <t>https://podminky.urs.cz/item/CS_URS_2023_01/125703313</t>
  </si>
  <si>
    <t>(1,1+0,5)/2*0,40*65</t>
  </si>
  <si>
    <t>(1,0+0,5)/2*0,25*120</t>
  </si>
  <si>
    <t>(1,1+0,5)/2*0,30*60</t>
  </si>
  <si>
    <t>(0,9+0,5)/2*0,45*70</t>
  </si>
  <si>
    <t>3</t>
  </si>
  <si>
    <t>162351104</t>
  </si>
  <si>
    <t>Vodorovné přemístění přes 500 do 1000 m výkopku/sypaniny z horniny třídy těžitelnosti I skupiny 1 až 3</t>
  </si>
  <si>
    <t>1581205624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</si>
  <si>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</si>
  <si>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https://podminky.urs.cz/item/CS_URS_2023_01/162351104</t>
  </si>
  <si>
    <t>79,750</t>
  </si>
  <si>
    <t>171151103</t>
  </si>
  <si>
    <t>Uložení sypaniny z hornin soudržných do násypů zhutněných strojně</t>
  </si>
  <si>
    <t>1477795607</t>
  </si>
  <si>
    <t>Uložení sypanin do násypů strojně s rozprostřením sypaniny ve vrstvách a s hrubým urovnáním zhutněných z hornin soudržných jakékoliv třídy těžitelnosti</t>
  </si>
  <si>
    <t>https://podminky.urs.cz/item/CS_URS_2023_01/171151103</t>
  </si>
  <si>
    <t>5</t>
  </si>
  <si>
    <t>R-001</t>
  </si>
  <si>
    <t xml:space="preserve">Ekologická likvidace veškeré neupotřeb. dřev. hmoty - z křovin a stromů D kmene do 100 mm - v souladu se zákonem o odpadech č. 541/2020 Sb.v platném znění   </t>
  </si>
  <si>
    <t>1243620392</t>
  </si>
  <si>
    <t xml:space="preserve">Ekologická likvidace veškeré neupotřeb. dřev. hmoty - z křovin a stromů D kmene do 100 mm - v souladu se zákonem o odpadech č. 541/2020 Sb.v platném znění </t>
  </si>
  <si>
    <t>P</t>
  </si>
  <si>
    <t xml:space="preserve">Poznámka k položce:
likvidace dřevní hmoty, použije se v případě když nelze pálit (např. štěpkováním, drcením, pálením na místě k tomu určeném a pod)
</t>
  </si>
  <si>
    <t>1920</t>
  </si>
  <si>
    <t>2023-207-118 - SO 2 - Údržba HOZ Dolní Radouň  2070000118-11201000 - HOZ O1</t>
  </si>
  <si>
    <t>111203201</t>
  </si>
  <si>
    <t>Odstranění křovin a stromů s ponecháním kořenů z plochy do 1000 m2</t>
  </si>
  <si>
    <t>-2051334151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</si>
  <si>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</si>
  <si>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</si>
  <si>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>4*5+2*3+3*2+5*5+2*4</t>
  </si>
  <si>
    <t>125703303</t>
  </si>
  <si>
    <t>Čištění melioračních kanálů od naplavenin tl do 250 mm dno zpevněné tvárnicemi</t>
  </si>
  <si>
    <t>1371138989</t>
  </si>
  <si>
    <t>Čištění melioračních kanálů s úpravou svahu do výšky naplavené vrstvy tloušťky naplavené vrstvy do 250 mm, se dnem zpevněným tvárnicemi</t>
  </si>
  <si>
    <t>https://podminky.urs.cz/item/CS_URS_2023_01/125703303</t>
  </si>
  <si>
    <t>(0,8+0,5)/2*0,25*85</t>
  </si>
  <si>
    <t>(1,0+0,5)/2*0,15*90</t>
  </si>
  <si>
    <t>(1,2+0,5)/2*0,20*23</t>
  </si>
  <si>
    <t>(0,9+0,5)/2*0,15*65</t>
  </si>
  <si>
    <t>162351103</t>
  </si>
  <si>
    <t>Vodorovné přemístění přes 50 do 500 m výkopku/sypaniny z horniny třídy těžitelnosti I skupiny 1 až 3</t>
  </si>
  <si>
    <t>-180157643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</si>
  <si>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</si>
  <si>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https://podminky.urs.cz/item/CS_URS_2023_01/162351103</t>
  </si>
  <si>
    <t>34,673</t>
  </si>
  <si>
    <t>270953481</t>
  </si>
  <si>
    <t>-1463423254</t>
  </si>
  <si>
    <t>65</t>
  </si>
  <si>
    <t>2023-207-119 - SO 3 - Údržba HOZ Dolní Radouň  2070000119-11201000 - HOZ O2</t>
  </si>
  <si>
    <t xml:space="preserve">    8 - Trubní vedení</t>
  </si>
  <si>
    <t xml:space="preserve">    998 - Přesun hmot</t>
  </si>
  <si>
    <t>131251102</t>
  </si>
  <si>
    <t>Hloubení jam nezapažených v hornině třídy těžitelnosti I skupiny 3 objem do 50 m3 strojně</t>
  </si>
  <si>
    <t>-1824778042</t>
  </si>
  <si>
    <t>Hloubení nezapažených jam a zářezů strojně s urovnáním dna do předepsaného profilu a spádu v hornině třídy těžitelnosti I skupiny 3 přes 20 do 50 m3</t>
  </si>
  <si>
    <t>https://podminky.urs.cz/item/CS_URS_2023_01/131251102</t>
  </si>
  <si>
    <t>(((2,5+1)/2*1,2)-(3,14*0,135*0,135))*35</t>
  </si>
  <si>
    <t>174151101</t>
  </si>
  <si>
    <t>Zásyp jam, šachet rýh nebo kolem objektů sypaninou se zhutněním</t>
  </si>
  <si>
    <t>-649060825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</si>
  <si>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</si>
  <si>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</si>
  <si>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71,497</t>
  </si>
  <si>
    <t>175151101</t>
  </si>
  <si>
    <t>Obsypání potrubí strojně sypaninou bez prohození, uloženou do 3 m</t>
  </si>
  <si>
    <t>2096613628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</si>
  <si>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</si>
  <si>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https://podminky.urs.cz/item/CS_URS_2023_01/175151101</t>
  </si>
  <si>
    <t>((1,6+0,9)/2*0,8-3,14*0,25*0,25)*35</t>
  </si>
  <si>
    <t>181111111</t>
  </si>
  <si>
    <t>Plošná úprava terénu do 500 m2 zemina skupiny 1 až 4 nerovnosti přes 50 do 100 mm v rovinně a svahu do 1:5</t>
  </si>
  <si>
    <t>-297625981</t>
  </si>
  <si>
    <t>Plošná úprava terénu v zemině skupiny 1 až 4 s urovnáním povrchu bez doplnění ornice souvislé plochy do 500 m2 při nerovnostech terénu přes 50 do 100 mm v rovině nebo na svahu do 1:5</t>
  </si>
  <si>
    <t>https://podminky.urs.cz/item/CS_URS_2023_01/181111111</t>
  </si>
  <si>
    <t>35*6</t>
  </si>
  <si>
    <t>R-042</t>
  </si>
  <si>
    <t xml:space="preserve">Čištění potrubí strojně tlakovou vodou do D 500 mm při tl. nánosu přes 25% do 50% DN, včetně zajištění potřebné technologické vody potřebné k rozplavení   </t>
  </si>
  <si>
    <t>m</t>
  </si>
  <si>
    <t>1668418870</t>
  </si>
  <si>
    <t xml:space="preserve">Čištění potrubí strojně tlakovou vodou do D 500 mm při tl. nánosu přes 25% do 50% DN, včetně zajištění potřebné technologické vody potřebné k rozplavení </t>
  </si>
  <si>
    <t>Poznámka k položce:
rozplavení sedimentů tlakovou vodou pronásledné odsátí kombinovaným vozem</t>
  </si>
  <si>
    <t>60</t>
  </si>
  <si>
    <t>6</t>
  </si>
  <si>
    <t>R-051</t>
  </si>
  <si>
    <t xml:space="preserve">Odsátí rozplavených sedimentů včetně jeho ekologické likvidace - v souladu se zákonem o odpadech č. 541/2020 Sb., v platném znění;  včetně zajištění potřebné techniky a její dopravy  </t>
  </si>
  <si>
    <t>1809542066</t>
  </si>
  <si>
    <t xml:space="preserve">Likvidace odsátého sedimentu z potrubí do D 1500 mm, na místo k tomu určené (skládka TKO nebo ZPF dle výsledku rozboru), včetně zajištění potřebné techniky a její dopravy dopravy (např. kombinovaný čistící vůz)
</t>
  </si>
  <si>
    <t>8</t>
  </si>
  <si>
    <t>Trubní vedení</t>
  </si>
  <si>
    <t>7</t>
  </si>
  <si>
    <t>810391811</t>
  </si>
  <si>
    <t>Bourání stávajícího potrubí z betonu DN přes 200 do 400</t>
  </si>
  <si>
    <t>-1490222336</t>
  </si>
  <si>
    <t>Bourání stávajícího potrubí z betonu v otevřeném výkopu DN přes 200 do 400</t>
  </si>
  <si>
    <t>https://podminky.urs.cz/item/CS_URS_2023_01/810391811</t>
  </si>
  <si>
    <t>35</t>
  </si>
  <si>
    <t>812392121</t>
  </si>
  <si>
    <t>Montáž potrubí z trub TBH s integrovaným pryžovým těsněním otevřený výkop sklon do 20 % DN 400</t>
  </si>
  <si>
    <t>1791175261</t>
  </si>
  <si>
    <t>Montáž potrubí z trub betonových hrdlových v otevřeném výkopu ve sklonu do 20 % s integrovaným pryžovým těsněním DN 400</t>
  </si>
  <si>
    <t>https://podminky.urs.cz/item/CS_URS_2023_01/812392121</t>
  </si>
  <si>
    <t>9</t>
  </si>
  <si>
    <t>M</t>
  </si>
  <si>
    <t>PFB.1010101</t>
  </si>
  <si>
    <t>Trouba hrdlová betonová TBH-Q 40/250</t>
  </si>
  <si>
    <t>kus</t>
  </si>
  <si>
    <t>944701591</t>
  </si>
  <si>
    <t>10</t>
  </si>
  <si>
    <t>899623161</t>
  </si>
  <si>
    <t>Obetonování potrubí nebo zdiva stok betonem prostým tř. C 20/25 v otevřeném výkopu</t>
  </si>
  <si>
    <t>1637685597</t>
  </si>
  <si>
    <t>Obetonování potrubí nebo zdiva stok betonem prostým v otevřeném výkopu, betonem tř. C 20/25</t>
  </si>
  <si>
    <t>https://podminky.urs.cz/item/CS_URS_2023_01/899623161</t>
  </si>
  <si>
    <t>3,14*(0,40*0,45-0,35*0,25)*2</t>
  </si>
  <si>
    <t>998</t>
  </si>
  <si>
    <t>Přesun hmot</t>
  </si>
  <si>
    <t>11</t>
  </si>
  <si>
    <t>998318011</t>
  </si>
  <si>
    <t>Přesun hmot pro meliorační kanály</t>
  </si>
  <si>
    <t>t</t>
  </si>
  <si>
    <t>-1694647691</t>
  </si>
  <si>
    <t>Přesun hmot pro meliorační kanály dopravní vzdálenost do 1 000 m</t>
  </si>
  <si>
    <t>https://podminky.urs.cz/item/CS_URS_2023_01/998318011</t>
  </si>
  <si>
    <t>2023-207-082 - SO 4 - Údržba HOZ Číměř  2070000082-11201000 - HOZ C</t>
  </si>
  <si>
    <t>899304111</t>
  </si>
  <si>
    <t>Osazení poklopů železobetonových včetně rámů jakékoli hmotnosti</t>
  </si>
  <si>
    <t>333405852</t>
  </si>
  <si>
    <t>Osazení poklopů železobetonových včetně rámů jakékoliv hmotnosti</t>
  </si>
  <si>
    <t>https://podminky.urs.cz/item/CS_URS_2023_01/899304111</t>
  </si>
  <si>
    <t>59225713</t>
  </si>
  <si>
    <t>deska betonová zákrytová pro studny, šachty a jímky D 130x7,5 cm</t>
  </si>
  <si>
    <t>2070996016</t>
  </si>
  <si>
    <t>-1235344028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</si>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</sst>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000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3202" TargetMode="External" /><Relationship Id="rId2" Type="http://schemas.openxmlformats.org/officeDocument/2006/relationships/hyperlink" Target="https://podminky.urs.cz/item/CS_URS_2023_01/125703313" TargetMode="External" /><Relationship Id="rId3" Type="http://schemas.openxmlformats.org/officeDocument/2006/relationships/hyperlink" Target="https://podminky.urs.cz/item/CS_URS_2023_01/162351104" TargetMode="External" /><Relationship Id="rId4" Type="http://schemas.openxmlformats.org/officeDocument/2006/relationships/hyperlink" Target="https://podminky.urs.cz/item/CS_URS_2023_01/171151103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3201" TargetMode="External" /><Relationship Id="rId2" Type="http://schemas.openxmlformats.org/officeDocument/2006/relationships/hyperlink" Target="https://podminky.urs.cz/item/CS_URS_2023_01/125703303" TargetMode="External" /><Relationship Id="rId3" Type="http://schemas.openxmlformats.org/officeDocument/2006/relationships/hyperlink" Target="https://podminky.urs.cz/item/CS_URS_2023_01/162351103" TargetMode="External" /><Relationship Id="rId4" Type="http://schemas.openxmlformats.org/officeDocument/2006/relationships/hyperlink" Target="https://podminky.urs.cz/item/CS_URS_2023_01/171151103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251102" TargetMode="External" /><Relationship Id="rId2" Type="http://schemas.openxmlformats.org/officeDocument/2006/relationships/hyperlink" Target="https://podminky.urs.cz/item/CS_URS_2023_01/174151101" TargetMode="External" /><Relationship Id="rId3" Type="http://schemas.openxmlformats.org/officeDocument/2006/relationships/hyperlink" Target="https://podminky.urs.cz/item/CS_URS_2023_01/175151101" TargetMode="External" /><Relationship Id="rId4" Type="http://schemas.openxmlformats.org/officeDocument/2006/relationships/hyperlink" Target="https://podminky.urs.cz/item/CS_URS_2023_01/181111111" TargetMode="External" /><Relationship Id="rId5" Type="http://schemas.openxmlformats.org/officeDocument/2006/relationships/hyperlink" Target="https://podminky.urs.cz/item/CS_URS_2023_01/810391811" TargetMode="External" /><Relationship Id="rId6" Type="http://schemas.openxmlformats.org/officeDocument/2006/relationships/hyperlink" Target="https://podminky.urs.cz/item/CS_URS_2023_01/812392121" TargetMode="External" /><Relationship Id="rId7" Type="http://schemas.openxmlformats.org/officeDocument/2006/relationships/hyperlink" Target="https://podminky.urs.cz/item/CS_URS_2023_01/899623161" TargetMode="External" /><Relationship Id="rId8" Type="http://schemas.openxmlformats.org/officeDocument/2006/relationships/hyperlink" Target="https://podminky.urs.cz/item/CS_URS_2023_01/998318011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899304111" TargetMode="External" /><Relationship Id="rId2" Type="http://schemas.openxmlformats.org/officeDocument/2006/relationships/hyperlink" Target="https://podminky.urs.cz/item/CS_URS_2023_01/998318011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2023-207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Jindřichohradecko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okres Jindřichův Hradec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21. 2. 2023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OVHS České Budějovice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Bc. Karel Janeček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SPÚ - odbor VHS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1" s="7" customFormat="1" ht="24.6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'2023-207-084 - SO 1 - Údr...'!J30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'2023-207-084 - SO 1 - Údr...'!P81</f>
        <v>0</v>
      </c>
      <c r="AV55" s="120">
        <f>'2023-207-084 - SO 1 - Údr...'!J33</f>
        <v>0</v>
      </c>
      <c r="AW55" s="120">
        <f>'2023-207-084 - SO 1 - Údr...'!J34</f>
        <v>0</v>
      </c>
      <c r="AX55" s="120">
        <f>'2023-207-084 - SO 1 - Údr...'!J35</f>
        <v>0</v>
      </c>
      <c r="AY55" s="120">
        <f>'2023-207-084 - SO 1 - Údr...'!J36</f>
        <v>0</v>
      </c>
      <c r="AZ55" s="120">
        <f>'2023-207-084 - SO 1 - Údr...'!F33</f>
        <v>0</v>
      </c>
      <c r="BA55" s="120">
        <f>'2023-207-084 - SO 1 - Údr...'!F34</f>
        <v>0</v>
      </c>
      <c r="BB55" s="120">
        <f>'2023-207-084 - SO 1 - Údr...'!F35</f>
        <v>0</v>
      </c>
      <c r="BC55" s="120">
        <f>'2023-207-084 - SO 1 - Údr...'!F36</f>
        <v>0</v>
      </c>
      <c r="BD55" s="122">
        <f>'2023-207-084 - SO 1 - Údr...'!F37</f>
        <v>0</v>
      </c>
      <c r="BE55" s="7"/>
      <c r="BT55" s="123" t="s">
        <v>81</v>
      </c>
      <c r="BV55" s="123" t="s">
        <v>75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24.6" customHeight="1">
      <c r="A56" s="111" t="s">
        <v>77</v>
      </c>
      <c r="B56" s="112"/>
      <c r="C56" s="113"/>
      <c r="D56" s="114" t="s">
        <v>84</v>
      </c>
      <c r="E56" s="114"/>
      <c r="F56" s="114"/>
      <c r="G56" s="114"/>
      <c r="H56" s="114"/>
      <c r="I56" s="115"/>
      <c r="J56" s="114" t="s">
        <v>85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'2023-207-118 - SO 2 - Údr...'!J30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80</v>
      </c>
      <c r="AR56" s="118"/>
      <c r="AS56" s="119">
        <v>0</v>
      </c>
      <c r="AT56" s="120">
        <f>ROUND(SUM(AV56:AW56),2)</f>
        <v>0</v>
      </c>
      <c r="AU56" s="121">
        <f>'2023-207-118 - SO 2 - Údr...'!P81</f>
        <v>0</v>
      </c>
      <c r="AV56" s="120">
        <f>'2023-207-118 - SO 2 - Údr...'!J33</f>
        <v>0</v>
      </c>
      <c r="AW56" s="120">
        <f>'2023-207-118 - SO 2 - Údr...'!J34</f>
        <v>0</v>
      </c>
      <c r="AX56" s="120">
        <f>'2023-207-118 - SO 2 - Údr...'!J35</f>
        <v>0</v>
      </c>
      <c r="AY56" s="120">
        <f>'2023-207-118 - SO 2 - Údr...'!J36</f>
        <v>0</v>
      </c>
      <c r="AZ56" s="120">
        <f>'2023-207-118 - SO 2 - Údr...'!F33</f>
        <v>0</v>
      </c>
      <c r="BA56" s="120">
        <f>'2023-207-118 - SO 2 - Údr...'!F34</f>
        <v>0</v>
      </c>
      <c r="BB56" s="120">
        <f>'2023-207-118 - SO 2 - Údr...'!F35</f>
        <v>0</v>
      </c>
      <c r="BC56" s="120">
        <f>'2023-207-118 - SO 2 - Údr...'!F36</f>
        <v>0</v>
      </c>
      <c r="BD56" s="122">
        <f>'2023-207-118 - SO 2 - Údr...'!F37</f>
        <v>0</v>
      </c>
      <c r="BE56" s="7"/>
      <c r="BT56" s="123" t="s">
        <v>81</v>
      </c>
      <c r="BV56" s="123" t="s">
        <v>75</v>
      </c>
      <c r="BW56" s="123" t="s">
        <v>86</v>
      </c>
      <c r="BX56" s="123" t="s">
        <v>5</v>
      </c>
      <c r="CL56" s="123" t="s">
        <v>19</v>
      </c>
      <c r="CM56" s="123" t="s">
        <v>83</v>
      </c>
    </row>
    <row r="57" spans="1:91" s="7" customFormat="1" ht="24.6" customHeight="1">
      <c r="A57" s="111" t="s">
        <v>77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'2023-207-119 - SO 3 - Údr...'!J30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80</v>
      </c>
      <c r="AR57" s="118"/>
      <c r="AS57" s="119">
        <v>0</v>
      </c>
      <c r="AT57" s="120">
        <f>ROUND(SUM(AV57:AW57),2)</f>
        <v>0</v>
      </c>
      <c r="AU57" s="121">
        <f>'2023-207-119 - SO 3 - Údr...'!P83</f>
        <v>0</v>
      </c>
      <c r="AV57" s="120">
        <f>'2023-207-119 - SO 3 - Údr...'!J33</f>
        <v>0</v>
      </c>
      <c r="AW57" s="120">
        <f>'2023-207-119 - SO 3 - Údr...'!J34</f>
        <v>0</v>
      </c>
      <c r="AX57" s="120">
        <f>'2023-207-119 - SO 3 - Údr...'!J35</f>
        <v>0</v>
      </c>
      <c r="AY57" s="120">
        <f>'2023-207-119 - SO 3 - Údr...'!J36</f>
        <v>0</v>
      </c>
      <c r="AZ57" s="120">
        <f>'2023-207-119 - SO 3 - Údr...'!F33</f>
        <v>0</v>
      </c>
      <c r="BA57" s="120">
        <f>'2023-207-119 - SO 3 - Údr...'!F34</f>
        <v>0</v>
      </c>
      <c r="BB57" s="120">
        <f>'2023-207-119 - SO 3 - Údr...'!F35</f>
        <v>0</v>
      </c>
      <c r="BC57" s="120">
        <f>'2023-207-119 - SO 3 - Údr...'!F36</f>
        <v>0</v>
      </c>
      <c r="BD57" s="122">
        <f>'2023-207-119 - SO 3 - Údr...'!F37</f>
        <v>0</v>
      </c>
      <c r="BE57" s="7"/>
      <c r="BT57" s="123" t="s">
        <v>81</v>
      </c>
      <c r="BV57" s="123" t="s">
        <v>75</v>
      </c>
      <c r="BW57" s="123" t="s">
        <v>89</v>
      </c>
      <c r="BX57" s="123" t="s">
        <v>5</v>
      </c>
      <c r="CL57" s="123" t="s">
        <v>19</v>
      </c>
      <c r="CM57" s="123" t="s">
        <v>83</v>
      </c>
    </row>
    <row r="58" spans="1:91" s="7" customFormat="1" ht="24.6" customHeight="1">
      <c r="A58" s="111" t="s">
        <v>77</v>
      </c>
      <c r="B58" s="112"/>
      <c r="C58" s="113"/>
      <c r="D58" s="114" t="s">
        <v>90</v>
      </c>
      <c r="E58" s="114"/>
      <c r="F58" s="114"/>
      <c r="G58" s="114"/>
      <c r="H58" s="114"/>
      <c r="I58" s="115"/>
      <c r="J58" s="114" t="s">
        <v>91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'2023-207-082 - SO 4 - Údr...'!J30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80</v>
      </c>
      <c r="AR58" s="118"/>
      <c r="AS58" s="124">
        <v>0</v>
      </c>
      <c r="AT58" s="125">
        <f>ROUND(SUM(AV58:AW58),2)</f>
        <v>0</v>
      </c>
      <c r="AU58" s="126">
        <f>'2023-207-082 - SO 4 - Údr...'!P82</f>
        <v>0</v>
      </c>
      <c r="AV58" s="125">
        <f>'2023-207-082 - SO 4 - Údr...'!J33</f>
        <v>0</v>
      </c>
      <c r="AW58" s="125">
        <f>'2023-207-082 - SO 4 - Údr...'!J34</f>
        <v>0</v>
      </c>
      <c r="AX58" s="125">
        <f>'2023-207-082 - SO 4 - Údr...'!J35</f>
        <v>0</v>
      </c>
      <c r="AY58" s="125">
        <f>'2023-207-082 - SO 4 - Údr...'!J36</f>
        <v>0</v>
      </c>
      <c r="AZ58" s="125">
        <f>'2023-207-082 - SO 4 - Údr...'!F33</f>
        <v>0</v>
      </c>
      <c r="BA58" s="125">
        <f>'2023-207-082 - SO 4 - Údr...'!F34</f>
        <v>0</v>
      </c>
      <c r="BB58" s="125">
        <f>'2023-207-082 - SO 4 - Údr...'!F35</f>
        <v>0</v>
      </c>
      <c r="BC58" s="125">
        <f>'2023-207-082 - SO 4 - Údr...'!F36</f>
        <v>0</v>
      </c>
      <c r="BD58" s="127">
        <f>'2023-207-082 - SO 4 - Údr...'!F37</f>
        <v>0</v>
      </c>
      <c r="BE58" s="7"/>
      <c r="BT58" s="123" t="s">
        <v>81</v>
      </c>
      <c r="BV58" s="123" t="s">
        <v>75</v>
      </c>
      <c r="BW58" s="123" t="s">
        <v>92</v>
      </c>
      <c r="BX58" s="123" t="s">
        <v>5</v>
      </c>
      <c r="CL58" s="123" t="s">
        <v>19</v>
      </c>
      <c r="CM58" s="123" t="s">
        <v>83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2023-207-084 - SO 1 - Údr...'!C2" display="/"/>
    <hyperlink ref="A56" location="'2023-207-118 - SO 2 - Údr...'!C2" display="/"/>
    <hyperlink ref="A57" location="'2023-207-119 - SO 3 - Údr...'!C2" display="/"/>
    <hyperlink ref="A58" location="'2023-207-082 - SO 4 - Úd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Jindřichohradecko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95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21. 2. 2023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ROUND((SUM(BE81:BE107)),2)</f>
        <v>0</v>
      </c>
      <c r="G33" s="38"/>
      <c r="H33" s="38"/>
      <c r="I33" s="148">
        <v>0.21</v>
      </c>
      <c r="J33" s="147">
        <f>ROUND(((SUM(BE81:BE107))*I33),2)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ROUND((SUM(BF81:BF107)),2)</f>
        <v>0</v>
      </c>
      <c r="G34" s="38"/>
      <c r="H34" s="38"/>
      <c r="I34" s="148">
        <v>0.15</v>
      </c>
      <c r="J34" s="147">
        <f>ROUND(((SUM(BF81:BF107))*I34),2)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ROUND((SUM(BG81:BG107)),2)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ROUND((SUM(BH81:BH107)),2)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ROUND((SUM(BI81:BI107)),2)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Jindřichohradecko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2023-207-084 - SO 1 - Údržba HOZ Člunek   2070000084-11201000 - HOZ G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okres Jindřichův Hradec</v>
      </c>
      <c r="G52" s="40"/>
      <c r="H52" s="40"/>
      <c r="I52" s="32" t="s">
        <v>23</v>
      </c>
      <c r="J52" s="72" t="str">
        <f>IF(J12="","",J12)</f>
        <v>21. 2. 2023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 České Budějovice</v>
      </c>
      <c r="G54" s="40"/>
      <c r="H54" s="40"/>
      <c r="I54" s="32" t="s">
        <v>31</v>
      </c>
      <c r="J54" s="36" t="str">
        <f>E21</f>
        <v>Bc. Karel Janeček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SPÚ - odbor VHS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101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102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HOZ Jindřichohradecko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94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 xml:space="preserve">2023-207-084 - SO 1 - Údržba HOZ Člunek   2070000084-11201000 - HOZ G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okres Jindřichův Hradec</v>
      </c>
      <c r="G75" s="40"/>
      <c r="H75" s="40"/>
      <c r="I75" s="32" t="s">
        <v>23</v>
      </c>
      <c r="J75" s="72" t="str">
        <f>IF(J12="","",J12)</f>
        <v>21. 2. 2023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>SPÚ, OVHS České Budějovice</v>
      </c>
      <c r="G77" s="40"/>
      <c r="H77" s="40"/>
      <c r="I77" s="32" t="s">
        <v>31</v>
      </c>
      <c r="J77" s="36" t="str">
        <f>E21</f>
        <v>Bc. Karel Janeček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SPÚ - odbor VHS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103</v>
      </c>
      <c r="D80" s="180" t="s">
        <v>58</v>
      </c>
      <c r="E80" s="180" t="s">
        <v>54</v>
      </c>
      <c r="F80" s="180" t="s">
        <v>55</v>
      </c>
      <c r="G80" s="180" t="s">
        <v>104</v>
      </c>
      <c r="H80" s="180" t="s">
        <v>105</v>
      </c>
      <c r="I80" s="180" t="s">
        <v>106</v>
      </c>
      <c r="J80" s="180" t="s">
        <v>98</v>
      </c>
      <c r="K80" s="181" t="s">
        <v>107</v>
      </c>
      <c r="L80" s="182"/>
      <c r="M80" s="92" t="s">
        <v>19</v>
      </c>
      <c r="N80" s="93" t="s">
        <v>43</v>
      </c>
      <c r="O80" s="93" t="s">
        <v>108</v>
      </c>
      <c r="P80" s="93" t="s">
        <v>109</v>
      </c>
      <c r="Q80" s="93" t="s">
        <v>110</v>
      </c>
      <c r="R80" s="93" t="s">
        <v>111</v>
      </c>
      <c r="S80" s="93" t="s">
        <v>112</v>
      </c>
      <c r="T80" s="94" t="s">
        <v>113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114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99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72</v>
      </c>
      <c r="E82" s="191" t="s">
        <v>115</v>
      </c>
      <c r="F82" s="191" t="s">
        <v>116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81</v>
      </c>
      <c r="AT82" s="200" t="s">
        <v>72</v>
      </c>
      <c r="AU82" s="200" t="s">
        <v>73</v>
      </c>
      <c r="AY82" s="199" t="s">
        <v>117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72</v>
      </c>
      <c r="E83" s="202" t="s">
        <v>81</v>
      </c>
      <c r="F83" s="202" t="s">
        <v>118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SUM(P84:P107)</f>
        <v>0</v>
      </c>
      <c r="Q83" s="196"/>
      <c r="R83" s="197">
        <f>SUM(R84:R107)</f>
        <v>0</v>
      </c>
      <c r="S83" s="196"/>
      <c r="T83" s="198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81</v>
      </c>
      <c r="AT83" s="200" t="s">
        <v>72</v>
      </c>
      <c r="AU83" s="200" t="s">
        <v>81</v>
      </c>
      <c r="AY83" s="199" t="s">
        <v>117</v>
      </c>
      <c r="BK83" s="201">
        <f>SUM(BK84:BK107)</f>
        <v>0</v>
      </c>
    </row>
    <row r="84" spans="1:65" s="2" customFormat="1" ht="14.4" customHeight="1">
      <c r="A84" s="38"/>
      <c r="B84" s="39"/>
      <c r="C84" s="204" t="s">
        <v>81</v>
      </c>
      <c r="D84" s="204" t="s">
        <v>119</v>
      </c>
      <c r="E84" s="205" t="s">
        <v>120</v>
      </c>
      <c r="F84" s="206" t="s">
        <v>121</v>
      </c>
      <c r="G84" s="207" t="s">
        <v>122</v>
      </c>
      <c r="H84" s="208">
        <v>1920</v>
      </c>
      <c r="I84" s="209"/>
      <c r="J84" s="210">
        <f>ROUND(I84*H84,2)</f>
        <v>0</v>
      </c>
      <c r="K84" s="206" t="s">
        <v>123</v>
      </c>
      <c r="L84" s="44"/>
      <c r="M84" s="211" t="s">
        <v>19</v>
      </c>
      <c r="N84" s="212" t="s">
        <v>44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124</v>
      </c>
      <c r="AT84" s="215" t="s">
        <v>119</v>
      </c>
      <c r="AU84" s="215" t="s">
        <v>83</v>
      </c>
      <c r="AY84" s="17" t="s">
        <v>117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81</v>
      </c>
      <c r="BK84" s="216">
        <f>ROUND(I84*H84,2)</f>
        <v>0</v>
      </c>
      <c r="BL84" s="17" t="s">
        <v>124</v>
      </c>
      <c r="BM84" s="215" t="s">
        <v>125</v>
      </c>
    </row>
    <row r="85" spans="1:47" s="2" customFormat="1" ht="12">
      <c r="A85" s="38"/>
      <c r="B85" s="39"/>
      <c r="C85" s="40"/>
      <c r="D85" s="217" t="s">
        <v>126</v>
      </c>
      <c r="E85" s="40"/>
      <c r="F85" s="218" t="s">
        <v>127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126</v>
      </c>
      <c r="AU85" s="17" t="s">
        <v>83</v>
      </c>
    </row>
    <row r="86" spans="1:47" s="2" customFormat="1" ht="12">
      <c r="A86" s="38"/>
      <c r="B86" s="39"/>
      <c r="C86" s="40"/>
      <c r="D86" s="222" t="s">
        <v>128</v>
      </c>
      <c r="E86" s="40"/>
      <c r="F86" s="223" t="s">
        <v>129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128</v>
      </c>
      <c r="AU86" s="17" t="s">
        <v>83</v>
      </c>
    </row>
    <row r="87" spans="1:51" s="13" customFormat="1" ht="12">
      <c r="A87" s="13"/>
      <c r="B87" s="224"/>
      <c r="C87" s="225"/>
      <c r="D87" s="217" t="s">
        <v>130</v>
      </c>
      <c r="E87" s="226" t="s">
        <v>19</v>
      </c>
      <c r="F87" s="227" t="s">
        <v>131</v>
      </c>
      <c r="G87" s="225"/>
      <c r="H87" s="228">
        <v>1920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130</v>
      </c>
      <c r="AU87" s="234" t="s">
        <v>83</v>
      </c>
      <c r="AV87" s="13" t="s">
        <v>124</v>
      </c>
      <c r="AW87" s="13" t="s">
        <v>33</v>
      </c>
      <c r="AX87" s="13" t="s">
        <v>73</v>
      </c>
      <c r="AY87" s="234" t="s">
        <v>117</v>
      </c>
    </row>
    <row r="88" spans="1:65" s="2" customFormat="1" ht="14.4" customHeight="1">
      <c r="A88" s="38"/>
      <c r="B88" s="39"/>
      <c r="C88" s="204" t="s">
        <v>83</v>
      </c>
      <c r="D88" s="204" t="s">
        <v>119</v>
      </c>
      <c r="E88" s="205" t="s">
        <v>132</v>
      </c>
      <c r="F88" s="206" t="s">
        <v>133</v>
      </c>
      <c r="G88" s="207" t="s">
        <v>134</v>
      </c>
      <c r="H88" s="208">
        <v>79.75</v>
      </c>
      <c r="I88" s="209"/>
      <c r="J88" s="210">
        <f>ROUND(I88*H88,2)</f>
        <v>0</v>
      </c>
      <c r="K88" s="206" t="s">
        <v>123</v>
      </c>
      <c r="L88" s="44"/>
      <c r="M88" s="211" t="s">
        <v>19</v>
      </c>
      <c r="N88" s="212" t="s">
        <v>44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124</v>
      </c>
      <c r="AT88" s="215" t="s">
        <v>119</v>
      </c>
      <c r="AU88" s="215" t="s">
        <v>83</v>
      </c>
      <c r="AY88" s="17" t="s">
        <v>117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81</v>
      </c>
      <c r="BK88" s="216">
        <f>ROUND(I88*H88,2)</f>
        <v>0</v>
      </c>
      <c r="BL88" s="17" t="s">
        <v>124</v>
      </c>
      <c r="BM88" s="215" t="s">
        <v>135</v>
      </c>
    </row>
    <row r="89" spans="1:47" s="2" customFormat="1" ht="12">
      <c r="A89" s="38"/>
      <c r="B89" s="39"/>
      <c r="C89" s="40"/>
      <c r="D89" s="217" t="s">
        <v>126</v>
      </c>
      <c r="E89" s="40"/>
      <c r="F89" s="218" t="s">
        <v>136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126</v>
      </c>
      <c r="AU89" s="17" t="s">
        <v>83</v>
      </c>
    </row>
    <row r="90" spans="1:47" s="2" customFormat="1" ht="12">
      <c r="A90" s="38"/>
      <c r="B90" s="39"/>
      <c r="C90" s="40"/>
      <c r="D90" s="222" t="s">
        <v>128</v>
      </c>
      <c r="E90" s="40"/>
      <c r="F90" s="223" t="s">
        <v>137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128</v>
      </c>
      <c r="AU90" s="17" t="s">
        <v>83</v>
      </c>
    </row>
    <row r="91" spans="1:51" s="14" customFormat="1" ht="12">
      <c r="A91" s="14"/>
      <c r="B91" s="235"/>
      <c r="C91" s="236"/>
      <c r="D91" s="217" t="s">
        <v>130</v>
      </c>
      <c r="E91" s="237" t="s">
        <v>19</v>
      </c>
      <c r="F91" s="238" t="s">
        <v>138</v>
      </c>
      <c r="G91" s="236"/>
      <c r="H91" s="239">
        <v>20.8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130</v>
      </c>
      <c r="AU91" s="245" t="s">
        <v>83</v>
      </c>
      <c r="AV91" s="14" t="s">
        <v>83</v>
      </c>
      <c r="AW91" s="14" t="s">
        <v>33</v>
      </c>
      <c r="AX91" s="14" t="s">
        <v>73</v>
      </c>
      <c r="AY91" s="245" t="s">
        <v>117</v>
      </c>
    </row>
    <row r="92" spans="1:51" s="14" customFormat="1" ht="12">
      <c r="A92" s="14"/>
      <c r="B92" s="235"/>
      <c r="C92" s="236"/>
      <c r="D92" s="217" t="s">
        <v>130</v>
      </c>
      <c r="E92" s="237" t="s">
        <v>19</v>
      </c>
      <c r="F92" s="238" t="s">
        <v>139</v>
      </c>
      <c r="G92" s="236"/>
      <c r="H92" s="239">
        <v>22.5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130</v>
      </c>
      <c r="AU92" s="245" t="s">
        <v>83</v>
      </c>
      <c r="AV92" s="14" t="s">
        <v>83</v>
      </c>
      <c r="AW92" s="14" t="s">
        <v>33</v>
      </c>
      <c r="AX92" s="14" t="s">
        <v>73</v>
      </c>
      <c r="AY92" s="245" t="s">
        <v>117</v>
      </c>
    </row>
    <row r="93" spans="1:51" s="14" customFormat="1" ht="12">
      <c r="A93" s="14"/>
      <c r="B93" s="235"/>
      <c r="C93" s="236"/>
      <c r="D93" s="217" t="s">
        <v>130</v>
      </c>
      <c r="E93" s="237" t="s">
        <v>19</v>
      </c>
      <c r="F93" s="238" t="s">
        <v>140</v>
      </c>
      <c r="G93" s="236"/>
      <c r="H93" s="239">
        <v>14.4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130</v>
      </c>
      <c r="AU93" s="245" t="s">
        <v>83</v>
      </c>
      <c r="AV93" s="14" t="s">
        <v>83</v>
      </c>
      <c r="AW93" s="14" t="s">
        <v>33</v>
      </c>
      <c r="AX93" s="14" t="s">
        <v>73</v>
      </c>
      <c r="AY93" s="245" t="s">
        <v>117</v>
      </c>
    </row>
    <row r="94" spans="1:51" s="14" customFormat="1" ht="12">
      <c r="A94" s="14"/>
      <c r="B94" s="235"/>
      <c r="C94" s="236"/>
      <c r="D94" s="217" t="s">
        <v>130</v>
      </c>
      <c r="E94" s="237" t="s">
        <v>19</v>
      </c>
      <c r="F94" s="238" t="s">
        <v>141</v>
      </c>
      <c r="G94" s="236"/>
      <c r="H94" s="239">
        <v>22.05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130</v>
      </c>
      <c r="AU94" s="245" t="s">
        <v>83</v>
      </c>
      <c r="AV94" s="14" t="s">
        <v>83</v>
      </c>
      <c r="AW94" s="14" t="s">
        <v>33</v>
      </c>
      <c r="AX94" s="14" t="s">
        <v>73</v>
      </c>
      <c r="AY94" s="245" t="s">
        <v>117</v>
      </c>
    </row>
    <row r="95" spans="1:51" s="13" customFormat="1" ht="12">
      <c r="A95" s="13"/>
      <c r="B95" s="224"/>
      <c r="C95" s="225"/>
      <c r="D95" s="217" t="s">
        <v>130</v>
      </c>
      <c r="E95" s="226" t="s">
        <v>19</v>
      </c>
      <c r="F95" s="227" t="s">
        <v>131</v>
      </c>
      <c r="G95" s="225"/>
      <c r="H95" s="228">
        <v>79.75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130</v>
      </c>
      <c r="AU95" s="234" t="s">
        <v>83</v>
      </c>
      <c r="AV95" s="13" t="s">
        <v>124</v>
      </c>
      <c r="AW95" s="13" t="s">
        <v>33</v>
      </c>
      <c r="AX95" s="13" t="s">
        <v>81</v>
      </c>
      <c r="AY95" s="234" t="s">
        <v>117</v>
      </c>
    </row>
    <row r="96" spans="1:65" s="2" customFormat="1" ht="19.8" customHeight="1">
      <c r="A96" s="38"/>
      <c r="B96" s="39"/>
      <c r="C96" s="204" t="s">
        <v>142</v>
      </c>
      <c r="D96" s="204" t="s">
        <v>119</v>
      </c>
      <c r="E96" s="205" t="s">
        <v>143</v>
      </c>
      <c r="F96" s="206" t="s">
        <v>144</v>
      </c>
      <c r="G96" s="207" t="s">
        <v>134</v>
      </c>
      <c r="H96" s="208">
        <v>79.75</v>
      </c>
      <c r="I96" s="209"/>
      <c r="J96" s="210">
        <f>ROUND(I96*H96,2)</f>
        <v>0</v>
      </c>
      <c r="K96" s="206" t="s">
        <v>123</v>
      </c>
      <c r="L96" s="44"/>
      <c r="M96" s="211" t="s">
        <v>19</v>
      </c>
      <c r="N96" s="212" t="s">
        <v>44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124</v>
      </c>
      <c r="AT96" s="215" t="s">
        <v>119</v>
      </c>
      <c r="AU96" s="215" t="s">
        <v>83</v>
      </c>
      <c r="AY96" s="17" t="s">
        <v>117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81</v>
      </c>
      <c r="BK96" s="216">
        <f>ROUND(I96*H96,2)</f>
        <v>0</v>
      </c>
      <c r="BL96" s="17" t="s">
        <v>124</v>
      </c>
      <c r="BM96" s="215" t="s">
        <v>145</v>
      </c>
    </row>
    <row r="97" spans="1:47" s="2" customFormat="1" ht="12">
      <c r="A97" s="38"/>
      <c r="B97" s="39"/>
      <c r="C97" s="40"/>
      <c r="D97" s="217" t="s">
        <v>126</v>
      </c>
      <c r="E97" s="40"/>
      <c r="F97" s="218" t="s">
        <v>146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126</v>
      </c>
      <c r="AU97" s="17" t="s">
        <v>83</v>
      </c>
    </row>
    <row r="98" spans="1:47" s="2" customFormat="1" ht="12">
      <c r="A98" s="38"/>
      <c r="B98" s="39"/>
      <c r="C98" s="40"/>
      <c r="D98" s="222" t="s">
        <v>128</v>
      </c>
      <c r="E98" s="40"/>
      <c r="F98" s="223" t="s">
        <v>147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128</v>
      </c>
      <c r="AU98" s="17" t="s">
        <v>83</v>
      </c>
    </row>
    <row r="99" spans="1:51" s="14" customFormat="1" ht="12">
      <c r="A99" s="14"/>
      <c r="B99" s="235"/>
      <c r="C99" s="236"/>
      <c r="D99" s="217" t="s">
        <v>130</v>
      </c>
      <c r="E99" s="237" t="s">
        <v>19</v>
      </c>
      <c r="F99" s="238" t="s">
        <v>148</v>
      </c>
      <c r="G99" s="236"/>
      <c r="H99" s="239">
        <v>79.75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130</v>
      </c>
      <c r="AU99" s="245" t="s">
        <v>83</v>
      </c>
      <c r="AV99" s="14" t="s">
        <v>83</v>
      </c>
      <c r="AW99" s="14" t="s">
        <v>33</v>
      </c>
      <c r="AX99" s="14" t="s">
        <v>81</v>
      </c>
      <c r="AY99" s="245" t="s">
        <v>117</v>
      </c>
    </row>
    <row r="100" spans="1:65" s="2" customFormat="1" ht="14.4" customHeight="1">
      <c r="A100" s="38"/>
      <c r="B100" s="39"/>
      <c r="C100" s="204" t="s">
        <v>124</v>
      </c>
      <c r="D100" s="204" t="s">
        <v>119</v>
      </c>
      <c r="E100" s="205" t="s">
        <v>149</v>
      </c>
      <c r="F100" s="206" t="s">
        <v>150</v>
      </c>
      <c r="G100" s="207" t="s">
        <v>134</v>
      </c>
      <c r="H100" s="208">
        <v>79.75</v>
      </c>
      <c r="I100" s="209"/>
      <c r="J100" s="210">
        <f>ROUND(I100*H100,2)</f>
        <v>0</v>
      </c>
      <c r="K100" s="206" t="s">
        <v>123</v>
      </c>
      <c r="L100" s="44"/>
      <c r="M100" s="211" t="s">
        <v>19</v>
      </c>
      <c r="N100" s="212" t="s">
        <v>44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124</v>
      </c>
      <c r="AT100" s="215" t="s">
        <v>119</v>
      </c>
      <c r="AU100" s="215" t="s">
        <v>83</v>
      </c>
      <c r="AY100" s="17" t="s">
        <v>117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81</v>
      </c>
      <c r="BK100" s="216">
        <f>ROUND(I100*H100,2)</f>
        <v>0</v>
      </c>
      <c r="BL100" s="17" t="s">
        <v>124</v>
      </c>
      <c r="BM100" s="215" t="s">
        <v>151</v>
      </c>
    </row>
    <row r="101" spans="1:47" s="2" customFormat="1" ht="12">
      <c r="A101" s="38"/>
      <c r="B101" s="39"/>
      <c r="C101" s="40"/>
      <c r="D101" s="217" t="s">
        <v>126</v>
      </c>
      <c r="E101" s="40"/>
      <c r="F101" s="218" t="s">
        <v>152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126</v>
      </c>
      <c r="AU101" s="17" t="s">
        <v>83</v>
      </c>
    </row>
    <row r="102" spans="1:47" s="2" customFormat="1" ht="12">
      <c r="A102" s="38"/>
      <c r="B102" s="39"/>
      <c r="C102" s="40"/>
      <c r="D102" s="222" t="s">
        <v>128</v>
      </c>
      <c r="E102" s="40"/>
      <c r="F102" s="223" t="s">
        <v>153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128</v>
      </c>
      <c r="AU102" s="17" t="s">
        <v>83</v>
      </c>
    </row>
    <row r="103" spans="1:51" s="14" customFormat="1" ht="12">
      <c r="A103" s="14"/>
      <c r="B103" s="235"/>
      <c r="C103" s="236"/>
      <c r="D103" s="217" t="s">
        <v>130</v>
      </c>
      <c r="E103" s="237" t="s">
        <v>19</v>
      </c>
      <c r="F103" s="238" t="s">
        <v>148</v>
      </c>
      <c r="G103" s="236"/>
      <c r="H103" s="239">
        <v>79.75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130</v>
      </c>
      <c r="AU103" s="245" t="s">
        <v>83</v>
      </c>
      <c r="AV103" s="14" t="s">
        <v>83</v>
      </c>
      <c r="AW103" s="14" t="s">
        <v>33</v>
      </c>
      <c r="AX103" s="14" t="s">
        <v>81</v>
      </c>
      <c r="AY103" s="245" t="s">
        <v>117</v>
      </c>
    </row>
    <row r="104" spans="1:65" s="2" customFormat="1" ht="22.2" customHeight="1">
      <c r="A104" s="38"/>
      <c r="B104" s="39"/>
      <c r="C104" s="204" t="s">
        <v>154</v>
      </c>
      <c r="D104" s="204" t="s">
        <v>119</v>
      </c>
      <c r="E104" s="205" t="s">
        <v>155</v>
      </c>
      <c r="F104" s="206" t="s">
        <v>156</v>
      </c>
      <c r="G104" s="207" t="s">
        <v>122</v>
      </c>
      <c r="H104" s="208">
        <v>1920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44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124</v>
      </c>
      <c r="AT104" s="215" t="s">
        <v>119</v>
      </c>
      <c r="AU104" s="215" t="s">
        <v>83</v>
      </c>
      <c r="AY104" s="17" t="s">
        <v>117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81</v>
      </c>
      <c r="BK104" s="216">
        <f>ROUND(I104*H104,2)</f>
        <v>0</v>
      </c>
      <c r="BL104" s="17" t="s">
        <v>124</v>
      </c>
      <c r="BM104" s="215" t="s">
        <v>157</v>
      </c>
    </row>
    <row r="105" spans="1:47" s="2" customFormat="1" ht="12">
      <c r="A105" s="38"/>
      <c r="B105" s="39"/>
      <c r="C105" s="40"/>
      <c r="D105" s="217" t="s">
        <v>126</v>
      </c>
      <c r="E105" s="40"/>
      <c r="F105" s="218" t="s">
        <v>158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126</v>
      </c>
      <c r="AU105" s="17" t="s">
        <v>83</v>
      </c>
    </row>
    <row r="106" spans="1:47" s="2" customFormat="1" ht="12">
      <c r="A106" s="38"/>
      <c r="B106" s="39"/>
      <c r="C106" s="40"/>
      <c r="D106" s="217" t="s">
        <v>159</v>
      </c>
      <c r="E106" s="40"/>
      <c r="F106" s="246" t="s">
        <v>160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159</v>
      </c>
      <c r="AU106" s="17" t="s">
        <v>83</v>
      </c>
    </row>
    <row r="107" spans="1:51" s="14" customFormat="1" ht="12">
      <c r="A107" s="14"/>
      <c r="B107" s="235"/>
      <c r="C107" s="236"/>
      <c r="D107" s="217" t="s">
        <v>130</v>
      </c>
      <c r="E107" s="237" t="s">
        <v>19</v>
      </c>
      <c r="F107" s="238" t="s">
        <v>161</v>
      </c>
      <c r="G107" s="236"/>
      <c r="H107" s="239">
        <v>1920</v>
      </c>
      <c r="I107" s="240"/>
      <c r="J107" s="236"/>
      <c r="K107" s="236"/>
      <c r="L107" s="241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130</v>
      </c>
      <c r="AU107" s="245" t="s">
        <v>83</v>
      </c>
      <c r="AV107" s="14" t="s">
        <v>83</v>
      </c>
      <c r="AW107" s="14" t="s">
        <v>33</v>
      </c>
      <c r="AX107" s="14" t="s">
        <v>81</v>
      </c>
      <c r="AY107" s="245" t="s">
        <v>117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11203202"/>
    <hyperlink ref="F90" r:id="rId2" display="https://podminky.urs.cz/item/CS_URS_2023_01/125703313"/>
    <hyperlink ref="F98" r:id="rId3" display="https://podminky.urs.cz/item/CS_URS_2023_01/162351104"/>
    <hyperlink ref="F102" r:id="rId4" display="https://podminky.urs.cz/item/CS_URS_2023_01/17115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Jindřichohradecko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162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21. 2. 2023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ROUND((SUM(BE81:BE107)),2)</f>
        <v>0</v>
      </c>
      <c r="G33" s="38"/>
      <c r="H33" s="38"/>
      <c r="I33" s="148">
        <v>0.21</v>
      </c>
      <c r="J33" s="147">
        <f>ROUND(((SUM(BE81:BE107))*I33),2)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ROUND((SUM(BF81:BF107)),2)</f>
        <v>0</v>
      </c>
      <c r="G34" s="38"/>
      <c r="H34" s="38"/>
      <c r="I34" s="148">
        <v>0.15</v>
      </c>
      <c r="J34" s="147">
        <f>ROUND(((SUM(BF81:BF107))*I34),2)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ROUND((SUM(BG81:BG107)),2)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ROUND((SUM(BH81:BH107)),2)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ROUND((SUM(BI81:BI107)),2)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Jindřichohradecko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2023-207-118 - SO 2 - Údržba HOZ Dolní Radouň  2070000118-11201000 - HOZ O1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okres Jindřichův Hradec</v>
      </c>
      <c r="G52" s="40"/>
      <c r="H52" s="40"/>
      <c r="I52" s="32" t="s">
        <v>23</v>
      </c>
      <c r="J52" s="72" t="str">
        <f>IF(J12="","",J12)</f>
        <v>21. 2. 2023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 České Budějovice</v>
      </c>
      <c r="G54" s="40"/>
      <c r="H54" s="40"/>
      <c r="I54" s="32" t="s">
        <v>31</v>
      </c>
      <c r="J54" s="36" t="str">
        <f>E21</f>
        <v>Bc. Karel Janeček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SPÚ - odbor VHS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101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102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HOZ Jindřichohradecko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94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 xml:space="preserve">2023-207-118 - SO 2 - Údržba HOZ Dolní Radouň  2070000118-11201000 - HOZ O1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okres Jindřichův Hradec</v>
      </c>
      <c r="G75" s="40"/>
      <c r="H75" s="40"/>
      <c r="I75" s="32" t="s">
        <v>23</v>
      </c>
      <c r="J75" s="72" t="str">
        <f>IF(J12="","",J12)</f>
        <v>21. 2. 2023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>SPÚ, OVHS České Budějovice</v>
      </c>
      <c r="G77" s="40"/>
      <c r="H77" s="40"/>
      <c r="I77" s="32" t="s">
        <v>31</v>
      </c>
      <c r="J77" s="36" t="str">
        <f>E21</f>
        <v>Bc. Karel Janeček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SPÚ - odbor VHS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103</v>
      </c>
      <c r="D80" s="180" t="s">
        <v>58</v>
      </c>
      <c r="E80" s="180" t="s">
        <v>54</v>
      </c>
      <c r="F80" s="180" t="s">
        <v>55</v>
      </c>
      <c r="G80" s="180" t="s">
        <v>104</v>
      </c>
      <c r="H80" s="180" t="s">
        <v>105</v>
      </c>
      <c r="I80" s="180" t="s">
        <v>106</v>
      </c>
      <c r="J80" s="180" t="s">
        <v>98</v>
      </c>
      <c r="K80" s="181" t="s">
        <v>107</v>
      </c>
      <c r="L80" s="182"/>
      <c r="M80" s="92" t="s">
        <v>19</v>
      </c>
      <c r="N80" s="93" t="s">
        <v>43</v>
      </c>
      <c r="O80" s="93" t="s">
        <v>108</v>
      </c>
      <c r="P80" s="93" t="s">
        <v>109</v>
      </c>
      <c r="Q80" s="93" t="s">
        <v>110</v>
      </c>
      <c r="R80" s="93" t="s">
        <v>111</v>
      </c>
      <c r="S80" s="93" t="s">
        <v>112</v>
      </c>
      <c r="T80" s="94" t="s">
        <v>113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114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99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72</v>
      </c>
      <c r="E82" s="191" t="s">
        <v>115</v>
      </c>
      <c r="F82" s="191" t="s">
        <v>116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81</v>
      </c>
      <c r="AT82" s="200" t="s">
        <v>72</v>
      </c>
      <c r="AU82" s="200" t="s">
        <v>73</v>
      </c>
      <c r="AY82" s="199" t="s">
        <v>117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72</v>
      </c>
      <c r="E83" s="202" t="s">
        <v>81</v>
      </c>
      <c r="F83" s="202" t="s">
        <v>118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SUM(P84:P107)</f>
        <v>0</v>
      </c>
      <c r="Q83" s="196"/>
      <c r="R83" s="197">
        <f>SUM(R84:R107)</f>
        <v>0</v>
      </c>
      <c r="S83" s="196"/>
      <c r="T83" s="198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81</v>
      </c>
      <c r="AT83" s="200" t="s">
        <v>72</v>
      </c>
      <c r="AU83" s="200" t="s">
        <v>81</v>
      </c>
      <c r="AY83" s="199" t="s">
        <v>117</v>
      </c>
      <c r="BK83" s="201">
        <f>SUM(BK84:BK107)</f>
        <v>0</v>
      </c>
    </row>
    <row r="84" spans="1:65" s="2" customFormat="1" ht="14.4" customHeight="1">
      <c r="A84" s="38"/>
      <c r="B84" s="39"/>
      <c r="C84" s="204" t="s">
        <v>83</v>
      </c>
      <c r="D84" s="204" t="s">
        <v>119</v>
      </c>
      <c r="E84" s="205" t="s">
        <v>163</v>
      </c>
      <c r="F84" s="206" t="s">
        <v>164</v>
      </c>
      <c r="G84" s="207" t="s">
        <v>122</v>
      </c>
      <c r="H84" s="208">
        <v>65</v>
      </c>
      <c r="I84" s="209"/>
      <c r="J84" s="210">
        <f>ROUND(I84*H84,2)</f>
        <v>0</v>
      </c>
      <c r="K84" s="206" t="s">
        <v>123</v>
      </c>
      <c r="L84" s="44"/>
      <c r="M84" s="211" t="s">
        <v>19</v>
      </c>
      <c r="N84" s="212" t="s">
        <v>44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124</v>
      </c>
      <c r="AT84" s="215" t="s">
        <v>119</v>
      </c>
      <c r="AU84" s="215" t="s">
        <v>83</v>
      </c>
      <c r="AY84" s="17" t="s">
        <v>117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81</v>
      </c>
      <c r="BK84" s="216">
        <f>ROUND(I84*H84,2)</f>
        <v>0</v>
      </c>
      <c r="BL84" s="17" t="s">
        <v>124</v>
      </c>
      <c r="BM84" s="215" t="s">
        <v>165</v>
      </c>
    </row>
    <row r="85" spans="1:47" s="2" customFormat="1" ht="12">
      <c r="A85" s="38"/>
      <c r="B85" s="39"/>
      <c r="C85" s="40"/>
      <c r="D85" s="217" t="s">
        <v>126</v>
      </c>
      <c r="E85" s="40"/>
      <c r="F85" s="218" t="s">
        <v>166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126</v>
      </c>
      <c r="AU85" s="17" t="s">
        <v>83</v>
      </c>
    </row>
    <row r="86" spans="1:47" s="2" customFormat="1" ht="12">
      <c r="A86" s="38"/>
      <c r="B86" s="39"/>
      <c r="C86" s="40"/>
      <c r="D86" s="222" t="s">
        <v>128</v>
      </c>
      <c r="E86" s="40"/>
      <c r="F86" s="223" t="s">
        <v>167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128</v>
      </c>
      <c r="AU86" s="17" t="s">
        <v>83</v>
      </c>
    </row>
    <row r="87" spans="1:51" s="14" customFormat="1" ht="12">
      <c r="A87" s="14"/>
      <c r="B87" s="235"/>
      <c r="C87" s="236"/>
      <c r="D87" s="217" t="s">
        <v>130</v>
      </c>
      <c r="E87" s="237" t="s">
        <v>19</v>
      </c>
      <c r="F87" s="238" t="s">
        <v>168</v>
      </c>
      <c r="G87" s="236"/>
      <c r="H87" s="239">
        <v>65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5" t="s">
        <v>130</v>
      </c>
      <c r="AU87" s="245" t="s">
        <v>83</v>
      </c>
      <c r="AV87" s="14" t="s">
        <v>83</v>
      </c>
      <c r="AW87" s="14" t="s">
        <v>33</v>
      </c>
      <c r="AX87" s="14" t="s">
        <v>81</v>
      </c>
      <c r="AY87" s="245" t="s">
        <v>117</v>
      </c>
    </row>
    <row r="88" spans="1:65" s="2" customFormat="1" ht="14.4" customHeight="1">
      <c r="A88" s="38"/>
      <c r="B88" s="39"/>
      <c r="C88" s="204" t="s">
        <v>142</v>
      </c>
      <c r="D88" s="204" t="s">
        <v>119</v>
      </c>
      <c r="E88" s="205" t="s">
        <v>169</v>
      </c>
      <c r="F88" s="206" t="s">
        <v>170</v>
      </c>
      <c r="G88" s="207" t="s">
        <v>134</v>
      </c>
      <c r="H88" s="208">
        <v>34.673</v>
      </c>
      <c r="I88" s="209"/>
      <c r="J88" s="210">
        <f>ROUND(I88*H88,2)</f>
        <v>0</v>
      </c>
      <c r="K88" s="206" t="s">
        <v>123</v>
      </c>
      <c r="L88" s="44"/>
      <c r="M88" s="211" t="s">
        <v>19</v>
      </c>
      <c r="N88" s="212" t="s">
        <v>44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124</v>
      </c>
      <c r="AT88" s="215" t="s">
        <v>119</v>
      </c>
      <c r="AU88" s="215" t="s">
        <v>83</v>
      </c>
      <c r="AY88" s="17" t="s">
        <v>117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81</v>
      </c>
      <c r="BK88" s="216">
        <f>ROUND(I88*H88,2)</f>
        <v>0</v>
      </c>
      <c r="BL88" s="17" t="s">
        <v>124</v>
      </c>
      <c r="BM88" s="215" t="s">
        <v>171</v>
      </c>
    </row>
    <row r="89" spans="1:47" s="2" customFormat="1" ht="12">
      <c r="A89" s="38"/>
      <c r="B89" s="39"/>
      <c r="C89" s="40"/>
      <c r="D89" s="217" t="s">
        <v>126</v>
      </c>
      <c r="E89" s="40"/>
      <c r="F89" s="218" t="s">
        <v>172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126</v>
      </c>
      <c r="AU89" s="17" t="s">
        <v>83</v>
      </c>
    </row>
    <row r="90" spans="1:47" s="2" customFormat="1" ht="12">
      <c r="A90" s="38"/>
      <c r="B90" s="39"/>
      <c r="C90" s="40"/>
      <c r="D90" s="222" t="s">
        <v>128</v>
      </c>
      <c r="E90" s="40"/>
      <c r="F90" s="223" t="s">
        <v>173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128</v>
      </c>
      <c r="AU90" s="17" t="s">
        <v>83</v>
      </c>
    </row>
    <row r="91" spans="1:51" s="14" customFormat="1" ht="12">
      <c r="A91" s="14"/>
      <c r="B91" s="235"/>
      <c r="C91" s="236"/>
      <c r="D91" s="217" t="s">
        <v>130</v>
      </c>
      <c r="E91" s="237" t="s">
        <v>19</v>
      </c>
      <c r="F91" s="238" t="s">
        <v>174</v>
      </c>
      <c r="G91" s="236"/>
      <c r="H91" s="239">
        <v>13.813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130</v>
      </c>
      <c r="AU91" s="245" t="s">
        <v>83</v>
      </c>
      <c r="AV91" s="14" t="s">
        <v>83</v>
      </c>
      <c r="AW91" s="14" t="s">
        <v>33</v>
      </c>
      <c r="AX91" s="14" t="s">
        <v>73</v>
      </c>
      <c r="AY91" s="245" t="s">
        <v>117</v>
      </c>
    </row>
    <row r="92" spans="1:51" s="14" customFormat="1" ht="12">
      <c r="A92" s="14"/>
      <c r="B92" s="235"/>
      <c r="C92" s="236"/>
      <c r="D92" s="217" t="s">
        <v>130</v>
      </c>
      <c r="E92" s="237" t="s">
        <v>19</v>
      </c>
      <c r="F92" s="238" t="s">
        <v>175</v>
      </c>
      <c r="G92" s="236"/>
      <c r="H92" s="239">
        <v>10.125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130</v>
      </c>
      <c r="AU92" s="245" t="s">
        <v>83</v>
      </c>
      <c r="AV92" s="14" t="s">
        <v>83</v>
      </c>
      <c r="AW92" s="14" t="s">
        <v>33</v>
      </c>
      <c r="AX92" s="14" t="s">
        <v>73</v>
      </c>
      <c r="AY92" s="245" t="s">
        <v>117</v>
      </c>
    </row>
    <row r="93" spans="1:51" s="14" customFormat="1" ht="12">
      <c r="A93" s="14"/>
      <c r="B93" s="235"/>
      <c r="C93" s="236"/>
      <c r="D93" s="217" t="s">
        <v>130</v>
      </c>
      <c r="E93" s="237" t="s">
        <v>19</v>
      </c>
      <c r="F93" s="238" t="s">
        <v>176</v>
      </c>
      <c r="G93" s="236"/>
      <c r="H93" s="239">
        <v>3.91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130</v>
      </c>
      <c r="AU93" s="245" t="s">
        <v>83</v>
      </c>
      <c r="AV93" s="14" t="s">
        <v>83</v>
      </c>
      <c r="AW93" s="14" t="s">
        <v>33</v>
      </c>
      <c r="AX93" s="14" t="s">
        <v>73</v>
      </c>
      <c r="AY93" s="245" t="s">
        <v>117</v>
      </c>
    </row>
    <row r="94" spans="1:51" s="14" customFormat="1" ht="12">
      <c r="A94" s="14"/>
      <c r="B94" s="235"/>
      <c r="C94" s="236"/>
      <c r="D94" s="217" t="s">
        <v>130</v>
      </c>
      <c r="E94" s="237" t="s">
        <v>19</v>
      </c>
      <c r="F94" s="238" t="s">
        <v>177</v>
      </c>
      <c r="G94" s="236"/>
      <c r="H94" s="239">
        <v>6.825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130</v>
      </c>
      <c r="AU94" s="245" t="s">
        <v>83</v>
      </c>
      <c r="AV94" s="14" t="s">
        <v>83</v>
      </c>
      <c r="AW94" s="14" t="s">
        <v>33</v>
      </c>
      <c r="AX94" s="14" t="s">
        <v>73</v>
      </c>
      <c r="AY94" s="245" t="s">
        <v>117</v>
      </c>
    </row>
    <row r="95" spans="1:51" s="13" customFormat="1" ht="12">
      <c r="A95" s="13"/>
      <c r="B95" s="224"/>
      <c r="C95" s="225"/>
      <c r="D95" s="217" t="s">
        <v>130</v>
      </c>
      <c r="E95" s="226" t="s">
        <v>19</v>
      </c>
      <c r="F95" s="227" t="s">
        <v>131</v>
      </c>
      <c r="G95" s="225"/>
      <c r="H95" s="228">
        <v>34.673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130</v>
      </c>
      <c r="AU95" s="234" t="s">
        <v>83</v>
      </c>
      <c r="AV95" s="13" t="s">
        <v>124</v>
      </c>
      <c r="AW95" s="13" t="s">
        <v>33</v>
      </c>
      <c r="AX95" s="13" t="s">
        <v>81</v>
      </c>
      <c r="AY95" s="234" t="s">
        <v>117</v>
      </c>
    </row>
    <row r="96" spans="1:65" s="2" customFormat="1" ht="19.8" customHeight="1">
      <c r="A96" s="38"/>
      <c r="B96" s="39"/>
      <c r="C96" s="204" t="s">
        <v>124</v>
      </c>
      <c r="D96" s="204" t="s">
        <v>119</v>
      </c>
      <c r="E96" s="205" t="s">
        <v>178</v>
      </c>
      <c r="F96" s="206" t="s">
        <v>179</v>
      </c>
      <c r="G96" s="207" t="s">
        <v>134</v>
      </c>
      <c r="H96" s="208">
        <v>34.673</v>
      </c>
      <c r="I96" s="209"/>
      <c r="J96" s="210">
        <f>ROUND(I96*H96,2)</f>
        <v>0</v>
      </c>
      <c r="K96" s="206" t="s">
        <v>123</v>
      </c>
      <c r="L96" s="44"/>
      <c r="M96" s="211" t="s">
        <v>19</v>
      </c>
      <c r="N96" s="212" t="s">
        <v>44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124</v>
      </c>
      <c r="AT96" s="215" t="s">
        <v>119</v>
      </c>
      <c r="AU96" s="215" t="s">
        <v>83</v>
      </c>
      <c r="AY96" s="17" t="s">
        <v>117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81</v>
      </c>
      <c r="BK96" s="216">
        <f>ROUND(I96*H96,2)</f>
        <v>0</v>
      </c>
      <c r="BL96" s="17" t="s">
        <v>124</v>
      </c>
      <c r="BM96" s="215" t="s">
        <v>180</v>
      </c>
    </row>
    <row r="97" spans="1:47" s="2" customFormat="1" ht="12">
      <c r="A97" s="38"/>
      <c r="B97" s="39"/>
      <c r="C97" s="40"/>
      <c r="D97" s="217" t="s">
        <v>126</v>
      </c>
      <c r="E97" s="40"/>
      <c r="F97" s="218" t="s">
        <v>181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126</v>
      </c>
      <c r="AU97" s="17" t="s">
        <v>83</v>
      </c>
    </row>
    <row r="98" spans="1:47" s="2" customFormat="1" ht="12">
      <c r="A98" s="38"/>
      <c r="B98" s="39"/>
      <c r="C98" s="40"/>
      <c r="D98" s="222" t="s">
        <v>128</v>
      </c>
      <c r="E98" s="40"/>
      <c r="F98" s="223" t="s">
        <v>182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128</v>
      </c>
      <c r="AU98" s="17" t="s">
        <v>83</v>
      </c>
    </row>
    <row r="99" spans="1:51" s="14" customFormat="1" ht="12">
      <c r="A99" s="14"/>
      <c r="B99" s="235"/>
      <c r="C99" s="236"/>
      <c r="D99" s="217" t="s">
        <v>130</v>
      </c>
      <c r="E99" s="237" t="s">
        <v>19</v>
      </c>
      <c r="F99" s="238" t="s">
        <v>183</v>
      </c>
      <c r="G99" s="236"/>
      <c r="H99" s="239">
        <v>34.673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130</v>
      </c>
      <c r="AU99" s="245" t="s">
        <v>83</v>
      </c>
      <c r="AV99" s="14" t="s">
        <v>83</v>
      </c>
      <c r="AW99" s="14" t="s">
        <v>33</v>
      </c>
      <c r="AX99" s="14" t="s">
        <v>81</v>
      </c>
      <c r="AY99" s="245" t="s">
        <v>117</v>
      </c>
    </row>
    <row r="100" spans="1:65" s="2" customFormat="1" ht="14.4" customHeight="1">
      <c r="A100" s="38"/>
      <c r="B100" s="39"/>
      <c r="C100" s="204" t="s">
        <v>81</v>
      </c>
      <c r="D100" s="204" t="s">
        <v>119</v>
      </c>
      <c r="E100" s="205" t="s">
        <v>149</v>
      </c>
      <c r="F100" s="206" t="s">
        <v>150</v>
      </c>
      <c r="G100" s="207" t="s">
        <v>134</v>
      </c>
      <c r="H100" s="208">
        <v>34.673</v>
      </c>
      <c r="I100" s="209"/>
      <c r="J100" s="210">
        <f>ROUND(I100*H100,2)</f>
        <v>0</v>
      </c>
      <c r="K100" s="206" t="s">
        <v>123</v>
      </c>
      <c r="L100" s="44"/>
      <c r="M100" s="211" t="s">
        <v>19</v>
      </c>
      <c r="N100" s="212" t="s">
        <v>44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124</v>
      </c>
      <c r="AT100" s="215" t="s">
        <v>119</v>
      </c>
      <c r="AU100" s="215" t="s">
        <v>83</v>
      </c>
      <c r="AY100" s="17" t="s">
        <v>117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81</v>
      </c>
      <c r="BK100" s="216">
        <f>ROUND(I100*H100,2)</f>
        <v>0</v>
      </c>
      <c r="BL100" s="17" t="s">
        <v>124</v>
      </c>
      <c r="BM100" s="215" t="s">
        <v>184</v>
      </c>
    </row>
    <row r="101" spans="1:47" s="2" customFormat="1" ht="12">
      <c r="A101" s="38"/>
      <c r="B101" s="39"/>
      <c r="C101" s="40"/>
      <c r="D101" s="217" t="s">
        <v>126</v>
      </c>
      <c r="E101" s="40"/>
      <c r="F101" s="218" t="s">
        <v>152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126</v>
      </c>
      <c r="AU101" s="17" t="s">
        <v>83</v>
      </c>
    </row>
    <row r="102" spans="1:47" s="2" customFormat="1" ht="12">
      <c r="A102" s="38"/>
      <c r="B102" s="39"/>
      <c r="C102" s="40"/>
      <c r="D102" s="222" t="s">
        <v>128</v>
      </c>
      <c r="E102" s="40"/>
      <c r="F102" s="223" t="s">
        <v>153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128</v>
      </c>
      <c r="AU102" s="17" t="s">
        <v>83</v>
      </c>
    </row>
    <row r="103" spans="1:51" s="14" customFormat="1" ht="12">
      <c r="A103" s="14"/>
      <c r="B103" s="235"/>
      <c r="C103" s="236"/>
      <c r="D103" s="217" t="s">
        <v>130</v>
      </c>
      <c r="E103" s="237" t="s">
        <v>19</v>
      </c>
      <c r="F103" s="238" t="s">
        <v>183</v>
      </c>
      <c r="G103" s="236"/>
      <c r="H103" s="239">
        <v>34.673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130</v>
      </c>
      <c r="AU103" s="245" t="s">
        <v>83</v>
      </c>
      <c r="AV103" s="14" t="s">
        <v>83</v>
      </c>
      <c r="AW103" s="14" t="s">
        <v>33</v>
      </c>
      <c r="AX103" s="14" t="s">
        <v>81</v>
      </c>
      <c r="AY103" s="245" t="s">
        <v>117</v>
      </c>
    </row>
    <row r="104" spans="1:65" s="2" customFormat="1" ht="22.2" customHeight="1">
      <c r="A104" s="38"/>
      <c r="B104" s="39"/>
      <c r="C104" s="204" t="s">
        <v>154</v>
      </c>
      <c r="D104" s="204" t="s">
        <v>119</v>
      </c>
      <c r="E104" s="205" t="s">
        <v>155</v>
      </c>
      <c r="F104" s="206" t="s">
        <v>156</v>
      </c>
      <c r="G104" s="207" t="s">
        <v>122</v>
      </c>
      <c r="H104" s="208">
        <v>65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44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124</v>
      </c>
      <c r="AT104" s="215" t="s">
        <v>119</v>
      </c>
      <c r="AU104" s="215" t="s">
        <v>83</v>
      </c>
      <c r="AY104" s="17" t="s">
        <v>117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81</v>
      </c>
      <c r="BK104" s="216">
        <f>ROUND(I104*H104,2)</f>
        <v>0</v>
      </c>
      <c r="BL104" s="17" t="s">
        <v>124</v>
      </c>
      <c r="BM104" s="215" t="s">
        <v>185</v>
      </c>
    </row>
    <row r="105" spans="1:47" s="2" customFormat="1" ht="12">
      <c r="A105" s="38"/>
      <c r="B105" s="39"/>
      <c r="C105" s="40"/>
      <c r="D105" s="217" t="s">
        <v>126</v>
      </c>
      <c r="E105" s="40"/>
      <c r="F105" s="218" t="s">
        <v>158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126</v>
      </c>
      <c r="AU105" s="17" t="s">
        <v>83</v>
      </c>
    </row>
    <row r="106" spans="1:47" s="2" customFormat="1" ht="12">
      <c r="A106" s="38"/>
      <c r="B106" s="39"/>
      <c r="C106" s="40"/>
      <c r="D106" s="217" t="s">
        <v>159</v>
      </c>
      <c r="E106" s="40"/>
      <c r="F106" s="246" t="s">
        <v>160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159</v>
      </c>
      <c r="AU106" s="17" t="s">
        <v>83</v>
      </c>
    </row>
    <row r="107" spans="1:51" s="14" customFormat="1" ht="12">
      <c r="A107" s="14"/>
      <c r="B107" s="235"/>
      <c r="C107" s="236"/>
      <c r="D107" s="217" t="s">
        <v>130</v>
      </c>
      <c r="E107" s="237" t="s">
        <v>19</v>
      </c>
      <c r="F107" s="238" t="s">
        <v>186</v>
      </c>
      <c r="G107" s="236"/>
      <c r="H107" s="239">
        <v>65</v>
      </c>
      <c r="I107" s="240"/>
      <c r="J107" s="236"/>
      <c r="K107" s="236"/>
      <c r="L107" s="241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130</v>
      </c>
      <c r="AU107" s="245" t="s">
        <v>83</v>
      </c>
      <c r="AV107" s="14" t="s">
        <v>83</v>
      </c>
      <c r="AW107" s="14" t="s">
        <v>33</v>
      </c>
      <c r="AX107" s="14" t="s">
        <v>81</v>
      </c>
      <c r="AY107" s="245" t="s">
        <v>117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11203201"/>
    <hyperlink ref="F90" r:id="rId2" display="https://podminky.urs.cz/item/CS_URS_2023_01/125703303"/>
    <hyperlink ref="F98" r:id="rId3" display="https://podminky.urs.cz/item/CS_URS_2023_01/162351103"/>
    <hyperlink ref="F102" r:id="rId4" display="https://podminky.urs.cz/item/CS_URS_2023_01/17115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Jindřichohradecko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187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21. 2. 2023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ROUND((SUM(BE83:BE127)),2)</f>
        <v>0</v>
      </c>
      <c r="G33" s="38"/>
      <c r="H33" s="38"/>
      <c r="I33" s="148">
        <v>0.21</v>
      </c>
      <c r="J33" s="147">
        <f>ROUND(((SUM(BE83:BE127))*I33),2)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ROUND((SUM(BF83:BF127)),2)</f>
        <v>0</v>
      </c>
      <c r="G34" s="38"/>
      <c r="H34" s="38"/>
      <c r="I34" s="148">
        <v>0.15</v>
      </c>
      <c r="J34" s="147">
        <f>ROUND(((SUM(BF83:BF127))*I34),2)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ROUND((SUM(BG83:BG127)),2)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ROUND((SUM(BH83:BH127)),2)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ROUND((SUM(BI83:BI127)),2)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Jindřichohradecko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2023-207-119 - SO 3 - Údržba HOZ Dolní Radouň  2070000119-11201000 - HOZ O2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okres Jindřichův Hradec</v>
      </c>
      <c r="G52" s="40"/>
      <c r="H52" s="40"/>
      <c r="I52" s="32" t="s">
        <v>23</v>
      </c>
      <c r="J52" s="72" t="str">
        <f>IF(J12="","",J12)</f>
        <v>21. 2. 2023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 České Budějovice</v>
      </c>
      <c r="G54" s="40"/>
      <c r="H54" s="40"/>
      <c r="I54" s="32" t="s">
        <v>31</v>
      </c>
      <c r="J54" s="36" t="str">
        <f>E21</f>
        <v>Bc. Karel Janeček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SPÚ - odbor VHS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101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188</v>
      </c>
      <c r="E62" s="174"/>
      <c r="F62" s="174"/>
      <c r="G62" s="174"/>
      <c r="H62" s="174"/>
      <c r="I62" s="174"/>
      <c r="J62" s="175">
        <f>J109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189</v>
      </c>
      <c r="E63" s="174"/>
      <c r="F63" s="174"/>
      <c r="G63" s="174"/>
      <c r="H63" s="174"/>
      <c r="I63" s="174"/>
      <c r="J63" s="175">
        <f>J124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102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Jindřichohradecko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94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2023-207-119 - SO 3 - Údržba HOZ Dolní Radouň  2070000119-11201000 - HOZ O2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okres Jindřichův Hradec</v>
      </c>
      <c r="G77" s="40"/>
      <c r="H77" s="40"/>
      <c r="I77" s="32" t="s">
        <v>23</v>
      </c>
      <c r="J77" s="72" t="str">
        <f>IF(J12="","",J12)</f>
        <v>21. 2. 2023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 České Budějovice</v>
      </c>
      <c r="G79" s="40"/>
      <c r="H79" s="40"/>
      <c r="I79" s="32" t="s">
        <v>31</v>
      </c>
      <c r="J79" s="36" t="str">
        <f>E21</f>
        <v>Bc. Karel Janeček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SPÚ - odbor VHS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103</v>
      </c>
      <c r="D82" s="180" t="s">
        <v>58</v>
      </c>
      <c r="E82" s="180" t="s">
        <v>54</v>
      </c>
      <c r="F82" s="180" t="s">
        <v>55</v>
      </c>
      <c r="G82" s="180" t="s">
        <v>104</v>
      </c>
      <c r="H82" s="180" t="s">
        <v>105</v>
      </c>
      <c r="I82" s="180" t="s">
        <v>106</v>
      </c>
      <c r="J82" s="180" t="s">
        <v>98</v>
      </c>
      <c r="K82" s="181" t="s">
        <v>107</v>
      </c>
      <c r="L82" s="182"/>
      <c r="M82" s="92" t="s">
        <v>19</v>
      </c>
      <c r="N82" s="93" t="s">
        <v>43</v>
      </c>
      <c r="O82" s="93" t="s">
        <v>108</v>
      </c>
      <c r="P82" s="93" t="s">
        <v>109</v>
      </c>
      <c r="Q82" s="93" t="s">
        <v>110</v>
      </c>
      <c r="R82" s="93" t="s">
        <v>111</v>
      </c>
      <c r="S82" s="93" t="s">
        <v>112</v>
      </c>
      <c r="T82" s="94" t="s">
        <v>113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114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</f>
        <v>0</v>
      </c>
      <c r="Q83" s="96"/>
      <c r="R83" s="185">
        <f>R84</f>
        <v>3.0463</v>
      </c>
      <c r="S83" s="96"/>
      <c r="T83" s="186">
        <f>T84</f>
        <v>11.200000000000001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72</v>
      </c>
      <c r="AU83" s="17" t="s">
        <v>99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72</v>
      </c>
      <c r="E84" s="191" t="s">
        <v>115</v>
      </c>
      <c r="F84" s="191" t="s">
        <v>116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P85+P109+P124</f>
        <v>0</v>
      </c>
      <c r="Q84" s="196"/>
      <c r="R84" s="197">
        <f>R85+R109+R124</f>
        <v>3.0463</v>
      </c>
      <c r="S84" s="196"/>
      <c r="T84" s="198">
        <f>T85+T109+T124</f>
        <v>11.200000000000001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72</v>
      </c>
      <c r="AU84" s="200" t="s">
        <v>73</v>
      </c>
      <c r="AY84" s="199" t="s">
        <v>117</v>
      </c>
      <c r="BK84" s="201">
        <f>BK85+BK109+BK124</f>
        <v>0</v>
      </c>
    </row>
    <row r="85" spans="1:63" s="12" customFormat="1" ht="22.8" customHeight="1">
      <c r="A85" s="12"/>
      <c r="B85" s="188"/>
      <c r="C85" s="189"/>
      <c r="D85" s="190" t="s">
        <v>72</v>
      </c>
      <c r="E85" s="202" t="s">
        <v>81</v>
      </c>
      <c r="F85" s="202" t="s">
        <v>118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SUM(P86:P108)</f>
        <v>0</v>
      </c>
      <c r="Q85" s="196"/>
      <c r="R85" s="197">
        <f>SUM(R86:R108)</f>
        <v>0</v>
      </c>
      <c r="S85" s="196"/>
      <c r="T85" s="198">
        <f>SUM(T86:T108)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72</v>
      </c>
      <c r="AU85" s="200" t="s">
        <v>81</v>
      </c>
      <c r="AY85" s="199" t="s">
        <v>117</v>
      </c>
      <c r="BK85" s="201">
        <f>SUM(BK86:BK108)</f>
        <v>0</v>
      </c>
    </row>
    <row r="86" spans="1:65" s="2" customFormat="1" ht="14.4" customHeight="1">
      <c r="A86" s="38"/>
      <c r="B86" s="39"/>
      <c r="C86" s="204" t="s">
        <v>81</v>
      </c>
      <c r="D86" s="204" t="s">
        <v>119</v>
      </c>
      <c r="E86" s="205" t="s">
        <v>190</v>
      </c>
      <c r="F86" s="206" t="s">
        <v>191</v>
      </c>
      <c r="G86" s="207" t="s">
        <v>134</v>
      </c>
      <c r="H86" s="208">
        <v>71.497</v>
      </c>
      <c r="I86" s="209"/>
      <c r="J86" s="210">
        <f>ROUND(I86*H86,2)</f>
        <v>0</v>
      </c>
      <c r="K86" s="206" t="s">
        <v>123</v>
      </c>
      <c r="L86" s="44"/>
      <c r="M86" s="211" t="s">
        <v>19</v>
      </c>
      <c r="N86" s="212" t="s">
        <v>44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124</v>
      </c>
      <c r="AT86" s="215" t="s">
        <v>119</v>
      </c>
      <c r="AU86" s="215" t="s">
        <v>83</v>
      </c>
      <c r="AY86" s="17" t="s">
        <v>117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81</v>
      </c>
      <c r="BK86" s="216">
        <f>ROUND(I86*H86,2)</f>
        <v>0</v>
      </c>
      <c r="BL86" s="17" t="s">
        <v>124</v>
      </c>
      <c r="BM86" s="215" t="s">
        <v>192</v>
      </c>
    </row>
    <row r="87" spans="1:47" s="2" customFormat="1" ht="12">
      <c r="A87" s="38"/>
      <c r="B87" s="39"/>
      <c r="C87" s="40"/>
      <c r="D87" s="217" t="s">
        <v>126</v>
      </c>
      <c r="E87" s="40"/>
      <c r="F87" s="218" t="s">
        <v>193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126</v>
      </c>
      <c r="AU87" s="17" t="s">
        <v>83</v>
      </c>
    </row>
    <row r="88" spans="1:47" s="2" customFormat="1" ht="12">
      <c r="A88" s="38"/>
      <c r="B88" s="39"/>
      <c r="C88" s="40"/>
      <c r="D88" s="222" t="s">
        <v>128</v>
      </c>
      <c r="E88" s="40"/>
      <c r="F88" s="223" t="s">
        <v>194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128</v>
      </c>
      <c r="AU88" s="17" t="s">
        <v>83</v>
      </c>
    </row>
    <row r="89" spans="1:51" s="14" customFormat="1" ht="12">
      <c r="A89" s="14"/>
      <c r="B89" s="235"/>
      <c r="C89" s="236"/>
      <c r="D89" s="217" t="s">
        <v>130</v>
      </c>
      <c r="E89" s="237" t="s">
        <v>19</v>
      </c>
      <c r="F89" s="238" t="s">
        <v>195</v>
      </c>
      <c r="G89" s="236"/>
      <c r="H89" s="239">
        <v>71.497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5" t="s">
        <v>130</v>
      </c>
      <c r="AU89" s="245" t="s">
        <v>83</v>
      </c>
      <c r="AV89" s="14" t="s">
        <v>83</v>
      </c>
      <c r="AW89" s="14" t="s">
        <v>33</v>
      </c>
      <c r="AX89" s="14" t="s">
        <v>81</v>
      </c>
      <c r="AY89" s="245" t="s">
        <v>117</v>
      </c>
    </row>
    <row r="90" spans="1:65" s="2" customFormat="1" ht="14.4" customHeight="1">
      <c r="A90" s="38"/>
      <c r="B90" s="39"/>
      <c r="C90" s="204" t="s">
        <v>83</v>
      </c>
      <c r="D90" s="204" t="s">
        <v>119</v>
      </c>
      <c r="E90" s="205" t="s">
        <v>196</v>
      </c>
      <c r="F90" s="206" t="s">
        <v>197</v>
      </c>
      <c r="G90" s="207" t="s">
        <v>134</v>
      </c>
      <c r="H90" s="208">
        <v>71.497</v>
      </c>
      <c r="I90" s="209"/>
      <c r="J90" s="210">
        <f>ROUND(I90*H90,2)</f>
        <v>0</v>
      </c>
      <c r="K90" s="206" t="s">
        <v>123</v>
      </c>
      <c r="L90" s="44"/>
      <c r="M90" s="211" t="s">
        <v>19</v>
      </c>
      <c r="N90" s="212" t="s">
        <v>44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124</v>
      </c>
      <c r="AT90" s="215" t="s">
        <v>119</v>
      </c>
      <c r="AU90" s="215" t="s">
        <v>83</v>
      </c>
      <c r="AY90" s="17" t="s">
        <v>117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81</v>
      </c>
      <c r="BK90" s="216">
        <f>ROUND(I90*H90,2)</f>
        <v>0</v>
      </c>
      <c r="BL90" s="17" t="s">
        <v>124</v>
      </c>
      <c r="BM90" s="215" t="s">
        <v>198</v>
      </c>
    </row>
    <row r="91" spans="1:47" s="2" customFormat="1" ht="12">
      <c r="A91" s="38"/>
      <c r="B91" s="39"/>
      <c r="C91" s="40"/>
      <c r="D91" s="217" t="s">
        <v>126</v>
      </c>
      <c r="E91" s="40"/>
      <c r="F91" s="218" t="s">
        <v>199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126</v>
      </c>
      <c r="AU91" s="17" t="s">
        <v>83</v>
      </c>
    </row>
    <row r="92" spans="1:47" s="2" customFormat="1" ht="12">
      <c r="A92" s="38"/>
      <c r="B92" s="39"/>
      <c r="C92" s="40"/>
      <c r="D92" s="222" t="s">
        <v>128</v>
      </c>
      <c r="E92" s="40"/>
      <c r="F92" s="223" t="s">
        <v>200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128</v>
      </c>
      <c r="AU92" s="17" t="s">
        <v>83</v>
      </c>
    </row>
    <row r="93" spans="1:51" s="14" customFormat="1" ht="12">
      <c r="A93" s="14"/>
      <c r="B93" s="235"/>
      <c r="C93" s="236"/>
      <c r="D93" s="217" t="s">
        <v>130</v>
      </c>
      <c r="E93" s="237" t="s">
        <v>19</v>
      </c>
      <c r="F93" s="238" t="s">
        <v>201</v>
      </c>
      <c r="G93" s="236"/>
      <c r="H93" s="239">
        <v>71.497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130</v>
      </c>
      <c r="AU93" s="245" t="s">
        <v>83</v>
      </c>
      <c r="AV93" s="14" t="s">
        <v>83</v>
      </c>
      <c r="AW93" s="14" t="s">
        <v>33</v>
      </c>
      <c r="AX93" s="14" t="s">
        <v>81</v>
      </c>
      <c r="AY93" s="245" t="s">
        <v>117</v>
      </c>
    </row>
    <row r="94" spans="1:65" s="2" customFormat="1" ht="14.4" customHeight="1">
      <c r="A94" s="38"/>
      <c r="B94" s="39"/>
      <c r="C94" s="204" t="s">
        <v>142</v>
      </c>
      <c r="D94" s="204" t="s">
        <v>119</v>
      </c>
      <c r="E94" s="205" t="s">
        <v>202</v>
      </c>
      <c r="F94" s="206" t="s">
        <v>203</v>
      </c>
      <c r="G94" s="207" t="s">
        <v>134</v>
      </c>
      <c r="H94" s="208">
        <v>28.131</v>
      </c>
      <c r="I94" s="209"/>
      <c r="J94" s="210">
        <f>ROUND(I94*H94,2)</f>
        <v>0</v>
      </c>
      <c r="K94" s="206" t="s">
        <v>123</v>
      </c>
      <c r="L94" s="44"/>
      <c r="M94" s="211" t="s">
        <v>19</v>
      </c>
      <c r="N94" s="212" t="s">
        <v>44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124</v>
      </c>
      <c r="AT94" s="215" t="s">
        <v>119</v>
      </c>
      <c r="AU94" s="215" t="s">
        <v>83</v>
      </c>
      <c r="AY94" s="17" t="s">
        <v>117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81</v>
      </c>
      <c r="BK94" s="216">
        <f>ROUND(I94*H94,2)</f>
        <v>0</v>
      </c>
      <c r="BL94" s="17" t="s">
        <v>124</v>
      </c>
      <c r="BM94" s="215" t="s">
        <v>204</v>
      </c>
    </row>
    <row r="95" spans="1:47" s="2" customFormat="1" ht="12">
      <c r="A95" s="38"/>
      <c r="B95" s="39"/>
      <c r="C95" s="40"/>
      <c r="D95" s="217" t="s">
        <v>126</v>
      </c>
      <c r="E95" s="40"/>
      <c r="F95" s="218" t="s">
        <v>205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126</v>
      </c>
      <c r="AU95" s="17" t="s">
        <v>83</v>
      </c>
    </row>
    <row r="96" spans="1:47" s="2" customFormat="1" ht="12">
      <c r="A96" s="38"/>
      <c r="B96" s="39"/>
      <c r="C96" s="40"/>
      <c r="D96" s="222" t="s">
        <v>128</v>
      </c>
      <c r="E96" s="40"/>
      <c r="F96" s="223" t="s">
        <v>206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128</v>
      </c>
      <c r="AU96" s="17" t="s">
        <v>83</v>
      </c>
    </row>
    <row r="97" spans="1:51" s="14" customFormat="1" ht="12">
      <c r="A97" s="14"/>
      <c r="B97" s="235"/>
      <c r="C97" s="236"/>
      <c r="D97" s="217" t="s">
        <v>130</v>
      </c>
      <c r="E97" s="237" t="s">
        <v>19</v>
      </c>
      <c r="F97" s="238" t="s">
        <v>207</v>
      </c>
      <c r="G97" s="236"/>
      <c r="H97" s="239">
        <v>28.131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130</v>
      </c>
      <c r="AU97" s="245" t="s">
        <v>83</v>
      </c>
      <c r="AV97" s="14" t="s">
        <v>83</v>
      </c>
      <c r="AW97" s="14" t="s">
        <v>33</v>
      </c>
      <c r="AX97" s="14" t="s">
        <v>81</v>
      </c>
      <c r="AY97" s="245" t="s">
        <v>117</v>
      </c>
    </row>
    <row r="98" spans="1:65" s="2" customFormat="1" ht="19.8" customHeight="1">
      <c r="A98" s="38"/>
      <c r="B98" s="39"/>
      <c r="C98" s="204" t="s">
        <v>124</v>
      </c>
      <c r="D98" s="204" t="s">
        <v>119</v>
      </c>
      <c r="E98" s="205" t="s">
        <v>208</v>
      </c>
      <c r="F98" s="206" t="s">
        <v>209</v>
      </c>
      <c r="G98" s="207" t="s">
        <v>122</v>
      </c>
      <c r="H98" s="208">
        <v>210</v>
      </c>
      <c r="I98" s="209"/>
      <c r="J98" s="210">
        <f>ROUND(I98*H98,2)</f>
        <v>0</v>
      </c>
      <c r="K98" s="206" t="s">
        <v>123</v>
      </c>
      <c r="L98" s="44"/>
      <c r="M98" s="211" t="s">
        <v>19</v>
      </c>
      <c r="N98" s="212" t="s">
        <v>44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124</v>
      </c>
      <c r="AT98" s="215" t="s">
        <v>119</v>
      </c>
      <c r="AU98" s="215" t="s">
        <v>83</v>
      </c>
      <c r="AY98" s="17" t="s">
        <v>117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81</v>
      </c>
      <c r="BK98" s="216">
        <f>ROUND(I98*H98,2)</f>
        <v>0</v>
      </c>
      <c r="BL98" s="17" t="s">
        <v>124</v>
      </c>
      <c r="BM98" s="215" t="s">
        <v>210</v>
      </c>
    </row>
    <row r="99" spans="1:47" s="2" customFormat="1" ht="12">
      <c r="A99" s="38"/>
      <c r="B99" s="39"/>
      <c r="C99" s="40"/>
      <c r="D99" s="217" t="s">
        <v>126</v>
      </c>
      <c r="E99" s="40"/>
      <c r="F99" s="218" t="s">
        <v>211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126</v>
      </c>
      <c r="AU99" s="17" t="s">
        <v>83</v>
      </c>
    </row>
    <row r="100" spans="1:47" s="2" customFormat="1" ht="12">
      <c r="A100" s="38"/>
      <c r="B100" s="39"/>
      <c r="C100" s="40"/>
      <c r="D100" s="222" t="s">
        <v>128</v>
      </c>
      <c r="E100" s="40"/>
      <c r="F100" s="223" t="s">
        <v>212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128</v>
      </c>
      <c r="AU100" s="17" t="s">
        <v>83</v>
      </c>
    </row>
    <row r="101" spans="1:51" s="14" customFormat="1" ht="12">
      <c r="A101" s="14"/>
      <c r="B101" s="235"/>
      <c r="C101" s="236"/>
      <c r="D101" s="217" t="s">
        <v>130</v>
      </c>
      <c r="E101" s="237" t="s">
        <v>19</v>
      </c>
      <c r="F101" s="238" t="s">
        <v>213</v>
      </c>
      <c r="G101" s="236"/>
      <c r="H101" s="239">
        <v>210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130</v>
      </c>
      <c r="AU101" s="245" t="s">
        <v>83</v>
      </c>
      <c r="AV101" s="14" t="s">
        <v>83</v>
      </c>
      <c r="AW101" s="14" t="s">
        <v>33</v>
      </c>
      <c r="AX101" s="14" t="s">
        <v>81</v>
      </c>
      <c r="AY101" s="245" t="s">
        <v>117</v>
      </c>
    </row>
    <row r="102" spans="1:65" s="2" customFormat="1" ht="22.2" customHeight="1">
      <c r="A102" s="38"/>
      <c r="B102" s="39"/>
      <c r="C102" s="204" t="s">
        <v>154</v>
      </c>
      <c r="D102" s="204" t="s">
        <v>119</v>
      </c>
      <c r="E102" s="205" t="s">
        <v>214</v>
      </c>
      <c r="F102" s="206" t="s">
        <v>215</v>
      </c>
      <c r="G102" s="207" t="s">
        <v>216</v>
      </c>
      <c r="H102" s="208">
        <v>60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44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124</v>
      </c>
      <c r="AT102" s="215" t="s">
        <v>119</v>
      </c>
      <c r="AU102" s="215" t="s">
        <v>83</v>
      </c>
      <c r="AY102" s="17" t="s">
        <v>117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81</v>
      </c>
      <c r="BK102" s="216">
        <f>ROUND(I102*H102,2)</f>
        <v>0</v>
      </c>
      <c r="BL102" s="17" t="s">
        <v>124</v>
      </c>
      <c r="BM102" s="215" t="s">
        <v>217</v>
      </c>
    </row>
    <row r="103" spans="1:47" s="2" customFormat="1" ht="12">
      <c r="A103" s="38"/>
      <c r="B103" s="39"/>
      <c r="C103" s="40"/>
      <c r="D103" s="217" t="s">
        <v>126</v>
      </c>
      <c r="E103" s="40"/>
      <c r="F103" s="218" t="s">
        <v>218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126</v>
      </c>
      <c r="AU103" s="17" t="s">
        <v>83</v>
      </c>
    </row>
    <row r="104" spans="1:47" s="2" customFormat="1" ht="12">
      <c r="A104" s="38"/>
      <c r="B104" s="39"/>
      <c r="C104" s="40"/>
      <c r="D104" s="217" t="s">
        <v>159</v>
      </c>
      <c r="E104" s="40"/>
      <c r="F104" s="246" t="s">
        <v>219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159</v>
      </c>
      <c r="AU104" s="17" t="s">
        <v>83</v>
      </c>
    </row>
    <row r="105" spans="1:51" s="14" customFormat="1" ht="12">
      <c r="A105" s="14"/>
      <c r="B105" s="235"/>
      <c r="C105" s="236"/>
      <c r="D105" s="217" t="s">
        <v>130</v>
      </c>
      <c r="E105" s="237" t="s">
        <v>19</v>
      </c>
      <c r="F105" s="238" t="s">
        <v>220</v>
      </c>
      <c r="G105" s="236"/>
      <c r="H105" s="239">
        <v>60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130</v>
      </c>
      <c r="AU105" s="245" t="s">
        <v>83</v>
      </c>
      <c r="AV105" s="14" t="s">
        <v>83</v>
      </c>
      <c r="AW105" s="14" t="s">
        <v>33</v>
      </c>
      <c r="AX105" s="14" t="s">
        <v>81</v>
      </c>
      <c r="AY105" s="245" t="s">
        <v>117</v>
      </c>
    </row>
    <row r="106" spans="1:65" s="2" customFormat="1" ht="22.2" customHeight="1">
      <c r="A106" s="38"/>
      <c r="B106" s="39"/>
      <c r="C106" s="204" t="s">
        <v>221</v>
      </c>
      <c r="D106" s="204" t="s">
        <v>119</v>
      </c>
      <c r="E106" s="205" t="s">
        <v>222</v>
      </c>
      <c r="F106" s="206" t="s">
        <v>223</v>
      </c>
      <c r="G106" s="207" t="s">
        <v>216</v>
      </c>
      <c r="H106" s="208">
        <v>60</v>
      </c>
      <c r="I106" s="209"/>
      <c r="J106" s="210">
        <f>ROUND(I106*H106,2)</f>
        <v>0</v>
      </c>
      <c r="K106" s="206" t="s">
        <v>19</v>
      </c>
      <c r="L106" s="44"/>
      <c r="M106" s="211" t="s">
        <v>19</v>
      </c>
      <c r="N106" s="212" t="s">
        <v>44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124</v>
      </c>
      <c r="AT106" s="215" t="s">
        <v>119</v>
      </c>
      <c r="AU106" s="215" t="s">
        <v>83</v>
      </c>
      <c r="AY106" s="17" t="s">
        <v>117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81</v>
      </c>
      <c r="BK106" s="216">
        <f>ROUND(I106*H106,2)</f>
        <v>0</v>
      </c>
      <c r="BL106" s="17" t="s">
        <v>124</v>
      </c>
      <c r="BM106" s="215" t="s">
        <v>224</v>
      </c>
    </row>
    <row r="107" spans="1:47" s="2" customFormat="1" ht="12">
      <c r="A107" s="38"/>
      <c r="B107" s="39"/>
      <c r="C107" s="40"/>
      <c r="D107" s="217" t="s">
        <v>126</v>
      </c>
      <c r="E107" s="40"/>
      <c r="F107" s="218" t="s">
        <v>225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126</v>
      </c>
      <c r="AU107" s="17" t="s">
        <v>83</v>
      </c>
    </row>
    <row r="108" spans="1:51" s="14" customFormat="1" ht="12">
      <c r="A108" s="14"/>
      <c r="B108" s="235"/>
      <c r="C108" s="236"/>
      <c r="D108" s="217" t="s">
        <v>130</v>
      </c>
      <c r="E108" s="237" t="s">
        <v>19</v>
      </c>
      <c r="F108" s="238" t="s">
        <v>220</v>
      </c>
      <c r="G108" s="236"/>
      <c r="H108" s="239">
        <v>60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130</v>
      </c>
      <c r="AU108" s="245" t="s">
        <v>83</v>
      </c>
      <c r="AV108" s="14" t="s">
        <v>83</v>
      </c>
      <c r="AW108" s="14" t="s">
        <v>33</v>
      </c>
      <c r="AX108" s="14" t="s">
        <v>81</v>
      </c>
      <c r="AY108" s="245" t="s">
        <v>117</v>
      </c>
    </row>
    <row r="109" spans="1:63" s="12" customFormat="1" ht="22.8" customHeight="1">
      <c r="A109" s="12"/>
      <c r="B109" s="188"/>
      <c r="C109" s="189"/>
      <c r="D109" s="190" t="s">
        <v>72</v>
      </c>
      <c r="E109" s="202" t="s">
        <v>226</v>
      </c>
      <c r="F109" s="202" t="s">
        <v>227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SUM(P110:P123)</f>
        <v>0</v>
      </c>
      <c r="Q109" s="196"/>
      <c r="R109" s="197">
        <f>SUM(R110:R123)</f>
        <v>3.0463</v>
      </c>
      <c r="S109" s="196"/>
      <c r="T109" s="198">
        <f>SUM(T110:T123)</f>
        <v>11.200000000000001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9" t="s">
        <v>81</v>
      </c>
      <c r="AT109" s="200" t="s">
        <v>72</v>
      </c>
      <c r="AU109" s="200" t="s">
        <v>81</v>
      </c>
      <c r="AY109" s="199" t="s">
        <v>117</v>
      </c>
      <c r="BK109" s="201">
        <f>SUM(BK110:BK123)</f>
        <v>0</v>
      </c>
    </row>
    <row r="110" spans="1:65" s="2" customFormat="1" ht="14.4" customHeight="1">
      <c r="A110" s="38"/>
      <c r="B110" s="39"/>
      <c r="C110" s="204" t="s">
        <v>228</v>
      </c>
      <c r="D110" s="204" t="s">
        <v>119</v>
      </c>
      <c r="E110" s="205" t="s">
        <v>229</v>
      </c>
      <c r="F110" s="206" t="s">
        <v>230</v>
      </c>
      <c r="G110" s="207" t="s">
        <v>216</v>
      </c>
      <c r="H110" s="208">
        <v>35</v>
      </c>
      <c r="I110" s="209"/>
      <c r="J110" s="210">
        <f>ROUND(I110*H110,2)</f>
        <v>0</v>
      </c>
      <c r="K110" s="206" t="s">
        <v>123</v>
      </c>
      <c r="L110" s="44"/>
      <c r="M110" s="211" t="s">
        <v>19</v>
      </c>
      <c r="N110" s="212" t="s">
        <v>44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0.32</v>
      </c>
      <c r="T110" s="214">
        <f>S110*H110</f>
        <v>11.200000000000001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124</v>
      </c>
      <c r="AT110" s="215" t="s">
        <v>119</v>
      </c>
      <c r="AU110" s="215" t="s">
        <v>83</v>
      </c>
      <c r="AY110" s="17" t="s">
        <v>117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81</v>
      </c>
      <c r="BK110" s="216">
        <f>ROUND(I110*H110,2)</f>
        <v>0</v>
      </c>
      <c r="BL110" s="17" t="s">
        <v>124</v>
      </c>
      <c r="BM110" s="215" t="s">
        <v>231</v>
      </c>
    </row>
    <row r="111" spans="1:47" s="2" customFormat="1" ht="12">
      <c r="A111" s="38"/>
      <c r="B111" s="39"/>
      <c r="C111" s="40"/>
      <c r="D111" s="217" t="s">
        <v>126</v>
      </c>
      <c r="E111" s="40"/>
      <c r="F111" s="218" t="s">
        <v>232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126</v>
      </c>
      <c r="AU111" s="17" t="s">
        <v>83</v>
      </c>
    </row>
    <row r="112" spans="1:47" s="2" customFormat="1" ht="12">
      <c r="A112" s="38"/>
      <c r="B112" s="39"/>
      <c r="C112" s="40"/>
      <c r="D112" s="222" t="s">
        <v>128</v>
      </c>
      <c r="E112" s="40"/>
      <c r="F112" s="223" t="s">
        <v>233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128</v>
      </c>
      <c r="AU112" s="17" t="s">
        <v>83</v>
      </c>
    </row>
    <row r="113" spans="1:51" s="14" customFormat="1" ht="12">
      <c r="A113" s="14"/>
      <c r="B113" s="235"/>
      <c r="C113" s="236"/>
      <c r="D113" s="217" t="s">
        <v>130</v>
      </c>
      <c r="E113" s="237" t="s">
        <v>19</v>
      </c>
      <c r="F113" s="238" t="s">
        <v>234</v>
      </c>
      <c r="G113" s="236"/>
      <c r="H113" s="239">
        <v>35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130</v>
      </c>
      <c r="AU113" s="245" t="s">
        <v>83</v>
      </c>
      <c r="AV113" s="14" t="s">
        <v>83</v>
      </c>
      <c r="AW113" s="14" t="s">
        <v>33</v>
      </c>
      <c r="AX113" s="14" t="s">
        <v>81</v>
      </c>
      <c r="AY113" s="245" t="s">
        <v>117</v>
      </c>
    </row>
    <row r="114" spans="1:65" s="2" customFormat="1" ht="19.8" customHeight="1">
      <c r="A114" s="38"/>
      <c r="B114" s="39"/>
      <c r="C114" s="204" t="s">
        <v>226</v>
      </c>
      <c r="D114" s="204" t="s">
        <v>119</v>
      </c>
      <c r="E114" s="205" t="s">
        <v>235</v>
      </c>
      <c r="F114" s="206" t="s">
        <v>236</v>
      </c>
      <c r="G114" s="207" t="s">
        <v>216</v>
      </c>
      <c r="H114" s="208">
        <v>35</v>
      </c>
      <c r="I114" s="209"/>
      <c r="J114" s="210">
        <f>ROUND(I114*H114,2)</f>
        <v>0</v>
      </c>
      <c r="K114" s="206" t="s">
        <v>123</v>
      </c>
      <c r="L114" s="44"/>
      <c r="M114" s="211" t="s">
        <v>19</v>
      </c>
      <c r="N114" s="212" t="s">
        <v>44</v>
      </c>
      <c r="O114" s="84"/>
      <c r="P114" s="213">
        <f>O114*H114</f>
        <v>0</v>
      </c>
      <c r="Q114" s="213">
        <v>0.00018</v>
      </c>
      <c r="R114" s="213">
        <f>Q114*H114</f>
        <v>0.0063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124</v>
      </c>
      <c r="AT114" s="215" t="s">
        <v>119</v>
      </c>
      <c r="AU114" s="215" t="s">
        <v>83</v>
      </c>
      <c r="AY114" s="17" t="s">
        <v>117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81</v>
      </c>
      <c r="BK114" s="216">
        <f>ROUND(I114*H114,2)</f>
        <v>0</v>
      </c>
      <c r="BL114" s="17" t="s">
        <v>124</v>
      </c>
      <c r="BM114" s="215" t="s">
        <v>237</v>
      </c>
    </row>
    <row r="115" spans="1:47" s="2" customFormat="1" ht="12">
      <c r="A115" s="38"/>
      <c r="B115" s="39"/>
      <c r="C115" s="40"/>
      <c r="D115" s="217" t="s">
        <v>126</v>
      </c>
      <c r="E115" s="40"/>
      <c r="F115" s="218" t="s">
        <v>238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126</v>
      </c>
      <c r="AU115" s="17" t="s">
        <v>83</v>
      </c>
    </row>
    <row r="116" spans="1:47" s="2" customFormat="1" ht="12">
      <c r="A116" s="38"/>
      <c r="B116" s="39"/>
      <c r="C116" s="40"/>
      <c r="D116" s="222" t="s">
        <v>128</v>
      </c>
      <c r="E116" s="40"/>
      <c r="F116" s="223" t="s">
        <v>239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128</v>
      </c>
      <c r="AU116" s="17" t="s">
        <v>83</v>
      </c>
    </row>
    <row r="117" spans="1:51" s="14" customFormat="1" ht="12">
      <c r="A117" s="14"/>
      <c r="B117" s="235"/>
      <c r="C117" s="236"/>
      <c r="D117" s="217" t="s">
        <v>130</v>
      </c>
      <c r="E117" s="237" t="s">
        <v>19</v>
      </c>
      <c r="F117" s="238" t="s">
        <v>234</v>
      </c>
      <c r="G117" s="236"/>
      <c r="H117" s="239">
        <v>35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130</v>
      </c>
      <c r="AU117" s="245" t="s">
        <v>83</v>
      </c>
      <c r="AV117" s="14" t="s">
        <v>83</v>
      </c>
      <c r="AW117" s="14" t="s">
        <v>33</v>
      </c>
      <c r="AX117" s="14" t="s">
        <v>81</v>
      </c>
      <c r="AY117" s="245" t="s">
        <v>117</v>
      </c>
    </row>
    <row r="118" spans="1:65" s="2" customFormat="1" ht="14.4" customHeight="1">
      <c r="A118" s="38"/>
      <c r="B118" s="39"/>
      <c r="C118" s="250" t="s">
        <v>240</v>
      </c>
      <c r="D118" s="250" t="s">
        <v>241</v>
      </c>
      <c r="E118" s="251" t="s">
        <v>242</v>
      </c>
      <c r="F118" s="252" t="s">
        <v>243</v>
      </c>
      <c r="G118" s="253" t="s">
        <v>244</v>
      </c>
      <c r="H118" s="254">
        <v>4</v>
      </c>
      <c r="I118" s="255"/>
      <c r="J118" s="256">
        <f>ROUND(I118*H118,2)</f>
        <v>0</v>
      </c>
      <c r="K118" s="252" t="s">
        <v>19</v>
      </c>
      <c r="L118" s="257"/>
      <c r="M118" s="258" t="s">
        <v>19</v>
      </c>
      <c r="N118" s="259" t="s">
        <v>44</v>
      </c>
      <c r="O118" s="84"/>
      <c r="P118" s="213">
        <f>O118*H118</f>
        <v>0</v>
      </c>
      <c r="Q118" s="213">
        <v>0.76</v>
      </c>
      <c r="R118" s="213">
        <f>Q118*H118</f>
        <v>3.04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226</v>
      </c>
      <c r="AT118" s="215" t="s">
        <v>241</v>
      </c>
      <c r="AU118" s="215" t="s">
        <v>83</v>
      </c>
      <c r="AY118" s="17" t="s">
        <v>117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81</v>
      </c>
      <c r="BK118" s="216">
        <f>ROUND(I118*H118,2)</f>
        <v>0</v>
      </c>
      <c r="BL118" s="17" t="s">
        <v>124</v>
      </c>
      <c r="BM118" s="215" t="s">
        <v>245</v>
      </c>
    </row>
    <row r="119" spans="1:47" s="2" customFormat="1" ht="12">
      <c r="A119" s="38"/>
      <c r="B119" s="39"/>
      <c r="C119" s="40"/>
      <c r="D119" s="217" t="s">
        <v>126</v>
      </c>
      <c r="E119" s="40"/>
      <c r="F119" s="218" t="s">
        <v>243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126</v>
      </c>
      <c r="AU119" s="17" t="s">
        <v>83</v>
      </c>
    </row>
    <row r="120" spans="1:65" s="2" customFormat="1" ht="14.4" customHeight="1">
      <c r="A120" s="38"/>
      <c r="B120" s="39"/>
      <c r="C120" s="204" t="s">
        <v>246</v>
      </c>
      <c r="D120" s="204" t="s">
        <v>119</v>
      </c>
      <c r="E120" s="205" t="s">
        <v>247</v>
      </c>
      <c r="F120" s="206" t="s">
        <v>248</v>
      </c>
      <c r="G120" s="207" t="s">
        <v>134</v>
      </c>
      <c r="H120" s="208">
        <v>0.581</v>
      </c>
      <c r="I120" s="209"/>
      <c r="J120" s="210">
        <f>ROUND(I120*H120,2)</f>
        <v>0</v>
      </c>
      <c r="K120" s="206" t="s">
        <v>123</v>
      </c>
      <c r="L120" s="44"/>
      <c r="M120" s="211" t="s">
        <v>19</v>
      </c>
      <c r="N120" s="212" t="s">
        <v>44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124</v>
      </c>
      <c r="AT120" s="215" t="s">
        <v>119</v>
      </c>
      <c r="AU120" s="215" t="s">
        <v>83</v>
      </c>
      <c r="AY120" s="17" t="s">
        <v>117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81</v>
      </c>
      <c r="BK120" s="216">
        <f>ROUND(I120*H120,2)</f>
        <v>0</v>
      </c>
      <c r="BL120" s="17" t="s">
        <v>124</v>
      </c>
      <c r="BM120" s="215" t="s">
        <v>249</v>
      </c>
    </row>
    <row r="121" spans="1:47" s="2" customFormat="1" ht="12">
      <c r="A121" s="38"/>
      <c r="B121" s="39"/>
      <c r="C121" s="40"/>
      <c r="D121" s="217" t="s">
        <v>126</v>
      </c>
      <c r="E121" s="40"/>
      <c r="F121" s="218" t="s">
        <v>250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126</v>
      </c>
      <c r="AU121" s="17" t="s">
        <v>83</v>
      </c>
    </row>
    <row r="122" spans="1:47" s="2" customFormat="1" ht="12">
      <c r="A122" s="38"/>
      <c r="B122" s="39"/>
      <c r="C122" s="40"/>
      <c r="D122" s="222" t="s">
        <v>128</v>
      </c>
      <c r="E122" s="40"/>
      <c r="F122" s="223" t="s">
        <v>251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128</v>
      </c>
      <c r="AU122" s="17" t="s">
        <v>83</v>
      </c>
    </row>
    <row r="123" spans="1:51" s="14" customFormat="1" ht="12">
      <c r="A123" s="14"/>
      <c r="B123" s="235"/>
      <c r="C123" s="236"/>
      <c r="D123" s="217" t="s">
        <v>130</v>
      </c>
      <c r="E123" s="237" t="s">
        <v>19</v>
      </c>
      <c r="F123" s="238" t="s">
        <v>252</v>
      </c>
      <c r="G123" s="236"/>
      <c r="H123" s="239">
        <v>0.581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130</v>
      </c>
      <c r="AU123" s="245" t="s">
        <v>83</v>
      </c>
      <c r="AV123" s="14" t="s">
        <v>83</v>
      </c>
      <c r="AW123" s="14" t="s">
        <v>33</v>
      </c>
      <c r="AX123" s="14" t="s">
        <v>81</v>
      </c>
      <c r="AY123" s="245" t="s">
        <v>117</v>
      </c>
    </row>
    <row r="124" spans="1:63" s="12" customFormat="1" ht="22.8" customHeight="1">
      <c r="A124" s="12"/>
      <c r="B124" s="188"/>
      <c r="C124" s="189"/>
      <c r="D124" s="190" t="s">
        <v>72</v>
      </c>
      <c r="E124" s="202" t="s">
        <v>253</v>
      </c>
      <c r="F124" s="202" t="s">
        <v>254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SUM(P125:P127)</f>
        <v>0</v>
      </c>
      <c r="Q124" s="196"/>
      <c r="R124" s="197">
        <f>SUM(R125:R127)</f>
        <v>0</v>
      </c>
      <c r="S124" s="196"/>
      <c r="T124" s="198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9" t="s">
        <v>81</v>
      </c>
      <c r="AT124" s="200" t="s">
        <v>72</v>
      </c>
      <c r="AU124" s="200" t="s">
        <v>81</v>
      </c>
      <c r="AY124" s="199" t="s">
        <v>117</v>
      </c>
      <c r="BK124" s="201">
        <f>SUM(BK125:BK127)</f>
        <v>0</v>
      </c>
    </row>
    <row r="125" spans="1:65" s="2" customFormat="1" ht="14.4" customHeight="1">
      <c r="A125" s="38"/>
      <c r="B125" s="39"/>
      <c r="C125" s="204" t="s">
        <v>255</v>
      </c>
      <c r="D125" s="204" t="s">
        <v>119</v>
      </c>
      <c r="E125" s="205" t="s">
        <v>256</v>
      </c>
      <c r="F125" s="206" t="s">
        <v>257</v>
      </c>
      <c r="G125" s="207" t="s">
        <v>258</v>
      </c>
      <c r="H125" s="208">
        <v>3.046</v>
      </c>
      <c r="I125" s="209"/>
      <c r="J125" s="210">
        <f>ROUND(I125*H125,2)</f>
        <v>0</v>
      </c>
      <c r="K125" s="206" t="s">
        <v>123</v>
      </c>
      <c r="L125" s="44"/>
      <c r="M125" s="211" t="s">
        <v>19</v>
      </c>
      <c r="N125" s="212" t="s">
        <v>44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124</v>
      </c>
      <c r="AT125" s="215" t="s">
        <v>119</v>
      </c>
      <c r="AU125" s="215" t="s">
        <v>83</v>
      </c>
      <c r="AY125" s="17" t="s">
        <v>117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81</v>
      </c>
      <c r="BK125" s="216">
        <f>ROUND(I125*H125,2)</f>
        <v>0</v>
      </c>
      <c r="BL125" s="17" t="s">
        <v>124</v>
      </c>
      <c r="BM125" s="215" t="s">
        <v>259</v>
      </c>
    </row>
    <row r="126" spans="1:47" s="2" customFormat="1" ht="12">
      <c r="A126" s="38"/>
      <c r="B126" s="39"/>
      <c r="C126" s="40"/>
      <c r="D126" s="217" t="s">
        <v>126</v>
      </c>
      <c r="E126" s="40"/>
      <c r="F126" s="218" t="s">
        <v>260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126</v>
      </c>
      <c r="AU126" s="17" t="s">
        <v>83</v>
      </c>
    </row>
    <row r="127" spans="1:47" s="2" customFormat="1" ht="12">
      <c r="A127" s="38"/>
      <c r="B127" s="39"/>
      <c r="C127" s="40"/>
      <c r="D127" s="222" t="s">
        <v>128</v>
      </c>
      <c r="E127" s="40"/>
      <c r="F127" s="223" t="s">
        <v>261</v>
      </c>
      <c r="G127" s="40"/>
      <c r="H127" s="40"/>
      <c r="I127" s="219"/>
      <c r="J127" s="40"/>
      <c r="K127" s="40"/>
      <c r="L127" s="44"/>
      <c r="M127" s="260"/>
      <c r="N127" s="261"/>
      <c r="O127" s="262"/>
      <c r="P127" s="262"/>
      <c r="Q127" s="262"/>
      <c r="R127" s="262"/>
      <c r="S127" s="262"/>
      <c r="T127" s="263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128</v>
      </c>
      <c r="AU127" s="17" t="s">
        <v>83</v>
      </c>
    </row>
    <row r="128" spans="1:31" s="2" customFormat="1" ht="6.95" customHeight="1">
      <c r="A128" s="38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82:K12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31251102"/>
    <hyperlink ref="F92" r:id="rId2" display="https://podminky.urs.cz/item/CS_URS_2023_01/174151101"/>
    <hyperlink ref="F96" r:id="rId3" display="https://podminky.urs.cz/item/CS_URS_2023_01/175151101"/>
    <hyperlink ref="F100" r:id="rId4" display="https://podminky.urs.cz/item/CS_URS_2023_01/181111111"/>
    <hyperlink ref="F112" r:id="rId5" display="https://podminky.urs.cz/item/CS_URS_2023_01/810391811"/>
    <hyperlink ref="F116" r:id="rId6" display="https://podminky.urs.cz/item/CS_URS_2023_01/812392121"/>
    <hyperlink ref="F122" r:id="rId7" display="https://podminky.urs.cz/item/CS_URS_2023_01/899623161"/>
    <hyperlink ref="F127" r:id="rId8" display="https://podminky.urs.cz/item/CS_URS_2023_01/998318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Jindřichohradecko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262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21. 2. 2023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ROUND((SUM(BE82:BE93)),2)</f>
        <v>0</v>
      </c>
      <c r="G33" s="38"/>
      <c r="H33" s="38"/>
      <c r="I33" s="148">
        <v>0.21</v>
      </c>
      <c r="J33" s="147">
        <f>ROUND(((SUM(BE82:BE93))*I33),2)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ROUND((SUM(BF82:BF93)),2)</f>
        <v>0</v>
      </c>
      <c r="G34" s="38"/>
      <c r="H34" s="38"/>
      <c r="I34" s="148">
        <v>0.15</v>
      </c>
      <c r="J34" s="147">
        <f>ROUND(((SUM(BF82:BF93))*I34),2)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ROUND((SUM(BG82:BG93)),2)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ROUND((SUM(BH82:BH93)),2)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ROUND((SUM(BI82:BI93)),2)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Jindřichohradecko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2023-207-082 - SO 4 - Údržba HOZ Číměř  2070000082-11201000 - HOZ C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okres Jindřichův Hradec</v>
      </c>
      <c r="G52" s="40"/>
      <c r="H52" s="40"/>
      <c r="I52" s="32" t="s">
        <v>23</v>
      </c>
      <c r="J52" s="72" t="str">
        <f>IF(J12="","",J12)</f>
        <v>21. 2. 2023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 České Budějovice</v>
      </c>
      <c r="G54" s="40"/>
      <c r="H54" s="40"/>
      <c r="I54" s="32" t="s">
        <v>31</v>
      </c>
      <c r="J54" s="36" t="str">
        <f>E21</f>
        <v>Bc. Karel Janeček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SPÚ - odbor VHS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188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189</v>
      </c>
      <c r="E62" s="174"/>
      <c r="F62" s="174"/>
      <c r="G62" s="174"/>
      <c r="H62" s="174"/>
      <c r="I62" s="174"/>
      <c r="J62" s="175">
        <f>J90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102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4.4" customHeight="1">
      <c r="A72" s="38"/>
      <c r="B72" s="39"/>
      <c r="C72" s="40"/>
      <c r="D72" s="40"/>
      <c r="E72" s="160" t="str">
        <f>E7</f>
        <v>Údržba HOZ Jindřichohradecko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94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6" customHeight="1">
      <c r="A74" s="38"/>
      <c r="B74" s="39"/>
      <c r="C74" s="40"/>
      <c r="D74" s="40"/>
      <c r="E74" s="69" t="str">
        <f>E9</f>
        <v xml:space="preserve">2023-207-082 - SO 4 - Údržba HOZ Číměř  2070000082-11201000 - HOZ C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okres Jindřichův Hradec</v>
      </c>
      <c r="G76" s="40"/>
      <c r="H76" s="40"/>
      <c r="I76" s="32" t="s">
        <v>23</v>
      </c>
      <c r="J76" s="72" t="str">
        <f>IF(J12="","",J12)</f>
        <v>21. 2. 2023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25</v>
      </c>
      <c r="D78" s="40"/>
      <c r="E78" s="40"/>
      <c r="F78" s="27" t="str">
        <f>E15</f>
        <v>SPÚ, OVHS České Budějovice</v>
      </c>
      <c r="G78" s="40"/>
      <c r="H78" s="40"/>
      <c r="I78" s="32" t="s">
        <v>31</v>
      </c>
      <c r="J78" s="36" t="str">
        <f>E21</f>
        <v>Bc. Karel Janeček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>SPÚ - odbor VHS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103</v>
      </c>
      <c r="D81" s="180" t="s">
        <v>58</v>
      </c>
      <c r="E81" s="180" t="s">
        <v>54</v>
      </c>
      <c r="F81" s="180" t="s">
        <v>55</v>
      </c>
      <c r="G81" s="180" t="s">
        <v>104</v>
      </c>
      <c r="H81" s="180" t="s">
        <v>105</v>
      </c>
      <c r="I81" s="180" t="s">
        <v>106</v>
      </c>
      <c r="J81" s="180" t="s">
        <v>98</v>
      </c>
      <c r="K81" s="181" t="s">
        <v>107</v>
      </c>
      <c r="L81" s="182"/>
      <c r="M81" s="92" t="s">
        <v>19</v>
      </c>
      <c r="N81" s="93" t="s">
        <v>43</v>
      </c>
      <c r="O81" s="93" t="s">
        <v>108</v>
      </c>
      <c r="P81" s="93" t="s">
        <v>109</v>
      </c>
      <c r="Q81" s="93" t="s">
        <v>110</v>
      </c>
      <c r="R81" s="93" t="s">
        <v>111</v>
      </c>
      <c r="S81" s="93" t="s">
        <v>112</v>
      </c>
      <c r="T81" s="94" t="s">
        <v>113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114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0.70506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72</v>
      </c>
      <c r="AU82" s="17" t="s">
        <v>99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72</v>
      </c>
      <c r="E83" s="191" t="s">
        <v>115</v>
      </c>
      <c r="F83" s="191" t="s">
        <v>116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P84+P90</f>
        <v>0</v>
      </c>
      <c r="Q83" s="196"/>
      <c r="R83" s="197">
        <f>R84+R90</f>
        <v>0.70506</v>
      </c>
      <c r="S83" s="196"/>
      <c r="T83" s="198">
        <f>T84+T90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81</v>
      </c>
      <c r="AT83" s="200" t="s">
        <v>72</v>
      </c>
      <c r="AU83" s="200" t="s">
        <v>73</v>
      </c>
      <c r="AY83" s="199" t="s">
        <v>117</v>
      </c>
      <c r="BK83" s="201">
        <f>BK84+BK90</f>
        <v>0</v>
      </c>
    </row>
    <row r="84" spans="1:63" s="12" customFormat="1" ht="22.8" customHeight="1">
      <c r="A84" s="12"/>
      <c r="B84" s="188"/>
      <c r="C84" s="189"/>
      <c r="D84" s="190" t="s">
        <v>72</v>
      </c>
      <c r="E84" s="202" t="s">
        <v>226</v>
      </c>
      <c r="F84" s="202" t="s">
        <v>227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SUM(P85:P89)</f>
        <v>0</v>
      </c>
      <c r="Q84" s="196"/>
      <c r="R84" s="197">
        <f>SUM(R85:R89)</f>
        <v>0.70506</v>
      </c>
      <c r="S84" s="196"/>
      <c r="T84" s="198">
        <f>SUM(T85:T89)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72</v>
      </c>
      <c r="AU84" s="200" t="s">
        <v>81</v>
      </c>
      <c r="AY84" s="199" t="s">
        <v>117</v>
      </c>
      <c r="BK84" s="201">
        <f>SUM(BK85:BK89)</f>
        <v>0</v>
      </c>
    </row>
    <row r="85" spans="1:65" s="2" customFormat="1" ht="14.4" customHeight="1">
      <c r="A85" s="38"/>
      <c r="B85" s="39"/>
      <c r="C85" s="204" t="s">
        <v>81</v>
      </c>
      <c r="D85" s="204" t="s">
        <v>119</v>
      </c>
      <c r="E85" s="205" t="s">
        <v>263</v>
      </c>
      <c r="F85" s="206" t="s">
        <v>264</v>
      </c>
      <c r="G85" s="207" t="s">
        <v>244</v>
      </c>
      <c r="H85" s="208">
        <v>3</v>
      </c>
      <c r="I85" s="209"/>
      <c r="J85" s="210">
        <f>ROUND(I85*H85,2)</f>
        <v>0</v>
      </c>
      <c r="K85" s="206" t="s">
        <v>123</v>
      </c>
      <c r="L85" s="44"/>
      <c r="M85" s="211" t="s">
        <v>19</v>
      </c>
      <c r="N85" s="212" t="s">
        <v>44</v>
      </c>
      <c r="O85" s="84"/>
      <c r="P85" s="213">
        <f>O85*H85</f>
        <v>0</v>
      </c>
      <c r="Q85" s="213">
        <v>0.00702</v>
      </c>
      <c r="R85" s="213">
        <f>Q85*H85</f>
        <v>0.021060000000000002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124</v>
      </c>
      <c r="AT85" s="215" t="s">
        <v>119</v>
      </c>
      <c r="AU85" s="215" t="s">
        <v>83</v>
      </c>
      <c r="AY85" s="17" t="s">
        <v>117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81</v>
      </c>
      <c r="BK85" s="216">
        <f>ROUND(I85*H85,2)</f>
        <v>0</v>
      </c>
      <c r="BL85" s="17" t="s">
        <v>124</v>
      </c>
      <c r="BM85" s="215" t="s">
        <v>265</v>
      </c>
    </row>
    <row r="86" spans="1:47" s="2" customFormat="1" ht="12">
      <c r="A86" s="38"/>
      <c r="B86" s="39"/>
      <c r="C86" s="40"/>
      <c r="D86" s="217" t="s">
        <v>126</v>
      </c>
      <c r="E86" s="40"/>
      <c r="F86" s="218" t="s">
        <v>266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126</v>
      </c>
      <c r="AU86" s="17" t="s">
        <v>83</v>
      </c>
    </row>
    <row r="87" spans="1:47" s="2" customFormat="1" ht="12">
      <c r="A87" s="38"/>
      <c r="B87" s="39"/>
      <c r="C87" s="40"/>
      <c r="D87" s="222" t="s">
        <v>128</v>
      </c>
      <c r="E87" s="40"/>
      <c r="F87" s="223" t="s">
        <v>267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128</v>
      </c>
      <c r="AU87" s="17" t="s">
        <v>83</v>
      </c>
    </row>
    <row r="88" spans="1:65" s="2" customFormat="1" ht="14.4" customHeight="1">
      <c r="A88" s="38"/>
      <c r="B88" s="39"/>
      <c r="C88" s="250" t="s">
        <v>83</v>
      </c>
      <c r="D88" s="250" t="s">
        <v>241</v>
      </c>
      <c r="E88" s="251" t="s">
        <v>268</v>
      </c>
      <c r="F88" s="252" t="s">
        <v>269</v>
      </c>
      <c r="G88" s="253" t="s">
        <v>244</v>
      </c>
      <c r="H88" s="254">
        <v>3</v>
      </c>
      <c r="I88" s="255"/>
      <c r="J88" s="256">
        <f>ROUND(I88*H88,2)</f>
        <v>0</v>
      </c>
      <c r="K88" s="252" t="s">
        <v>123</v>
      </c>
      <c r="L88" s="257"/>
      <c r="M88" s="258" t="s">
        <v>19</v>
      </c>
      <c r="N88" s="259" t="s">
        <v>44</v>
      </c>
      <c r="O88" s="84"/>
      <c r="P88" s="213">
        <f>O88*H88</f>
        <v>0</v>
      </c>
      <c r="Q88" s="213">
        <v>0.228</v>
      </c>
      <c r="R88" s="213">
        <f>Q88*H88</f>
        <v>0.684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226</v>
      </c>
      <c r="AT88" s="215" t="s">
        <v>241</v>
      </c>
      <c r="AU88" s="215" t="s">
        <v>83</v>
      </c>
      <c r="AY88" s="17" t="s">
        <v>117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81</v>
      </c>
      <c r="BK88" s="216">
        <f>ROUND(I88*H88,2)</f>
        <v>0</v>
      </c>
      <c r="BL88" s="17" t="s">
        <v>124</v>
      </c>
      <c r="BM88" s="215" t="s">
        <v>270</v>
      </c>
    </row>
    <row r="89" spans="1:47" s="2" customFormat="1" ht="12">
      <c r="A89" s="38"/>
      <c r="B89" s="39"/>
      <c r="C89" s="40"/>
      <c r="D89" s="217" t="s">
        <v>126</v>
      </c>
      <c r="E89" s="40"/>
      <c r="F89" s="218" t="s">
        <v>269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126</v>
      </c>
      <c r="AU89" s="17" t="s">
        <v>83</v>
      </c>
    </row>
    <row r="90" spans="1:63" s="12" customFormat="1" ht="22.8" customHeight="1">
      <c r="A90" s="12"/>
      <c r="B90" s="188"/>
      <c r="C90" s="189"/>
      <c r="D90" s="190" t="s">
        <v>72</v>
      </c>
      <c r="E90" s="202" t="s">
        <v>253</v>
      </c>
      <c r="F90" s="202" t="s">
        <v>254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SUM(P91:P93)</f>
        <v>0</v>
      </c>
      <c r="Q90" s="196"/>
      <c r="R90" s="197">
        <f>SUM(R91:R93)</f>
        <v>0</v>
      </c>
      <c r="S90" s="196"/>
      <c r="T90" s="198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81</v>
      </c>
      <c r="AT90" s="200" t="s">
        <v>72</v>
      </c>
      <c r="AU90" s="200" t="s">
        <v>81</v>
      </c>
      <c r="AY90" s="199" t="s">
        <v>117</v>
      </c>
      <c r="BK90" s="201">
        <f>SUM(BK91:BK93)</f>
        <v>0</v>
      </c>
    </row>
    <row r="91" spans="1:65" s="2" customFormat="1" ht="14.4" customHeight="1">
      <c r="A91" s="38"/>
      <c r="B91" s="39"/>
      <c r="C91" s="204" t="s">
        <v>142</v>
      </c>
      <c r="D91" s="204" t="s">
        <v>119</v>
      </c>
      <c r="E91" s="205" t="s">
        <v>256</v>
      </c>
      <c r="F91" s="206" t="s">
        <v>257</v>
      </c>
      <c r="G91" s="207" t="s">
        <v>258</v>
      </c>
      <c r="H91" s="208">
        <v>0.705</v>
      </c>
      <c r="I91" s="209"/>
      <c r="J91" s="210">
        <f>ROUND(I91*H91,2)</f>
        <v>0</v>
      </c>
      <c r="K91" s="206" t="s">
        <v>123</v>
      </c>
      <c r="L91" s="44"/>
      <c r="M91" s="211" t="s">
        <v>19</v>
      </c>
      <c r="N91" s="212" t="s">
        <v>44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124</v>
      </c>
      <c r="AT91" s="215" t="s">
        <v>119</v>
      </c>
      <c r="AU91" s="215" t="s">
        <v>83</v>
      </c>
      <c r="AY91" s="17" t="s">
        <v>117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81</v>
      </c>
      <c r="BK91" s="216">
        <f>ROUND(I91*H91,2)</f>
        <v>0</v>
      </c>
      <c r="BL91" s="17" t="s">
        <v>124</v>
      </c>
      <c r="BM91" s="215" t="s">
        <v>271</v>
      </c>
    </row>
    <row r="92" spans="1:47" s="2" customFormat="1" ht="12">
      <c r="A92" s="38"/>
      <c r="B92" s="39"/>
      <c r="C92" s="40"/>
      <c r="D92" s="217" t="s">
        <v>126</v>
      </c>
      <c r="E92" s="40"/>
      <c r="F92" s="218" t="s">
        <v>260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126</v>
      </c>
      <c r="AU92" s="17" t="s">
        <v>83</v>
      </c>
    </row>
    <row r="93" spans="1:47" s="2" customFormat="1" ht="12">
      <c r="A93" s="38"/>
      <c r="B93" s="39"/>
      <c r="C93" s="40"/>
      <c r="D93" s="222" t="s">
        <v>128</v>
      </c>
      <c r="E93" s="40"/>
      <c r="F93" s="223" t="s">
        <v>261</v>
      </c>
      <c r="G93" s="40"/>
      <c r="H93" s="40"/>
      <c r="I93" s="219"/>
      <c r="J93" s="40"/>
      <c r="K93" s="40"/>
      <c r="L93" s="44"/>
      <c r="M93" s="260"/>
      <c r="N93" s="261"/>
      <c r="O93" s="262"/>
      <c r="P93" s="262"/>
      <c r="Q93" s="262"/>
      <c r="R93" s="262"/>
      <c r="S93" s="262"/>
      <c r="T93" s="263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128</v>
      </c>
      <c r="AU93" s="17" t="s">
        <v>83</v>
      </c>
    </row>
    <row r="94" spans="1:31" s="2" customFormat="1" ht="6.95" customHeight="1">
      <c r="A94" s="38"/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44"/>
      <c r="M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</sheetData>
  <sheetProtection password="CC35" sheet="1" objects="1" scenarios="1" formatColumns="0" formatRows="0" autoFilter="0"/>
  <autoFilter ref="C81:K9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3_01/899304111"/>
    <hyperlink ref="F93" r:id="rId2" display="https://podminky.urs.cz/item/CS_URS_2023_01/998318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5" customFormat="1" ht="45" customHeight="1">
      <c r="B3" s="268"/>
      <c r="C3" s="269" t="s">
        <v>272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273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274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275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276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277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278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279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280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281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282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80</v>
      </c>
      <c r="F18" s="275" t="s">
        <v>283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284</v>
      </c>
      <c r="F19" s="275" t="s">
        <v>285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286</v>
      </c>
      <c r="F20" s="275" t="s">
        <v>287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288</v>
      </c>
      <c r="F21" s="275" t="s">
        <v>289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290</v>
      </c>
      <c r="F22" s="275" t="s">
        <v>291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292</v>
      </c>
      <c r="F23" s="275" t="s">
        <v>293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294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295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296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297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298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299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300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301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302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103</v>
      </c>
      <c r="F36" s="275"/>
      <c r="G36" s="275" t="s">
        <v>303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304</v>
      </c>
      <c r="F37" s="275"/>
      <c r="G37" s="275" t="s">
        <v>305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54</v>
      </c>
      <c r="F38" s="275"/>
      <c r="G38" s="275" t="s">
        <v>306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55</v>
      </c>
      <c r="F39" s="275"/>
      <c r="G39" s="275" t="s">
        <v>307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104</v>
      </c>
      <c r="F40" s="275"/>
      <c r="G40" s="275" t="s">
        <v>308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105</v>
      </c>
      <c r="F41" s="275"/>
      <c r="G41" s="275" t="s">
        <v>309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310</v>
      </c>
      <c r="F42" s="275"/>
      <c r="G42" s="275" t="s">
        <v>311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312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313</v>
      </c>
      <c r="F44" s="275"/>
      <c r="G44" s="275" t="s">
        <v>314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107</v>
      </c>
      <c r="F45" s="275"/>
      <c r="G45" s="275" t="s">
        <v>315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316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317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318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319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320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321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322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323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324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325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326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327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328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329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330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331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332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333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334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335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336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337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338</v>
      </c>
      <c r="D76" s="293"/>
      <c r="E76" s="293"/>
      <c r="F76" s="293" t="s">
        <v>339</v>
      </c>
      <c r="G76" s="294"/>
      <c r="H76" s="293" t="s">
        <v>55</v>
      </c>
      <c r="I76" s="293" t="s">
        <v>58</v>
      </c>
      <c r="J76" s="293" t="s">
        <v>340</v>
      </c>
      <c r="K76" s="292"/>
    </row>
    <row r="77" spans="2:11" s="1" customFormat="1" ht="17.25" customHeight="1">
      <c r="B77" s="290"/>
      <c r="C77" s="295" t="s">
        <v>341</v>
      </c>
      <c r="D77" s="295"/>
      <c r="E77" s="295"/>
      <c r="F77" s="296" t="s">
        <v>342</v>
      </c>
      <c r="G77" s="297"/>
      <c r="H77" s="295"/>
      <c r="I77" s="295"/>
      <c r="J77" s="295" t="s">
        <v>343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54</v>
      </c>
      <c r="D79" s="300"/>
      <c r="E79" s="300"/>
      <c r="F79" s="301" t="s">
        <v>344</v>
      </c>
      <c r="G79" s="302"/>
      <c r="H79" s="278" t="s">
        <v>345</v>
      </c>
      <c r="I79" s="278" t="s">
        <v>346</v>
      </c>
      <c r="J79" s="278">
        <v>20</v>
      </c>
      <c r="K79" s="292"/>
    </row>
    <row r="80" spans="2:11" s="1" customFormat="1" ht="15" customHeight="1">
      <c r="B80" s="290"/>
      <c r="C80" s="278" t="s">
        <v>347</v>
      </c>
      <c r="D80" s="278"/>
      <c r="E80" s="278"/>
      <c r="F80" s="301" t="s">
        <v>344</v>
      </c>
      <c r="G80" s="302"/>
      <c r="H80" s="278" t="s">
        <v>348</v>
      </c>
      <c r="I80" s="278" t="s">
        <v>346</v>
      </c>
      <c r="J80" s="278">
        <v>120</v>
      </c>
      <c r="K80" s="292"/>
    </row>
    <row r="81" spans="2:11" s="1" customFormat="1" ht="15" customHeight="1">
      <c r="B81" s="303"/>
      <c r="C81" s="278" t="s">
        <v>349</v>
      </c>
      <c r="D81" s="278"/>
      <c r="E81" s="278"/>
      <c r="F81" s="301" t="s">
        <v>350</v>
      </c>
      <c r="G81" s="302"/>
      <c r="H81" s="278" t="s">
        <v>351</v>
      </c>
      <c r="I81" s="278" t="s">
        <v>346</v>
      </c>
      <c r="J81" s="278">
        <v>50</v>
      </c>
      <c r="K81" s="292"/>
    </row>
    <row r="82" spans="2:11" s="1" customFormat="1" ht="15" customHeight="1">
      <c r="B82" s="303"/>
      <c r="C82" s="278" t="s">
        <v>352</v>
      </c>
      <c r="D82" s="278"/>
      <c r="E82" s="278"/>
      <c r="F82" s="301" t="s">
        <v>344</v>
      </c>
      <c r="G82" s="302"/>
      <c r="H82" s="278" t="s">
        <v>353</v>
      </c>
      <c r="I82" s="278" t="s">
        <v>354</v>
      </c>
      <c r="J82" s="278"/>
      <c r="K82" s="292"/>
    </row>
    <row r="83" spans="2:11" s="1" customFormat="1" ht="15" customHeight="1">
      <c r="B83" s="303"/>
      <c r="C83" s="304" t="s">
        <v>355</v>
      </c>
      <c r="D83" s="304"/>
      <c r="E83" s="304"/>
      <c r="F83" s="305" t="s">
        <v>350</v>
      </c>
      <c r="G83" s="304"/>
      <c r="H83" s="304" t="s">
        <v>356</v>
      </c>
      <c r="I83" s="304" t="s">
        <v>346</v>
      </c>
      <c r="J83" s="304">
        <v>15</v>
      </c>
      <c r="K83" s="292"/>
    </row>
    <row r="84" spans="2:11" s="1" customFormat="1" ht="15" customHeight="1">
      <c r="B84" s="303"/>
      <c r="C84" s="304" t="s">
        <v>357</v>
      </c>
      <c r="D84" s="304"/>
      <c r="E84" s="304"/>
      <c r="F84" s="305" t="s">
        <v>350</v>
      </c>
      <c r="G84" s="304"/>
      <c r="H84" s="304" t="s">
        <v>358</v>
      </c>
      <c r="I84" s="304" t="s">
        <v>346</v>
      </c>
      <c r="J84" s="304">
        <v>15</v>
      </c>
      <c r="K84" s="292"/>
    </row>
    <row r="85" spans="2:11" s="1" customFormat="1" ht="15" customHeight="1">
      <c r="B85" s="303"/>
      <c r="C85" s="304" t="s">
        <v>359</v>
      </c>
      <c r="D85" s="304"/>
      <c r="E85" s="304"/>
      <c r="F85" s="305" t="s">
        <v>350</v>
      </c>
      <c r="G85" s="304"/>
      <c r="H85" s="304" t="s">
        <v>360</v>
      </c>
      <c r="I85" s="304" t="s">
        <v>346</v>
      </c>
      <c r="J85" s="304">
        <v>20</v>
      </c>
      <c r="K85" s="292"/>
    </row>
    <row r="86" spans="2:11" s="1" customFormat="1" ht="15" customHeight="1">
      <c r="B86" s="303"/>
      <c r="C86" s="304" t="s">
        <v>361</v>
      </c>
      <c r="D86" s="304"/>
      <c r="E86" s="304"/>
      <c r="F86" s="305" t="s">
        <v>350</v>
      </c>
      <c r="G86" s="304"/>
      <c r="H86" s="304" t="s">
        <v>362</v>
      </c>
      <c r="I86" s="304" t="s">
        <v>346</v>
      </c>
      <c r="J86" s="304">
        <v>20</v>
      </c>
      <c r="K86" s="292"/>
    </row>
    <row r="87" spans="2:11" s="1" customFormat="1" ht="15" customHeight="1">
      <c r="B87" s="303"/>
      <c r="C87" s="278" t="s">
        <v>363</v>
      </c>
      <c r="D87" s="278"/>
      <c r="E87" s="278"/>
      <c r="F87" s="301" t="s">
        <v>350</v>
      </c>
      <c r="G87" s="302"/>
      <c r="H87" s="278" t="s">
        <v>364</v>
      </c>
      <c r="I87" s="278" t="s">
        <v>346</v>
      </c>
      <c r="J87" s="278">
        <v>50</v>
      </c>
      <c r="K87" s="292"/>
    </row>
    <row r="88" spans="2:11" s="1" customFormat="1" ht="15" customHeight="1">
      <c r="B88" s="303"/>
      <c r="C88" s="278" t="s">
        <v>365</v>
      </c>
      <c r="D88" s="278"/>
      <c r="E88" s="278"/>
      <c r="F88" s="301" t="s">
        <v>350</v>
      </c>
      <c r="G88" s="302"/>
      <c r="H88" s="278" t="s">
        <v>366</v>
      </c>
      <c r="I88" s="278" t="s">
        <v>346</v>
      </c>
      <c r="J88" s="278">
        <v>20</v>
      </c>
      <c r="K88" s="292"/>
    </row>
    <row r="89" spans="2:11" s="1" customFormat="1" ht="15" customHeight="1">
      <c r="B89" s="303"/>
      <c r="C89" s="278" t="s">
        <v>367</v>
      </c>
      <c r="D89" s="278"/>
      <c r="E89" s="278"/>
      <c r="F89" s="301" t="s">
        <v>350</v>
      </c>
      <c r="G89" s="302"/>
      <c r="H89" s="278" t="s">
        <v>368</v>
      </c>
      <c r="I89" s="278" t="s">
        <v>346</v>
      </c>
      <c r="J89" s="278">
        <v>20</v>
      </c>
      <c r="K89" s="292"/>
    </row>
    <row r="90" spans="2:11" s="1" customFormat="1" ht="15" customHeight="1">
      <c r="B90" s="303"/>
      <c r="C90" s="278" t="s">
        <v>369</v>
      </c>
      <c r="D90" s="278"/>
      <c r="E90" s="278"/>
      <c r="F90" s="301" t="s">
        <v>350</v>
      </c>
      <c r="G90" s="302"/>
      <c r="H90" s="278" t="s">
        <v>370</v>
      </c>
      <c r="I90" s="278" t="s">
        <v>346</v>
      </c>
      <c r="J90" s="278">
        <v>50</v>
      </c>
      <c r="K90" s="292"/>
    </row>
    <row r="91" spans="2:11" s="1" customFormat="1" ht="15" customHeight="1">
      <c r="B91" s="303"/>
      <c r="C91" s="278" t="s">
        <v>371</v>
      </c>
      <c r="D91" s="278"/>
      <c r="E91" s="278"/>
      <c r="F91" s="301" t="s">
        <v>350</v>
      </c>
      <c r="G91" s="302"/>
      <c r="H91" s="278" t="s">
        <v>371</v>
      </c>
      <c r="I91" s="278" t="s">
        <v>346</v>
      </c>
      <c r="J91" s="278">
        <v>50</v>
      </c>
      <c r="K91" s="292"/>
    </row>
    <row r="92" spans="2:11" s="1" customFormat="1" ht="15" customHeight="1">
      <c r="B92" s="303"/>
      <c r="C92" s="278" t="s">
        <v>372</v>
      </c>
      <c r="D92" s="278"/>
      <c r="E92" s="278"/>
      <c r="F92" s="301" t="s">
        <v>350</v>
      </c>
      <c r="G92" s="302"/>
      <c r="H92" s="278" t="s">
        <v>373</v>
      </c>
      <c r="I92" s="278" t="s">
        <v>346</v>
      </c>
      <c r="J92" s="278">
        <v>255</v>
      </c>
      <c r="K92" s="292"/>
    </row>
    <row r="93" spans="2:11" s="1" customFormat="1" ht="15" customHeight="1">
      <c r="B93" s="303"/>
      <c r="C93" s="278" t="s">
        <v>374</v>
      </c>
      <c r="D93" s="278"/>
      <c r="E93" s="278"/>
      <c r="F93" s="301" t="s">
        <v>344</v>
      </c>
      <c r="G93" s="302"/>
      <c r="H93" s="278" t="s">
        <v>375</v>
      </c>
      <c r="I93" s="278" t="s">
        <v>376</v>
      </c>
      <c r="J93" s="278"/>
      <c r="K93" s="292"/>
    </row>
    <row r="94" spans="2:11" s="1" customFormat="1" ht="15" customHeight="1">
      <c r="B94" s="303"/>
      <c r="C94" s="278" t="s">
        <v>377</v>
      </c>
      <c r="D94" s="278"/>
      <c r="E94" s="278"/>
      <c r="F94" s="301" t="s">
        <v>344</v>
      </c>
      <c r="G94" s="302"/>
      <c r="H94" s="278" t="s">
        <v>378</v>
      </c>
      <c r="I94" s="278" t="s">
        <v>379</v>
      </c>
      <c r="J94" s="278"/>
      <c r="K94" s="292"/>
    </row>
    <row r="95" spans="2:11" s="1" customFormat="1" ht="15" customHeight="1">
      <c r="B95" s="303"/>
      <c r="C95" s="278" t="s">
        <v>380</v>
      </c>
      <c r="D95" s="278"/>
      <c r="E95" s="278"/>
      <c r="F95" s="301" t="s">
        <v>344</v>
      </c>
      <c r="G95" s="302"/>
      <c r="H95" s="278" t="s">
        <v>380</v>
      </c>
      <c r="I95" s="278" t="s">
        <v>379</v>
      </c>
      <c r="J95" s="278"/>
      <c r="K95" s="292"/>
    </row>
    <row r="96" spans="2:11" s="1" customFormat="1" ht="15" customHeight="1">
      <c r="B96" s="303"/>
      <c r="C96" s="278" t="s">
        <v>39</v>
      </c>
      <c r="D96" s="278"/>
      <c r="E96" s="278"/>
      <c r="F96" s="301" t="s">
        <v>344</v>
      </c>
      <c r="G96" s="302"/>
      <c r="H96" s="278" t="s">
        <v>381</v>
      </c>
      <c r="I96" s="278" t="s">
        <v>379</v>
      </c>
      <c r="J96" s="278"/>
      <c r="K96" s="292"/>
    </row>
    <row r="97" spans="2:11" s="1" customFormat="1" ht="15" customHeight="1">
      <c r="B97" s="303"/>
      <c r="C97" s="278" t="s">
        <v>49</v>
      </c>
      <c r="D97" s="278"/>
      <c r="E97" s="278"/>
      <c r="F97" s="301" t="s">
        <v>344</v>
      </c>
      <c r="G97" s="302"/>
      <c r="H97" s="278" t="s">
        <v>382</v>
      </c>
      <c r="I97" s="278" t="s">
        <v>379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383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338</v>
      </c>
      <c r="D103" s="293"/>
      <c r="E103" s="293"/>
      <c r="F103" s="293" t="s">
        <v>339</v>
      </c>
      <c r="G103" s="294"/>
      <c r="H103" s="293" t="s">
        <v>55</v>
      </c>
      <c r="I103" s="293" t="s">
        <v>58</v>
      </c>
      <c r="J103" s="293" t="s">
        <v>340</v>
      </c>
      <c r="K103" s="292"/>
    </row>
    <row r="104" spans="2:11" s="1" customFormat="1" ht="17.25" customHeight="1">
      <c r="B104" s="290"/>
      <c r="C104" s="295" t="s">
        <v>341</v>
      </c>
      <c r="D104" s="295"/>
      <c r="E104" s="295"/>
      <c r="F104" s="296" t="s">
        <v>342</v>
      </c>
      <c r="G104" s="297"/>
      <c r="H104" s="295"/>
      <c r="I104" s="295"/>
      <c r="J104" s="295" t="s">
        <v>343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54</v>
      </c>
      <c r="D106" s="300"/>
      <c r="E106" s="300"/>
      <c r="F106" s="301" t="s">
        <v>344</v>
      </c>
      <c r="G106" s="278"/>
      <c r="H106" s="278" t="s">
        <v>384</v>
      </c>
      <c r="I106" s="278" t="s">
        <v>346</v>
      </c>
      <c r="J106" s="278">
        <v>20</v>
      </c>
      <c r="K106" s="292"/>
    </row>
    <row r="107" spans="2:11" s="1" customFormat="1" ht="15" customHeight="1">
      <c r="B107" s="290"/>
      <c r="C107" s="278" t="s">
        <v>347</v>
      </c>
      <c r="D107" s="278"/>
      <c r="E107" s="278"/>
      <c r="F107" s="301" t="s">
        <v>344</v>
      </c>
      <c r="G107" s="278"/>
      <c r="H107" s="278" t="s">
        <v>384</v>
      </c>
      <c r="I107" s="278" t="s">
        <v>346</v>
      </c>
      <c r="J107" s="278">
        <v>120</v>
      </c>
      <c r="K107" s="292"/>
    </row>
    <row r="108" spans="2:11" s="1" customFormat="1" ht="15" customHeight="1">
      <c r="B108" s="303"/>
      <c r="C108" s="278" t="s">
        <v>349</v>
      </c>
      <c r="D108" s="278"/>
      <c r="E108" s="278"/>
      <c r="F108" s="301" t="s">
        <v>350</v>
      </c>
      <c r="G108" s="278"/>
      <c r="H108" s="278" t="s">
        <v>384</v>
      </c>
      <c r="I108" s="278" t="s">
        <v>346</v>
      </c>
      <c r="J108" s="278">
        <v>50</v>
      </c>
      <c r="K108" s="292"/>
    </row>
    <row r="109" spans="2:11" s="1" customFormat="1" ht="15" customHeight="1">
      <c r="B109" s="303"/>
      <c r="C109" s="278" t="s">
        <v>352</v>
      </c>
      <c r="D109" s="278"/>
      <c r="E109" s="278"/>
      <c r="F109" s="301" t="s">
        <v>344</v>
      </c>
      <c r="G109" s="278"/>
      <c r="H109" s="278" t="s">
        <v>384</v>
      </c>
      <c r="I109" s="278" t="s">
        <v>354</v>
      </c>
      <c r="J109" s="278"/>
      <c r="K109" s="292"/>
    </row>
    <row r="110" spans="2:11" s="1" customFormat="1" ht="15" customHeight="1">
      <c r="B110" s="303"/>
      <c r="C110" s="278" t="s">
        <v>363</v>
      </c>
      <c r="D110" s="278"/>
      <c r="E110" s="278"/>
      <c r="F110" s="301" t="s">
        <v>350</v>
      </c>
      <c r="G110" s="278"/>
      <c r="H110" s="278" t="s">
        <v>384</v>
      </c>
      <c r="I110" s="278" t="s">
        <v>346</v>
      </c>
      <c r="J110" s="278">
        <v>50</v>
      </c>
      <c r="K110" s="292"/>
    </row>
    <row r="111" spans="2:11" s="1" customFormat="1" ht="15" customHeight="1">
      <c r="B111" s="303"/>
      <c r="C111" s="278" t="s">
        <v>371</v>
      </c>
      <c r="D111" s="278"/>
      <c r="E111" s="278"/>
      <c r="F111" s="301" t="s">
        <v>350</v>
      </c>
      <c r="G111" s="278"/>
      <c r="H111" s="278" t="s">
        <v>384</v>
      </c>
      <c r="I111" s="278" t="s">
        <v>346</v>
      </c>
      <c r="J111" s="278">
        <v>50</v>
      </c>
      <c r="K111" s="292"/>
    </row>
    <row r="112" spans="2:11" s="1" customFormat="1" ht="15" customHeight="1">
      <c r="B112" s="303"/>
      <c r="C112" s="278" t="s">
        <v>369</v>
      </c>
      <c r="D112" s="278"/>
      <c r="E112" s="278"/>
      <c r="F112" s="301" t="s">
        <v>350</v>
      </c>
      <c r="G112" s="278"/>
      <c r="H112" s="278" t="s">
        <v>384</v>
      </c>
      <c r="I112" s="278" t="s">
        <v>346</v>
      </c>
      <c r="J112" s="278">
        <v>50</v>
      </c>
      <c r="K112" s="292"/>
    </row>
    <row r="113" spans="2:11" s="1" customFormat="1" ht="15" customHeight="1">
      <c r="B113" s="303"/>
      <c r="C113" s="278" t="s">
        <v>54</v>
      </c>
      <c r="D113" s="278"/>
      <c r="E113" s="278"/>
      <c r="F113" s="301" t="s">
        <v>344</v>
      </c>
      <c r="G113" s="278"/>
      <c r="H113" s="278" t="s">
        <v>385</v>
      </c>
      <c r="I113" s="278" t="s">
        <v>346</v>
      </c>
      <c r="J113" s="278">
        <v>20</v>
      </c>
      <c r="K113" s="292"/>
    </row>
    <row r="114" spans="2:11" s="1" customFormat="1" ht="15" customHeight="1">
      <c r="B114" s="303"/>
      <c r="C114" s="278" t="s">
        <v>386</v>
      </c>
      <c r="D114" s="278"/>
      <c r="E114" s="278"/>
      <c r="F114" s="301" t="s">
        <v>344</v>
      </c>
      <c r="G114" s="278"/>
      <c r="H114" s="278" t="s">
        <v>387</v>
      </c>
      <c r="I114" s="278" t="s">
        <v>346</v>
      </c>
      <c r="J114" s="278">
        <v>120</v>
      </c>
      <c r="K114" s="292"/>
    </row>
    <row r="115" spans="2:11" s="1" customFormat="1" ht="15" customHeight="1">
      <c r="B115" s="303"/>
      <c r="C115" s="278" t="s">
        <v>39</v>
      </c>
      <c r="D115" s="278"/>
      <c r="E115" s="278"/>
      <c r="F115" s="301" t="s">
        <v>344</v>
      </c>
      <c r="G115" s="278"/>
      <c r="H115" s="278" t="s">
        <v>388</v>
      </c>
      <c r="I115" s="278" t="s">
        <v>379</v>
      </c>
      <c r="J115" s="278"/>
      <c r="K115" s="292"/>
    </row>
    <row r="116" spans="2:11" s="1" customFormat="1" ht="15" customHeight="1">
      <c r="B116" s="303"/>
      <c r="C116" s="278" t="s">
        <v>49</v>
      </c>
      <c r="D116" s="278"/>
      <c r="E116" s="278"/>
      <c r="F116" s="301" t="s">
        <v>344</v>
      </c>
      <c r="G116" s="278"/>
      <c r="H116" s="278" t="s">
        <v>389</v>
      </c>
      <c r="I116" s="278" t="s">
        <v>379</v>
      </c>
      <c r="J116" s="278"/>
      <c r="K116" s="292"/>
    </row>
    <row r="117" spans="2:11" s="1" customFormat="1" ht="15" customHeight="1">
      <c r="B117" s="303"/>
      <c r="C117" s="278" t="s">
        <v>58</v>
      </c>
      <c r="D117" s="278"/>
      <c r="E117" s="278"/>
      <c r="F117" s="301" t="s">
        <v>344</v>
      </c>
      <c r="G117" s="278"/>
      <c r="H117" s="278" t="s">
        <v>390</v>
      </c>
      <c r="I117" s="278" t="s">
        <v>391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392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338</v>
      </c>
      <c r="D123" s="293"/>
      <c r="E123" s="293"/>
      <c r="F123" s="293" t="s">
        <v>339</v>
      </c>
      <c r="G123" s="294"/>
      <c r="H123" s="293" t="s">
        <v>55</v>
      </c>
      <c r="I123" s="293" t="s">
        <v>58</v>
      </c>
      <c r="J123" s="293" t="s">
        <v>340</v>
      </c>
      <c r="K123" s="322"/>
    </row>
    <row r="124" spans="2:11" s="1" customFormat="1" ht="17.25" customHeight="1">
      <c r="B124" s="321"/>
      <c r="C124" s="295" t="s">
        <v>341</v>
      </c>
      <c r="D124" s="295"/>
      <c r="E124" s="295"/>
      <c r="F124" s="296" t="s">
        <v>342</v>
      </c>
      <c r="G124" s="297"/>
      <c r="H124" s="295"/>
      <c r="I124" s="295"/>
      <c r="J124" s="295" t="s">
        <v>343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347</v>
      </c>
      <c r="D126" s="300"/>
      <c r="E126" s="300"/>
      <c r="F126" s="301" t="s">
        <v>344</v>
      </c>
      <c r="G126" s="278"/>
      <c r="H126" s="278" t="s">
        <v>384</v>
      </c>
      <c r="I126" s="278" t="s">
        <v>346</v>
      </c>
      <c r="J126" s="278">
        <v>120</v>
      </c>
      <c r="K126" s="326"/>
    </row>
    <row r="127" spans="2:11" s="1" customFormat="1" ht="15" customHeight="1">
      <c r="B127" s="323"/>
      <c r="C127" s="278" t="s">
        <v>393</v>
      </c>
      <c r="D127" s="278"/>
      <c r="E127" s="278"/>
      <c r="F127" s="301" t="s">
        <v>344</v>
      </c>
      <c r="G127" s="278"/>
      <c r="H127" s="278" t="s">
        <v>394</v>
      </c>
      <c r="I127" s="278" t="s">
        <v>346</v>
      </c>
      <c r="J127" s="278" t="s">
        <v>395</v>
      </c>
      <c r="K127" s="326"/>
    </row>
    <row r="128" spans="2:11" s="1" customFormat="1" ht="15" customHeight="1">
      <c r="B128" s="323"/>
      <c r="C128" s="278" t="s">
        <v>292</v>
      </c>
      <c r="D128" s="278"/>
      <c r="E128" s="278"/>
      <c r="F128" s="301" t="s">
        <v>344</v>
      </c>
      <c r="G128" s="278"/>
      <c r="H128" s="278" t="s">
        <v>396</v>
      </c>
      <c r="I128" s="278" t="s">
        <v>346</v>
      </c>
      <c r="J128" s="278" t="s">
        <v>395</v>
      </c>
      <c r="K128" s="326"/>
    </row>
    <row r="129" spans="2:11" s="1" customFormat="1" ht="15" customHeight="1">
      <c r="B129" s="323"/>
      <c r="C129" s="278" t="s">
        <v>355</v>
      </c>
      <c r="D129" s="278"/>
      <c r="E129" s="278"/>
      <c r="F129" s="301" t="s">
        <v>350</v>
      </c>
      <c r="G129" s="278"/>
      <c r="H129" s="278" t="s">
        <v>356</v>
      </c>
      <c r="I129" s="278" t="s">
        <v>346</v>
      </c>
      <c r="J129" s="278">
        <v>15</v>
      </c>
      <c r="K129" s="326"/>
    </row>
    <row r="130" spans="2:11" s="1" customFormat="1" ht="15" customHeight="1">
      <c r="B130" s="323"/>
      <c r="C130" s="304" t="s">
        <v>357</v>
      </c>
      <c r="D130" s="304"/>
      <c r="E130" s="304"/>
      <c r="F130" s="305" t="s">
        <v>350</v>
      </c>
      <c r="G130" s="304"/>
      <c r="H130" s="304" t="s">
        <v>358</v>
      </c>
      <c r="I130" s="304" t="s">
        <v>346</v>
      </c>
      <c r="J130" s="304">
        <v>15</v>
      </c>
      <c r="K130" s="326"/>
    </row>
    <row r="131" spans="2:11" s="1" customFormat="1" ht="15" customHeight="1">
      <c r="B131" s="323"/>
      <c r="C131" s="304" t="s">
        <v>359</v>
      </c>
      <c r="D131" s="304"/>
      <c r="E131" s="304"/>
      <c r="F131" s="305" t="s">
        <v>350</v>
      </c>
      <c r="G131" s="304"/>
      <c r="H131" s="304" t="s">
        <v>360</v>
      </c>
      <c r="I131" s="304" t="s">
        <v>346</v>
      </c>
      <c r="J131" s="304">
        <v>20</v>
      </c>
      <c r="K131" s="326"/>
    </row>
    <row r="132" spans="2:11" s="1" customFormat="1" ht="15" customHeight="1">
      <c r="B132" s="323"/>
      <c r="C132" s="304" t="s">
        <v>361</v>
      </c>
      <c r="D132" s="304"/>
      <c r="E132" s="304"/>
      <c r="F132" s="305" t="s">
        <v>350</v>
      </c>
      <c r="G132" s="304"/>
      <c r="H132" s="304" t="s">
        <v>362</v>
      </c>
      <c r="I132" s="304" t="s">
        <v>346</v>
      </c>
      <c r="J132" s="304">
        <v>20</v>
      </c>
      <c r="K132" s="326"/>
    </row>
    <row r="133" spans="2:11" s="1" customFormat="1" ht="15" customHeight="1">
      <c r="B133" s="323"/>
      <c r="C133" s="278" t="s">
        <v>349</v>
      </c>
      <c r="D133" s="278"/>
      <c r="E133" s="278"/>
      <c r="F133" s="301" t="s">
        <v>350</v>
      </c>
      <c r="G133" s="278"/>
      <c r="H133" s="278" t="s">
        <v>384</v>
      </c>
      <c r="I133" s="278" t="s">
        <v>346</v>
      </c>
      <c r="J133" s="278">
        <v>50</v>
      </c>
      <c r="K133" s="326"/>
    </row>
    <row r="134" spans="2:11" s="1" customFormat="1" ht="15" customHeight="1">
      <c r="B134" s="323"/>
      <c r="C134" s="278" t="s">
        <v>363</v>
      </c>
      <c r="D134" s="278"/>
      <c r="E134" s="278"/>
      <c r="F134" s="301" t="s">
        <v>350</v>
      </c>
      <c r="G134" s="278"/>
      <c r="H134" s="278" t="s">
        <v>384</v>
      </c>
      <c r="I134" s="278" t="s">
        <v>346</v>
      </c>
      <c r="J134" s="278">
        <v>50</v>
      </c>
      <c r="K134" s="326"/>
    </row>
    <row r="135" spans="2:11" s="1" customFormat="1" ht="15" customHeight="1">
      <c r="B135" s="323"/>
      <c r="C135" s="278" t="s">
        <v>369</v>
      </c>
      <c r="D135" s="278"/>
      <c r="E135" s="278"/>
      <c r="F135" s="301" t="s">
        <v>350</v>
      </c>
      <c r="G135" s="278"/>
      <c r="H135" s="278" t="s">
        <v>384</v>
      </c>
      <c r="I135" s="278" t="s">
        <v>346</v>
      </c>
      <c r="J135" s="278">
        <v>50</v>
      </c>
      <c r="K135" s="326"/>
    </row>
    <row r="136" spans="2:11" s="1" customFormat="1" ht="15" customHeight="1">
      <c r="B136" s="323"/>
      <c r="C136" s="278" t="s">
        <v>371</v>
      </c>
      <c r="D136" s="278"/>
      <c r="E136" s="278"/>
      <c r="F136" s="301" t="s">
        <v>350</v>
      </c>
      <c r="G136" s="278"/>
      <c r="H136" s="278" t="s">
        <v>384</v>
      </c>
      <c r="I136" s="278" t="s">
        <v>346</v>
      </c>
      <c r="J136" s="278">
        <v>50</v>
      </c>
      <c r="K136" s="326"/>
    </row>
    <row r="137" spans="2:11" s="1" customFormat="1" ht="15" customHeight="1">
      <c r="B137" s="323"/>
      <c r="C137" s="278" t="s">
        <v>372</v>
      </c>
      <c r="D137" s="278"/>
      <c r="E137" s="278"/>
      <c r="F137" s="301" t="s">
        <v>350</v>
      </c>
      <c r="G137" s="278"/>
      <c r="H137" s="278" t="s">
        <v>397</v>
      </c>
      <c r="I137" s="278" t="s">
        <v>346</v>
      </c>
      <c r="J137" s="278">
        <v>255</v>
      </c>
      <c r="K137" s="326"/>
    </row>
    <row r="138" spans="2:11" s="1" customFormat="1" ht="15" customHeight="1">
      <c r="B138" s="323"/>
      <c r="C138" s="278" t="s">
        <v>374</v>
      </c>
      <c r="D138" s="278"/>
      <c r="E138" s="278"/>
      <c r="F138" s="301" t="s">
        <v>344</v>
      </c>
      <c r="G138" s="278"/>
      <c r="H138" s="278" t="s">
        <v>398</v>
      </c>
      <c r="I138" s="278" t="s">
        <v>376</v>
      </c>
      <c r="J138" s="278"/>
      <c r="K138" s="326"/>
    </row>
    <row r="139" spans="2:11" s="1" customFormat="1" ht="15" customHeight="1">
      <c r="B139" s="323"/>
      <c r="C139" s="278" t="s">
        <v>377</v>
      </c>
      <c r="D139" s="278"/>
      <c r="E139" s="278"/>
      <c r="F139" s="301" t="s">
        <v>344</v>
      </c>
      <c r="G139" s="278"/>
      <c r="H139" s="278" t="s">
        <v>399</v>
      </c>
      <c r="I139" s="278" t="s">
        <v>379</v>
      </c>
      <c r="J139" s="278"/>
      <c r="K139" s="326"/>
    </row>
    <row r="140" spans="2:11" s="1" customFormat="1" ht="15" customHeight="1">
      <c r="B140" s="323"/>
      <c r="C140" s="278" t="s">
        <v>380</v>
      </c>
      <c r="D140" s="278"/>
      <c r="E140" s="278"/>
      <c r="F140" s="301" t="s">
        <v>344</v>
      </c>
      <c r="G140" s="278"/>
      <c r="H140" s="278" t="s">
        <v>380</v>
      </c>
      <c r="I140" s="278" t="s">
        <v>379</v>
      </c>
      <c r="J140" s="278"/>
      <c r="K140" s="326"/>
    </row>
    <row r="141" spans="2:11" s="1" customFormat="1" ht="15" customHeight="1">
      <c r="B141" s="323"/>
      <c r="C141" s="278" t="s">
        <v>39</v>
      </c>
      <c r="D141" s="278"/>
      <c r="E141" s="278"/>
      <c r="F141" s="301" t="s">
        <v>344</v>
      </c>
      <c r="G141" s="278"/>
      <c r="H141" s="278" t="s">
        <v>400</v>
      </c>
      <c r="I141" s="278" t="s">
        <v>379</v>
      </c>
      <c r="J141" s="278"/>
      <c r="K141" s="326"/>
    </row>
    <row r="142" spans="2:11" s="1" customFormat="1" ht="15" customHeight="1">
      <c r="B142" s="323"/>
      <c r="C142" s="278" t="s">
        <v>401</v>
      </c>
      <c r="D142" s="278"/>
      <c r="E142" s="278"/>
      <c r="F142" s="301" t="s">
        <v>344</v>
      </c>
      <c r="G142" s="278"/>
      <c r="H142" s="278" t="s">
        <v>402</v>
      </c>
      <c r="I142" s="278" t="s">
        <v>379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403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338</v>
      </c>
      <c r="D148" s="293"/>
      <c r="E148" s="293"/>
      <c r="F148" s="293" t="s">
        <v>339</v>
      </c>
      <c r="G148" s="294"/>
      <c r="H148" s="293" t="s">
        <v>55</v>
      </c>
      <c r="I148" s="293" t="s">
        <v>58</v>
      </c>
      <c r="J148" s="293" t="s">
        <v>340</v>
      </c>
      <c r="K148" s="292"/>
    </row>
    <row r="149" spans="2:11" s="1" customFormat="1" ht="17.25" customHeight="1">
      <c r="B149" s="290"/>
      <c r="C149" s="295" t="s">
        <v>341</v>
      </c>
      <c r="D149" s="295"/>
      <c r="E149" s="295"/>
      <c r="F149" s="296" t="s">
        <v>342</v>
      </c>
      <c r="G149" s="297"/>
      <c r="H149" s="295"/>
      <c r="I149" s="295"/>
      <c r="J149" s="295" t="s">
        <v>343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347</v>
      </c>
      <c r="D151" s="278"/>
      <c r="E151" s="278"/>
      <c r="F151" s="331" t="s">
        <v>344</v>
      </c>
      <c r="G151" s="278"/>
      <c r="H151" s="330" t="s">
        <v>384</v>
      </c>
      <c r="I151" s="330" t="s">
        <v>346</v>
      </c>
      <c r="J151" s="330">
        <v>120</v>
      </c>
      <c r="K151" s="326"/>
    </row>
    <row r="152" spans="2:11" s="1" customFormat="1" ht="15" customHeight="1">
      <c r="B152" s="303"/>
      <c r="C152" s="330" t="s">
        <v>393</v>
      </c>
      <c r="D152" s="278"/>
      <c r="E152" s="278"/>
      <c r="F152" s="331" t="s">
        <v>344</v>
      </c>
      <c r="G152" s="278"/>
      <c r="H152" s="330" t="s">
        <v>404</v>
      </c>
      <c r="I152" s="330" t="s">
        <v>346</v>
      </c>
      <c r="J152" s="330" t="s">
        <v>395</v>
      </c>
      <c r="K152" s="326"/>
    </row>
    <row r="153" spans="2:11" s="1" customFormat="1" ht="15" customHeight="1">
      <c r="B153" s="303"/>
      <c r="C153" s="330" t="s">
        <v>292</v>
      </c>
      <c r="D153" s="278"/>
      <c r="E153" s="278"/>
      <c r="F153" s="331" t="s">
        <v>344</v>
      </c>
      <c r="G153" s="278"/>
      <c r="H153" s="330" t="s">
        <v>405</v>
      </c>
      <c r="I153" s="330" t="s">
        <v>346</v>
      </c>
      <c r="J153" s="330" t="s">
        <v>395</v>
      </c>
      <c r="K153" s="326"/>
    </row>
    <row r="154" spans="2:11" s="1" customFormat="1" ht="15" customHeight="1">
      <c r="B154" s="303"/>
      <c r="C154" s="330" t="s">
        <v>349</v>
      </c>
      <c r="D154" s="278"/>
      <c r="E154" s="278"/>
      <c r="F154" s="331" t="s">
        <v>350</v>
      </c>
      <c r="G154" s="278"/>
      <c r="H154" s="330" t="s">
        <v>384</v>
      </c>
      <c r="I154" s="330" t="s">
        <v>346</v>
      </c>
      <c r="J154" s="330">
        <v>50</v>
      </c>
      <c r="K154" s="326"/>
    </row>
    <row r="155" spans="2:11" s="1" customFormat="1" ht="15" customHeight="1">
      <c r="B155" s="303"/>
      <c r="C155" s="330" t="s">
        <v>352</v>
      </c>
      <c r="D155" s="278"/>
      <c r="E155" s="278"/>
      <c r="F155" s="331" t="s">
        <v>344</v>
      </c>
      <c r="G155" s="278"/>
      <c r="H155" s="330" t="s">
        <v>384</v>
      </c>
      <c r="I155" s="330" t="s">
        <v>354</v>
      </c>
      <c r="J155" s="330"/>
      <c r="K155" s="326"/>
    </row>
    <row r="156" spans="2:11" s="1" customFormat="1" ht="15" customHeight="1">
      <c r="B156" s="303"/>
      <c r="C156" s="330" t="s">
        <v>363</v>
      </c>
      <c r="D156" s="278"/>
      <c r="E156" s="278"/>
      <c r="F156" s="331" t="s">
        <v>350</v>
      </c>
      <c r="G156" s="278"/>
      <c r="H156" s="330" t="s">
        <v>384</v>
      </c>
      <c r="I156" s="330" t="s">
        <v>346</v>
      </c>
      <c r="J156" s="330">
        <v>50</v>
      </c>
      <c r="K156" s="326"/>
    </row>
    <row r="157" spans="2:11" s="1" customFormat="1" ht="15" customHeight="1">
      <c r="B157" s="303"/>
      <c r="C157" s="330" t="s">
        <v>371</v>
      </c>
      <c r="D157" s="278"/>
      <c r="E157" s="278"/>
      <c r="F157" s="331" t="s">
        <v>350</v>
      </c>
      <c r="G157" s="278"/>
      <c r="H157" s="330" t="s">
        <v>384</v>
      </c>
      <c r="I157" s="330" t="s">
        <v>346</v>
      </c>
      <c r="J157" s="330">
        <v>50</v>
      </c>
      <c r="K157" s="326"/>
    </row>
    <row r="158" spans="2:11" s="1" customFormat="1" ht="15" customHeight="1">
      <c r="B158" s="303"/>
      <c r="C158" s="330" t="s">
        <v>369</v>
      </c>
      <c r="D158" s="278"/>
      <c r="E158" s="278"/>
      <c r="F158" s="331" t="s">
        <v>350</v>
      </c>
      <c r="G158" s="278"/>
      <c r="H158" s="330" t="s">
        <v>384</v>
      </c>
      <c r="I158" s="330" t="s">
        <v>346</v>
      </c>
      <c r="J158" s="330">
        <v>50</v>
      </c>
      <c r="K158" s="326"/>
    </row>
    <row r="159" spans="2:11" s="1" customFormat="1" ht="15" customHeight="1">
      <c r="B159" s="303"/>
      <c r="C159" s="330" t="s">
        <v>97</v>
      </c>
      <c r="D159" s="278"/>
      <c r="E159" s="278"/>
      <c r="F159" s="331" t="s">
        <v>344</v>
      </c>
      <c r="G159" s="278"/>
      <c r="H159" s="330" t="s">
        <v>406</v>
      </c>
      <c r="I159" s="330" t="s">
        <v>346</v>
      </c>
      <c r="J159" s="330" t="s">
        <v>407</v>
      </c>
      <c r="K159" s="326"/>
    </row>
    <row r="160" spans="2:11" s="1" customFormat="1" ht="15" customHeight="1">
      <c r="B160" s="303"/>
      <c r="C160" s="330" t="s">
        <v>408</v>
      </c>
      <c r="D160" s="278"/>
      <c r="E160" s="278"/>
      <c r="F160" s="331" t="s">
        <v>344</v>
      </c>
      <c r="G160" s="278"/>
      <c r="H160" s="330" t="s">
        <v>409</v>
      </c>
      <c r="I160" s="330" t="s">
        <v>379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410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338</v>
      </c>
      <c r="D166" s="293"/>
      <c r="E166" s="293"/>
      <c r="F166" s="293" t="s">
        <v>339</v>
      </c>
      <c r="G166" s="335"/>
      <c r="H166" s="336" t="s">
        <v>55</v>
      </c>
      <c r="I166" s="336" t="s">
        <v>58</v>
      </c>
      <c r="J166" s="293" t="s">
        <v>340</v>
      </c>
      <c r="K166" s="270"/>
    </row>
    <row r="167" spans="2:11" s="1" customFormat="1" ht="17.25" customHeight="1">
      <c r="B167" s="271"/>
      <c r="C167" s="295" t="s">
        <v>341</v>
      </c>
      <c r="D167" s="295"/>
      <c r="E167" s="295"/>
      <c r="F167" s="296" t="s">
        <v>342</v>
      </c>
      <c r="G167" s="337"/>
      <c r="H167" s="338"/>
      <c r="I167" s="338"/>
      <c r="J167" s="295" t="s">
        <v>343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347</v>
      </c>
      <c r="D169" s="278"/>
      <c r="E169" s="278"/>
      <c r="F169" s="301" t="s">
        <v>344</v>
      </c>
      <c r="G169" s="278"/>
      <c r="H169" s="278" t="s">
        <v>384</v>
      </c>
      <c r="I169" s="278" t="s">
        <v>346</v>
      </c>
      <c r="J169" s="278">
        <v>120</v>
      </c>
      <c r="K169" s="326"/>
    </row>
    <row r="170" spans="2:11" s="1" customFormat="1" ht="15" customHeight="1">
      <c r="B170" s="303"/>
      <c r="C170" s="278" t="s">
        <v>393</v>
      </c>
      <c r="D170" s="278"/>
      <c r="E170" s="278"/>
      <c r="F170" s="301" t="s">
        <v>344</v>
      </c>
      <c r="G170" s="278"/>
      <c r="H170" s="278" t="s">
        <v>394</v>
      </c>
      <c r="I170" s="278" t="s">
        <v>346</v>
      </c>
      <c r="J170" s="278" t="s">
        <v>395</v>
      </c>
      <c r="K170" s="326"/>
    </row>
    <row r="171" spans="2:11" s="1" customFormat="1" ht="15" customHeight="1">
      <c r="B171" s="303"/>
      <c r="C171" s="278" t="s">
        <v>292</v>
      </c>
      <c r="D171" s="278"/>
      <c r="E171" s="278"/>
      <c r="F171" s="301" t="s">
        <v>344</v>
      </c>
      <c r="G171" s="278"/>
      <c r="H171" s="278" t="s">
        <v>411</v>
      </c>
      <c r="I171" s="278" t="s">
        <v>346</v>
      </c>
      <c r="J171" s="278" t="s">
        <v>395</v>
      </c>
      <c r="K171" s="326"/>
    </row>
    <row r="172" spans="2:11" s="1" customFormat="1" ht="15" customHeight="1">
      <c r="B172" s="303"/>
      <c r="C172" s="278" t="s">
        <v>349</v>
      </c>
      <c r="D172" s="278"/>
      <c r="E172" s="278"/>
      <c r="F172" s="301" t="s">
        <v>350</v>
      </c>
      <c r="G172" s="278"/>
      <c r="H172" s="278" t="s">
        <v>411</v>
      </c>
      <c r="I172" s="278" t="s">
        <v>346</v>
      </c>
      <c r="J172" s="278">
        <v>50</v>
      </c>
      <c r="K172" s="326"/>
    </row>
    <row r="173" spans="2:11" s="1" customFormat="1" ht="15" customHeight="1">
      <c r="B173" s="303"/>
      <c r="C173" s="278" t="s">
        <v>352</v>
      </c>
      <c r="D173" s="278"/>
      <c r="E173" s="278"/>
      <c r="F173" s="301" t="s">
        <v>344</v>
      </c>
      <c r="G173" s="278"/>
      <c r="H173" s="278" t="s">
        <v>411</v>
      </c>
      <c r="I173" s="278" t="s">
        <v>354</v>
      </c>
      <c r="J173" s="278"/>
      <c r="K173" s="326"/>
    </row>
    <row r="174" spans="2:11" s="1" customFormat="1" ht="15" customHeight="1">
      <c r="B174" s="303"/>
      <c r="C174" s="278" t="s">
        <v>363</v>
      </c>
      <c r="D174" s="278"/>
      <c r="E174" s="278"/>
      <c r="F174" s="301" t="s">
        <v>350</v>
      </c>
      <c r="G174" s="278"/>
      <c r="H174" s="278" t="s">
        <v>411</v>
      </c>
      <c r="I174" s="278" t="s">
        <v>346</v>
      </c>
      <c r="J174" s="278">
        <v>50</v>
      </c>
      <c r="K174" s="326"/>
    </row>
    <row r="175" spans="2:11" s="1" customFormat="1" ht="15" customHeight="1">
      <c r="B175" s="303"/>
      <c r="C175" s="278" t="s">
        <v>371</v>
      </c>
      <c r="D175" s="278"/>
      <c r="E175" s="278"/>
      <c r="F175" s="301" t="s">
        <v>350</v>
      </c>
      <c r="G175" s="278"/>
      <c r="H175" s="278" t="s">
        <v>411</v>
      </c>
      <c r="I175" s="278" t="s">
        <v>346</v>
      </c>
      <c r="J175" s="278">
        <v>50</v>
      </c>
      <c r="K175" s="326"/>
    </row>
    <row r="176" spans="2:11" s="1" customFormat="1" ht="15" customHeight="1">
      <c r="B176" s="303"/>
      <c r="C176" s="278" t="s">
        <v>369</v>
      </c>
      <c r="D176" s="278"/>
      <c r="E176" s="278"/>
      <c r="F176" s="301" t="s">
        <v>350</v>
      </c>
      <c r="G176" s="278"/>
      <c r="H176" s="278" t="s">
        <v>411</v>
      </c>
      <c r="I176" s="278" t="s">
        <v>346</v>
      </c>
      <c r="J176" s="278">
        <v>50</v>
      </c>
      <c r="K176" s="326"/>
    </row>
    <row r="177" spans="2:11" s="1" customFormat="1" ht="15" customHeight="1">
      <c r="B177" s="303"/>
      <c r="C177" s="278" t="s">
        <v>103</v>
      </c>
      <c r="D177" s="278"/>
      <c r="E177" s="278"/>
      <c r="F177" s="301" t="s">
        <v>344</v>
      </c>
      <c r="G177" s="278"/>
      <c r="H177" s="278" t="s">
        <v>412</v>
      </c>
      <c r="I177" s="278" t="s">
        <v>413</v>
      </c>
      <c r="J177" s="278"/>
      <c r="K177" s="326"/>
    </row>
    <row r="178" spans="2:11" s="1" customFormat="1" ht="15" customHeight="1">
      <c r="B178" s="303"/>
      <c r="C178" s="278" t="s">
        <v>58</v>
      </c>
      <c r="D178" s="278"/>
      <c r="E178" s="278"/>
      <c r="F178" s="301" t="s">
        <v>344</v>
      </c>
      <c r="G178" s="278"/>
      <c r="H178" s="278" t="s">
        <v>414</v>
      </c>
      <c r="I178" s="278" t="s">
        <v>415</v>
      </c>
      <c r="J178" s="278">
        <v>1</v>
      </c>
      <c r="K178" s="326"/>
    </row>
    <row r="179" spans="2:11" s="1" customFormat="1" ht="15" customHeight="1">
      <c r="B179" s="303"/>
      <c r="C179" s="278" t="s">
        <v>54</v>
      </c>
      <c r="D179" s="278"/>
      <c r="E179" s="278"/>
      <c r="F179" s="301" t="s">
        <v>344</v>
      </c>
      <c r="G179" s="278"/>
      <c r="H179" s="278" t="s">
        <v>416</v>
      </c>
      <c r="I179" s="278" t="s">
        <v>346</v>
      </c>
      <c r="J179" s="278">
        <v>20</v>
      </c>
      <c r="K179" s="326"/>
    </row>
    <row r="180" spans="2:11" s="1" customFormat="1" ht="15" customHeight="1">
      <c r="B180" s="303"/>
      <c r="C180" s="278" t="s">
        <v>55</v>
      </c>
      <c r="D180" s="278"/>
      <c r="E180" s="278"/>
      <c r="F180" s="301" t="s">
        <v>344</v>
      </c>
      <c r="G180" s="278"/>
      <c r="H180" s="278" t="s">
        <v>417</v>
      </c>
      <c r="I180" s="278" t="s">
        <v>346</v>
      </c>
      <c r="J180" s="278">
        <v>255</v>
      </c>
      <c r="K180" s="326"/>
    </row>
    <row r="181" spans="2:11" s="1" customFormat="1" ht="15" customHeight="1">
      <c r="B181" s="303"/>
      <c r="C181" s="278" t="s">
        <v>104</v>
      </c>
      <c r="D181" s="278"/>
      <c r="E181" s="278"/>
      <c r="F181" s="301" t="s">
        <v>344</v>
      </c>
      <c r="G181" s="278"/>
      <c r="H181" s="278" t="s">
        <v>308</v>
      </c>
      <c r="I181" s="278" t="s">
        <v>346</v>
      </c>
      <c r="J181" s="278">
        <v>10</v>
      </c>
      <c r="K181" s="326"/>
    </row>
    <row r="182" spans="2:11" s="1" customFormat="1" ht="15" customHeight="1">
      <c r="B182" s="303"/>
      <c r="C182" s="278" t="s">
        <v>105</v>
      </c>
      <c r="D182" s="278"/>
      <c r="E182" s="278"/>
      <c r="F182" s="301" t="s">
        <v>344</v>
      </c>
      <c r="G182" s="278"/>
      <c r="H182" s="278" t="s">
        <v>418</v>
      </c>
      <c r="I182" s="278" t="s">
        <v>379</v>
      </c>
      <c r="J182" s="278"/>
      <c r="K182" s="326"/>
    </row>
    <row r="183" spans="2:11" s="1" customFormat="1" ht="15" customHeight="1">
      <c r="B183" s="303"/>
      <c r="C183" s="278" t="s">
        <v>419</v>
      </c>
      <c r="D183" s="278"/>
      <c r="E183" s="278"/>
      <c r="F183" s="301" t="s">
        <v>344</v>
      </c>
      <c r="G183" s="278"/>
      <c r="H183" s="278" t="s">
        <v>420</v>
      </c>
      <c r="I183" s="278" t="s">
        <v>379</v>
      </c>
      <c r="J183" s="278"/>
      <c r="K183" s="326"/>
    </row>
    <row r="184" spans="2:11" s="1" customFormat="1" ht="15" customHeight="1">
      <c r="B184" s="303"/>
      <c r="C184" s="278" t="s">
        <v>408</v>
      </c>
      <c r="D184" s="278"/>
      <c r="E184" s="278"/>
      <c r="F184" s="301" t="s">
        <v>344</v>
      </c>
      <c r="G184" s="278"/>
      <c r="H184" s="278" t="s">
        <v>421</v>
      </c>
      <c r="I184" s="278" t="s">
        <v>379</v>
      </c>
      <c r="J184" s="278"/>
      <c r="K184" s="326"/>
    </row>
    <row r="185" spans="2:11" s="1" customFormat="1" ht="15" customHeight="1">
      <c r="B185" s="303"/>
      <c r="C185" s="278" t="s">
        <v>107</v>
      </c>
      <c r="D185" s="278"/>
      <c r="E185" s="278"/>
      <c r="F185" s="301" t="s">
        <v>350</v>
      </c>
      <c r="G185" s="278"/>
      <c r="H185" s="278" t="s">
        <v>422</v>
      </c>
      <c r="I185" s="278" t="s">
        <v>346</v>
      </c>
      <c r="J185" s="278">
        <v>50</v>
      </c>
      <c r="K185" s="326"/>
    </row>
    <row r="186" spans="2:11" s="1" customFormat="1" ht="15" customHeight="1">
      <c r="B186" s="303"/>
      <c r="C186" s="278" t="s">
        <v>423</v>
      </c>
      <c r="D186" s="278"/>
      <c r="E186" s="278"/>
      <c r="F186" s="301" t="s">
        <v>350</v>
      </c>
      <c r="G186" s="278"/>
      <c r="H186" s="278" t="s">
        <v>424</v>
      </c>
      <c r="I186" s="278" t="s">
        <v>425</v>
      </c>
      <c r="J186" s="278"/>
      <c r="K186" s="326"/>
    </row>
    <row r="187" spans="2:11" s="1" customFormat="1" ht="15" customHeight="1">
      <c r="B187" s="303"/>
      <c r="C187" s="278" t="s">
        <v>426</v>
      </c>
      <c r="D187" s="278"/>
      <c r="E187" s="278"/>
      <c r="F187" s="301" t="s">
        <v>350</v>
      </c>
      <c r="G187" s="278"/>
      <c r="H187" s="278" t="s">
        <v>427</v>
      </c>
      <c r="I187" s="278" t="s">
        <v>425</v>
      </c>
      <c r="J187" s="278"/>
      <c r="K187" s="326"/>
    </row>
    <row r="188" spans="2:11" s="1" customFormat="1" ht="15" customHeight="1">
      <c r="B188" s="303"/>
      <c r="C188" s="278" t="s">
        <v>428</v>
      </c>
      <c r="D188" s="278"/>
      <c r="E188" s="278"/>
      <c r="F188" s="301" t="s">
        <v>350</v>
      </c>
      <c r="G188" s="278"/>
      <c r="H188" s="278" t="s">
        <v>429</v>
      </c>
      <c r="I188" s="278" t="s">
        <v>425</v>
      </c>
      <c r="J188" s="278"/>
      <c r="K188" s="326"/>
    </row>
    <row r="189" spans="2:11" s="1" customFormat="1" ht="15" customHeight="1">
      <c r="B189" s="303"/>
      <c r="C189" s="339" t="s">
        <v>430</v>
      </c>
      <c r="D189" s="278"/>
      <c r="E189" s="278"/>
      <c r="F189" s="301" t="s">
        <v>350</v>
      </c>
      <c r="G189" s="278"/>
      <c r="H189" s="278" t="s">
        <v>431</v>
      </c>
      <c r="I189" s="278" t="s">
        <v>432</v>
      </c>
      <c r="J189" s="340" t="s">
        <v>433</v>
      </c>
      <c r="K189" s="326"/>
    </row>
    <row r="190" spans="2:11" s="1" customFormat="1" ht="15" customHeight="1">
      <c r="B190" s="303"/>
      <c r="C190" s="339" t="s">
        <v>43</v>
      </c>
      <c r="D190" s="278"/>
      <c r="E190" s="278"/>
      <c r="F190" s="301" t="s">
        <v>344</v>
      </c>
      <c r="G190" s="278"/>
      <c r="H190" s="275" t="s">
        <v>434</v>
      </c>
      <c r="I190" s="278" t="s">
        <v>435</v>
      </c>
      <c r="J190" s="278"/>
      <c r="K190" s="326"/>
    </row>
    <row r="191" spans="2:11" s="1" customFormat="1" ht="15" customHeight="1">
      <c r="B191" s="303"/>
      <c r="C191" s="339" t="s">
        <v>436</v>
      </c>
      <c r="D191" s="278"/>
      <c r="E191" s="278"/>
      <c r="F191" s="301" t="s">
        <v>344</v>
      </c>
      <c r="G191" s="278"/>
      <c r="H191" s="278" t="s">
        <v>437</v>
      </c>
      <c r="I191" s="278" t="s">
        <v>379</v>
      </c>
      <c r="J191" s="278"/>
      <c r="K191" s="326"/>
    </row>
    <row r="192" spans="2:11" s="1" customFormat="1" ht="15" customHeight="1">
      <c r="B192" s="303"/>
      <c r="C192" s="339" t="s">
        <v>438</v>
      </c>
      <c r="D192" s="278"/>
      <c r="E192" s="278"/>
      <c r="F192" s="301" t="s">
        <v>344</v>
      </c>
      <c r="G192" s="278"/>
      <c r="H192" s="278" t="s">
        <v>439</v>
      </c>
      <c r="I192" s="278" t="s">
        <v>379</v>
      </c>
      <c r="J192" s="278"/>
      <c r="K192" s="326"/>
    </row>
    <row r="193" spans="2:11" s="1" customFormat="1" ht="15" customHeight="1">
      <c r="B193" s="303"/>
      <c r="C193" s="339" t="s">
        <v>440</v>
      </c>
      <c r="D193" s="278"/>
      <c r="E193" s="278"/>
      <c r="F193" s="301" t="s">
        <v>350</v>
      </c>
      <c r="G193" s="278"/>
      <c r="H193" s="278" t="s">
        <v>441</v>
      </c>
      <c r="I193" s="278" t="s">
        <v>379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2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442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443</v>
      </c>
      <c r="D200" s="342"/>
      <c r="E200" s="342"/>
      <c r="F200" s="342" t="s">
        <v>444</v>
      </c>
      <c r="G200" s="343"/>
      <c r="H200" s="342" t="s">
        <v>445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435</v>
      </c>
      <c r="D202" s="278"/>
      <c r="E202" s="278"/>
      <c r="F202" s="301" t="s">
        <v>44</v>
      </c>
      <c r="G202" s="278"/>
      <c r="H202" s="278" t="s">
        <v>446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45</v>
      </c>
      <c r="G203" s="278"/>
      <c r="H203" s="278" t="s">
        <v>447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48</v>
      </c>
      <c r="G204" s="278"/>
      <c r="H204" s="278" t="s">
        <v>448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46</v>
      </c>
      <c r="G205" s="278"/>
      <c r="H205" s="278" t="s">
        <v>449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47</v>
      </c>
      <c r="G206" s="278"/>
      <c r="H206" s="278" t="s">
        <v>450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391</v>
      </c>
      <c r="D208" s="278"/>
      <c r="E208" s="278"/>
      <c r="F208" s="301" t="s">
        <v>80</v>
      </c>
      <c r="G208" s="278"/>
      <c r="H208" s="278" t="s">
        <v>451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286</v>
      </c>
      <c r="G209" s="278"/>
      <c r="H209" s="278" t="s">
        <v>287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284</v>
      </c>
      <c r="G210" s="278"/>
      <c r="H210" s="278" t="s">
        <v>452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288</v>
      </c>
      <c r="G211" s="339"/>
      <c r="H211" s="330" t="s">
        <v>289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290</v>
      </c>
      <c r="G212" s="339"/>
      <c r="H212" s="330" t="s">
        <v>453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415</v>
      </c>
      <c r="D214" s="278"/>
      <c r="E214" s="278"/>
      <c r="F214" s="301">
        <v>1</v>
      </c>
      <c r="G214" s="339"/>
      <c r="H214" s="330" t="s">
        <v>454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455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456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457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Karel Bc.</dc:creator>
  <cp:keywords/>
  <dc:description/>
  <cp:lastModifiedBy>Janeček Karel Bc.</cp:lastModifiedBy>
  <dcterms:created xsi:type="dcterms:W3CDTF">2023-03-07T06:53:49Z</dcterms:created>
  <dcterms:modified xsi:type="dcterms:W3CDTF">2023-03-07T06:53:55Z</dcterms:modified>
  <cp:category/>
  <cp:version/>
  <cp:contentType/>
  <cp:contentStatus/>
</cp:coreProperties>
</file>