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Následná péče" sheetId="2" r:id="rId2"/>
    <sheet name="SO-2.1 - Výsadby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Následná péče'!$C$83:$K$140</definedName>
    <definedName name="_xlnm.Print_Area" localSheetId="1">'01 - Následná péče'!$C$4:$J$39,'01 - Následná péče'!$C$45:$J$65,'01 - Následná péče'!$C$71:$K$140</definedName>
    <definedName name="_xlnm._FilterDatabase" localSheetId="2" hidden="1">'SO-2.1 - Výsadby'!$C$83:$K$178</definedName>
    <definedName name="_xlnm.Print_Area" localSheetId="2">'SO-2.1 - Výsadby'!$C$4:$J$39,'SO-2.1 - Výsadby'!$C$45:$J$65,'SO-2.1 - Výsadby'!$C$71:$K$178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Následná péče'!$83:$83</definedName>
    <definedName name="_xlnm.Print_Titles" localSheetId="2">'SO-2.1 - Výsadby'!$83:$83</definedName>
  </definedNames>
  <calcPr fullCalcOnLoad="1"/>
</workbook>
</file>

<file path=xl/sharedStrings.xml><?xml version="1.0" encoding="utf-8"?>
<sst xmlns="http://schemas.openxmlformats.org/spreadsheetml/2006/main" count="2270" uniqueCount="519">
  <si>
    <t>Export Komplet</t>
  </si>
  <si>
    <t>VZ</t>
  </si>
  <si>
    <t>2.0</t>
  </si>
  <si>
    <t>ZAMOK</t>
  </si>
  <si>
    <t>False</t>
  </si>
  <si>
    <t>{5c27be03-77f8-442e-a989-4ba91e537eb3}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</si>
  <si>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</si>
  <si>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</si>
  <si>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</si>
  <si>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</si>
  <si>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</si>
  <si>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</si>
  <si>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</si>
  <si>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</si>
  <si>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06_1/2020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</si>
  <si>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</si>
  <si>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</si>
  <si>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Projektová dokumentace na realizaci nádrže II. a LBC 2b v k.ú. Kněževes u Rakovníka-výsadby</t>
  </si>
  <si>
    <t>KSO:</t>
  </si>
  <si>
    <t/>
  </si>
  <si>
    <t>CC-CZ:</t>
  </si>
  <si>
    <t>Místo:</t>
  </si>
  <si>
    <t>Kněževes</t>
  </si>
  <si>
    <t>Datum:</t>
  </si>
  <si>
    <t>20. 3. 2020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</si>
  <si>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</si>
  <si>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</si>
  <si>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</si>
  <si>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</si>
  <si>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</si>
  <si>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</si>
  <si>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</si>
  <si>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</si>
  <si>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</si>
  <si>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</si>
  <si>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</si>
  <si>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</si>
  <si>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</si>
  <si>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</si>
  <si>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</si>
  <si>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</si>
  <si>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</si>
  <si>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</si>
  <si>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</si>
  <si>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</si>
  <si>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</si>
  <si>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</si>
  <si>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</si>
  <si>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</si>
  <si>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</si>
  <si>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</si>
  <si>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</si>
  <si>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</si>
  <si>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</si>
  <si>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</si>
  <si>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</si>
  <si>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</si>
  <si>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</si>
  <si>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</si>
  <si>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</si>
  <si>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</si>
  <si>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</si>
  <si>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</si>
  <si>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</si>
  <si>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</si>
  <si>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</si>
  <si>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</si>
  <si>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</si>
  <si>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</si>
  <si>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</si>
  <si>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</si>
  <si>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</si>
  <si>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</si>
  <si>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</si>
  <si>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</si>
  <si>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</si>
  <si>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Následná péče</t>
  </si>
  <si>
    <t>STA</t>
  </si>
  <si>
    <t>1</t>
  </si>
  <si>
    <t>{2e785538-7640-4c42-9902-4b12fa9640fc}</t>
  </si>
  <si>
    <t>2</t>
  </si>
  <si>
    <t>SO-2.1</t>
  </si>
  <si>
    <t>Výsadby</t>
  </si>
  <si>
    <t>{973a9a38-e2c5-479b-b124-af799d5118ec}</t>
  </si>
  <si>
    <t>KRYCÍ LIST SOUPISU PRACÍ</t>
  </si>
  <si>
    <t>Objekt:</t>
  </si>
  <si>
    <t>01 - Následná péče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</si>
  <si>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</si>
  <si>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</si>
  <si>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</si>
  <si>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</si>
  <si>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</si>
  <si>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</si>
  <si>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</si>
  <si>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3 - Svislé a kompletní konstrukce</t>
  </si>
  <si>
    <t xml:space="preserve">    99 - Přesun hmot a manipulace se sutí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</si>
  <si>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</si>
  <si>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</si>
  <si>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</si>
  <si>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</si>
  <si>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</si>
  <si>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</si>
  <si>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</si>
  <si>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</si>
  <si>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</si>
  <si>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</si>
  <si>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</si>
  <si>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</si>
  <si>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</si>
  <si>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</si>
  <si>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</si>
  <si>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</si>
  <si>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</si>
  <si>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</si>
  <si>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184852321</t>
  </si>
  <si>
    <t>Řez stromů prováděný lezeckou technikou výchovný (S-RV) špičáky a keřové stromy, výšky do 4 m</t>
  </si>
  <si>
    <t>kus</t>
  </si>
  <si>
    <t>CS ÚRS 2022 02</t>
  </si>
  <si>
    <t>4</t>
  </si>
  <si>
    <t>-738923308</t>
  </si>
  <si>
    <t>Online PSC</t>
  </si>
  <si>
    <t>https://podminky.urs.cz/item/CS_URS_2022_02/184852321</t>
  </si>
  <si>
    <t>VV</t>
  </si>
  <si>
    <t>"1x ročně, jaro, 3 roky, stromy" (145+126)*3</t>
  </si>
  <si>
    <t>Součet</t>
  </si>
  <si>
    <t>184911421</t>
  </si>
  <si>
    <t>Mulčování vysazených rostlin mulčovací kůrou, tl. do 100 mm v rovině nebo na svahu do 1:5</t>
  </si>
  <si>
    <t>m2</t>
  </si>
  <si>
    <t>-515906168</t>
  </si>
  <si>
    <t>https://podminky.urs.cz/item/CS_URS_2022_02/184911421</t>
  </si>
  <si>
    <t>"doplnění 10%, stromy" (145+126)*0,5*0,5*0,1</t>
  </si>
  <si>
    <t>"doplnění 10%, keře" 377*0,5*0,5*0,1</t>
  </si>
  <si>
    <t>3</t>
  </si>
  <si>
    <t>M</t>
  </si>
  <si>
    <t>10391100</t>
  </si>
  <si>
    <t>kůra mulčovací VL</t>
  </si>
  <si>
    <t>m3</t>
  </si>
  <si>
    <t>8</t>
  </si>
  <si>
    <t>-1404235109</t>
  </si>
  <si>
    <t>"10%, stromy"(145+126)*0,5*0,5*0,1*0,1</t>
  </si>
  <si>
    <t>"10%, keře" 377*0,5*0,5*0,1*0,1</t>
  </si>
  <si>
    <t>18</t>
  </si>
  <si>
    <t>Zemní práce - povrchové úpravy terénu</t>
  </si>
  <si>
    <t>184812112</t>
  </si>
  <si>
    <t>Ošetřování stromů kůl k sazenici délky 2 m, průměru od 0,04 m do 0,06 m</t>
  </si>
  <si>
    <t>-203846271</t>
  </si>
  <si>
    <t>https://podminky.urs.cz/item/CS_URS_2022_02/184812112</t>
  </si>
  <si>
    <t>"stromy, 10%" (145+126)*0,1*3</t>
  </si>
  <si>
    <t>5</t>
  </si>
  <si>
    <t>184813121</t>
  </si>
  <si>
    <t>Ochrana dřevin před okusem zvěří ručně v rovině nebo ve svahu do 1:5, pletivem, výšky do 2 m</t>
  </si>
  <si>
    <t>-483254705</t>
  </si>
  <si>
    <t>https://podminky.urs.cz/item/CS_URS_2022_02/184813121</t>
  </si>
  <si>
    <t>"stromy, 20%" (145+126)*0,2</t>
  </si>
  <si>
    <t>"keře, 20%" 377*0,2</t>
  </si>
  <si>
    <t>6</t>
  </si>
  <si>
    <t>184814113</t>
  </si>
  <si>
    <t>Okopání okolo sazenic hloubky do 0,10 m, na ploše 0,50 x 0,50 m v zemině tř. 3</t>
  </si>
  <si>
    <t>95000537</t>
  </si>
  <si>
    <t>https://podminky.urs.cz/item/CS_URS_2022_02/184814113</t>
  </si>
  <si>
    <t>"2x v 1.roce" 377*2</t>
  </si>
  <si>
    <t>"2x v 2.roce" 377*2</t>
  </si>
  <si>
    <t>"2x v 3.roce" 377*2</t>
  </si>
  <si>
    <t>7</t>
  </si>
  <si>
    <t>185804312</t>
  </si>
  <si>
    <t>Zalití rostlin vodou plochy záhonů jednotlivě přes 20 m2</t>
  </si>
  <si>
    <t>-1829125943</t>
  </si>
  <si>
    <t>https://podminky.urs.cz/item/CS_URS_2022_02/185804312</t>
  </si>
  <si>
    <t>"6x v 1.roce" (145+126)*50*0,001*6+377*10*0,001*6</t>
  </si>
  <si>
    <t>"6x v 2.roce" (145+126)*50*0,001*6+377*10*0,001*6</t>
  </si>
  <si>
    <t>"6x v 3.roce" (145+126)*50*0,001*6+377*10*0,001*6</t>
  </si>
  <si>
    <t>Svislé a kompletní konstrukce</t>
  </si>
  <si>
    <t>9</t>
  </si>
  <si>
    <t>348951240</t>
  </si>
  <si>
    <t>Osazení oplocení lesních kultur včetně dřevěných kůlů průměru do 120 mm, v osové vzdálenosti 3 m (dodávka řeziva ve specifikaci) v oplocení výšky do 1,5 m s 5 až 7 řadami ocelového drátu</t>
  </si>
  <si>
    <t>m</t>
  </si>
  <si>
    <t>-1759152263</t>
  </si>
  <si>
    <t>https://podminky.urs.cz/item/CS_URS_2022_02/348951240</t>
  </si>
  <si>
    <t>"oprava oplocenky včetně průběžné kontroly"</t>
  </si>
  <si>
    <t>(136,8+108,8+266,3+272,5+81,6+172,3+172,3+139,7+291,5+139,7+360,6+63)*0,1</t>
  </si>
  <si>
    <t>10</t>
  </si>
  <si>
    <t>348952261</t>
  </si>
  <si>
    <t>Osazení oplocení lesních kultur vrata z plotových tyček výšky do 1,5 m plochy do 2 m2</t>
  </si>
  <si>
    <t>-680520231</t>
  </si>
  <si>
    <t>https://podminky.urs.cz/item/CS_URS_2022_02/348952261</t>
  </si>
  <si>
    <t>"oplocenky" 11*2</t>
  </si>
  <si>
    <t>11</t>
  </si>
  <si>
    <t>05217118</t>
  </si>
  <si>
    <t>tyče dřevěné v kůře D 100mm dl 8m</t>
  </si>
  <si>
    <t>-222311846</t>
  </si>
  <si>
    <t>"oplocenky" 220,51*1,5*3,14*0,1*0,1/4</t>
  </si>
  <si>
    <t>12</t>
  </si>
  <si>
    <t>05217108</t>
  </si>
  <si>
    <t>tyče dřevěné v kůře D 80mm dl 6m</t>
  </si>
  <si>
    <t>938380818</t>
  </si>
  <si>
    <t>"vrátka" (1,5*8*3,14*0,08*0,08/4)*22</t>
  </si>
  <si>
    <t>99</t>
  </si>
  <si>
    <t>Přesun hmot a manipulace se sutí</t>
  </si>
  <si>
    <t>998315011</t>
  </si>
  <si>
    <t>Přesun hmot pro porosty ochranné včetně břehových jakéhokoliv rozsahu dopravní vzdálenost do 100 m</t>
  </si>
  <si>
    <t>t</t>
  </si>
  <si>
    <t>-2144716468</t>
  </si>
  <si>
    <t>https://podminky.urs.cz/item/CS_URS_2022_02/998315011</t>
  </si>
  <si>
    <t>SO-2.1 - Výsadby</t>
  </si>
  <si>
    <t xml:space="preserve">      99 - Přesuny hmot a sutí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</si>
  <si>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</si>
  <si>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</si>
  <si>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711432510</t>
  </si>
  <si>
    <t>https://podminky.urs.cz/item/CS_URS_2022_02/181151311</t>
  </si>
  <si>
    <t>50880</t>
  </si>
  <si>
    <t>181451121</t>
  </si>
  <si>
    <t>Založení trávníku na půdě předem připravené plochy přes 1000 m2 výsevem včetně utažení lučního v rovině nebo na svahu do 1:5</t>
  </si>
  <si>
    <t>-1540490192</t>
  </si>
  <si>
    <t>https://podminky.urs.cz/item/CS_URS_2022_02/181451121</t>
  </si>
  <si>
    <t>00572472</t>
  </si>
  <si>
    <t>osivo směs travní krajinná-rovinná</t>
  </si>
  <si>
    <t>kg</t>
  </si>
  <si>
    <t>1495197246</t>
  </si>
  <si>
    <t>"potůček travobylinna směs do vlhka"17300*0,008</t>
  </si>
  <si>
    <t>"krajinná - rovinná" 33580*0,035</t>
  </si>
  <si>
    <t>183551114</t>
  </si>
  <si>
    <t>Úprava zemědělské půdy - orba první hl. do 0,30 m, na ploše jednotlivě do 5 ha, o sklonu přes 5°</t>
  </si>
  <si>
    <t>ha</t>
  </si>
  <si>
    <t>-1383898927</t>
  </si>
  <si>
    <t>https://podminky.urs.cz/item/CS_URS_2022_02/183551114</t>
  </si>
  <si>
    <t>5,088</t>
  </si>
  <si>
    <t>184813212</t>
  </si>
  <si>
    <t>Ochranné oplocení kořenové zóny stromu v rovině nebo na svahu do 1:5, výšky přes 1500 do 2000 mm</t>
  </si>
  <si>
    <t>-475249200</t>
  </si>
  <si>
    <t>https://podminky.urs.cz/item/CS_URS_2022_02/184813212</t>
  </si>
  <si>
    <t>4*(20+24)</t>
  </si>
  <si>
    <t>-376081317</t>
  </si>
  <si>
    <t>"stromy" (145+126)*0,5*0,5</t>
  </si>
  <si>
    <t>"keře" 377*0,5*0,5</t>
  </si>
  <si>
    <t>-1681062054</t>
  </si>
  <si>
    <t>"stromy" (145+126)*0,5*0,5*0,1</t>
  </si>
  <si>
    <t>"keře" 377*0,5*0,5*0,1</t>
  </si>
  <si>
    <t>185803211</t>
  </si>
  <si>
    <t>Uválcování trávníku v rovině nebo na svahu do 1:5</t>
  </si>
  <si>
    <t>592252215</t>
  </si>
  <si>
    <t>https://podminky.urs.cz/item/CS_URS_2022_02/185803211</t>
  </si>
  <si>
    <t>R1001</t>
  </si>
  <si>
    <t>Zalití trávníku po výsadbě</t>
  </si>
  <si>
    <t>1246680644</t>
  </si>
  <si>
    <t>0001</t>
  </si>
  <si>
    <t>Olše lepkavá (Alnus glutinosa), min. 200 cm, ok 6 - 8 cm, s balem</t>
  </si>
  <si>
    <t>-1903656250</t>
  </si>
  <si>
    <t>84</t>
  </si>
  <si>
    <t>0002</t>
  </si>
  <si>
    <t>Jasan ztepilý (Fraximus excelsior), min. 200 cm, ok 6 - 8 cm, s balem</t>
  </si>
  <si>
    <t>564319331</t>
  </si>
  <si>
    <t>0003</t>
  </si>
  <si>
    <t>Javor klen (Acer pseudoplatanus), min. 200 cm, ok 6 - 8 cm, s balem</t>
  </si>
  <si>
    <t>729735991</t>
  </si>
  <si>
    <t>13</t>
  </si>
  <si>
    <t>0004</t>
  </si>
  <si>
    <t>Lípa srdčitá (Tilia cordata) min. 200cm, ok 6 - 8 cm, s balem</t>
  </si>
  <si>
    <t>130838783</t>
  </si>
  <si>
    <t>33</t>
  </si>
  <si>
    <t>14</t>
  </si>
  <si>
    <t>0005</t>
  </si>
  <si>
    <t>Habr obecný (Carpinus betulus) min. 200, ok 6 - 8 cm, s balem</t>
  </si>
  <si>
    <t>777866333</t>
  </si>
  <si>
    <t>25</t>
  </si>
  <si>
    <t>0006</t>
  </si>
  <si>
    <t>Topol černý (Populus nigra) min. 200, ok 6 - 8 cm, s balem</t>
  </si>
  <si>
    <t>-1131942608</t>
  </si>
  <si>
    <t>20</t>
  </si>
  <si>
    <t>16</t>
  </si>
  <si>
    <t>0007</t>
  </si>
  <si>
    <t>Vrba bílá (Salix alba) min. 200, ok 6 - 8 cm, s balem</t>
  </si>
  <si>
    <t>-289247073</t>
  </si>
  <si>
    <t>17</t>
  </si>
  <si>
    <t>0008</t>
  </si>
  <si>
    <t>Svída krvavá (Cornus sanquinea), min. 2-3 výhony,  40 - 60 cm, kontejnerovaný</t>
  </si>
  <si>
    <t>1920618047</t>
  </si>
  <si>
    <t>179</t>
  </si>
  <si>
    <t>0009</t>
  </si>
  <si>
    <t>Vrba šedá (Salix cinerea), min. 2-3 výhony,  40 - 60 cm, kontejnerovaný</t>
  </si>
  <si>
    <t>1982541039</t>
  </si>
  <si>
    <t>45</t>
  </si>
  <si>
    <t>19</t>
  </si>
  <si>
    <t>0010</t>
  </si>
  <si>
    <t>Brslen evropský (Euonymus europaeus), min. 2-3 výhony,  40 - 60 cm, kontejnerovaný</t>
  </si>
  <si>
    <t>-726219963</t>
  </si>
  <si>
    <t>0011</t>
  </si>
  <si>
    <t>Střemcha obecná (Prunus padus), min. 2-3 výhony,  40 - 60 cm, kontejnerovaný</t>
  </si>
  <si>
    <t>768238175</t>
  </si>
  <si>
    <t>0012</t>
  </si>
  <si>
    <t>Kalina obecná (Viburnum opulus), min. 2-3 výhony,  40 - 60 cm, kontejnerovaný</t>
  </si>
  <si>
    <t>-979371776</t>
  </si>
  <si>
    <t>22</t>
  </si>
  <si>
    <t>183101114</t>
  </si>
  <si>
    <t>Hloubení jamek pro vysazování rostlin v zemině tř.1 až 4 bez výměny půdy v rovině nebo na svahu do 1:5, objemu přes 0,05 do 0,125 m3</t>
  </si>
  <si>
    <t>-1614237355</t>
  </si>
  <si>
    <t>https://podminky.urs.cz/item/CS_URS_2022_02/183101114</t>
  </si>
  <si>
    <t>"keře" 377</t>
  </si>
  <si>
    <t>23</t>
  </si>
  <si>
    <t>183101115</t>
  </si>
  <si>
    <t>Hloubení jamek pro vysazování rostlin v zemině tř.1 až 4 bez výměny půdy v rovině nebo na svahu do 1:5, objemu přes 0,125 do 0,40 m3</t>
  </si>
  <si>
    <t>543215175</t>
  </si>
  <si>
    <t>https://podminky.urs.cz/item/CS_URS_2022_02/183101115</t>
  </si>
  <si>
    <t>"stromy"145+126</t>
  </si>
  <si>
    <t>24</t>
  </si>
  <si>
    <t>184004415</t>
  </si>
  <si>
    <t>Výsadba sazenic bez vykopání jamek a bez donesení hlíny stromů (odrostků) v. přes 1500 do 3000 mm, jamky o průměru 700 mm, hl. 700 mm</t>
  </si>
  <si>
    <t>-444766141</t>
  </si>
  <si>
    <t>https://podminky.urs.cz/item/CS_URS_2022_02/184004415</t>
  </si>
  <si>
    <t>"stromy" 145+126</t>
  </si>
  <si>
    <t>184004612</t>
  </si>
  <si>
    <t>Výsadba sazenic bez vykopání jamek a bez donesení hlíny stromů nebo keřů s kořenovým balem v jutovém obalu, o průměru balu přes 200 mm do 300 mm, do jamky o průměru 350 mm, hl. 350 mm</t>
  </si>
  <si>
    <t>-1171136244</t>
  </si>
  <si>
    <t>https://podminky.urs.cz/item/CS_URS_2022_02/184004612</t>
  </si>
  <si>
    <t>26</t>
  </si>
  <si>
    <t>-1283246962</t>
  </si>
  <si>
    <t>"stromy" (145+126)*3</t>
  </si>
  <si>
    <t>27</t>
  </si>
  <si>
    <t>346509877</t>
  </si>
  <si>
    <t>28</t>
  </si>
  <si>
    <t>1421719506</t>
  </si>
  <si>
    <t>(145+126)+377</t>
  </si>
  <si>
    <t>29</t>
  </si>
  <si>
    <t>1772176669</t>
  </si>
  <si>
    <t>"3x" (145+126)*100*0,001*3+377*20*0,001*3</t>
  </si>
  <si>
    <t>Přesuny hmot a sutí</t>
  </si>
  <si>
    <t>30</t>
  </si>
  <si>
    <t>-1284025190</t>
  </si>
  <si>
    <t>31</t>
  </si>
  <si>
    <t>-1343925145</t>
  </si>
  <si>
    <t>136,8+108,8+266,3+272,5+81,6+172,3+172,3+139,7+291,5+139,7+360,6+63</t>
  </si>
  <si>
    <t>32</t>
  </si>
  <si>
    <t>-1318114447</t>
  </si>
  <si>
    <t>3*2+1*3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</si>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</sst>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852321" TargetMode="External" /><Relationship Id="rId2" Type="http://schemas.openxmlformats.org/officeDocument/2006/relationships/hyperlink" Target="https://podminky.urs.cz/item/CS_URS_2022_02/184911421" TargetMode="External" /><Relationship Id="rId3" Type="http://schemas.openxmlformats.org/officeDocument/2006/relationships/hyperlink" Target="https://podminky.urs.cz/item/CS_URS_2022_02/184812112" TargetMode="External" /><Relationship Id="rId4" Type="http://schemas.openxmlformats.org/officeDocument/2006/relationships/hyperlink" Target="https://podminky.urs.cz/item/CS_URS_2022_02/184813121" TargetMode="External" /><Relationship Id="rId5" Type="http://schemas.openxmlformats.org/officeDocument/2006/relationships/hyperlink" Target="https://podminky.urs.cz/item/CS_URS_2022_02/184814113" TargetMode="External" /><Relationship Id="rId6" Type="http://schemas.openxmlformats.org/officeDocument/2006/relationships/hyperlink" Target="https://podminky.urs.cz/item/CS_URS_2022_02/185804312" TargetMode="External" /><Relationship Id="rId7" Type="http://schemas.openxmlformats.org/officeDocument/2006/relationships/hyperlink" Target="https://podminky.urs.cz/item/CS_URS_2022_02/348951240" TargetMode="External" /><Relationship Id="rId8" Type="http://schemas.openxmlformats.org/officeDocument/2006/relationships/hyperlink" Target="https://podminky.urs.cz/item/CS_URS_2022_02/348952261" TargetMode="External" /><Relationship Id="rId9" Type="http://schemas.openxmlformats.org/officeDocument/2006/relationships/hyperlink" Target="https://podminky.urs.cz/item/CS_URS_2022_02/998315011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1151311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551114" TargetMode="External" /><Relationship Id="rId4" Type="http://schemas.openxmlformats.org/officeDocument/2006/relationships/hyperlink" Target="https://podminky.urs.cz/item/CS_URS_2022_02/184813212" TargetMode="External" /><Relationship Id="rId5" Type="http://schemas.openxmlformats.org/officeDocument/2006/relationships/hyperlink" Target="https://podminky.urs.cz/item/CS_URS_2022_02/184911421" TargetMode="External" /><Relationship Id="rId6" Type="http://schemas.openxmlformats.org/officeDocument/2006/relationships/hyperlink" Target="https://podminky.urs.cz/item/CS_URS_2022_02/185803211" TargetMode="External" /><Relationship Id="rId7" Type="http://schemas.openxmlformats.org/officeDocument/2006/relationships/hyperlink" Target="https://podminky.urs.cz/item/CS_URS_2022_02/183101114" TargetMode="External" /><Relationship Id="rId8" Type="http://schemas.openxmlformats.org/officeDocument/2006/relationships/hyperlink" Target="https://podminky.urs.cz/item/CS_URS_2022_02/183101115" TargetMode="External" /><Relationship Id="rId9" Type="http://schemas.openxmlformats.org/officeDocument/2006/relationships/hyperlink" Target="https://podminky.urs.cz/item/CS_URS_2022_02/184004415" TargetMode="External" /><Relationship Id="rId10" Type="http://schemas.openxmlformats.org/officeDocument/2006/relationships/hyperlink" Target="https://podminky.urs.cz/item/CS_URS_2022_02/184004612" TargetMode="External" /><Relationship Id="rId11" Type="http://schemas.openxmlformats.org/officeDocument/2006/relationships/hyperlink" Target="https://podminky.urs.cz/item/CS_URS_2022_02/184812112" TargetMode="External" /><Relationship Id="rId12" Type="http://schemas.openxmlformats.org/officeDocument/2006/relationships/hyperlink" Target="https://podminky.urs.cz/item/CS_URS_2022_02/184813121" TargetMode="External" /><Relationship Id="rId13" Type="http://schemas.openxmlformats.org/officeDocument/2006/relationships/hyperlink" Target="https://podminky.urs.cz/item/CS_URS_2022_02/184814113" TargetMode="External" /><Relationship Id="rId14" Type="http://schemas.openxmlformats.org/officeDocument/2006/relationships/hyperlink" Target="https://podminky.urs.cz/item/CS_URS_2022_02/185804312" TargetMode="External" /><Relationship Id="rId15" Type="http://schemas.openxmlformats.org/officeDocument/2006/relationships/hyperlink" Target="https://podminky.urs.cz/item/CS_URS_2022_02/998315011" TargetMode="External" /><Relationship Id="rId16" Type="http://schemas.openxmlformats.org/officeDocument/2006/relationships/hyperlink" Target="https://podminky.urs.cz/item/CS_URS_2022_02/348951240" TargetMode="External" /><Relationship Id="rId17" Type="http://schemas.openxmlformats.org/officeDocument/2006/relationships/hyperlink" Target="https://podminky.urs.cz/item/CS_URS_2022_02/348952261" TargetMode="External" /><Relationship Id="rId1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06_1/2020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Projektová dokumentace na realizaci nádrže II. a LBC 2b v k.ú. Kněževes u Rakovníka-výsadby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Kněževes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20. 3. 2020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Následná péče'!J30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'01 - Následná péče'!P84</f>
        <v>0</v>
      </c>
      <c r="AV55" s="121">
        <f>'01 - Následná péče'!J33</f>
        <v>0</v>
      </c>
      <c r="AW55" s="121">
        <f>'01 - Následná péče'!J34</f>
        <v>0</v>
      </c>
      <c r="AX55" s="121">
        <f>'01 - Následná péče'!J35</f>
        <v>0</v>
      </c>
      <c r="AY55" s="121">
        <f>'01 - Následná péče'!J36</f>
        <v>0</v>
      </c>
      <c r="AZ55" s="121">
        <f>'01 - Následná péče'!F33</f>
        <v>0</v>
      </c>
      <c r="BA55" s="121">
        <f>'01 - Následná péče'!F34</f>
        <v>0</v>
      </c>
      <c r="BB55" s="121">
        <f>'01 - Následná péče'!F35</f>
        <v>0</v>
      </c>
      <c r="BC55" s="121">
        <f>'01 - Následná péče'!F36</f>
        <v>0</v>
      </c>
      <c r="BD55" s="123">
        <f>'01 - Následná péče'!F37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91" s="7" customFormat="1" ht="16.5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'SO-2.1 - Výsadby'!J30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5">
        <v>0</v>
      </c>
      <c r="AT56" s="126">
        <f>ROUND(SUM(AV56:AW56),2)</f>
        <v>0</v>
      </c>
      <c r="AU56" s="127">
        <f>'SO-2.1 - Výsadby'!P84</f>
        <v>0</v>
      </c>
      <c r="AV56" s="126">
        <f>'SO-2.1 - Výsadby'!J33</f>
        <v>0</v>
      </c>
      <c r="AW56" s="126">
        <f>'SO-2.1 - Výsadby'!J34</f>
        <v>0</v>
      </c>
      <c r="AX56" s="126">
        <f>'SO-2.1 - Výsadby'!J35</f>
        <v>0</v>
      </c>
      <c r="AY56" s="126">
        <f>'SO-2.1 - Výsadby'!J36</f>
        <v>0</v>
      </c>
      <c r="AZ56" s="126">
        <f>'SO-2.1 - Výsadby'!F33</f>
        <v>0</v>
      </c>
      <c r="BA56" s="126">
        <f>'SO-2.1 - Výsadby'!F34</f>
        <v>0</v>
      </c>
      <c r="BB56" s="126">
        <f>'SO-2.1 - Výsadby'!F35</f>
        <v>0</v>
      </c>
      <c r="BC56" s="126">
        <f>'SO-2.1 - Výsadby'!F36</f>
        <v>0</v>
      </c>
      <c r="BD56" s="128">
        <f>'SO-2.1 - Výsadby'!F37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Následná péče'!C2" display="/"/>
    <hyperlink ref="A56" location="'SO-2.1 - Výsadb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Projektová dokumentace na realizaci nádrže II. a LBC 2b v k.ú. Kněževes u Rakovníka-výsadby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20. 3. 2020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ROUND((SUM(BE84:BE140)),2)</f>
        <v>0</v>
      </c>
      <c r="G33" s="39"/>
      <c r="H33" s="39"/>
      <c r="I33" s="149">
        <v>0.21</v>
      </c>
      <c r="J33" s="148">
        <f>ROUND(((SUM(BE84:BE140))*I33),2)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ROUND((SUM(BF84:BF140)),2)</f>
        <v>0</v>
      </c>
      <c r="G34" s="39"/>
      <c r="H34" s="39"/>
      <c r="I34" s="149">
        <v>0.15</v>
      </c>
      <c r="J34" s="148">
        <f>ROUND(((SUM(BF84:BF140))*I34),2)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ROUND((SUM(BG84:BG140)),2)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ROUND((SUM(BH84:BH140)),2)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ROUND((SUM(BI84:BI140)),2)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Projektová dokumentace na realizaci nádrže II. a LBC 2b v k.ú. Kněževes u Rakovníka-výsadby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Následná péče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Kněževes</v>
      </c>
      <c r="G52" s="41"/>
      <c r="H52" s="41"/>
      <c r="I52" s="33" t="s">
        <v>23</v>
      </c>
      <c r="J52" s="73" t="str">
        <f>IF(J12="","",J12)</f>
        <v>20. 3. 2020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88</v>
      </c>
      <c r="D57" s="163"/>
      <c r="E57" s="163"/>
      <c r="F57" s="163"/>
      <c r="G57" s="163"/>
      <c r="H57" s="163"/>
      <c r="I57" s="163"/>
      <c r="J57" s="164" t="s">
        <v>89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pans="1:31" s="9" customFormat="1" ht="24.95" customHeight="1">
      <c r="A60" s="9"/>
      <c r="B60" s="166"/>
      <c r="C60" s="167"/>
      <c r="D60" s="168" t="s">
        <v>91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92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93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94</v>
      </c>
      <c r="E63" s="175"/>
      <c r="F63" s="175"/>
      <c r="G63" s="175"/>
      <c r="H63" s="175"/>
      <c r="I63" s="175"/>
      <c r="J63" s="176">
        <f>J122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95</v>
      </c>
      <c r="E64" s="175"/>
      <c r="F64" s="175"/>
      <c r="G64" s="175"/>
      <c r="H64" s="175"/>
      <c r="I64" s="175"/>
      <c r="J64" s="176">
        <f>J138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96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Projektová dokumentace na realizaci nádrže II. a LBC 2b v k.ú. Kněževes u Rakovníka-výsadby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85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01 - Následná péče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Kněževes</v>
      </c>
      <c r="G78" s="41"/>
      <c r="H78" s="41"/>
      <c r="I78" s="33" t="s">
        <v>23</v>
      </c>
      <c r="J78" s="73" t="str">
        <f>IF(J12="","",J12)</f>
        <v>20. 3. 2020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97</v>
      </c>
      <c r="D83" s="181" t="s">
        <v>55</v>
      </c>
      <c r="E83" s="181" t="s">
        <v>51</v>
      </c>
      <c r="F83" s="181" t="s">
        <v>52</v>
      </c>
      <c r="G83" s="181" t="s">
        <v>98</v>
      </c>
      <c r="H83" s="181" t="s">
        <v>99</v>
      </c>
      <c r="I83" s="181" t="s">
        <v>100</v>
      </c>
      <c r="J83" s="181" t="s">
        <v>89</v>
      </c>
      <c r="K83" s="182" t="s">
        <v>101</v>
      </c>
      <c r="L83" s="183"/>
      <c r="M83" s="93" t="s">
        <v>19</v>
      </c>
      <c r="N83" s="94" t="s">
        <v>40</v>
      </c>
      <c r="O83" s="94" t="s">
        <v>102</v>
      </c>
      <c r="P83" s="94" t="s">
        <v>103</v>
      </c>
      <c r="Q83" s="94" t="s">
        <v>104</v>
      </c>
      <c r="R83" s="94" t="s">
        <v>105</v>
      </c>
      <c r="S83" s="94" t="s">
        <v>106</v>
      </c>
      <c r="T83" s="95" t="s">
        <v>107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108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3.67427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90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69</v>
      </c>
      <c r="E85" s="192" t="s">
        <v>109</v>
      </c>
      <c r="F85" s="192" t="s">
        <v>110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P86+P100+P122+P138</f>
        <v>0</v>
      </c>
      <c r="Q85" s="197"/>
      <c r="R85" s="198">
        <f>R86+R100+R122+R138</f>
        <v>3.67427</v>
      </c>
      <c r="S85" s="197"/>
      <c r="T85" s="199">
        <f>T86+T100+T122+T138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70</v>
      </c>
      <c r="AY85" s="200" t="s">
        <v>111</v>
      </c>
      <c r="BK85" s="202">
        <f>BK86+BK100+BK122+BK138</f>
        <v>0</v>
      </c>
    </row>
    <row r="86" spans="1:63" s="12" customFormat="1" ht="22.8" customHeight="1">
      <c r="A86" s="12"/>
      <c r="B86" s="189"/>
      <c r="C86" s="190"/>
      <c r="D86" s="191" t="s">
        <v>69</v>
      </c>
      <c r="E86" s="203" t="s">
        <v>78</v>
      </c>
      <c r="F86" s="203" t="s">
        <v>112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SUM(P87:P99)</f>
        <v>0</v>
      </c>
      <c r="Q86" s="197"/>
      <c r="R86" s="198">
        <f>SUM(R87:R99)</f>
        <v>0.32420000000000004</v>
      </c>
      <c r="S86" s="197"/>
      <c r="T86" s="199">
        <f>SUM(T87:T99)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78</v>
      </c>
      <c r="AY86" s="200" t="s">
        <v>111</v>
      </c>
      <c r="BK86" s="202">
        <f>SUM(BK87:BK99)</f>
        <v>0</v>
      </c>
    </row>
    <row r="87" spans="1:65" s="2" customFormat="1" ht="21.75" customHeight="1">
      <c r="A87" s="39"/>
      <c r="B87" s="40"/>
      <c r="C87" s="205" t="s">
        <v>78</v>
      </c>
      <c r="D87" s="205" t="s">
        <v>113</v>
      </c>
      <c r="E87" s="206" t="s">
        <v>114</v>
      </c>
      <c r="F87" s="207" t="s">
        <v>115</v>
      </c>
      <c r="G87" s="208" t="s">
        <v>116</v>
      </c>
      <c r="H87" s="209">
        <v>813</v>
      </c>
      <c r="I87" s="210"/>
      <c r="J87" s="211">
        <f>ROUND(I87*H87,2)</f>
        <v>0</v>
      </c>
      <c r="K87" s="207" t="s">
        <v>117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118</v>
      </c>
      <c r="AT87" s="216" t="s">
        <v>113</v>
      </c>
      <c r="AU87" s="216" t="s">
        <v>80</v>
      </c>
      <c r="AY87" s="18" t="s">
        <v>111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118</v>
      </c>
      <c r="BM87" s="216" t="s">
        <v>119</v>
      </c>
    </row>
    <row r="88" spans="1:47" s="2" customFormat="1" ht="12">
      <c r="A88" s="39"/>
      <c r="B88" s="40"/>
      <c r="C88" s="41"/>
      <c r="D88" s="218" t="s">
        <v>120</v>
      </c>
      <c r="E88" s="41"/>
      <c r="F88" s="219" t="s">
        <v>121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120</v>
      </c>
      <c r="AU88" s="18" t="s">
        <v>80</v>
      </c>
    </row>
    <row r="89" spans="1:51" s="13" customFormat="1" ht="12">
      <c r="A89" s="13"/>
      <c r="B89" s="223"/>
      <c r="C89" s="224"/>
      <c r="D89" s="225" t="s">
        <v>122</v>
      </c>
      <c r="E89" s="226" t="s">
        <v>19</v>
      </c>
      <c r="F89" s="227" t="s">
        <v>123</v>
      </c>
      <c r="G89" s="224"/>
      <c r="H89" s="228">
        <v>813</v>
      </c>
      <c r="I89" s="229"/>
      <c r="J89" s="224"/>
      <c r="K89" s="224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122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111</v>
      </c>
    </row>
    <row r="90" spans="1:51" s="14" customFormat="1" ht="12">
      <c r="A90" s="14"/>
      <c r="B90" s="235"/>
      <c r="C90" s="236"/>
      <c r="D90" s="225" t="s">
        <v>122</v>
      </c>
      <c r="E90" s="237" t="s">
        <v>19</v>
      </c>
      <c r="F90" s="238" t="s">
        <v>124</v>
      </c>
      <c r="G90" s="236"/>
      <c r="H90" s="239">
        <v>813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122</v>
      </c>
      <c r="AU90" s="245" t="s">
        <v>80</v>
      </c>
      <c r="AV90" s="14" t="s">
        <v>118</v>
      </c>
      <c r="AW90" s="14" t="s">
        <v>32</v>
      </c>
      <c r="AX90" s="14" t="s">
        <v>78</v>
      </c>
      <c r="AY90" s="245" t="s">
        <v>111</v>
      </c>
    </row>
    <row r="91" spans="1:65" s="2" customFormat="1" ht="16.5" customHeight="1">
      <c r="A91" s="39"/>
      <c r="B91" s="40"/>
      <c r="C91" s="205" t="s">
        <v>80</v>
      </c>
      <c r="D91" s="205" t="s">
        <v>113</v>
      </c>
      <c r="E91" s="206" t="s">
        <v>125</v>
      </c>
      <c r="F91" s="207" t="s">
        <v>126</v>
      </c>
      <c r="G91" s="208" t="s">
        <v>127</v>
      </c>
      <c r="H91" s="209">
        <v>16.2</v>
      </c>
      <c r="I91" s="210"/>
      <c r="J91" s="211">
        <f>ROUND(I91*H91,2)</f>
        <v>0</v>
      </c>
      <c r="K91" s="207" t="s">
        <v>117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118</v>
      </c>
      <c r="AT91" s="216" t="s">
        <v>113</v>
      </c>
      <c r="AU91" s="216" t="s">
        <v>80</v>
      </c>
      <c r="AY91" s="18" t="s">
        <v>111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118</v>
      </c>
      <c r="BM91" s="216" t="s">
        <v>128</v>
      </c>
    </row>
    <row r="92" spans="1:47" s="2" customFormat="1" ht="12">
      <c r="A92" s="39"/>
      <c r="B92" s="40"/>
      <c r="C92" s="41"/>
      <c r="D92" s="218" t="s">
        <v>120</v>
      </c>
      <c r="E92" s="41"/>
      <c r="F92" s="219" t="s">
        <v>129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120</v>
      </c>
      <c r="AU92" s="18" t="s">
        <v>80</v>
      </c>
    </row>
    <row r="93" spans="1:51" s="13" customFormat="1" ht="12">
      <c r="A93" s="13"/>
      <c r="B93" s="223"/>
      <c r="C93" s="224"/>
      <c r="D93" s="225" t="s">
        <v>122</v>
      </c>
      <c r="E93" s="226" t="s">
        <v>19</v>
      </c>
      <c r="F93" s="227" t="s">
        <v>130</v>
      </c>
      <c r="G93" s="224"/>
      <c r="H93" s="228">
        <v>6.775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122</v>
      </c>
      <c r="AU93" s="234" t="s">
        <v>80</v>
      </c>
      <c r="AV93" s="13" t="s">
        <v>80</v>
      </c>
      <c r="AW93" s="13" t="s">
        <v>32</v>
      </c>
      <c r="AX93" s="13" t="s">
        <v>70</v>
      </c>
      <c r="AY93" s="234" t="s">
        <v>111</v>
      </c>
    </row>
    <row r="94" spans="1:51" s="13" customFormat="1" ht="12">
      <c r="A94" s="13"/>
      <c r="B94" s="223"/>
      <c r="C94" s="224"/>
      <c r="D94" s="225" t="s">
        <v>122</v>
      </c>
      <c r="E94" s="226" t="s">
        <v>19</v>
      </c>
      <c r="F94" s="227" t="s">
        <v>131</v>
      </c>
      <c r="G94" s="224"/>
      <c r="H94" s="228">
        <v>9.425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122</v>
      </c>
      <c r="AU94" s="234" t="s">
        <v>80</v>
      </c>
      <c r="AV94" s="13" t="s">
        <v>80</v>
      </c>
      <c r="AW94" s="13" t="s">
        <v>32</v>
      </c>
      <c r="AX94" s="13" t="s">
        <v>70</v>
      </c>
      <c r="AY94" s="234" t="s">
        <v>111</v>
      </c>
    </row>
    <row r="95" spans="1:51" s="14" customFormat="1" ht="12">
      <c r="A95" s="14"/>
      <c r="B95" s="235"/>
      <c r="C95" s="236"/>
      <c r="D95" s="225" t="s">
        <v>122</v>
      </c>
      <c r="E95" s="237" t="s">
        <v>19</v>
      </c>
      <c r="F95" s="238" t="s">
        <v>124</v>
      </c>
      <c r="G95" s="236"/>
      <c r="H95" s="239">
        <v>16.200000000000003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122</v>
      </c>
      <c r="AU95" s="245" t="s">
        <v>80</v>
      </c>
      <c r="AV95" s="14" t="s">
        <v>118</v>
      </c>
      <c r="AW95" s="14" t="s">
        <v>32</v>
      </c>
      <c r="AX95" s="14" t="s">
        <v>78</v>
      </c>
      <c r="AY95" s="245" t="s">
        <v>111</v>
      </c>
    </row>
    <row r="96" spans="1:65" s="2" customFormat="1" ht="16.5" customHeight="1">
      <c r="A96" s="39"/>
      <c r="B96" s="40"/>
      <c r="C96" s="246" t="s">
        <v>132</v>
      </c>
      <c r="D96" s="246" t="s">
        <v>133</v>
      </c>
      <c r="E96" s="247" t="s">
        <v>134</v>
      </c>
      <c r="F96" s="248" t="s">
        <v>135</v>
      </c>
      <c r="G96" s="249" t="s">
        <v>136</v>
      </c>
      <c r="H96" s="250">
        <v>1.621</v>
      </c>
      <c r="I96" s="251"/>
      <c r="J96" s="252">
        <f>ROUND(I96*H96,2)</f>
        <v>0</v>
      </c>
      <c r="K96" s="248" t="s">
        <v>117</v>
      </c>
      <c r="L96" s="253"/>
      <c r="M96" s="254" t="s">
        <v>19</v>
      </c>
      <c r="N96" s="255" t="s">
        <v>41</v>
      </c>
      <c r="O96" s="85"/>
      <c r="P96" s="214">
        <f>O96*H96</f>
        <v>0</v>
      </c>
      <c r="Q96" s="214">
        <v>0.2</v>
      </c>
      <c r="R96" s="214">
        <f>Q96*H96</f>
        <v>0.32420000000000004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137</v>
      </c>
      <c r="AT96" s="216" t="s">
        <v>133</v>
      </c>
      <c r="AU96" s="216" t="s">
        <v>80</v>
      </c>
      <c r="AY96" s="18" t="s">
        <v>111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118</v>
      </c>
      <c r="BM96" s="216" t="s">
        <v>138</v>
      </c>
    </row>
    <row r="97" spans="1:51" s="13" customFormat="1" ht="12">
      <c r="A97" s="13"/>
      <c r="B97" s="223"/>
      <c r="C97" s="224"/>
      <c r="D97" s="225" t="s">
        <v>122</v>
      </c>
      <c r="E97" s="226" t="s">
        <v>19</v>
      </c>
      <c r="F97" s="227" t="s">
        <v>139</v>
      </c>
      <c r="G97" s="224"/>
      <c r="H97" s="228">
        <v>0.678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122</v>
      </c>
      <c r="AU97" s="234" t="s">
        <v>80</v>
      </c>
      <c r="AV97" s="13" t="s">
        <v>80</v>
      </c>
      <c r="AW97" s="13" t="s">
        <v>32</v>
      </c>
      <c r="AX97" s="13" t="s">
        <v>70</v>
      </c>
      <c r="AY97" s="234" t="s">
        <v>111</v>
      </c>
    </row>
    <row r="98" spans="1:51" s="13" customFormat="1" ht="12">
      <c r="A98" s="13"/>
      <c r="B98" s="223"/>
      <c r="C98" s="224"/>
      <c r="D98" s="225" t="s">
        <v>122</v>
      </c>
      <c r="E98" s="226" t="s">
        <v>19</v>
      </c>
      <c r="F98" s="227" t="s">
        <v>140</v>
      </c>
      <c r="G98" s="224"/>
      <c r="H98" s="228">
        <v>0.943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122</v>
      </c>
      <c r="AU98" s="234" t="s">
        <v>80</v>
      </c>
      <c r="AV98" s="13" t="s">
        <v>80</v>
      </c>
      <c r="AW98" s="13" t="s">
        <v>32</v>
      </c>
      <c r="AX98" s="13" t="s">
        <v>70</v>
      </c>
      <c r="AY98" s="234" t="s">
        <v>111</v>
      </c>
    </row>
    <row r="99" spans="1:51" s="14" customFormat="1" ht="12">
      <c r="A99" s="14"/>
      <c r="B99" s="235"/>
      <c r="C99" s="236"/>
      <c r="D99" s="225" t="s">
        <v>122</v>
      </c>
      <c r="E99" s="237" t="s">
        <v>19</v>
      </c>
      <c r="F99" s="238" t="s">
        <v>124</v>
      </c>
      <c r="G99" s="236"/>
      <c r="H99" s="239">
        <v>1.621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122</v>
      </c>
      <c r="AU99" s="245" t="s">
        <v>80</v>
      </c>
      <c r="AV99" s="14" t="s">
        <v>118</v>
      </c>
      <c r="AW99" s="14" t="s">
        <v>32</v>
      </c>
      <c r="AX99" s="14" t="s">
        <v>78</v>
      </c>
      <c r="AY99" s="245" t="s">
        <v>111</v>
      </c>
    </row>
    <row r="100" spans="1:63" s="12" customFormat="1" ht="22.8" customHeight="1">
      <c r="A100" s="12"/>
      <c r="B100" s="189"/>
      <c r="C100" s="190"/>
      <c r="D100" s="191" t="s">
        <v>69</v>
      </c>
      <c r="E100" s="203" t="s">
        <v>141</v>
      </c>
      <c r="F100" s="203" t="s">
        <v>142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SUM(P101:P121)</f>
        <v>0</v>
      </c>
      <c r="Q100" s="197"/>
      <c r="R100" s="198">
        <f>SUM(R101:R121)</f>
        <v>0.48094799999999993</v>
      </c>
      <c r="S100" s="197"/>
      <c r="T100" s="199">
        <f>SUM(T101:T121)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78</v>
      </c>
      <c r="AT100" s="201" t="s">
        <v>69</v>
      </c>
      <c r="AU100" s="201" t="s">
        <v>78</v>
      </c>
      <c r="AY100" s="200" t="s">
        <v>111</v>
      </c>
      <c r="BK100" s="202">
        <f>SUM(BK101:BK121)</f>
        <v>0</v>
      </c>
    </row>
    <row r="101" spans="1:65" s="2" customFormat="1" ht="16.5" customHeight="1">
      <c r="A101" s="39"/>
      <c r="B101" s="40"/>
      <c r="C101" s="205" t="s">
        <v>118</v>
      </c>
      <c r="D101" s="205" t="s">
        <v>113</v>
      </c>
      <c r="E101" s="206" t="s">
        <v>143</v>
      </c>
      <c r="F101" s="207" t="s">
        <v>144</v>
      </c>
      <c r="G101" s="208" t="s">
        <v>116</v>
      </c>
      <c r="H101" s="209">
        <v>81.3</v>
      </c>
      <c r="I101" s="210"/>
      <c r="J101" s="211">
        <f>ROUND(I101*H101,2)</f>
        <v>0</v>
      </c>
      <c r="K101" s="207" t="s">
        <v>117</v>
      </c>
      <c r="L101" s="45"/>
      <c r="M101" s="212" t="s">
        <v>19</v>
      </c>
      <c r="N101" s="213" t="s">
        <v>41</v>
      </c>
      <c r="O101" s="85"/>
      <c r="P101" s="214">
        <f>O101*H101</f>
        <v>0</v>
      </c>
      <c r="Q101" s="214">
        <v>0.0026</v>
      </c>
      <c r="R101" s="214">
        <f>Q101*H101</f>
        <v>0.21137999999999998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118</v>
      </c>
      <c r="AT101" s="216" t="s">
        <v>113</v>
      </c>
      <c r="AU101" s="216" t="s">
        <v>80</v>
      </c>
      <c r="AY101" s="18" t="s">
        <v>111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118</v>
      </c>
      <c r="BM101" s="216" t="s">
        <v>145</v>
      </c>
    </row>
    <row r="102" spans="1:47" s="2" customFormat="1" ht="12">
      <c r="A102" s="39"/>
      <c r="B102" s="40"/>
      <c r="C102" s="41"/>
      <c r="D102" s="218" t="s">
        <v>120</v>
      </c>
      <c r="E102" s="41"/>
      <c r="F102" s="219" t="s">
        <v>146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120</v>
      </c>
      <c r="AU102" s="18" t="s">
        <v>80</v>
      </c>
    </row>
    <row r="103" spans="1:51" s="13" customFormat="1" ht="12">
      <c r="A103" s="13"/>
      <c r="B103" s="223"/>
      <c r="C103" s="224"/>
      <c r="D103" s="225" t="s">
        <v>122</v>
      </c>
      <c r="E103" s="226" t="s">
        <v>19</v>
      </c>
      <c r="F103" s="227" t="s">
        <v>147</v>
      </c>
      <c r="G103" s="224"/>
      <c r="H103" s="228">
        <v>81.3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122</v>
      </c>
      <c r="AU103" s="234" t="s">
        <v>80</v>
      </c>
      <c r="AV103" s="13" t="s">
        <v>80</v>
      </c>
      <c r="AW103" s="13" t="s">
        <v>32</v>
      </c>
      <c r="AX103" s="13" t="s">
        <v>70</v>
      </c>
      <c r="AY103" s="234" t="s">
        <v>111</v>
      </c>
    </row>
    <row r="104" spans="1:51" s="14" customFormat="1" ht="12">
      <c r="A104" s="14"/>
      <c r="B104" s="235"/>
      <c r="C104" s="236"/>
      <c r="D104" s="225" t="s">
        <v>122</v>
      </c>
      <c r="E104" s="237" t="s">
        <v>19</v>
      </c>
      <c r="F104" s="238" t="s">
        <v>124</v>
      </c>
      <c r="G104" s="236"/>
      <c r="H104" s="239">
        <v>81.3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122</v>
      </c>
      <c r="AU104" s="245" t="s">
        <v>80</v>
      </c>
      <c r="AV104" s="14" t="s">
        <v>118</v>
      </c>
      <c r="AW104" s="14" t="s">
        <v>32</v>
      </c>
      <c r="AX104" s="14" t="s">
        <v>78</v>
      </c>
      <c r="AY104" s="245" t="s">
        <v>111</v>
      </c>
    </row>
    <row r="105" spans="1:65" s="2" customFormat="1" ht="21.75" customHeight="1">
      <c r="A105" s="39"/>
      <c r="B105" s="40"/>
      <c r="C105" s="205" t="s">
        <v>148</v>
      </c>
      <c r="D105" s="205" t="s">
        <v>113</v>
      </c>
      <c r="E105" s="206" t="s">
        <v>149</v>
      </c>
      <c r="F105" s="207" t="s">
        <v>150</v>
      </c>
      <c r="G105" s="208" t="s">
        <v>116</v>
      </c>
      <c r="H105" s="209">
        <v>129.6</v>
      </c>
      <c r="I105" s="210"/>
      <c r="J105" s="211">
        <f>ROUND(I105*H105,2)</f>
        <v>0</v>
      </c>
      <c r="K105" s="207" t="s">
        <v>117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0.00208</v>
      </c>
      <c r="R105" s="214">
        <f>Q105*H105</f>
        <v>0.269568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118</v>
      </c>
      <c r="AT105" s="216" t="s">
        <v>113</v>
      </c>
      <c r="AU105" s="216" t="s">
        <v>80</v>
      </c>
      <c r="AY105" s="18" t="s">
        <v>111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118</v>
      </c>
      <c r="BM105" s="216" t="s">
        <v>151</v>
      </c>
    </row>
    <row r="106" spans="1:47" s="2" customFormat="1" ht="12">
      <c r="A106" s="39"/>
      <c r="B106" s="40"/>
      <c r="C106" s="41"/>
      <c r="D106" s="218" t="s">
        <v>120</v>
      </c>
      <c r="E106" s="41"/>
      <c r="F106" s="219" t="s">
        <v>152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120</v>
      </c>
      <c r="AU106" s="18" t="s">
        <v>80</v>
      </c>
    </row>
    <row r="107" spans="1:51" s="13" customFormat="1" ht="12">
      <c r="A107" s="13"/>
      <c r="B107" s="223"/>
      <c r="C107" s="224"/>
      <c r="D107" s="225" t="s">
        <v>122</v>
      </c>
      <c r="E107" s="226" t="s">
        <v>19</v>
      </c>
      <c r="F107" s="227" t="s">
        <v>153</v>
      </c>
      <c r="G107" s="224"/>
      <c r="H107" s="228">
        <v>54.2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122</v>
      </c>
      <c r="AU107" s="234" t="s">
        <v>80</v>
      </c>
      <c r="AV107" s="13" t="s">
        <v>80</v>
      </c>
      <c r="AW107" s="13" t="s">
        <v>32</v>
      </c>
      <c r="AX107" s="13" t="s">
        <v>70</v>
      </c>
      <c r="AY107" s="234" t="s">
        <v>111</v>
      </c>
    </row>
    <row r="108" spans="1:51" s="13" customFormat="1" ht="12">
      <c r="A108" s="13"/>
      <c r="B108" s="223"/>
      <c r="C108" s="224"/>
      <c r="D108" s="225" t="s">
        <v>122</v>
      </c>
      <c r="E108" s="226" t="s">
        <v>19</v>
      </c>
      <c r="F108" s="227" t="s">
        <v>154</v>
      </c>
      <c r="G108" s="224"/>
      <c r="H108" s="228">
        <v>75.4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122</v>
      </c>
      <c r="AU108" s="234" t="s">
        <v>80</v>
      </c>
      <c r="AV108" s="13" t="s">
        <v>80</v>
      </c>
      <c r="AW108" s="13" t="s">
        <v>32</v>
      </c>
      <c r="AX108" s="13" t="s">
        <v>70</v>
      </c>
      <c r="AY108" s="234" t="s">
        <v>111</v>
      </c>
    </row>
    <row r="109" spans="1:51" s="14" customFormat="1" ht="12">
      <c r="A109" s="14"/>
      <c r="B109" s="235"/>
      <c r="C109" s="236"/>
      <c r="D109" s="225" t="s">
        <v>122</v>
      </c>
      <c r="E109" s="237" t="s">
        <v>19</v>
      </c>
      <c r="F109" s="238" t="s">
        <v>124</v>
      </c>
      <c r="G109" s="236"/>
      <c r="H109" s="239">
        <v>129.60000000000002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122</v>
      </c>
      <c r="AU109" s="245" t="s">
        <v>80</v>
      </c>
      <c r="AV109" s="14" t="s">
        <v>118</v>
      </c>
      <c r="AW109" s="14" t="s">
        <v>32</v>
      </c>
      <c r="AX109" s="14" t="s">
        <v>78</v>
      </c>
      <c r="AY109" s="245" t="s">
        <v>111</v>
      </c>
    </row>
    <row r="110" spans="1:65" s="2" customFormat="1" ht="16.5" customHeight="1">
      <c r="A110" s="39"/>
      <c r="B110" s="40"/>
      <c r="C110" s="205" t="s">
        <v>155</v>
      </c>
      <c r="D110" s="205" t="s">
        <v>113</v>
      </c>
      <c r="E110" s="206" t="s">
        <v>156</v>
      </c>
      <c r="F110" s="207" t="s">
        <v>157</v>
      </c>
      <c r="G110" s="208" t="s">
        <v>116</v>
      </c>
      <c r="H110" s="209">
        <v>2262</v>
      </c>
      <c r="I110" s="210"/>
      <c r="J110" s="211">
        <f>ROUND(I110*H110,2)</f>
        <v>0</v>
      </c>
      <c r="K110" s="207" t="s">
        <v>117</v>
      </c>
      <c r="L110" s="45"/>
      <c r="M110" s="212" t="s">
        <v>19</v>
      </c>
      <c r="N110" s="213" t="s">
        <v>41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118</v>
      </c>
      <c r="AT110" s="216" t="s">
        <v>113</v>
      </c>
      <c r="AU110" s="216" t="s">
        <v>80</v>
      </c>
      <c r="AY110" s="18" t="s">
        <v>111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78</v>
      </c>
      <c r="BK110" s="217">
        <f>ROUND(I110*H110,2)</f>
        <v>0</v>
      </c>
      <c r="BL110" s="18" t="s">
        <v>118</v>
      </c>
      <c r="BM110" s="216" t="s">
        <v>158</v>
      </c>
    </row>
    <row r="111" spans="1:47" s="2" customFormat="1" ht="12">
      <c r="A111" s="39"/>
      <c r="B111" s="40"/>
      <c r="C111" s="41"/>
      <c r="D111" s="218" t="s">
        <v>120</v>
      </c>
      <c r="E111" s="41"/>
      <c r="F111" s="219" t="s">
        <v>159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120</v>
      </c>
      <c r="AU111" s="18" t="s">
        <v>80</v>
      </c>
    </row>
    <row r="112" spans="1:51" s="13" customFormat="1" ht="12">
      <c r="A112" s="13"/>
      <c r="B112" s="223"/>
      <c r="C112" s="224"/>
      <c r="D112" s="225" t="s">
        <v>122</v>
      </c>
      <c r="E112" s="226" t="s">
        <v>19</v>
      </c>
      <c r="F112" s="227" t="s">
        <v>160</v>
      </c>
      <c r="G112" s="224"/>
      <c r="H112" s="228">
        <v>754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122</v>
      </c>
      <c r="AU112" s="234" t="s">
        <v>80</v>
      </c>
      <c r="AV112" s="13" t="s">
        <v>80</v>
      </c>
      <c r="AW112" s="13" t="s">
        <v>32</v>
      </c>
      <c r="AX112" s="13" t="s">
        <v>70</v>
      </c>
      <c r="AY112" s="234" t="s">
        <v>111</v>
      </c>
    </row>
    <row r="113" spans="1:51" s="13" customFormat="1" ht="12">
      <c r="A113" s="13"/>
      <c r="B113" s="223"/>
      <c r="C113" s="224"/>
      <c r="D113" s="225" t="s">
        <v>122</v>
      </c>
      <c r="E113" s="226" t="s">
        <v>19</v>
      </c>
      <c r="F113" s="227" t="s">
        <v>161</v>
      </c>
      <c r="G113" s="224"/>
      <c r="H113" s="228">
        <v>754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122</v>
      </c>
      <c r="AU113" s="234" t="s">
        <v>80</v>
      </c>
      <c r="AV113" s="13" t="s">
        <v>80</v>
      </c>
      <c r="AW113" s="13" t="s">
        <v>32</v>
      </c>
      <c r="AX113" s="13" t="s">
        <v>70</v>
      </c>
      <c r="AY113" s="234" t="s">
        <v>111</v>
      </c>
    </row>
    <row r="114" spans="1:51" s="13" customFormat="1" ht="12">
      <c r="A114" s="13"/>
      <c r="B114" s="223"/>
      <c r="C114" s="224"/>
      <c r="D114" s="225" t="s">
        <v>122</v>
      </c>
      <c r="E114" s="226" t="s">
        <v>19</v>
      </c>
      <c r="F114" s="227" t="s">
        <v>162</v>
      </c>
      <c r="G114" s="224"/>
      <c r="H114" s="228">
        <v>754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122</v>
      </c>
      <c r="AU114" s="234" t="s">
        <v>80</v>
      </c>
      <c r="AV114" s="13" t="s">
        <v>80</v>
      </c>
      <c r="AW114" s="13" t="s">
        <v>32</v>
      </c>
      <c r="AX114" s="13" t="s">
        <v>70</v>
      </c>
      <c r="AY114" s="234" t="s">
        <v>111</v>
      </c>
    </row>
    <row r="115" spans="1:51" s="14" customFormat="1" ht="12">
      <c r="A115" s="14"/>
      <c r="B115" s="235"/>
      <c r="C115" s="236"/>
      <c r="D115" s="225" t="s">
        <v>122</v>
      </c>
      <c r="E115" s="237" t="s">
        <v>19</v>
      </c>
      <c r="F115" s="238" t="s">
        <v>124</v>
      </c>
      <c r="G115" s="236"/>
      <c r="H115" s="239">
        <v>2262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122</v>
      </c>
      <c r="AU115" s="245" t="s">
        <v>80</v>
      </c>
      <c r="AV115" s="14" t="s">
        <v>118</v>
      </c>
      <c r="AW115" s="14" t="s">
        <v>32</v>
      </c>
      <c r="AX115" s="14" t="s">
        <v>78</v>
      </c>
      <c r="AY115" s="245" t="s">
        <v>111</v>
      </c>
    </row>
    <row r="116" spans="1:65" s="2" customFormat="1" ht="16.5" customHeight="1">
      <c r="A116" s="39"/>
      <c r="B116" s="40"/>
      <c r="C116" s="205" t="s">
        <v>163</v>
      </c>
      <c r="D116" s="205" t="s">
        <v>113</v>
      </c>
      <c r="E116" s="206" t="s">
        <v>164</v>
      </c>
      <c r="F116" s="207" t="s">
        <v>165</v>
      </c>
      <c r="G116" s="208" t="s">
        <v>136</v>
      </c>
      <c r="H116" s="209">
        <v>311.76</v>
      </c>
      <c r="I116" s="210"/>
      <c r="J116" s="211">
        <f>ROUND(I116*H116,2)</f>
        <v>0</v>
      </c>
      <c r="K116" s="207" t="s">
        <v>117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118</v>
      </c>
      <c r="AT116" s="216" t="s">
        <v>113</v>
      </c>
      <c r="AU116" s="216" t="s">
        <v>80</v>
      </c>
      <c r="AY116" s="18" t="s">
        <v>111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118</v>
      </c>
      <c r="BM116" s="216" t="s">
        <v>166</v>
      </c>
    </row>
    <row r="117" spans="1:47" s="2" customFormat="1" ht="12">
      <c r="A117" s="39"/>
      <c r="B117" s="40"/>
      <c r="C117" s="41"/>
      <c r="D117" s="218" t="s">
        <v>120</v>
      </c>
      <c r="E117" s="41"/>
      <c r="F117" s="219" t="s">
        <v>167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120</v>
      </c>
      <c r="AU117" s="18" t="s">
        <v>80</v>
      </c>
    </row>
    <row r="118" spans="1:51" s="13" customFormat="1" ht="12">
      <c r="A118" s="13"/>
      <c r="B118" s="223"/>
      <c r="C118" s="224"/>
      <c r="D118" s="225" t="s">
        <v>122</v>
      </c>
      <c r="E118" s="226" t="s">
        <v>19</v>
      </c>
      <c r="F118" s="227" t="s">
        <v>168</v>
      </c>
      <c r="G118" s="224"/>
      <c r="H118" s="228">
        <v>103.92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122</v>
      </c>
      <c r="AU118" s="234" t="s">
        <v>80</v>
      </c>
      <c r="AV118" s="13" t="s">
        <v>80</v>
      </c>
      <c r="AW118" s="13" t="s">
        <v>32</v>
      </c>
      <c r="AX118" s="13" t="s">
        <v>70</v>
      </c>
      <c r="AY118" s="234" t="s">
        <v>111</v>
      </c>
    </row>
    <row r="119" spans="1:51" s="13" customFormat="1" ht="12">
      <c r="A119" s="13"/>
      <c r="B119" s="223"/>
      <c r="C119" s="224"/>
      <c r="D119" s="225" t="s">
        <v>122</v>
      </c>
      <c r="E119" s="226" t="s">
        <v>19</v>
      </c>
      <c r="F119" s="227" t="s">
        <v>169</v>
      </c>
      <c r="G119" s="224"/>
      <c r="H119" s="228">
        <v>103.92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122</v>
      </c>
      <c r="AU119" s="234" t="s">
        <v>80</v>
      </c>
      <c r="AV119" s="13" t="s">
        <v>80</v>
      </c>
      <c r="AW119" s="13" t="s">
        <v>32</v>
      </c>
      <c r="AX119" s="13" t="s">
        <v>70</v>
      </c>
      <c r="AY119" s="234" t="s">
        <v>111</v>
      </c>
    </row>
    <row r="120" spans="1:51" s="13" customFormat="1" ht="12">
      <c r="A120" s="13"/>
      <c r="B120" s="223"/>
      <c r="C120" s="224"/>
      <c r="D120" s="225" t="s">
        <v>122</v>
      </c>
      <c r="E120" s="226" t="s">
        <v>19</v>
      </c>
      <c r="F120" s="227" t="s">
        <v>170</v>
      </c>
      <c r="G120" s="224"/>
      <c r="H120" s="228">
        <v>103.92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122</v>
      </c>
      <c r="AU120" s="234" t="s">
        <v>80</v>
      </c>
      <c r="AV120" s="13" t="s">
        <v>80</v>
      </c>
      <c r="AW120" s="13" t="s">
        <v>32</v>
      </c>
      <c r="AX120" s="13" t="s">
        <v>70</v>
      </c>
      <c r="AY120" s="234" t="s">
        <v>111</v>
      </c>
    </row>
    <row r="121" spans="1:51" s="14" customFormat="1" ht="12">
      <c r="A121" s="14"/>
      <c r="B121" s="235"/>
      <c r="C121" s="236"/>
      <c r="D121" s="225" t="s">
        <v>122</v>
      </c>
      <c r="E121" s="237" t="s">
        <v>19</v>
      </c>
      <c r="F121" s="238" t="s">
        <v>124</v>
      </c>
      <c r="G121" s="236"/>
      <c r="H121" s="239">
        <v>311.76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122</v>
      </c>
      <c r="AU121" s="245" t="s">
        <v>80</v>
      </c>
      <c r="AV121" s="14" t="s">
        <v>118</v>
      </c>
      <c r="AW121" s="14" t="s">
        <v>32</v>
      </c>
      <c r="AX121" s="14" t="s">
        <v>78</v>
      </c>
      <c r="AY121" s="245" t="s">
        <v>111</v>
      </c>
    </row>
    <row r="122" spans="1:63" s="12" customFormat="1" ht="22.8" customHeight="1">
      <c r="A122" s="12"/>
      <c r="B122" s="189"/>
      <c r="C122" s="190"/>
      <c r="D122" s="191" t="s">
        <v>69</v>
      </c>
      <c r="E122" s="203" t="s">
        <v>132</v>
      </c>
      <c r="F122" s="203" t="s">
        <v>171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SUM(P123:P137)</f>
        <v>0</v>
      </c>
      <c r="Q122" s="197"/>
      <c r="R122" s="198">
        <f>SUM(R123:R137)</f>
        <v>2.869122</v>
      </c>
      <c r="S122" s="197"/>
      <c r="T122" s="199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78</v>
      </c>
      <c r="AT122" s="201" t="s">
        <v>69</v>
      </c>
      <c r="AU122" s="201" t="s">
        <v>78</v>
      </c>
      <c r="AY122" s="200" t="s">
        <v>111</v>
      </c>
      <c r="BK122" s="202">
        <f>SUM(BK123:BK137)</f>
        <v>0</v>
      </c>
    </row>
    <row r="123" spans="1:65" s="2" customFormat="1" ht="33" customHeight="1">
      <c r="A123" s="39"/>
      <c r="B123" s="40"/>
      <c r="C123" s="205" t="s">
        <v>172</v>
      </c>
      <c r="D123" s="205" t="s">
        <v>113</v>
      </c>
      <c r="E123" s="206" t="s">
        <v>173</v>
      </c>
      <c r="F123" s="207" t="s">
        <v>174</v>
      </c>
      <c r="G123" s="208" t="s">
        <v>175</v>
      </c>
      <c r="H123" s="209">
        <v>220.51</v>
      </c>
      <c r="I123" s="210"/>
      <c r="J123" s="211">
        <f>ROUND(I123*H123,2)</f>
        <v>0</v>
      </c>
      <c r="K123" s="207" t="s">
        <v>117</v>
      </c>
      <c r="L123" s="45"/>
      <c r="M123" s="212" t="s">
        <v>19</v>
      </c>
      <c r="N123" s="213" t="s">
        <v>41</v>
      </c>
      <c r="O123" s="85"/>
      <c r="P123" s="214">
        <f>O123*H123</f>
        <v>0</v>
      </c>
      <c r="Q123" s="214">
        <v>0.0012</v>
      </c>
      <c r="R123" s="214">
        <f>Q123*H123</f>
        <v>0.26461199999999996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118</v>
      </c>
      <c r="AT123" s="216" t="s">
        <v>113</v>
      </c>
      <c r="AU123" s="216" t="s">
        <v>80</v>
      </c>
      <c r="AY123" s="18" t="s">
        <v>111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118</v>
      </c>
      <c r="BM123" s="216" t="s">
        <v>176</v>
      </c>
    </row>
    <row r="124" spans="1:47" s="2" customFormat="1" ht="12">
      <c r="A124" s="39"/>
      <c r="B124" s="40"/>
      <c r="C124" s="41"/>
      <c r="D124" s="218" t="s">
        <v>120</v>
      </c>
      <c r="E124" s="41"/>
      <c r="F124" s="219" t="s">
        <v>177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120</v>
      </c>
      <c r="AU124" s="18" t="s">
        <v>80</v>
      </c>
    </row>
    <row r="125" spans="1:51" s="15" customFormat="1" ht="12">
      <c r="A125" s="15"/>
      <c r="B125" s="256"/>
      <c r="C125" s="257"/>
      <c r="D125" s="225" t="s">
        <v>122</v>
      </c>
      <c r="E125" s="258" t="s">
        <v>19</v>
      </c>
      <c r="F125" s="259" t="s">
        <v>178</v>
      </c>
      <c r="G125" s="257"/>
      <c r="H125" s="258" t="s">
        <v>19</v>
      </c>
      <c r="I125" s="260"/>
      <c r="J125" s="257"/>
      <c r="K125" s="257"/>
      <c r="L125" s="261"/>
      <c r="M125" s="262"/>
      <c r="N125" s="263"/>
      <c r="O125" s="263"/>
      <c r="P125" s="263"/>
      <c r="Q125" s="263"/>
      <c r="R125" s="263"/>
      <c r="S125" s="263"/>
      <c r="T125" s="26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5" t="s">
        <v>122</v>
      </c>
      <c r="AU125" s="265" t="s">
        <v>80</v>
      </c>
      <c r="AV125" s="15" t="s">
        <v>78</v>
      </c>
      <c r="AW125" s="15" t="s">
        <v>32</v>
      </c>
      <c r="AX125" s="15" t="s">
        <v>70</v>
      </c>
      <c r="AY125" s="265" t="s">
        <v>111</v>
      </c>
    </row>
    <row r="126" spans="1:51" s="13" customFormat="1" ht="12">
      <c r="A126" s="13"/>
      <c r="B126" s="223"/>
      <c r="C126" s="224"/>
      <c r="D126" s="225" t="s">
        <v>122</v>
      </c>
      <c r="E126" s="226" t="s">
        <v>19</v>
      </c>
      <c r="F126" s="227" t="s">
        <v>179</v>
      </c>
      <c r="G126" s="224"/>
      <c r="H126" s="228">
        <v>220.51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122</v>
      </c>
      <c r="AU126" s="234" t="s">
        <v>80</v>
      </c>
      <c r="AV126" s="13" t="s">
        <v>80</v>
      </c>
      <c r="AW126" s="13" t="s">
        <v>32</v>
      </c>
      <c r="AX126" s="13" t="s">
        <v>70</v>
      </c>
      <c r="AY126" s="234" t="s">
        <v>111</v>
      </c>
    </row>
    <row r="127" spans="1:51" s="14" customFormat="1" ht="12">
      <c r="A127" s="14"/>
      <c r="B127" s="235"/>
      <c r="C127" s="236"/>
      <c r="D127" s="225" t="s">
        <v>122</v>
      </c>
      <c r="E127" s="237" t="s">
        <v>19</v>
      </c>
      <c r="F127" s="238" t="s">
        <v>124</v>
      </c>
      <c r="G127" s="236"/>
      <c r="H127" s="239">
        <v>220.51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122</v>
      </c>
      <c r="AU127" s="245" t="s">
        <v>80</v>
      </c>
      <c r="AV127" s="14" t="s">
        <v>118</v>
      </c>
      <c r="AW127" s="14" t="s">
        <v>32</v>
      </c>
      <c r="AX127" s="14" t="s">
        <v>78</v>
      </c>
      <c r="AY127" s="245" t="s">
        <v>111</v>
      </c>
    </row>
    <row r="128" spans="1:65" s="2" customFormat="1" ht="16.5" customHeight="1">
      <c r="A128" s="39"/>
      <c r="B128" s="40"/>
      <c r="C128" s="205" t="s">
        <v>180</v>
      </c>
      <c r="D128" s="205" t="s">
        <v>113</v>
      </c>
      <c r="E128" s="206" t="s">
        <v>181</v>
      </c>
      <c r="F128" s="207" t="s">
        <v>182</v>
      </c>
      <c r="G128" s="208" t="s">
        <v>175</v>
      </c>
      <c r="H128" s="209">
        <v>22</v>
      </c>
      <c r="I128" s="210"/>
      <c r="J128" s="211">
        <f>ROUND(I128*H128,2)</f>
        <v>0</v>
      </c>
      <c r="K128" s="207" t="s">
        <v>117</v>
      </c>
      <c r="L128" s="45"/>
      <c r="M128" s="212" t="s">
        <v>19</v>
      </c>
      <c r="N128" s="213" t="s">
        <v>41</v>
      </c>
      <c r="O128" s="85"/>
      <c r="P128" s="214">
        <f>O128*H128</f>
        <v>0</v>
      </c>
      <c r="Q128" s="214">
        <v>0.00248</v>
      </c>
      <c r="R128" s="214">
        <f>Q128*H128</f>
        <v>0.05456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118</v>
      </c>
      <c r="AT128" s="216" t="s">
        <v>113</v>
      </c>
      <c r="AU128" s="216" t="s">
        <v>80</v>
      </c>
      <c r="AY128" s="18" t="s">
        <v>111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78</v>
      </c>
      <c r="BK128" s="217">
        <f>ROUND(I128*H128,2)</f>
        <v>0</v>
      </c>
      <c r="BL128" s="18" t="s">
        <v>118</v>
      </c>
      <c r="BM128" s="216" t="s">
        <v>183</v>
      </c>
    </row>
    <row r="129" spans="1:47" s="2" customFormat="1" ht="12">
      <c r="A129" s="39"/>
      <c r="B129" s="40"/>
      <c r="C129" s="41"/>
      <c r="D129" s="218" t="s">
        <v>120</v>
      </c>
      <c r="E129" s="41"/>
      <c r="F129" s="219" t="s">
        <v>184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120</v>
      </c>
      <c r="AU129" s="18" t="s">
        <v>80</v>
      </c>
    </row>
    <row r="130" spans="1:51" s="13" customFormat="1" ht="12">
      <c r="A130" s="13"/>
      <c r="B130" s="223"/>
      <c r="C130" s="224"/>
      <c r="D130" s="225" t="s">
        <v>122</v>
      </c>
      <c r="E130" s="226" t="s">
        <v>19</v>
      </c>
      <c r="F130" s="227" t="s">
        <v>185</v>
      </c>
      <c r="G130" s="224"/>
      <c r="H130" s="228">
        <v>22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122</v>
      </c>
      <c r="AU130" s="234" t="s">
        <v>80</v>
      </c>
      <c r="AV130" s="13" t="s">
        <v>80</v>
      </c>
      <c r="AW130" s="13" t="s">
        <v>32</v>
      </c>
      <c r="AX130" s="13" t="s">
        <v>70</v>
      </c>
      <c r="AY130" s="234" t="s">
        <v>111</v>
      </c>
    </row>
    <row r="131" spans="1:51" s="14" customFormat="1" ht="12">
      <c r="A131" s="14"/>
      <c r="B131" s="235"/>
      <c r="C131" s="236"/>
      <c r="D131" s="225" t="s">
        <v>122</v>
      </c>
      <c r="E131" s="237" t="s">
        <v>19</v>
      </c>
      <c r="F131" s="238" t="s">
        <v>124</v>
      </c>
      <c r="G131" s="236"/>
      <c r="H131" s="239">
        <v>22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122</v>
      </c>
      <c r="AU131" s="245" t="s">
        <v>80</v>
      </c>
      <c r="AV131" s="14" t="s">
        <v>118</v>
      </c>
      <c r="AW131" s="14" t="s">
        <v>32</v>
      </c>
      <c r="AX131" s="14" t="s">
        <v>78</v>
      </c>
      <c r="AY131" s="245" t="s">
        <v>111</v>
      </c>
    </row>
    <row r="132" spans="1:65" s="2" customFormat="1" ht="16.5" customHeight="1">
      <c r="A132" s="39"/>
      <c r="B132" s="40"/>
      <c r="C132" s="246" t="s">
        <v>186</v>
      </c>
      <c r="D132" s="246" t="s">
        <v>133</v>
      </c>
      <c r="E132" s="247" t="s">
        <v>187</v>
      </c>
      <c r="F132" s="248" t="s">
        <v>188</v>
      </c>
      <c r="G132" s="249" t="s">
        <v>136</v>
      </c>
      <c r="H132" s="250">
        <v>2.597</v>
      </c>
      <c r="I132" s="251"/>
      <c r="J132" s="252">
        <f>ROUND(I132*H132,2)</f>
        <v>0</v>
      </c>
      <c r="K132" s="248" t="s">
        <v>117</v>
      </c>
      <c r="L132" s="253"/>
      <c r="M132" s="254" t="s">
        <v>19</v>
      </c>
      <c r="N132" s="255" t="s">
        <v>41</v>
      </c>
      <c r="O132" s="85"/>
      <c r="P132" s="214">
        <f>O132*H132</f>
        <v>0</v>
      </c>
      <c r="Q132" s="214">
        <v>0.65</v>
      </c>
      <c r="R132" s="214">
        <f>Q132*H132</f>
        <v>1.68805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137</v>
      </c>
      <c r="AT132" s="216" t="s">
        <v>133</v>
      </c>
      <c r="AU132" s="216" t="s">
        <v>80</v>
      </c>
      <c r="AY132" s="18" t="s">
        <v>111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78</v>
      </c>
      <c r="BK132" s="217">
        <f>ROUND(I132*H132,2)</f>
        <v>0</v>
      </c>
      <c r="BL132" s="18" t="s">
        <v>118</v>
      </c>
      <c r="BM132" s="216" t="s">
        <v>189</v>
      </c>
    </row>
    <row r="133" spans="1:51" s="13" customFormat="1" ht="12">
      <c r="A133" s="13"/>
      <c r="B133" s="223"/>
      <c r="C133" s="224"/>
      <c r="D133" s="225" t="s">
        <v>122</v>
      </c>
      <c r="E133" s="226" t="s">
        <v>19</v>
      </c>
      <c r="F133" s="227" t="s">
        <v>190</v>
      </c>
      <c r="G133" s="224"/>
      <c r="H133" s="228">
        <v>2.597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122</v>
      </c>
      <c r="AU133" s="234" t="s">
        <v>80</v>
      </c>
      <c r="AV133" s="13" t="s">
        <v>80</v>
      </c>
      <c r="AW133" s="13" t="s">
        <v>32</v>
      </c>
      <c r="AX133" s="13" t="s">
        <v>70</v>
      </c>
      <c r="AY133" s="234" t="s">
        <v>111</v>
      </c>
    </row>
    <row r="134" spans="1:51" s="14" customFormat="1" ht="12">
      <c r="A134" s="14"/>
      <c r="B134" s="235"/>
      <c r="C134" s="236"/>
      <c r="D134" s="225" t="s">
        <v>122</v>
      </c>
      <c r="E134" s="237" t="s">
        <v>19</v>
      </c>
      <c r="F134" s="238" t="s">
        <v>124</v>
      </c>
      <c r="G134" s="236"/>
      <c r="H134" s="239">
        <v>2.597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122</v>
      </c>
      <c r="AU134" s="245" t="s">
        <v>80</v>
      </c>
      <c r="AV134" s="14" t="s">
        <v>118</v>
      </c>
      <c r="AW134" s="14" t="s">
        <v>32</v>
      </c>
      <c r="AX134" s="14" t="s">
        <v>78</v>
      </c>
      <c r="AY134" s="245" t="s">
        <v>111</v>
      </c>
    </row>
    <row r="135" spans="1:65" s="2" customFormat="1" ht="16.5" customHeight="1">
      <c r="A135" s="39"/>
      <c r="B135" s="40"/>
      <c r="C135" s="246" t="s">
        <v>191</v>
      </c>
      <c r="D135" s="246" t="s">
        <v>133</v>
      </c>
      <c r="E135" s="247" t="s">
        <v>192</v>
      </c>
      <c r="F135" s="248" t="s">
        <v>193</v>
      </c>
      <c r="G135" s="249" t="s">
        <v>136</v>
      </c>
      <c r="H135" s="250">
        <v>1.326</v>
      </c>
      <c r="I135" s="251"/>
      <c r="J135" s="252">
        <f>ROUND(I135*H135,2)</f>
        <v>0</v>
      </c>
      <c r="K135" s="248" t="s">
        <v>117</v>
      </c>
      <c r="L135" s="253"/>
      <c r="M135" s="254" t="s">
        <v>19</v>
      </c>
      <c r="N135" s="255" t="s">
        <v>41</v>
      </c>
      <c r="O135" s="85"/>
      <c r="P135" s="214">
        <f>O135*H135</f>
        <v>0</v>
      </c>
      <c r="Q135" s="214">
        <v>0.65</v>
      </c>
      <c r="R135" s="214">
        <f>Q135*H135</f>
        <v>0.8619000000000001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137</v>
      </c>
      <c r="AT135" s="216" t="s">
        <v>133</v>
      </c>
      <c r="AU135" s="216" t="s">
        <v>80</v>
      </c>
      <c r="AY135" s="18" t="s">
        <v>111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78</v>
      </c>
      <c r="BK135" s="217">
        <f>ROUND(I135*H135,2)</f>
        <v>0</v>
      </c>
      <c r="BL135" s="18" t="s">
        <v>118</v>
      </c>
      <c r="BM135" s="216" t="s">
        <v>194</v>
      </c>
    </row>
    <row r="136" spans="1:51" s="13" customFormat="1" ht="12">
      <c r="A136" s="13"/>
      <c r="B136" s="223"/>
      <c r="C136" s="224"/>
      <c r="D136" s="225" t="s">
        <v>122</v>
      </c>
      <c r="E136" s="226" t="s">
        <v>19</v>
      </c>
      <c r="F136" s="227" t="s">
        <v>195</v>
      </c>
      <c r="G136" s="224"/>
      <c r="H136" s="228">
        <v>1.326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122</v>
      </c>
      <c r="AU136" s="234" t="s">
        <v>80</v>
      </c>
      <c r="AV136" s="13" t="s">
        <v>80</v>
      </c>
      <c r="AW136" s="13" t="s">
        <v>32</v>
      </c>
      <c r="AX136" s="13" t="s">
        <v>70</v>
      </c>
      <c r="AY136" s="234" t="s">
        <v>111</v>
      </c>
    </row>
    <row r="137" spans="1:51" s="14" customFormat="1" ht="12">
      <c r="A137" s="14"/>
      <c r="B137" s="235"/>
      <c r="C137" s="236"/>
      <c r="D137" s="225" t="s">
        <v>122</v>
      </c>
      <c r="E137" s="237" t="s">
        <v>19</v>
      </c>
      <c r="F137" s="238" t="s">
        <v>124</v>
      </c>
      <c r="G137" s="236"/>
      <c r="H137" s="239">
        <v>1.326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122</v>
      </c>
      <c r="AU137" s="245" t="s">
        <v>80</v>
      </c>
      <c r="AV137" s="14" t="s">
        <v>118</v>
      </c>
      <c r="AW137" s="14" t="s">
        <v>32</v>
      </c>
      <c r="AX137" s="14" t="s">
        <v>78</v>
      </c>
      <c r="AY137" s="245" t="s">
        <v>111</v>
      </c>
    </row>
    <row r="138" spans="1:63" s="12" customFormat="1" ht="22.8" customHeight="1">
      <c r="A138" s="12"/>
      <c r="B138" s="189"/>
      <c r="C138" s="190"/>
      <c r="D138" s="191" t="s">
        <v>69</v>
      </c>
      <c r="E138" s="203" t="s">
        <v>196</v>
      </c>
      <c r="F138" s="203" t="s">
        <v>197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SUM(P139:P140)</f>
        <v>0</v>
      </c>
      <c r="Q138" s="197"/>
      <c r="R138" s="198">
        <f>SUM(R139:R140)</f>
        <v>0</v>
      </c>
      <c r="S138" s="197"/>
      <c r="T138" s="199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78</v>
      </c>
      <c r="AT138" s="201" t="s">
        <v>69</v>
      </c>
      <c r="AU138" s="201" t="s">
        <v>78</v>
      </c>
      <c r="AY138" s="200" t="s">
        <v>111</v>
      </c>
      <c r="BK138" s="202">
        <f>SUM(BK139:BK140)</f>
        <v>0</v>
      </c>
    </row>
    <row r="139" spans="1:65" s="2" customFormat="1" ht="21.75" customHeight="1">
      <c r="A139" s="39"/>
      <c r="B139" s="40"/>
      <c r="C139" s="205" t="s">
        <v>137</v>
      </c>
      <c r="D139" s="205" t="s">
        <v>113</v>
      </c>
      <c r="E139" s="206" t="s">
        <v>198</v>
      </c>
      <c r="F139" s="207" t="s">
        <v>199</v>
      </c>
      <c r="G139" s="208" t="s">
        <v>200</v>
      </c>
      <c r="H139" s="209">
        <v>3.674</v>
      </c>
      <c r="I139" s="210"/>
      <c r="J139" s="211">
        <f>ROUND(I139*H139,2)</f>
        <v>0</v>
      </c>
      <c r="K139" s="207" t="s">
        <v>117</v>
      </c>
      <c r="L139" s="45"/>
      <c r="M139" s="212" t="s">
        <v>19</v>
      </c>
      <c r="N139" s="213" t="s">
        <v>41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118</v>
      </c>
      <c r="AT139" s="216" t="s">
        <v>113</v>
      </c>
      <c r="AU139" s="216" t="s">
        <v>80</v>
      </c>
      <c r="AY139" s="18" t="s">
        <v>111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78</v>
      </c>
      <c r="BK139" s="217">
        <f>ROUND(I139*H139,2)</f>
        <v>0</v>
      </c>
      <c r="BL139" s="18" t="s">
        <v>118</v>
      </c>
      <c r="BM139" s="216" t="s">
        <v>201</v>
      </c>
    </row>
    <row r="140" spans="1:47" s="2" customFormat="1" ht="12">
      <c r="A140" s="39"/>
      <c r="B140" s="40"/>
      <c r="C140" s="41"/>
      <c r="D140" s="218" t="s">
        <v>120</v>
      </c>
      <c r="E140" s="41"/>
      <c r="F140" s="219" t="s">
        <v>202</v>
      </c>
      <c r="G140" s="41"/>
      <c r="H140" s="41"/>
      <c r="I140" s="220"/>
      <c r="J140" s="41"/>
      <c r="K140" s="41"/>
      <c r="L140" s="45"/>
      <c r="M140" s="266"/>
      <c r="N140" s="267"/>
      <c r="O140" s="268"/>
      <c r="P140" s="268"/>
      <c r="Q140" s="268"/>
      <c r="R140" s="268"/>
      <c r="S140" s="268"/>
      <c r="T140" s="26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120</v>
      </c>
      <c r="AU140" s="18" t="s">
        <v>80</v>
      </c>
    </row>
    <row r="141" spans="1:31" s="2" customFormat="1" ht="6.95" customHeight="1">
      <c r="A141" s="39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83:K14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84852321"/>
    <hyperlink ref="F92" r:id="rId2" display="https://podminky.urs.cz/item/CS_URS_2022_02/184911421"/>
    <hyperlink ref="F102" r:id="rId3" display="https://podminky.urs.cz/item/CS_URS_2022_02/184812112"/>
    <hyperlink ref="F106" r:id="rId4" display="https://podminky.urs.cz/item/CS_URS_2022_02/184813121"/>
    <hyperlink ref="F111" r:id="rId5" display="https://podminky.urs.cz/item/CS_URS_2022_02/184814113"/>
    <hyperlink ref="F117" r:id="rId6" display="https://podminky.urs.cz/item/CS_URS_2022_02/185804312"/>
    <hyperlink ref="F124" r:id="rId7" display="https://podminky.urs.cz/item/CS_URS_2022_02/348951240"/>
    <hyperlink ref="F129" r:id="rId8" display="https://podminky.urs.cz/item/CS_URS_2022_02/348952261"/>
    <hyperlink ref="F140" r:id="rId9" display="https://podminky.urs.cz/item/CS_URS_2022_02/998315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pans="2:46" s="1" customFormat="1" ht="24.95" customHeight="1">
      <c r="B4" s="21"/>
      <c r="D4" s="131" t="s">
        <v>84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Projektová dokumentace na realizaci nádrže II. a LBC 2b v k.ú. Kněževes u Rakovníka-výsadby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203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20. 3. 2020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ROUND((SUM(BE84:BE178)),2)</f>
        <v>0</v>
      </c>
      <c r="G33" s="39"/>
      <c r="H33" s="39"/>
      <c r="I33" s="149">
        <v>0.21</v>
      </c>
      <c r="J33" s="148">
        <f>ROUND(((SUM(BE84:BE178))*I33),2)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42</v>
      </c>
      <c r="F34" s="148">
        <f>ROUND((SUM(BF84:BF178)),2)</f>
        <v>0</v>
      </c>
      <c r="G34" s="39"/>
      <c r="H34" s="39"/>
      <c r="I34" s="149">
        <v>0.15</v>
      </c>
      <c r="J34" s="148">
        <f>ROUND(((SUM(BF84:BF178))*I34),2)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43</v>
      </c>
      <c r="F35" s="148">
        <f>ROUND((SUM(BG84:BG178)),2)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44</v>
      </c>
      <c r="F36" s="148">
        <f>ROUND((SUM(BH84:BH178)),2)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45</v>
      </c>
      <c r="F37" s="148">
        <f>ROUND((SUM(BI84:BI178)),2)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Projektová dokumentace na realizaci nádrže II. a LBC 2b v k.ú. Kněževes u Rakovníka-výsadby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SO-2.1 - Výsadby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Kněževes</v>
      </c>
      <c r="G52" s="41"/>
      <c r="H52" s="41"/>
      <c r="I52" s="33" t="s">
        <v>23</v>
      </c>
      <c r="J52" s="73" t="str">
        <f>IF(J12="","",J12)</f>
        <v>20. 3. 2020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88</v>
      </c>
      <c r="D57" s="163"/>
      <c r="E57" s="163"/>
      <c r="F57" s="163"/>
      <c r="G57" s="163"/>
      <c r="H57" s="163"/>
      <c r="I57" s="163"/>
      <c r="J57" s="164" t="s">
        <v>89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pans="1:31" s="9" customFormat="1" ht="24.95" customHeight="1">
      <c r="A60" s="9"/>
      <c r="B60" s="166"/>
      <c r="C60" s="167"/>
      <c r="D60" s="168" t="s">
        <v>91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92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93</v>
      </c>
      <c r="E62" s="175"/>
      <c r="F62" s="175"/>
      <c r="G62" s="175"/>
      <c r="H62" s="175"/>
      <c r="I62" s="175"/>
      <c r="J62" s="176">
        <f>J116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2"/>
      <c r="C63" s="173"/>
      <c r="D63" s="174" t="s">
        <v>204</v>
      </c>
      <c r="E63" s="175"/>
      <c r="F63" s="175"/>
      <c r="G63" s="175"/>
      <c r="H63" s="175"/>
      <c r="I63" s="175"/>
      <c r="J63" s="176">
        <f>J168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94</v>
      </c>
      <c r="E64" s="175"/>
      <c r="F64" s="175"/>
      <c r="G64" s="175"/>
      <c r="H64" s="175"/>
      <c r="I64" s="175"/>
      <c r="J64" s="176">
        <f>J171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96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Projektová dokumentace na realizaci nádrže II. a LBC 2b v k.ú. Kněževes u Rakovníka-výsadby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85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SO-2.1 - Výsadby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Kněževes</v>
      </c>
      <c r="G78" s="41"/>
      <c r="H78" s="41"/>
      <c r="I78" s="33" t="s">
        <v>23</v>
      </c>
      <c r="J78" s="73" t="str">
        <f>IF(J12="","",J12)</f>
        <v>20. 3. 2020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97</v>
      </c>
      <c r="D83" s="181" t="s">
        <v>55</v>
      </c>
      <c r="E83" s="181" t="s">
        <v>51</v>
      </c>
      <c r="F83" s="181" t="s">
        <v>52</v>
      </c>
      <c r="G83" s="181" t="s">
        <v>98</v>
      </c>
      <c r="H83" s="181" t="s">
        <v>99</v>
      </c>
      <c r="I83" s="181" t="s">
        <v>100</v>
      </c>
      <c r="J83" s="181" t="s">
        <v>89</v>
      </c>
      <c r="K83" s="182" t="s">
        <v>101</v>
      </c>
      <c r="L83" s="183"/>
      <c r="M83" s="93" t="s">
        <v>19</v>
      </c>
      <c r="N83" s="94" t="s">
        <v>40</v>
      </c>
      <c r="O83" s="94" t="s">
        <v>102</v>
      </c>
      <c r="P83" s="94" t="s">
        <v>103</v>
      </c>
      <c r="Q83" s="94" t="s">
        <v>104</v>
      </c>
      <c r="R83" s="94" t="s">
        <v>105</v>
      </c>
      <c r="S83" s="94" t="s">
        <v>106</v>
      </c>
      <c r="T83" s="95" t="s">
        <v>107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108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17.763379999999998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90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69</v>
      </c>
      <c r="E85" s="192" t="s">
        <v>109</v>
      </c>
      <c r="F85" s="192" t="s">
        <v>110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P86+P116+P171</f>
        <v>0</v>
      </c>
      <c r="Q85" s="197"/>
      <c r="R85" s="198">
        <f>R86+R116+R171</f>
        <v>17.763379999999998</v>
      </c>
      <c r="S85" s="197"/>
      <c r="T85" s="199">
        <f>T86+T116+T171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70</v>
      </c>
      <c r="AY85" s="200" t="s">
        <v>111</v>
      </c>
      <c r="BK85" s="202">
        <f>BK86+BK116+BK171</f>
        <v>0</v>
      </c>
    </row>
    <row r="86" spans="1:63" s="12" customFormat="1" ht="22.8" customHeight="1">
      <c r="A86" s="12"/>
      <c r="B86" s="189"/>
      <c r="C86" s="190"/>
      <c r="D86" s="191" t="s">
        <v>69</v>
      </c>
      <c r="E86" s="203" t="s">
        <v>78</v>
      </c>
      <c r="F86" s="203" t="s">
        <v>112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SUM(P87:P115)</f>
        <v>0</v>
      </c>
      <c r="Q86" s="197"/>
      <c r="R86" s="198">
        <f>SUM(R87:R115)</f>
        <v>6.395300000000001</v>
      </c>
      <c r="S86" s="197"/>
      <c r="T86" s="199">
        <f>SUM(T87:T115)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78</v>
      </c>
      <c r="AY86" s="200" t="s">
        <v>111</v>
      </c>
      <c r="BK86" s="202">
        <f>SUM(BK87:BK115)</f>
        <v>0</v>
      </c>
    </row>
    <row r="87" spans="1:65" s="2" customFormat="1" ht="33" customHeight="1">
      <c r="A87" s="39"/>
      <c r="B87" s="40"/>
      <c r="C87" s="205" t="s">
        <v>78</v>
      </c>
      <c r="D87" s="205" t="s">
        <v>113</v>
      </c>
      <c r="E87" s="206" t="s">
        <v>205</v>
      </c>
      <c r="F87" s="207" t="s">
        <v>206</v>
      </c>
      <c r="G87" s="208" t="s">
        <v>127</v>
      </c>
      <c r="H87" s="209">
        <v>50880</v>
      </c>
      <c r="I87" s="210"/>
      <c r="J87" s="211">
        <f>ROUND(I87*H87,2)</f>
        <v>0</v>
      </c>
      <c r="K87" s="207" t="s">
        <v>117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118</v>
      </c>
      <c r="AT87" s="216" t="s">
        <v>113</v>
      </c>
      <c r="AU87" s="216" t="s">
        <v>80</v>
      </c>
      <c r="AY87" s="18" t="s">
        <v>111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118</v>
      </c>
      <c r="BM87" s="216" t="s">
        <v>207</v>
      </c>
    </row>
    <row r="88" spans="1:47" s="2" customFormat="1" ht="12">
      <c r="A88" s="39"/>
      <c r="B88" s="40"/>
      <c r="C88" s="41"/>
      <c r="D88" s="218" t="s">
        <v>120</v>
      </c>
      <c r="E88" s="41"/>
      <c r="F88" s="219" t="s">
        <v>208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120</v>
      </c>
      <c r="AU88" s="18" t="s">
        <v>80</v>
      </c>
    </row>
    <row r="89" spans="1:51" s="13" customFormat="1" ht="12">
      <c r="A89" s="13"/>
      <c r="B89" s="223"/>
      <c r="C89" s="224"/>
      <c r="D89" s="225" t="s">
        <v>122</v>
      </c>
      <c r="E89" s="226" t="s">
        <v>19</v>
      </c>
      <c r="F89" s="227" t="s">
        <v>209</v>
      </c>
      <c r="G89" s="224"/>
      <c r="H89" s="228">
        <v>50880</v>
      </c>
      <c r="I89" s="229"/>
      <c r="J89" s="224"/>
      <c r="K89" s="224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122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111</v>
      </c>
    </row>
    <row r="90" spans="1:65" s="2" customFormat="1" ht="24.15" customHeight="1">
      <c r="A90" s="39"/>
      <c r="B90" s="40"/>
      <c r="C90" s="205" t="s">
        <v>80</v>
      </c>
      <c r="D90" s="205" t="s">
        <v>113</v>
      </c>
      <c r="E90" s="206" t="s">
        <v>210</v>
      </c>
      <c r="F90" s="207" t="s">
        <v>211</v>
      </c>
      <c r="G90" s="208" t="s">
        <v>127</v>
      </c>
      <c r="H90" s="209">
        <v>50880</v>
      </c>
      <c r="I90" s="210"/>
      <c r="J90" s="211">
        <f>ROUND(I90*H90,2)</f>
        <v>0</v>
      </c>
      <c r="K90" s="207" t="s">
        <v>117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118</v>
      </c>
      <c r="AT90" s="216" t="s">
        <v>113</v>
      </c>
      <c r="AU90" s="216" t="s">
        <v>80</v>
      </c>
      <c r="AY90" s="18" t="s">
        <v>111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118</v>
      </c>
      <c r="BM90" s="216" t="s">
        <v>212</v>
      </c>
    </row>
    <row r="91" spans="1:47" s="2" customFormat="1" ht="12">
      <c r="A91" s="39"/>
      <c r="B91" s="40"/>
      <c r="C91" s="41"/>
      <c r="D91" s="218" t="s">
        <v>120</v>
      </c>
      <c r="E91" s="41"/>
      <c r="F91" s="219" t="s">
        <v>213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120</v>
      </c>
      <c r="AU91" s="18" t="s">
        <v>80</v>
      </c>
    </row>
    <row r="92" spans="1:51" s="13" customFormat="1" ht="12">
      <c r="A92" s="13"/>
      <c r="B92" s="223"/>
      <c r="C92" s="224"/>
      <c r="D92" s="225" t="s">
        <v>122</v>
      </c>
      <c r="E92" s="226" t="s">
        <v>19</v>
      </c>
      <c r="F92" s="227" t="s">
        <v>209</v>
      </c>
      <c r="G92" s="224"/>
      <c r="H92" s="228">
        <v>50880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122</v>
      </c>
      <c r="AU92" s="234" t="s">
        <v>80</v>
      </c>
      <c r="AV92" s="13" t="s">
        <v>80</v>
      </c>
      <c r="AW92" s="13" t="s">
        <v>32</v>
      </c>
      <c r="AX92" s="13" t="s">
        <v>78</v>
      </c>
      <c r="AY92" s="234" t="s">
        <v>111</v>
      </c>
    </row>
    <row r="93" spans="1:65" s="2" customFormat="1" ht="16.5" customHeight="1">
      <c r="A93" s="39"/>
      <c r="B93" s="40"/>
      <c r="C93" s="246" t="s">
        <v>132</v>
      </c>
      <c r="D93" s="246" t="s">
        <v>133</v>
      </c>
      <c r="E93" s="247" t="s">
        <v>214</v>
      </c>
      <c r="F93" s="248" t="s">
        <v>215</v>
      </c>
      <c r="G93" s="249" t="s">
        <v>216</v>
      </c>
      <c r="H93" s="250">
        <v>1175.3</v>
      </c>
      <c r="I93" s="251"/>
      <c r="J93" s="252">
        <f>ROUND(I93*H93,2)</f>
        <v>0</v>
      </c>
      <c r="K93" s="248" t="s">
        <v>117</v>
      </c>
      <c r="L93" s="253"/>
      <c r="M93" s="254" t="s">
        <v>19</v>
      </c>
      <c r="N93" s="255" t="s">
        <v>41</v>
      </c>
      <c r="O93" s="85"/>
      <c r="P93" s="214">
        <f>O93*H93</f>
        <v>0</v>
      </c>
      <c r="Q93" s="214">
        <v>0.001</v>
      </c>
      <c r="R93" s="214">
        <f>Q93*H93</f>
        <v>1.1753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137</v>
      </c>
      <c r="AT93" s="216" t="s">
        <v>133</v>
      </c>
      <c r="AU93" s="216" t="s">
        <v>80</v>
      </c>
      <c r="AY93" s="18" t="s">
        <v>111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118</v>
      </c>
      <c r="BM93" s="216" t="s">
        <v>217</v>
      </c>
    </row>
    <row r="94" spans="1:51" s="13" customFormat="1" ht="12">
      <c r="A94" s="13"/>
      <c r="B94" s="223"/>
      <c r="C94" s="224"/>
      <c r="D94" s="225" t="s">
        <v>122</v>
      </c>
      <c r="E94" s="226" t="s">
        <v>19</v>
      </c>
      <c r="F94" s="227" t="s">
        <v>218</v>
      </c>
      <c r="G94" s="224"/>
      <c r="H94" s="228">
        <v>138.4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122</v>
      </c>
      <c r="AU94" s="234" t="s">
        <v>80</v>
      </c>
      <c r="AV94" s="13" t="s">
        <v>80</v>
      </c>
      <c r="AW94" s="13" t="s">
        <v>32</v>
      </c>
      <c r="AX94" s="13" t="s">
        <v>70</v>
      </c>
      <c r="AY94" s="234" t="s">
        <v>111</v>
      </c>
    </row>
    <row r="95" spans="1:51" s="13" customFormat="1" ht="12">
      <c r="A95" s="13"/>
      <c r="B95" s="223"/>
      <c r="C95" s="224"/>
      <c r="D95" s="225" t="s">
        <v>122</v>
      </c>
      <c r="E95" s="226" t="s">
        <v>19</v>
      </c>
      <c r="F95" s="227" t="s">
        <v>219</v>
      </c>
      <c r="G95" s="224"/>
      <c r="H95" s="228">
        <v>1175.3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122</v>
      </c>
      <c r="AU95" s="234" t="s">
        <v>80</v>
      </c>
      <c r="AV95" s="13" t="s">
        <v>80</v>
      </c>
      <c r="AW95" s="13" t="s">
        <v>32</v>
      </c>
      <c r="AX95" s="13" t="s">
        <v>78</v>
      </c>
      <c r="AY95" s="234" t="s">
        <v>111</v>
      </c>
    </row>
    <row r="96" spans="1:65" s="2" customFormat="1" ht="21.75" customHeight="1">
      <c r="A96" s="39"/>
      <c r="B96" s="40"/>
      <c r="C96" s="205" t="s">
        <v>118</v>
      </c>
      <c r="D96" s="205" t="s">
        <v>113</v>
      </c>
      <c r="E96" s="206" t="s">
        <v>220</v>
      </c>
      <c r="F96" s="207" t="s">
        <v>221</v>
      </c>
      <c r="G96" s="208" t="s">
        <v>222</v>
      </c>
      <c r="H96" s="209">
        <v>5.088</v>
      </c>
      <c r="I96" s="210"/>
      <c r="J96" s="211">
        <f>ROUND(I96*H96,2)</f>
        <v>0</v>
      </c>
      <c r="K96" s="207" t="s">
        <v>117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118</v>
      </c>
      <c r="AT96" s="216" t="s">
        <v>113</v>
      </c>
      <c r="AU96" s="216" t="s">
        <v>80</v>
      </c>
      <c r="AY96" s="18" t="s">
        <v>111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118</v>
      </c>
      <c r="BM96" s="216" t="s">
        <v>223</v>
      </c>
    </row>
    <row r="97" spans="1:47" s="2" customFormat="1" ht="12">
      <c r="A97" s="39"/>
      <c r="B97" s="40"/>
      <c r="C97" s="41"/>
      <c r="D97" s="218" t="s">
        <v>120</v>
      </c>
      <c r="E97" s="41"/>
      <c r="F97" s="219" t="s">
        <v>224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120</v>
      </c>
      <c r="AU97" s="18" t="s">
        <v>80</v>
      </c>
    </row>
    <row r="98" spans="1:51" s="13" customFormat="1" ht="12">
      <c r="A98" s="13"/>
      <c r="B98" s="223"/>
      <c r="C98" s="224"/>
      <c r="D98" s="225" t="s">
        <v>122</v>
      </c>
      <c r="E98" s="226" t="s">
        <v>19</v>
      </c>
      <c r="F98" s="227" t="s">
        <v>225</v>
      </c>
      <c r="G98" s="224"/>
      <c r="H98" s="228">
        <v>5.088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122</v>
      </c>
      <c r="AU98" s="234" t="s">
        <v>80</v>
      </c>
      <c r="AV98" s="13" t="s">
        <v>80</v>
      </c>
      <c r="AW98" s="13" t="s">
        <v>32</v>
      </c>
      <c r="AX98" s="13" t="s">
        <v>78</v>
      </c>
      <c r="AY98" s="234" t="s">
        <v>111</v>
      </c>
    </row>
    <row r="99" spans="1:65" s="2" customFormat="1" ht="21.75" customHeight="1">
      <c r="A99" s="39"/>
      <c r="B99" s="40"/>
      <c r="C99" s="205" t="s">
        <v>148</v>
      </c>
      <c r="D99" s="205" t="s">
        <v>113</v>
      </c>
      <c r="E99" s="206" t="s">
        <v>226</v>
      </c>
      <c r="F99" s="207" t="s">
        <v>227</v>
      </c>
      <c r="G99" s="208" t="s">
        <v>175</v>
      </c>
      <c r="H99" s="209">
        <v>176</v>
      </c>
      <c r="I99" s="210"/>
      <c r="J99" s="211">
        <f>ROUND(I99*H99,2)</f>
        <v>0</v>
      </c>
      <c r="K99" s="207" t="s">
        <v>117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0.01125</v>
      </c>
      <c r="R99" s="214">
        <f>Q99*H99</f>
        <v>1.98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118</v>
      </c>
      <c r="AT99" s="216" t="s">
        <v>113</v>
      </c>
      <c r="AU99" s="216" t="s">
        <v>80</v>
      </c>
      <c r="AY99" s="18" t="s">
        <v>111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118</v>
      </c>
      <c r="BM99" s="216" t="s">
        <v>228</v>
      </c>
    </row>
    <row r="100" spans="1:47" s="2" customFormat="1" ht="12">
      <c r="A100" s="39"/>
      <c r="B100" s="40"/>
      <c r="C100" s="41"/>
      <c r="D100" s="218" t="s">
        <v>120</v>
      </c>
      <c r="E100" s="41"/>
      <c r="F100" s="219" t="s">
        <v>229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120</v>
      </c>
      <c r="AU100" s="18" t="s">
        <v>80</v>
      </c>
    </row>
    <row r="101" spans="1:51" s="13" customFormat="1" ht="12">
      <c r="A101" s="13"/>
      <c r="B101" s="223"/>
      <c r="C101" s="224"/>
      <c r="D101" s="225" t="s">
        <v>122</v>
      </c>
      <c r="E101" s="226" t="s">
        <v>19</v>
      </c>
      <c r="F101" s="227" t="s">
        <v>230</v>
      </c>
      <c r="G101" s="224"/>
      <c r="H101" s="228">
        <v>176</v>
      </c>
      <c r="I101" s="229"/>
      <c r="J101" s="224"/>
      <c r="K101" s="224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122</v>
      </c>
      <c r="AU101" s="234" t="s">
        <v>80</v>
      </c>
      <c r="AV101" s="13" t="s">
        <v>80</v>
      </c>
      <c r="AW101" s="13" t="s">
        <v>32</v>
      </c>
      <c r="AX101" s="13" t="s">
        <v>78</v>
      </c>
      <c r="AY101" s="234" t="s">
        <v>111</v>
      </c>
    </row>
    <row r="102" spans="1:65" s="2" customFormat="1" ht="16.5" customHeight="1">
      <c r="A102" s="39"/>
      <c r="B102" s="40"/>
      <c r="C102" s="205" t="s">
        <v>155</v>
      </c>
      <c r="D102" s="205" t="s">
        <v>113</v>
      </c>
      <c r="E102" s="206" t="s">
        <v>125</v>
      </c>
      <c r="F102" s="207" t="s">
        <v>126</v>
      </c>
      <c r="G102" s="208" t="s">
        <v>127</v>
      </c>
      <c r="H102" s="209">
        <v>162</v>
      </c>
      <c r="I102" s="210"/>
      <c r="J102" s="211">
        <f>ROUND(I102*H102,2)</f>
        <v>0</v>
      </c>
      <c r="K102" s="207" t="s">
        <v>117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118</v>
      </c>
      <c r="AT102" s="216" t="s">
        <v>113</v>
      </c>
      <c r="AU102" s="216" t="s">
        <v>80</v>
      </c>
      <c r="AY102" s="18" t="s">
        <v>111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118</v>
      </c>
      <c r="BM102" s="216" t="s">
        <v>231</v>
      </c>
    </row>
    <row r="103" spans="1:47" s="2" customFormat="1" ht="12">
      <c r="A103" s="39"/>
      <c r="B103" s="40"/>
      <c r="C103" s="41"/>
      <c r="D103" s="218" t="s">
        <v>120</v>
      </c>
      <c r="E103" s="41"/>
      <c r="F103" s="219" t="s">
        <v>129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120</v>
      </c>
      <c r="AU103" s="18" t="s">
        <v>80</v>
      </c>
    </row>
    <row r="104" spans="1:51" s="13" customFormat="1" ht="12">
      <c r="A104" s="13"/>
      <c r="B104" s="223"/>
      <c r="C104" s="224"/>
      <c r="D104" s="225" t="s">
        <v>122</v>
      </c>
      <c r="E104" s="226" t="s">
        <v>19</v>
      </c>
      <c r="F104" s="227" t="s">
        <v>232</v>
      </c>
      <c r="G104" s="224"/>
      <c r="H104" s="228">
        <v>67.75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122</v>
      </c>
      <c r="AU104" s="234" t="s">
        <v>80</v>
      </c>
      <c r="AV104" s="13" t="s">
        <v>80</v>
      </c>
      <c r="AW104" s="13" t="s">
        <v>32</v>
      </c>
      <c r="AX104" s="13" t="s">
        <v>70</v>
      </c>
      <c r="AY104" s="234" t="s">
        <v>111</v>
      </c>
    </row>
    <row r="105" spans="1:51" s="13" customFormat="1" ht="12">
      <c r="A105" s="13"/>
      <c r="B105" s="223"/>
      <c r="C105" s="224"/>
      <c r="D105" s="225" t="s">
        <v>122</v>
      </c>
      <c r="E105" s="226" t="s">
        <v>19</v>
      </c>
      <c r="F105" s="227" t="s">
        <v>233</v>
      </c>
      <c r="G105" s="224"/>
      <c r="H105" s="228">
        <v>94.25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122</v>
      </c>
      <c r="AU105" s="234" t="s">
        <v>80</v>
      </c>
      <c r="AV105" s="13" t="s">
        <v>80</v>
      </c>
      <c r="AW105" s="13" t="s">
        <v>32</v>
      </c>
      <c r="AX105" s="13" t="s">
        <v>70</v>
      </c>
      <c r="AY105" s="234" t="s">
        <v>111</v>
      </c>
    </row>
    <row r="106" spans="1:51" s="14" customFormat="1" ht="12">
      <c r="A106" s="14"/>
      <c r="B106" s="235"/>
      <c r="C106" s="236"/>
      <c r="D106" s="225" t="s">
        <v>122</v>
      </c>
      <c r="E106" s="237" t="s">
        <v>19</v>
      </c>
      <c r="F106" s="238" t="s">
        <v>124</v>
      </c>
      <c r="G106" s="236"/>
      <c r="H106" s="239">
        <v>162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122</v>
      </c>
      <c r="AU106" s="245" t="s">
        <v>80</v>
      </c>
      <c r="AV106" s="14" t="s">
        <v>118</v>
      </c>
      <c r="AW106" s="14" t="s">
        <v>32</v>
      </c>
      <c r="AX106" s="14" t="s">
        <v>78</v>
      </c>
      <c r="AY106" s="245" t="s">
        <v>111</v>
      </c>
    </row>
    <row r="107" spans="1:65" s="2" customFormat="1" ht="16.5" customHeight="1">
      <c r="A107" s="39"/>
      <c r="B107" s="40"/>
      <c r="C107" s="246" t="s">
        <v>163</v>
      </c>
      <c r="D107" s="246" t="s">
        <v>133</v>
      </c>
      <c r="E107" s="247" t="s">
        <v>134</v>
      </c>
      <c r="F107" s="248" t="s">
        <v>135</v>
      </c>
      <c r="G107" s="249" t="s">
        <v>136</v>
      </c>
      <c r="H107" s="250">
        <v>16.2</v>
      </c>
      <c r="I107" s="251"/>
      <c r="J107" s="252">
        <f>ROUND(I107*H107,2)</f>
        <v>0</v>
      </c>
      <c r="K107" s="248" t="s">
        <v>117</v>
      </c>
      <c r="L107" s="253"/>
      <c r="M107" s="254" t="s">
        <v>19</v>
      </c>
      <c r="N107" s="255" t="s">
        <v>41</v>
      </c>
      <c r="O107" s="85"/>
      <c r="P107" s="214">
        <f>O107*H107</f>
        <v>0</v>
      </c>
      <c r="Q107" s="214">
        <v>0.2</v>
      </c>
      <c r="R107" s="214">
        <f>Q107*H107</f>
        <v>3.24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137</v>
      </c>
      <c r="AT107" s="216" t="s">
        <v>133</v>
      </c>
      <c r="AU107" s="216" t="s">
        <v>80</v>
      </c>
      <c r="AY107" s="18" t="s">
        <v>111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118</v>
      </c>
      <c r="BM107" s="216" t="s">
        <v>234</v>
      </c>
    </row>
    <row r="108" spans="1:51" s="13" customFormat="1" ht="12">
      <c r="A108" s="13"/>
      <c r="B108" s="223"/>
      <c r="C108" s="224"/>
      <c r="D108" s="225" t="s">
        <v>122</v>
      </c>
      <c r="E108" s="226" t="s">
        <v>19</v>
      </c>
      <c r="F108" s="227" t="s">
        <v>235</v>
      </c>
      <c r="G108" s="224"/>
      <c r="H108" s="228">
        <v>6.775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122</v>
      </c>
      <c r="AU108" s="234" t="s">
        <v>80</v>
      </c>
      <c r="AV108" s="13" t="s">
        <v>80</v>
      </c>
      <c r="AW108" s="13" t="s">
        <v>32</v>
      </c>
      <c r="AX108" s="13" t="s">
        <v>70</v>
      </c>
      <c r="AY108" s="234" t="s">
        <v>111</v>
      </c>
    </row>
    <row r="109" spans="1:51" s="13" customFormat="1" ht="12">
      <c r="A109" s="13"/>
      <c r="B109" s="223"/>
      <c r="C109" s="224"/>
      <c r="D109" s="225" t="s">
        <v>122</v>
      </c>
      <c r="E109" s="226" t="s">
        <v>19</v>
      </c>
      <c r="F109" s="227" t="s">
        <v>236</v>
      </c>
      <c r="G109" s="224"/>
      <c r="H109" s="228">
        <v>9.425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122</v>
      </c>
      <c r="AU109" s="234" t="s">
        <v>80</v>
      </c>
      <c r="AV109" s="13" t="s">
        <v>80</v>
      </c>
      <c r="AW109" s="13" t="s">
        <v>32</v>
      </c>
      <c r="AX109" s="13" t="s">
        <v>70</v>
      </c>
      <c r="AY109" s="234" t="s">
        <v>111</v>
      </c>
    </row>
    <row r="110" spans="1:51" s="14" customFormat="1" ht="12">
      <c r="A110" s="14"/>
      <c r="B110" s="235"/>
      <c r="C110" s="236"/>
      <c r="D110" s="225" t="s">
        <v>122</v>
      </c>
      <c r="E110" s="237" t="s">
        <v>19</v>
      </c>
      <c r="F110" s="238" t="s">
        <v>124</v>
      </c>
      <c r="G110" s="236"/>
      <c r="H110" s="239">
        <v>16.200000000000003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122</v>
      </c>
      <c r="AU110" s="245" t="s">
        <v>80</v>
      </c>
      <c r="AV110" s="14" t="s">
        <v>118</v>
      </c>
      <c r="AW110" s="14" t="s">
        <v>32</v>
      </c>
      <c r="AX110" s="14" t="s">
        <v>78</v>
      </c>
      <c r="AY110" s="245" t="s">
        <v>111</v>
      </c>
    </row>
    <row r="111" spans="1:65" s="2" customFormat="1" ht="16.5" customHeight="1">
      <c r="A111" s="39"/>
      <c r="B111" s="40"/>
      <c r="C111" s="205" t="s">
        <v>137</v>
      </c>
      <c r="D111" s="205" t="s">
        <v>113</v>
      </c>
      <c r="E111" s="206" t="s">
        <v>237</v>
      </c>
      <c r="F111" s="207" t="s">
        <v>238</v>
      </c>
      <c r="G111" s="208" t="s">
        <v>127</v>
      </c>
      <c r="H111" s="209">
        <v>50880</v>
      </c>
      <c r="I111" s="210"/>
      <c r="J111" s="211">
        <f>ROUND(I111*H111,2)</f>
        <v>0</v>
      </c>
      <c r="K111" s="207" t="s">
        <v>117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118</v>
      </c>
      <c r="AT111" s="216" t="s">
        <v>113</v>
      </c>
      <c r="AU111" s="216" t="s">
        <v>80</v>
      </c>
      <c r="AY111" s="18" t="s">
        <v>111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118</v>
      </c>
      <c r="BM111" s="216" t="s">
        <v>239</v>
      </c>
    </row>
    <row r="112" spans="1:47" s="2" customFormat="1" ht="12">
      <c r="A112" s="39"/>
      <c r="B112" s="40"/>
      <c r="C112" s="41"/>
      <c r="D112" s="218" t="s">
        <v>120</v>
      </c>
      <c r="E112" s="41"/>
      <c r="F112" s="219" t="s">
        <v>240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120</v>
      </c>
      <c r="AU112" s="18" t="s">
        <v>80</v>
      </c>
    </row>
    <row r="113" spans="1:51" s="13" customFormat="1" ht="12">
      <c r="A113" s="13"/>
      <c r="B113" s="223"/>
      <c r="C113" s="224"/>
      <c r="D113" s="225" t="s">
        <v>122</v>
      </c>
      <c r="E113" s="226" t="s">
        <v>19</v>
      </c>
      <c r="F113" s="227" t="s">
        <v>209</v>
      </c>
      <c r="G113" s="224"/>
      <c r="H113" s="228">
        <v>50880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122</v>
      </c>
      <c r="AU113" s="234" t="s">
        <v>80</v>
      </c>
      <c r="AV113" s="13" t="s">
        <v>80</v>
      </c>
      <c r="AW113" s="13" t="s">
        <v>32</v>
      </c>
      <c r="AX113" s="13" t="s">
        <v>78</v>
      </c>
      <c r="AY113" s="234" t="s">
        <v>111</v>
      </c>
    </row>
    <row r="114" spans="1:65" s="2" customFormat="1" ht="16.5" customHeight="1">
      <c r="A114" s="39"/>
      <c r="B114" s="40"/>
      <c r="C114" s="205" t="s">
        <v>172</v>
      </c>
      <c r="D114" s="205" t="s">
        <v>113</v>
      </c>
      <c r="E114" s="206" t="s">
        <v>241</v>
      </c>
      <c r="F114" s="207" t="s">
        <v>242</v>
      </c>
      <c r="G114" s="208" t="s">
        <v>127</v>
      </c>
      <c r="H114" s="209">
        <v>50880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41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118</v>
      </c>
      <c r="AT114" s="216" t="s">
        <v>113</v>
      </c>
      <c r="AU114" s="216" t="s">
        <v>80</v>
      </c>
      <c r="AY114" s="18" t="s">
        <v>111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78</v>
      </c>
      <c r="BK114" s="217">
        <f>ROUND(I114*H114,2)</f>
        <v>0</v>
      </c>
      <c r="BL114" s="18" t="s">
        <v>118</v>
      </c>
      <c r="BM114" s="216" t="s">
        <v>243</v>
      </c>
    </row>
    <row r="115" spans="1:51" s="13" customFormat="1" ht="12">
      <c r="A115" s="13"/>
      <c r="B115" s="223"/>
      <c r="C115" s="224"/>
      <c r="D115" s="225" t="s">
        <v>122</v>
      </c>
      <c r="E115" s="226" t="s">
        <v>19</v>
      </c>
      <c r="F115" s="227" t="s">
        <v>209</v>
      </c>
      <c r="G115" s="224"/>
      <c r="H115" s="228">
        <v>50880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122</v>
      </c>
      <c r="AU115" s="234" t="s">
        <v>80</v>
      </c>
      <c r="AV115" s="13" t="s">
        <v>80</v>
      </c>
      <c r="AW115" s="13" t="s">
        <v>32</v>
      </c>
      <c r="AX115" s="13" t="s">
        <v>78</v>
      </c>
      <c r="AY115" s="234" t="s">
        <v>111</v>
      </c>
    </row>
    <row r="116" spans="1:63" s="12" customFormat="1" ht="22.8" customHeight="1">
      <c r="A116" s="12"/>
      <c r="B116" s="189"/>
      <c r="C116" s="190"/>
      <c r="D116" s="191" t="s">
        <v>69</v>
      </c>
      <c r="E116" s="203" t="s">
        <v>141</v>
      </c>
      <c r="F116" s="203" t="s">
        <v>142</v>
      </c>
      <c r="G116" s="190"/>
      <c r="H116" s="190"/>
      <c r="I116" s="193"/>
      <c r="J116" s="204">
        <f>BK116</f>
        <v>0</v>
      </c>
      <c r="K116" s="190"/>
      <c r="L116" s="195"/>
      <c r="M116" s="196"/>
      <c r="N116" s="197"/>
      <c r="O116" s="197"/>
      <c r="P116" s="198">
        <f>P117+SUM(P118:P168)</f>
        <v>0</v>
      </c>
      <c r="Q116" s="197"/>
      <c r="R116" s="198">
        <f>R117+SUM(R118:R168)</f>
        <v>8.699639999999999</v>
      </c>
      <c r="S116" s="197"/>
      <c r="T116" s="199">
        <f>T117+SUM(T118:T168)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78</v>
      </c>
      <c r="AT116" s="201" t="s">
        <v>69</v>
      </c>
      <c r="AU116" s="201" t="s">
        <v>78</v>
      </c>
      <c r="AY116" s="200" t="s">
        <v>111</v>
      </c>
      <c r="BK116" s="202">
        <f>BK117+SUM(BK118:BK168)</f>
        <v>0</v>
      </c>
    </row>
    <row r="117" spans="1:65" s="2" customFormat="1" ht="16.5" customHeight="1">
      <c r="A117" s="39"/>
      <c r="B117" s="40"/>
      <c r="C117" s="246" t="s">
        <v>180</v>
      </c>
      <c r="D117" s="246" t="s">
        <v>133</v>
      </c>
      <c r="E117" s="247" t="s">
        <v>244</v>
      </c>
      <c r="F117" s="248" t="s">
        <v>245</v>
      </c>
      <c r="G117" s="249" t="s">
        <v>116</v>
      </c>
      <c r="H117" s="250">
        <v>84</v>
      </c>
      <c r="I117" s="251"/>
      <c r="J117" s="252">
        <f>ROUND(I117*H117,2)</f>
        <v>0</v>
      </c>
      <c r="K117" s="248" t="s">
        <v>19</v>
      </c>
      <c r="L117" s="253"/>
      <c r="M117" s="254" t="s">
        <v>19</v>
      </c>
      <c r="N117" s="255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137</v>
      </c>
      <c r="AT117" s="216" t="s">
        <v>133</v>
      </c>
      <c r="AU117" s="216" t="s">
        <v>80</v>
      </c>
      <c r="AY117" s="18" t="s">
        <v>111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118</v>
      </c>
      <c r="BM117" s="216" t="s">
        <v>246</v>
      </c>
    </row>
    <row r="118" spans="1:51" s="13" customFormat="1" ht="12">
      <c r="A118" s="13"/>
      <c r="B118" s="223"/>
      <c r="C118" s="224"/>
      <c r="D118" s="225" t="s">
        <v>122</v>
      </c>
      <c r="E118" s="226" t="s">
        <v>19</v>
      </c>
      <c r="F118" s="227" t="s">
        <v>247</v>
      </c>
      <c r="G118" s="224"/>
      <c r="H118" s="228">
        <v>84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122</v>
      </c>
      <c r="AU118" s="234" t="s">
        <v>80</v>
      </c>
      <c r="AV118" s="13" t="s">
        <v>80</v>
      </c>
      <c r="AW118" s="13" t="s">
        <v>32</v>
      </c>
      <c r="AX118" s="13" t="s">
        <v>78</v>
      </c>
      <c r="AY118" s="234" t="s">
        <v>111</v>
      </c>
    </row>
    <row r="119" spans="1:65" s="2" customFormat="1" ht="16.5" customHeight="1">
      <c r="A119" s="39"/>
      <c r="B119" s="40"/>
      <c r="C119" s="246" t="s">
        <v>186</v>
      </c>
      <c r="D119" s="246" t="s">
        <v>133</v>
      </c>
      <c r="E119" s="247" t="s">
        <v>248</v>
      </c>
      <c r="F119" s="248" t="s">
        <v>249</v>
      </c>
      <c r="G119" s="249" t="s">
        <v>116</v>
      </c>
      <c r="H119" s="250">
        <v>61</v>
      </c>
      <c r="I119" s="251"/>
      <c r="J119" s="252">
        <f>ROUND(I119*H119,2)</f>
        <v>0</v>
      </c>
      <c r="K119" s="248" t="s">
        <v>19</v>
      </c>
      <c r="L119" s="253"/>
      <c r="M119" s="254" t="s">
        <v>19</v>
      </c>
      <c r="N119" s="255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137</v>
      </c>
      <c r="AT119" s="216" t="s">
        <v>133</v>
      </c>
      <c r="AU119" s="216" t="s">
        <v>80</v>
      </c>
      <c r="AY119" s="18" t="s">
        <v>111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118</v>
      </c>
      <c r="BM119" s="216" t="s">
        <v>250</v>
      </c>
    </row>
    <row r="120" spans="1:65" s="2" customFormat="1" ht="16.5" customHeight="1">
      <c r="A120" s="39"/>
      <c r="B120" s="40"/>
      <c r="C120" s="246" t="s">
        <v>191</v>
      </c>
      <c r="D120" s="246" t="s">
        <v>133</v>
      </c>
      <c r="E120" s="247" t="s">
        <v>251</v>
      </c>
      <c r="F120" s="248" t="s">
        <v>252</v>
      </c>
      <c r="G120" s="249" t="s">
        <v>116</v>
      </c>
      <c r="H120" s="250">
        <v>24</v>
      </c>
      <c r="I120" s="251"/>
      <c r="J120" s="252">
        <f>ROUND(I120*H120,2)</f>
        <v>0</v>
      </c>
      <c r="K120" s="248" t="s">
        <v>19</v>
      </c>
      <c r="L120" s="253"/>
      <c r="M120" s="254" t="s">
        <v>19</v>
      </c>
      <c r="N120" s="255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137</v>
      </c>
      <c r="AT120" s="216" t="s">
        <v>133</v>
      </c>
      <c r="AU120" s="216" t="s">
        <v>80</v>
      </c>
      <c r="AY120" s="18" t="s">
        <v>111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118</v>
      </c>
      <c r="BM120" s="216" t="s">
        <v>253</v>
      </c>
    </row>
    <row r="121" spans="1:65" s="2" customFormat="1" ht="16.5" customHeight="1">
      <c r="A121" s="39"/>
      <c r="B121" s="40"/>
      <c r="C121" s="246" t="s">
        <v>254</v>
      </c>
      <c r="D121" s="246" t="s">
        <v>133</v>
      </c>
      <c r="E121" s="247" t="s">
        <v>255</v>
      </c>
      <c r="F121" s="248" t="s">
        <v>256</v>
      </c>
      <c r="G121" s="249" t="s">
        <v>116</v>
      </c>
      <c r="H121" s="250">
        <v>33</v>
      </c>
      <c r="I121" s="251"/>
      <c r="J121" s="252">
        <f>ROUND(I121*H121,2)</f>
        <v>0</v>
      </c>
      <c r="K121" s="248" t="s">
        <v>19</v>
      </c>
      <c r="L121" s="253"/>
      <c r="M121" s="254" t="s">
        <v>19</v>
      </c>
      <c r="N121" s="255" t="s">
        <v>41</v>
      </c>
      <c r="O121" s="85"/>
      <c r="P121" s="214">
        <f>O121*H121</f>
        <v>0</v>
      </c>
      <c r="Q121" s="214">
        <v>0.027</v>
      </c>
      <c r="R121" s="214">
        <f>Q121*H121</f>
        <v>0.891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137</v>
      </c>
      <c r="AT121" s="216" t="s">
        <v>133</v>
      </c>
      <c r="AU121" s="216" t="s">
        <v>80</v>
      </c>
      <c r="AY121" s="18" t="s">
        <v>111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118</v>
      </c>
      <c r="BM121" s="216" t="s">
        <v>257</v>
      </c>
    </row>
    <row r="122" spans="1:51" s="13" customFormat="1" ht="12">
      <c r="A122" s="13"/>
      <c r="B122" s="223"/>
      <c r="C122" s="224"/>
      <c r="D122" s="225" t="s">
        <v>122</v>
      </c>
      <c r="E122" s="226" t="s">
        <v>19</v>
      </c>
      <c r="F122" s="227" t="s">
        <v>258</v>
      </c>
      <c r="G122" s="224"/>
      <c r="H122" s="228">
        <v>33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122</v>
      </c>
      <c r="AU122" s="234" t="s">
        <v>80</v>
      </c>
      <c r="AV122" s="13" t="s">
        <v>80</v>
      </c>
      <c r="AW122" s="13" t="s">
        <v>32</v>
      </c>
      <c r="AX122" s="13" t="s">
        <v>78</v>
      </c>
      <c r="AY122" s="234" t="s">
        <v>111</v>
      </c>
    </row>
    <row r="123" spans="1:65" s="2" customFormat="1" ht="16.5" customHeight="1">
      <c r="A123" s="39"/>
      <c r="B123" s="40"/>
      <c r="C123" s="246" t="s">
        <v>259</v>
      </c>
      <c r="D123" s="246" t="s">
        <v>133</v>
      </c>
      <c r="E123" s="247" t="s">
        <v>260</v>
      </c>
      <c r="F123" s="248" t="s">
        <v>261</v>
      </c>
      <c r="G123" s="249" t="s">
        <v>116</v>
      </c>
      <c r="H123" s="250">
        <v>25</v>
      </c>
      <c r="I123" s="251"/>
      <c r="J123" s="252">
        <f>ROUND(I123*H123,2)</f>
        <v>0</v>
      </c>
      <c r="K123" s="248" t="s">
        <v>19</v>
      </c>
      <c r="L123" s="253"/>
      <c r="M123" s="254" t="s">
        <v>19</v>
      </c>
      <c r="N123" s="255" t="s">
        <v>41</v>
      </c>
      <c r="O123" s="85"/>
      <c r="P123" s="214">
        <f>O123*H123</f>
        <v>0</v>
      </c>
      <c r="Q123" s="214">
        <v>0.063</v>
      </c>
      <c r="R123" s="214">
        <f>Q123*H123</f>
        <v>1.575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137</v>
      </c>
      <c r="AT123" s="216" t="s">
        <v>133</v>
      </c>
      <c r="AU123" s="216" t="s">
        <v>80</v>
      </c>
      <c r="AY123" s="18" t="s">
        <v>111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118</v>
      </c>
      <c r="BM123" s="216" t="s">
        <v>262</v>
      </c>
    </row>
    <row r="124" spans="1:51" s="13" customFormat="1" ht="12">
      <c r="A124" s="13"/>
      <c r="B124" s="223"/>
      <c r="C124" s="224"/>
      <c r="D124" s="225" t="s">
        <v>122</v>
      </c>
      <c r="E124" s="226" t="s">
        <v>19</v>
      </c>
      <c r="F124" s="227" t="s">
        <v>263</v>
      </c>
      <c r="G124" s="224"/>
      <c r="H124" s="228">
        <v>25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122</v>
      </c>
      <c r="AU124" s="234" t="s">
        <v>80</v>
      </c>
      <c r="AV124" s="13" t="s">
        <v>80</v>
      </c>
      <c r="AW124" s="13" t="s">
        <v>32</v>
      </c>
      <c r="AX124" s="13" t="s">
        <v>78</v>
      </c>
      <c r="AY124" s="234" t="s">
        <v>111</v>
      </c>
    </row>
    <row r="125" spans="1:65" s="2" customFormat="1" ht="16.5" customHeight="1">
      <c r="A125" s="39"/>
      <c r="B125" s="40"/>
      <c r="C125" s="246" t="s">
        <v>8</v>
      </c>
      <c r="D125" s="246" t="s">
        <v>133</v>
      </c>
      <c r="E125" s="247" t="s">
        <v>264</v>
      </c>
      <c r="F125" s="248" t="s">
        <v>265</v>
      </c>
      <c r="G125" s="249" t="s">
        <v>116</v>
      </c>
      <c r="H125" s="250">
        <v>20</v>
      </c>
      <c r="I125" s="251"/>
      <c r="J125" s="252">
        <f>ROUND(I125*H125,2)</f>
        <v>0</v>
      </c>
      <c r="K125" s="248" t="s">
        <v>19</v>
      </c>
      <c r="L125" s="253"/>
      <c r="M125" s="254" t="s">
        <v>19</v>
      </c>
      <c r="N125" s="255" t="s">
        <v>41</v>
      </c>
      <c r="O125" s="85"/>
      <c r="P125" s="214">
        <f>O125*H125</f>
        <v>0</v>
      </c>
      <c r="Q125" s="214">
        <v>0.063</v>
      </c>
      <c r="R125" s="214">
        <f>Q125*H125</f>
        <v>1.26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137</v>
      </c>
      <c r="AT125" s="216" t="s">
        <v>133</v>
      </c>
      <c r="AU125" s="216" t="s">
        <v>80</v>
      </c>
      <c r="AY125" s="18" t="s">
        <v>111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118</v>
      </c>
      <c r="BM125" s="216" t="s">
        <v>266</v>
      </c>
    </row>
    <row r="126" spans="1:51" s="13" customFormat="1" ht="12">
      <c r="A126" s="13"/>
      <c r="B126" s="223"/>
      <c r="C126" s="224"/>
      <c r="D126" s="225" t="s">
        <v>122</v>
      </c>
      <c r="E126" s="226" t="s">
        <v>19</v>
      </c>
      <c r="F126" s="227" t="s">
        <v>267</v>
      </c>
      <c r="G126" s="224"/>
      <c r="H126" s="228">
        <v>20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122</v>
      </c>
      <c r="AU126" s="234" t="s">
        <v>80</v>
      </c>
      <c r="AV126" s="13" t="s">
        <v>80</v>
      </c>
      <c r="AW126" s="13" t="s">
        <v>32</v>
      </c>
      <c r="AX126" s="13" t="s">
        <v>78</v>
      </c>
      <c r="AY126" s="234" t="s">
        <v>111</v>
      </c>
    </row>
    <row r="127" spans="1:65" s="2" customFormat="1" ht="16.5" customHeight="1">
      <c r="A127" s="39"/>
      <c r="B127" s="40"/>
      <c r="C127" s="246" t="s">
        <v>268</v>
      </c>
      <c r="D127" s="246" t="s">
        <v>133</v>
      </c>
      <c r="E127" s="247" t="s">
        <v>269</v>
      </c>
      <c r="F127" s="248" t="s">
        <v>270</v>
      </c>
      <c r="G127" s="249" t="s">
        <v>116</v>
      </c>
      <c r="H127" s="250">
        <v>24</v>
      </c>
      <c r="I127" s="251"/>
      <c r="J127" s="252">
        <f>ROUND(I127*H127,2)</f>
        <v>0</v>
      </c>
      <c r="K127" s="248" t="s">
        <v>19</v>
      </c>
      <c r="L127" s="253"/>
      <c r="M127" s="254" t="s">
        <v>19</v>
      </c>
      <c r="N127" s="255" t="s">
        <v>41</v>
      </c>
      <c r="O127" s="85"/>
      <c r="P127" s="214">
        <f>O127*H127</f>
        <v>0</v>
      </c>
      <c r="Q127" s="214">
        <v>0.063</v>
      </c>
      <c r="R127" s="214">
        <f>Q127*H127</f>
        <v>1.512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137</v>
      </c>
      <c r="AT127" s="216" t="s">
        <v>133</v>
      </c>
      <c r="AU127" s="216" t="s">
        <v>80</v>
      </c>
      <c r="AY127" s="18" t="s">
        <v>111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118</v>
      </c>
      <c r="BM127" s="216" t="s">
        <v>271</v>
      </c>
    </row>
    <row r="128" spans="1:65" s="2" customFormat="1" ht="16.5" customHeight="1">
      <c r="A128" s="39"/>
      <c r="B128" s="40"/>
      <c r="C128" s="246" t="s">
        <v>272</v>
      </c>
      <c r="D128" s="246" t="s">
        <v>133</v>
      </c>
      <c r="E128" s="247" t="s">
        <v>273</v>
      </c>
      <c r="F128" s="248" t="s">
        <v>274</v>
      </c>
      <c r="G128" s="249" t="s">
        <v>116</v>
      </c>
      <c r="H128" s="250">
        <v>179</v>
      </c>
      <c r="I128" s="251"/>
      <c r="J128" s="252">
        <f>ROUND(I128*H128,2)</f>
        <v>0</v>
      </c>
      <c r="K128" s="248" t="s">
        <v>19</v>
      </c>
      <c r="L128" s="253"/>
      <c r="M128" s="254" t="s">
        <v>19</v>
      </c>
      <c r="N128" s="255" t="s">
        <v>41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137</v>
      </c>
      <c r="AT128" s="216" t="s">
        <v>133</v>
      </c>
      <c r="AU128" s="216" t="s">
        <v>80</v>
      </c>
      <c r="AY128" s="18" t="s">
        <v>111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78</v>
      </c>
      <c r="BK128" s="217">
        <f>ROUND(I128*H128,2)</f>
        <v>0</v>
      </c>
      <c r="BL128" s="18" t="s">
        <v>118</v>
      </c>
      <c r="BM128" s="216" t="s">
        <v>275</v>
      </c>
    </row>
    <row r="129" spans="1:51" s="13" customFormat="1" ht="12">
      <c r="A129" s="13"/>
      <c r="B129" s="223"/>
      <c r="C129" s="224"/>
      <c r="D129" s="225" t="s">
        <v>122</v>
      </c>
      <c r="E129" s="226" t="s">
        <v>19</v>
      </c>
      <c r="F129" s="227" t="s">
        <v>276</v>
      </c>
      <c r="G129" s="224"/>
      <c r="H129" s="228">
        <v>179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122</v>
      </c>
      <c r="AU129" s="234" t="s">
        <v>80</v>
      </c>
      <c r="AV129" s="13" t="s">
        <v>80</v>
      </c>
      <c r="AW129" s="13" t="s">
        <v>32</v>
      </c>
      <c r="AX129" s="13" t="s">
        <v>78</v>
      </c>
      <c r="AY129" s="234" t="s">
        <v>111</v>
      </c>
    </row>
    <row r="130" spans="1:65" s="2" customFormat="1" ht="16.5" customHeight="1">
      <c r="A130" s="39"/>
      <c r="B130" s="40"/>
      <c r="C130" s="246" t="s">
        <v>141</v>
      </c>
      <c r="D130" s="246" t="s">
        <v>133</v>
      </c>
      <c r="E130" s="247" t="s">
        <v>277</v>
      </c>
      <c r="F130" s="248" t="s">
        <v>278</v>
      </c>
      <c r="G130" s="249" t="s">
        <v>116</v>
      </c>
      <c r="H130" s="250">
        <v>45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41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137</v>
      </c>
      <c r="AT130" s="216" t="s">
        <v>133</v>
      </c>
      <c r="AU130" s="216" t="s">
        <v>80</v>
      </c>
      <c r="AY130" s="18" t="s">
        <v>111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78</v>
      </c>
      <c r="BK130" s="217">
        <f>ROUND(I130*H130,2)</f>
        <v>0</v>
      </c>
      <c r="BL130" s="18" t="s">
        <v>118</v>
      </c>
      <c r="BM130" s="216" t="s">
        <v>279</v>
      </c>
    </row>
    <row r="131" spans="1:51" s="13" customFormat="1" ht="12">
      <c r="A131" s="13"/>
      <c r="B131" s="223"/>
      <c r="C131" s="224"/>
      <c r="D131" s="225" t="s">
        <v>122</v>
      </c>
      <c r="E131" s="226" t="s">
        <v>19</v>
      </c>
      <c r="F131" s="227" t="s">
        <v>280</v>
      </c>
      <c r="G131" s="224"/>
      <c r="H131" s="228">
        <v>45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122</v>
      </c>
      <c r="AU131" s="234" t="s">
        <v>80</v>
      </c>
      <c r="AV131" s="13" t="s">
        <v>80</v>
      </c>
      <c r="AW131" s="13" t="s">
        <v>32</v>
      </c>
      <c r="AX131" s="13" t="s">
        <v>78</v>
      </c>
      <c r="AY131" s="234" t="s">
        <v>111</v>
      </c>
    </row>
    <row r="132" spans="1:65" s="2" customFormat="1" ht="16.5" customHeight="1">
      <c r="A132" s="39"/>
      <c r="B132" s="40"/>
      <c r="C132" s="246" t="s">
        <v>281</v>
      </c>
      <c r="D132" s="246" t="s">
        <v>133</v>
      </c>
      <c r="E132" s="247" t="s">
        <v>282</v>
      </c>
      <c r="F132" s="248" t="s">
        <v>283</v>
      </c>
      <c r="G132" s="249" t="s">
        <v>116</v>
      </c>
      <c r="H132" s="250">
        <v>100</v>
      </c>
      <c r="I132" s="251"/>
      <c r="J132" s="252">
        <f>ROUND(I132*H132,2)</f>
        <v>0</v>
      </c>
      <c r="K132" s="248" t="s">
        <v>19</v>
      </c>
      <c r="L132" s="253"/>
      <c r="M132" s="254" t="s">
        <v>19</v>
      </c>
      <c r="N132" s="255" t="s">
        <v>41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137</v>
      </c>
      <c r="AT132" s="216" t="s">
        <v>133</v>
      </c>
      <c r="AU132" s="216" t="s">
        <v>80</v>
      </c>
      <c r="AY132" s="18" t="s">
        <v>111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78</v>
      </c>
      <c r="BK132" s="217">
        <f>ROUND(I132*H132,2)</f>
        <v>0</v>
      </c>
      <c r="BL132" s="18" t="s">
        <v>118</v>
      </c>
      <c r="BM132" s="216" t="s">
        <v>284</v>
      </c>
    </row>
    <row r="133" spans="1:65" s="2" customFormat="1" ht="16.5" customHeight="1">
      <c r="A133" s="39"/>
      <c r="B133" s="40"/>
      <c r="C133" s="246" t="s">
        <v>267</v>
      </c>
      <c r="D133" s="246" t="s">
        <v>133</v>
      </c>
      <c r="E133" s="247" t="s">
        <v>285</v>
      </c>
      <c r="F133" s="248" t="s">
        <v>286</v>
      </c>
      <c r="G133" s="249" t="s">
        <v>116</v>
      </c>
      <c r="H133" s="250">
        <v>13</v>
      </c>
      <c r="I133" s="251"/>
      <c r="J133" s="252">
        <f>ROUND(I133*H133,2)</f>
        <v>0</v>
      </c>
      <c r="K133" s="248" t="s">
        <v>19</v>
      </c>
      <c r="L133" s="253"/>
      <c r="M133" s="254" t="s">
        <v>19</v>
      </c>
      <c r="N133" s="255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137</v>
      </c>
      <c r="AT133" s="216" t="s">
        <v>133</v>
      </c>
      <c r="AU133" s="216" t="s">
        <v>80</v>
      </c>
      <c r="AY133" s="18" t="s">
        <v>111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118</v>
      </c>
      <c r="BM133" s="216" t="s">
        <v>287</v>
      </c>
    </row>
    <row r="134" spans="1:51" s="13" customFormat="1" ht="12">
      <c r="A134" s="13"/>
      <c r="B134" s="223"/>
      <c r="C134" s="224"/>
      <c r="D134" s="225" t="s">
        <v>122</v>
      </c>
      <c r="E134" s="226" t="s">
        <v>19</v>
      </c>
      <c r="F134" s="227" t="s">
        <v>254</v>
      </c>
      <c r="G134" s="224"/>
      <c r="H134" s="228">
        <v>13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122</v>
      </c>
      <c r="AU134" s="234" t="s">
        <v>80</v>
      </c>
      <c r="AV134" s="13" t="s">
        <v>80</v>
      </c>
      <c r="AW134" s="13" t="s">
        <v>32</v>
      </c>
      <c r="AX134" s="13" t="s">
        <v>78</v>
      </c>
      <c r="AY134" s="234" t="s">
        <v>111</v>
      </c>
    </row>
    <row r="135" spans="1:65" s="2" customFormat="1" ht="16.5" customHeight="1">
      <c r="A135" s="39"/>
      <c r="B135" s="40"/>
      <c r="C135" s="246" t="s">
        <v>7</v>
      </c>
      <c r="D135" s="246" t="s">
        <v>133</v>
      </c>
      <c r="E135" s="247" t="s">
        <v>288</v>
      </c>
      <c r="F135" s="248" t="s">
        <v>289</v>
      </c>
      <c r="G135" s="249" t="s">
        <v>116</v>
      </c>
      <c r="H135" s="250">
        <v>40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41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137</v>
      </c>
      <c r="AT135" s="216" t="s">
        <v>133</v>
      </c>
      <c r="AU135" s="216" t="s">
        <v>80</v>
      </c>
      <c r="AY135" s="18" t="s">
        <v>111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78</v>
      </c>
      <c r="BK135" s="217">
        <f>ROUND(I135*H135,2)</f>
        <v>0</v>
      </c>
      <c r="BL135" s="18" t="s">
        <v>118</v>
      </c>
      <c r="BM135" s="216" t="s">
        <v>290</v>
      </c>
    </row>
    <row r="136" spans="1:65" s="2" customFormat="1" ht="24.15" customHeight="1">
      <c r="A136" s="39"/>
      <c r="B136" s="40"/>
      <c r="C136" s="205" t="s">
        <v>291</v>
      </c>
      <c r="D136" s="205" t="s">
        <v>113</v>
      </c>
      <c r="E136" s="206" t="s">
        <v>292</v>
      </c>
      <c r="F136" s="207" t="s">
        <v>293</v>
      </c>
      <c r="G136" s="208" t="s">
        <v>116</v>
      </c>
      <c r="H136" s="209">
        <v>377</v>
      </c>
      <c r="I136" s="210"/>
      <c r="J136" s="211">
        <f>ROUND(I136*H136,2)</f>
        <v>0</v>
      </c>
      <c r="K136" s="207" t="s">
        <v>117</v>
      </c>
      <c r="L136" s="45"/>
      <c r="M136" s="212" t="s">
        <v>19</v>
      </c>
      <c r="N136" s="213" t="s">
        <v>41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118</v>
      </c>
      <c r="AT136" s="216" t="s">
        <v>113</v>
      </c>
      <c r="AU136" s="216" t="s">
        <v>80</v>
      </c>
      <c r="AY136" s="18" t="s">
        <v>111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78</v>
      </c>
      <c r="BK136" s="217">
        <f>ROUND(I136*H136,2)</f>
        <v>0</v>
      </c>
      <c r="BL136" s="18" t="s">
        <v>118</v>
      </c>
      <c r="BM136" s="216" t="s">
        <v>294</v>
      </c>
    </row>
    <row r="137" spans="1:47" s="2" customFormat="1" ht="12">
      <c r="A137" s="39"/>
      <c r="B137" s="40"/>
      <c r="C137" s="41"/>
      <c r="D137" s="218" t="s">
        <v>120</v>
      </c>
      <c r="E137" s="41"/>
      <c r="F137" s="219" t="s">
        <v>295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120</v>
      </c>
      <c r="AU137" s="18" t="s">
        <v>80</v>
      </c>
    </row>
    <row r="138" spans="1:51" s="13" customFormat="1" ht="12">
      <c r="A138" s="13"/>
      <c r="B138" s="223"/>
      <c r="C138" s="224"/>
      <c r="D138" s="225" t="s">
        <v>122</v>
      </c>
      <c r="E138" s="226" t="s">
        <v>19</v>
      </c>
      <c r="F138" s="227" t="s">
        <v>296</v>
      </c>
      <c r="G138" s="224"/>
      <c r="H138" s="228">
        <v>377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122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111</v>
      </c>
    </row>
    <row r="139" spans="1:51" s="14" customFormat="1" ht="12">
      <c r="A139" s="14"/>
      <c r="B139" s="235"/>
      <c r="C139" s="236"/>
      <c r="D139" s="225" t="s">
        <v>122</v>
      </c>
      <c r="E139" s="237" t="s">
        <v>19</v>
      </c>
      <c r="F139" s="238" t="s">
        <v>124</v>
      </c>
      <c r="G139" s="236"/>
      <c r="H139" s="239">
        <v>377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122</v>
      </c>
      <c r="AU139" s="245" t="s">
        <v>80</v>
      </c>
      <c r="AV139" s="14" t="s">
        <v>118</v>
      </c>
      <c r="AW139" s="14" t="s">
        <v>32</v>
      </c>
      <c r="AX139" s="14" t="s">
        <v>78</v>
      </c>
      <c r="AY139" s="245" t="s">
        <v>111</v>
      </c>
    </row>
    <row r="140" spans="1:65" s="2" customFormat="1" ht="24.15" customHeight="1">
      <c r="A140" s="39"/>
      <c r="B140" s="40"/>
      <c r="C140" s="205" t="s">
        <v>297</v>
      </c>
      <c r="D140" s="205" t="s">
        <v>113</v>
      </c>
      <c r="E140" s="206" t="s">
        <v>298</v>
      </c>
      <c r="F140" s="207" t="s">
        <v>299</v>
      </c>
      <c r="G140" s="208" t="s">
        <v>116</v>
      </c>
      <c r="H140" s="209">
        <v>271</v>
      </c>
      <c r="I140" s="210"/>
      <c r="J140" s="211">
        <f>ROUND(I140*H140,2)</f>
        <v>0</v>
      </c>
      <c r="K140" s="207" t="s">
        <v>117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118</v>
      </c>
      <c r="AT140" s="216" t="s">
        <v>113</v>
      </c>
      <c r="AU140" s="216" t="s">
        <v>80</v>
      </c>
      <c r="AY140" s="18" t="s">
        <v>111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118</v>
      </c>
      <c r="BM140" s="216" t="s">
        <v>300</v>
      </c>
    </row>
    <row r="141" spans="1:47" s="2" customFormat="1" ht="12">
      <c r="A141" s="39"/>
      <c r="B141" s="40"/>
      <c r="C141" s="41"/>
      <c r="D141" s="218" t="s">
        <v>120</v>
      </c>
      <c r="E141" s="41"/>
      <c r="F141" s="219" t="s">
        <v>301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120</v>
      </c>
      <c r="AU141" s="18" t="s">
        <v>80</v>
      </c>
    </row>
    <row r="142" spans="1:51" s="13" customFormat="1" ht="12">
      <c r="A142" s="13"/>
      <c r="B142" s="223"/>
      <c r="C142" s="224"/>
      <c r="D142" s="225" t="s">
        <v>122</v>
      </c>
      <c r="E142" s="226" t="s">
        <v>19</v>
      </c>
      <c r="F142" s="227" t="s">
        <v>302</v>
      </c>
      <c r="G142" s="224"/>
      <c r="H142" s="228">
        <v>271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122</v>
      </c>
      <c r="AU142" s="234" t="s">
        <v>80</v>
      </c>
      <c r="AV142" s="13" t="s">
        <v>80</v>
      </c>
      <c r="AW142" s="13" t="s">
        <v>32</v>
      </c>
      <c r="AX142" s="13" t="s">
        <v>70</v>
      </c>
      <c r="AY142" s="234" t="s">
        <v>111</v>
      </c>
    </row>
    <row r="143" spans="1:51" s="14" customFormat="1" ht="12">
      <c r="A143" s="14"/>
      <c r="B143" s="235"/>
      <c r="C143" s="236"/>
      <c r="D143" s="225" t="s">
        <v>122</v>
      </c>
      <c r="E143" s="237" t="s">
        <v>19</v>
      </c>
      <c r="F143" s="238" t="s">
        <v>124</v>
      </c>
      <c r="G143" s="236"/>
      <c r="H143" s="239">
        <v>271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122</v>
      </c>
      <c r="AU143" s="245" t="s">
        <v>80</v>
      </c>
      <c r="AV143" s="14" t="s">
        <v>118</v>
      </c>
      <c r="AW143" s="14" t="s">
        <v>32</v>
      </c>
      <c r="AX143" s="14" t="s">
        <v>78</v>
      </c>
      <c r="AY143" s="245" t="s">
        <v>111</v>
      </c>
    </row>
    <row r="144" spans="1:65" s="2" customFormat="1" ht="24.15" customHeight="1">
      <c r="A144" s="39"/>
      <c r="B144" s="40"/>
      <c r="C144" s="205" t="s">
        <v>303</v>
      </c>
      <c r="D144" s="205" t="s">
        <v>113</v>
      </c>
      <c r="E144" s="206" t="s">
        <v>304</v>
      </c>
      <c r="F144" s="207" t="s">
        <v>305</v>
      </c>
      <c r="G144" s="208" t="s">
        <v>116</v>
      </c>
      <c r="H144" s="209">
        <v>271</v>
      </c>
      <c r="I144" s="210"/>
      <c r="J144" s="211">
        <f>ROUND(I144*H144,2)</f>
        <v>0</v>
      </c>
      <c r="K144" s="207" t="s">
        <v>117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118</v>
      </c>
      <c r="AT144" s="216" t="s">
        <v>113</v>
      </c>
      <c r="AU144" s="216" t="s">
        <v>80</v>
      </c>
      <c r="AY144" s="18" t="s">
        <v>111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118</v>
      </c>
      <c r="BM144" s="216" t="s">
        <v>306</v>
      </c>
    </row>
    <row r="145" spans="1:47" s="2" customFormat="1" ht="12">
      <c r="A145" s="39"/>
      <c r="B145" s="40"/>
      <c r="C145" s="41"/>
      <c r="D145" s="218" t="s">
        <v>120</v>
      </c>
      <c r="E145" s="41"/>
      <c r="F145" s="219" t="s">
        <v>307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120</v>
      </c>
      <c r="AU145" s="18" t="s">
        <v>80</v>
      </c>
    </row>
    <row r="146" spans="1:51" s="13" customFormat="1" ht="12">
      <c r="A146" s="13"/>
      <c r="B146" s="223"/>
      <c r="C146" s="224"/>
      <c r="D146" s="225" t="s">
        <v>122</v>
      </c>
      <c r="E146" s="226" t="s">
        <v>19</v>
      </c>
      <c r="F146" s="227" t="s">
        <v>308</v>
      </c>
      <c r="G146" s="224"/>
      <c r="H146" s="228">
        <v>271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122</v>
      </c>
      <c r="AU146" s="234" t="s">
        <v>80</v>
      </c>
      <c r="AV146" s="13" t="s">
        <v>80</v>
      </c>
      <c r="AW146" s="13" t="s">
        <v>32</v>
      </c>
      <c r="AX146" s="13" t="s">
        <v>70</v>
      </c>
      <c r="AY146" s="234" t="s">
        <v>111</v>
      </c>
    </row>
    <row r="147" spans="1:51" s="14" customFormat="1" ht="12">
      <c r="A147" s="14"/>
      <c r="B147" s="235"/>
      <c r="C147" s="236"/>
      <c r="D147" s="225" t="s">
        <v>122</v>
      </c>
      <c r="E147" s="237" t="s">
        <v>19</v>
      </c>
      <c r="F147" s="238" t="s">
        <v>124</v>
      </c>
      <c r="G147" s="236"/>
      <c r="H147" s="239">
        <v>271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122</v>
      </c>
      <c r="AU147" s="245" t="s">
        <v>80</v>
      </c>
      <c r="AV147" s="14" t="s">
        <v>118</v>
      </c>
      <c r="AW147" s="14" t="s">
        <v>32</v>
      </c>
      <c r="AX147" s="14" t="s">
        <v>78</v>
      </c>
      <c r="AY147" s="245" t="s">
        <v>111</v>
      </c>
    </row>
    <row r="148" spans="1:65" s="2" customFormat="1" ht="33" customHeight="1">
      <c r="A148" s="39"/>
      <c r="B148" s="40"/>
      <c r="C148" s="205" t="s">
        <v>263</v>
      </c>
      <c r="D148" s="205" t="s">
        <v>113</v>
      </c>
      <c r="E148" s="206" t="s">
        <v>309</v>
      </c>
      <c r="F148" s="207" t="s">
        <v>310</v>
      </c>
      <c r="G148" s="208" t="s">
        <v>116</v>
      </c>
      <c r="H148" s="209">
        <v>377</v>
      </c>
      <c r="I148" s="210"/>
      <c r="J148" s="211">
        <f>ROUND(I148*H148,2)</f>
        <v>0</v>
      </c>
      <c r="K148" s="207" t="s">
        <v>117</v>
      </c>
      <c r="L148" s="45"/>
      <c r="M148" s="212" t="s">
        <v>19</v>
      </c>
      <c r="N148" s="213" t="s">
        <v>41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118</v>
      </c>
      <c r="AT148" s="216" t="s">
        <v>113</v>
      </c>
      <c r="AU148" s="216" t="s">
        <v>80</v>
      </c>
      <c r="AY148" s="18" t="s">
        <v>111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78</v>
      </c>
      <c r="BK148" s="217">
        <f>ROUND(I148*H148,2)</f>
        <v>0</v>
      </c>
      <c r="BL148" s="18" t="s">
        <v>118</v>
      </c>
      <c r="BM148" s="216" t="s">
        <v>311</v>
      </c>
    </row>
    <row r="149" spans="1:47" s="2" customFormat="1" ht="12">
      <c r="A149" s="39"/>
      <c r="B149" s="40"/>
      <c r="C149" s="41"/>
      <c r="D149" s="218" t="s">
        <v>120</v>
      </c>
      <c r="E149" s="41"/>
      <c r="F149" s="219" t="s">
        <v>312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120</v>
      </c>
      <c r="AU149" s="18" t="s">
        <v>80</v>
      </c>
    </row>
    <row r="150" spans="1:51" s="13" customFormat="1" ht="12">
      <c r="A150" s="13"/>
      <c r="B150" s="223"/>
      <c r="C150" s="224"/>
      <c r="D150" s="225" t="s">
        <v>122</v>
      </c>
      <c r="E150" s="226" t="s">
        <v>19</v>
      </c>
      <c r="F150" s="227" t="s">
        <v>296</v>
      </c>
      <c r="G150" s="224"/>
      <c r="H150" s="228">
        <v>377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122</v>
      </c>
      <c r="AU150" s="234" t="s">
        <v>80</v>
      </c>
      <c r="AV150" s="13" t="s">
        <v>80</v>
      </c>
      <c r="AW150" s="13" t="s">
        <v>32</v>
      </c>
      <c r="AX150" s="13" t="s">
        <v>70</v>
      </c>
      <c r="AY150" s="234" t="s">
        <v>111</v>
      </c>
    </row>
    <row r="151" spans="1:51" s="14" customFormat="1" ht="12">
      <c r="A151" s="14"/>
      <c r="B151" s="235"/>
      <c r="C151" s="236"/>
      <c r="D151" s="225" t="s">
        <v>122</v>
      </c>
      <c r="E151" s="237" t="s">
        <v>19</v>
      </c>
      <c r="F151" s="238" t="s">
        <v>124</v>
      </c>
      <c r="G151" s="236"/>
      <c r="H151" s="239">
        <v>377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122</v>
      </c>
      <c r="AU151" s="245" t="s">
        <v>80</v>
      </c>
      <c r="AV151" s="14" t="s">
        <v>118</v>
      </c>
      <c r="AW151" s="14" t="s">
        <v>32</v>
      </c>
      <c r="AX151" s="14" t="s">
        <v>78</v>
      </c>
      <c r="AY151" s="245" t="s">
        <v>111</v>
      </c>
    </row>
    <row r="152" spans="1:65" s="2" customFormat="1" ht="16.5" customHeight="1">
      <c r="A152" s="39"/>
      <c r="B152" s="40"/>
      <c r="C152" s="205" t="s">
        <v>313</v>
      </c>
      <c r="D152" s="205" t="s">
        <v>113</v>
      </c>
      <c r="E152" s="206" t="s">
        <v>143</v>
      </c>
      <c r="F152" s="207" t="s">
        <v>144</v>
      </c>
      <c r="G152" s="208" t="s">
        <v>116</v>
      </c>
      <c r="H152" s="209">
        <v>813</v>
      </c>
      <c r="I152" s="210"/>
      <c r="J152" s="211">
        <f>ROUND(I152*H152,2)</f>
        <v>0</v>
      </c>
      <c r="K152" s="207" t="s">
        <v>117</v>
      </c>
      <c r="L152" s="45"/>
      <c r="M152" s="212" t="s">
        <v>19</v>
      </c>
      <c r="N152" s="213" t="s">
        <v>41</v>
      </c>
      <c r="O152" s="85"/>
      <c r="P152" s="214">
        <f>O152*H152</f>
        <v>0</v>
      </c>
      <c r="Q152" s="214">
        <v>0.0026</v>
      </c>
      <c r="R152" s="214">
        <f>Q152*H152</f>
        <v>2.1138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118</v>
      </c>
      <c r="AT152" s="216" t="s">
        <v>113</v>
      </c>
      <c r="AU152" s="216" t="s">
        <v>80</v>
      </c>
      <c r="AY152" s="18" t="s">
        <v>111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78</v>
      </c>
      <c r="BK152" s="217">
        <f>ROUND(I152*H152,2)</f>
        <v>0</v>
      </c>
      <c r="BL152" s="18" t="s">
        <v>118</v>
      </c>
      <c r="BM152" s="216" t="s">
        <v>314</v>
      </c>
    </row>
    <row r="153" spans="1:47" s="2" customFormat="1" ht="12">
      <c r="A153" s="39"/>
      <c r="B153" s="40"/>
      <c r="C153" s="41"/>
      <c r="D153" s="218" t="s">
        <v>120</v>
      </c>
      <c r="E153" s="41"/>
      <c r="F153" s="219" t="s">
        <v>146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120</v>
      </c>
      <c r="AU153" s="18" t="s">
        <v>80</v>
      </c>
    </row>
    <row r="154" spans="1:51" s="13" customFormat="1" ht="12">
      <c r="A154" s="13"/>
      <c r="B154" s="223"/>
      <c r="C154" s="224"/>
      <c r="D154" s="225" t="s">
        <v>122</v>
      </c>
      <c r="E154" s="226" t="s">
        <v>19</v>
      </c>
      <c r="F154" s="227" t="s">
        <v>315</v>
      </c>
      <c r="G154" s="224"/>
      <c r="H154" s="228">
        <v>813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122</v>
      </c>
      <c r="AU154" s="234" t="s">
        <v>80</v>
      </c>
      <c r="AV154" s="13" t="s">
        <v>80</v>
      </c>
      <c r="AW154" s="13" t="s">
        <v>32</v>
      </c>
      <c r="AX154" s="13" t="s">
        <v>70</v>
      </c>
      <c r="AY154" s="234" t="s">
        <v>111</v>
      </c>
    </row>
    <row r="155" spans="1:51" s="14" customFormat="1" ht="12">
      <c r="A155" s="14"/>
      <c r="B155" s="235"/>
      <c r="C155" s="236"/>
      <c r="D155" s="225" t="s">
        <v>122</v>
      </c>
      <c r="E155" s="237" t="s">
        <v>19</v>
      </c>
      <c r="F155" s="238" t="s">
        <v>124</v>
      </c>
      <c r="G155" s="236"/>
      <c r="H155" s="239">
        <v>813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122</v>
      </c>
      <c r="AU155" s="245" t="s">
        <v>80</v>
      </c>
      <c r="AV155" s="14" t="s">
        <v>118</v>
      </c>
      <c r="AW155" s="14" t="s">
        <v>32</v>
      </c>
      <c r="AX155" s="14" t="s">
        <v>78</v>
      </c>
      <c r="AY155" s="245" t="s">
        <v>111</v>
      </c>
    </row>
    <row r="156" spans="1:65" s="2" customFormat="1" ht="21.75" customHeight="1">
      <c r="A156" s="39"/>
      <c r="B156" s="40"/>
      <c r="C156" s="205" t="s">
        <v>316</v>
      </c>
      <c r="D156" s="205" t="s">
        <v>113</v>
      </c>
      <c r="E156" s="206" t="s">
        <v>149</v>
      </c>
      <c r="F156" s="207" t="s">
        <v>150</v>
      </c>
      <c r="G156" s="208" t="s">
        <v>116</v>
      </c>
      <c r="H156" s="209">
        <v>648</v>
      </c>
      <c r="I156" s="210"/>
      <c r="J156" s="211">
        <f>ROUND(I156*H156,2)</f>
        <v>0</v>
      </c>
      <c r="K156" s="207" t="s">
        <v>117</v>
      </c>
      <c r="L156" s="45"/>
      <c r="M156" s="212" t="s">
        <v>19</v>
      </c>
      <c r="N156" s="213" t="s">
        <v>41</v>
      </c>
      <c r="O156" s="85"/>
      <c r="P156" s="214">
        <f>O156*H156</f>
        <v>0</v>
      </c>
      <c r="Q156" s="214">
        <v>0.00208</v>
      </c>
      <c r="R156" s="214">
        <f>Q156*H156</f>
        <v>1.34784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118</v>
      </c>
      <c r="AT156" s="216" t="s">
        <v>113</v>
      </c>
      <c r="AU156" s="216" t="s">
        <v>80</v>
      </c>
      <c r="AY156" s="18" t="s">
        <v>111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78</v>
      </c>
      <c r="BK156" s="217">
        <f>ROUND(I156*H156,2)</f>
        <v>0</v>
      </c>
      <c r="BL156" s="18" t="s">
        <v>118</v>
      </c>
      <c r="BM156" s="216" t="s">
        <v>317</v>
      </c>
    </row>
    <row r="157" spans="1:47" s="2" customFormat="1" ht="12">
      <c r="A157" s="39"/>
      <c r="B157" s="40"/>
      <c r="C157" s="41"/>
      <c r="D157" s="218" t="s">
        <v>120</v>
      </c>
      <c r="E157" s="41"/>
      <c r="F157" s="219" t="s">
        <v>152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120</v>
      </c>
      <c r="AU157" s="18" t="s">
        <v>80</v>
      </c>
    </row>
    <row r="158" spans="1:51" s="13" customFormat="1" ht="12">
      <c r="A158" s="13"/>
      <c r="B158" s="223"/>
      <c r="C158" s="224"/>
      <c r="D158" s="225" t="s">
        <v>122</v>
      </c>
      <c r="E158" s="226" t="s">
        <v>19</v>
      </c>
      <c r="F158" s="227" t="s">
        <v>308</v>
      </c>
      <c r="G158" s="224"/>
      <c r="H158" s="228">
        <v>271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122</v>
      </c>
      <c r="AU158" s="234" t="s">
        <v>80</v>
      </c>
      <c r="AV158" s="13" t="s">
        <v>80</v>
      </c>
      <c r="AW158" s="13" t="s">
        <v>32</v>
      </c>
      <c r="AX158" s="13" t="s">
        <v>70</v>
      </c>
      <c r="AY158" s="234" t="s">
        <v>111</v>
      </c>
    </row>
    <row r="159" spans="1:51" s="13" customFormat="1" ht="12">
      <c r="A159" s="13"/>
      <c r="B159" s="223"/>
      <c r="C159" s="224"/>
      <c r="D159" s="225" t="s">
        <v>122</v>
      </c>
      <c r="E159" s="226" t="s">
        <v>19</v>
      </c>
      <c r="F159" s="227" t="s">
        <v>296</v>
      </c>
      <c r="G159" s="224"/>
      <c r="H159" s="228">
        <v>377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122</v>
      </c>
      <c r="AU159" s="234" t="s">
        <v>80</v>
      </c>
      <c r="AV159" s="13" t="s">
        <v>80</v>
      </c>
      <c r="AW159" s="13" t="s">
        <v>32</v>
      </c>
      <c r="AX159" s="13" t="s">
        <v>70</v>
      </c>
      <c r="AY159" s="234" t="s">
        <v>111</v>
      </c>
    </row>
    <row r="160" spans="1:51" s="14" customFormat="1" ht="12">
      <c r="A160" s="14"/>
      <c r="B160" s="235"/>
      <c r="C160" s="236"/>
      <c r="D160" s="225" t="s">
        <v>122</v>
      </c>
      <c r="E160" s="237" t="s">
        <v>19</v>
      </c>
      <c r="F160" s="238" t="s">
        <v>124</v>
      </c>
      <c r="G160" s="236"/>
      <c r="H160" s="239">
        <v>648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122</v>
      </c>
      <c r="AU160" s="245" t="s">
        <v>80</v>
      </c>
      <c r="AV160" s="14" t="s">
        <v>118</v>
      </c>
      <c r="AW160" s="14" t="s">
        <v>32</v>
      </c>
      <c r="AX160" s="14" t="s">
        <v>78</v>
      </c>
      <c r="AY160" s="245" t="s">
        <v>111</v>
      </c>
    </row>
    <row r="161" spans="1:65" s="2" customFormat="1" ht="16.5" customHeight="1">
      <c r="A161" s="39"/>
      <c r="B161" s="40"/>
      <c r="C161" s="205" t="s">
        <v>318</v>
      </c>
      <c r="D161" s="205" t="s">
        <v>113</v>
      </c>
      <c r="E161" s="206" t="s">
        <v>156</v>
      </c>
      <c r="F161" s="207" t="s">
        <v>157</v>
      </c>
      <c r="G161" s="208" t="s">
        <v>116</v>
      </c>
      <c r="H161" s="209">
        <v>648</v>
      </c>
      <c r="I161" s="210"/>
      <c r="J161" s="211">
        <f>ROUND(I161*H161,2)</f>
        <v>0</v>
      </c>
      <c r="K161" s="207" t="s">
        <v>117</v>
      </c>
      <c r="L161" s="45"/>
      <c r="M161" s="212" t="s">
        <v>19</v>
      </c>
      <c r="N161" s="213" t="s">
        <v>41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118</v>
      </c>
      <c r="AT161" s="216" t="s">
        <v>113</v>
      </c>
      <c r="AU161" s="216" t="s">
        <v>80</v>
      </c>
      <c r="AY161" s="18" t="s">
        <v>111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78</v>
      </c>
      <c r="BK161" s="217">
        <f>ROUND(I161*H161,2)</f>
        <v>0</v>
      </c>
      <c r="BL161" s="18" t="s">
        <v>118</v>
      </c>
      <c r="BM161" s="216" t="s">
        <v>319</v>
      </c>
    </row>
    <row r="162" spans="1:47" s="2" customFormat="1" ht="12">
      <c r="A162" s="39"/>
      <c r="B162" s="40"/>
      <c r="C162" s="41"/>
      <c r="D162" s="218" t="s">
        <v>120</v>
      </c>
      <c r="E162" s="41"/>
      <c r="F162" s="219" t="s">
        <v>159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120</v>
      </c>
      <c r="AU162" s="18" t="s">
        <v>80</v>
      </c>
    </row>
    <row r="163" spans="1:51" s="13" customFormat="1" ht="12">
      <c r="A163" s="13"/>
      <c r="B163" s="223"/>
      <c r="C163" s="224"/>
      <c r="D163" s="225" t="s">
        <v>122</v>
      </c>
      <c r="E163" s="226" t="s">
        <v>19</v>
      </c>
      <c r="F163" s="227" t="s">
        <v>320</v>
      </c>
      <c r="G163" s="224"/>
      <c r="H163" s="228">
        <v>648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122</v>
      </c>
      <c r="AU163" s="234" t="s">
        <v>80</v>
      </c>
      <c r="AV163" s="13" t="s">
        <v>80</v>
      </c>
      <c r="AW163" s="13" t="s">
        <v>32</v>
      </c>
      <c r="AX163" s="13" t="s">
        <v>78</v>
      </c>
      <c r="AY163" s="234" t="s">
        <v>111</v>
      </c>
    </row>
    <row r="164" spans="1:65" s="2" customFormat="1" ht="16.5" customHeight="1">
      <c r="A164" s="39"/>
      <c r="B164" s="40"/>
      <c r="C164" s="205" t="s">
        <v>321</v>
      </c>
      <c r="D164" s="205" t="s">
        <v>113</v>
      </c>
      <c r="E164" s="206" t="s">
        <v>164</v>
      </c>
      <c r="F164" s="207" t="s">
        <v>165</v>
      </c>
      <c r="G164" s="208" t="s">
        <v>136</v>
      </c>
      <c r="H164" s="209">
        <v>103.92</v>
      </c>
      <c r="I164" s="210"/>
      <c r="J164" s="211">
        <f>ROUND(I164*H164,2)</f>
        <v>0</v>
      </c>
      <c r="K164" s="207" t="s">
        <v>117</v>
      </c>
      <c r="L164" s="45"/>
      <c r="M164" s="212" t="s">
        <v>19</v>
      </c>
      <c r="N164" s="213" t="s">
        <v>41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118</v>
      </c>
      <c r="AT164" s="216" t="s">
        <v>113</v>
      </c>
      <c r="AU164" s="216" t="s">
        <v>80</v>
      </c>
      <c r="AY164" s="18" t="s">
        <v>111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78</v>
      </c>
      <c r="BK164" s="217">
        <f>ROUND(I164*H164,2)</f>
        <v>0</v>
      </c>
      <c r="BL164" s="18" t="s">
        <v>118</v>
      </c>
      <c r="BM164" s="216" t="s">
        <v>322</v>
      </c>
    </row>
    <row r="165" spans="1:47" s="2" customFormat="1" ht="12">
      <c r="A165" s="39"/>
      <c r="B165" s="40"/>
      <c r="C165" s="41"/>
      <c r="D165" s="218" t="s">
        <v>120</v>
      </c>
      <c r="E165" s="41"/>
      <c r="F165" s="219" t="s">
        <v>167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120</v>
      </c>
      <c r="AU165" s="18" t="s">
        <v>80</v>
      </c>
    </row>
    <row r="166" spans="1:51" s="13" customFormat="1" ht="12">
      <c r="A166" s="13"/>
      <c r="B166" s="223"/>
      <c r="C166" s="224"/>
      <c r="D166" s="225" t="s">
        <v>122</v>
      </c>
      <c r="E166" s="226" t="s">
        <v>19</v>
      </c>
      <c r="F166" s="227" t="s">
        <v>323</v>
      </c>
      <c r="G166" s="224"/>
      <c r="H166" s="228">
        <v>103.92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122</v>
      </c>
      <c r="AU166" s="234" t="s">
        <v>80</v>
      </c>
      <c r="AV166" s="13" t="s">
        <v>80</v>
      </c>
      <c r="AW166" s="13" t="s">
        <v>32</v>
      </c>
      <c r="AX166" s="13" t="s">
        <v>70</v>
      </c>
      <c r="AY166" s="234" t="s">
        <v>111</v>
      </c>
    </row>
    <row r="167" spans="1:51" s="14" customFormat="1" ht="12">
      <c r="A167" s="14"/>
      <c r="B167" s="235"/>
      <c r="C167" s="236"/>
      <c r="D167" s="225" t="s">
        <v>122</v>
      </c>
      <c r="E167" s="237" t="s">
        <v>19</v>
      </c>
      <c r="F167" s="238" t="s">
        <v>124</v>
      </c>
      <c r="G167" s="236"/>
      <c r="H167" s="239">
        <v>103.92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122</v>
      </c>
      <c r="AU167" s="245" t="s">
        <v>80</v>
      </c>
      <c r="AV167" s="14" t="s">
        <v>118</v>
      </c>
      <c r="AW167" s="14" t="s">
        <v>32</v>
      </c>
      <c r="AX167" s="14" t="s">
        <v>78</v>
      </c>
      <c r="AY167" s="245" t="s">
        <v>111</v>
      </c>
    </row>
    <row r="168" spans="1:63" s="12" customFormat="1" ht="20.85" customHeight="1">
      <c r="A168" s="12"/>
      <c r="B168" s="189"/>
      <c r="C168" s="190"/>
      <c r="D168" s="191" t="s">
        <v>69</v>
      </c>
      <c r="E168" s="203" t="s">
        <v>196</v>
      </c>
      <c r="F168" s="203" t="s">
        <v>324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SUM(P169:P170)</f>
        <v>0</v>
      </c>
      <c r="Q168" s="197"/>
      <c r="R168" s="198">
        <f>SUM(R169:R170)</f>
        <v>0</v>
      </c>
      <c r="S168" s="197"/>
      <c r="T168" s="199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78</v>
      </c>
      <c r="AT168" s="201" t="s">
        <v>69</v>
      </c>
      <c r="AU168" s="201" t="s">
        <v>80</v>
      </c>
      <c r="AY168" s="200" t="s">
        <v>111</v>
      </c>
      <c r="BK168" s="202">
        <f>SUM(BK169:BK170)</f>
        <v>0</v>
      </c>
    </row>
    <row r="169" spans="1:65" s="2" customFormat="1" ht="21.75" customHeight="1">
      <c r="A169" s="39"/>
      <c r="B169" s="40"/>
      <c r="C169" s="205" t="s">
        <v>325</v>
      </c>
      <c r="D169" s="205" t="s">
        <v>113</v>
      </c>
      <c r="E169" s="206" t="s">
        <v>198</v>
      </c>
      <c r="F169" s="207" t="s">
        <v>199</v>
      </c>
      <c r="G169" s="208" t="s">
        <v>200</v>
      </c>
      <c r="H169" s="209">
        <v>17.763</v>
      </c>
      <c r="I169" s="210"/>
      <c r="J169" s="211">
        <f>ROUND(I169*H169,2)</f>
        <v>0</v>
      </c>
      <c r="K169" s="207" t="s">
        <v>117</v>
      </c>
      <c r="L169" s="45"/>
      <c r="M169" s="212" t="s">
        <v>19</v>
      </c>
      <c r="N169" s="213" t="s">
        <v>41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118</v>
      </c>
      <c r="AT169" s="216" t="s">
        <v>113</v>
      </c>
      <c r="AU169" s="216" t="s">
        <v>132</v>
      </c>
      <c r="AY169" s="18" t="s">
        <v>111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78</v>
      </c>
      <c r="BK169" s="217">
        <f>ROUND(I169*H169,2)</f>
        <v>0</v>
      </c>
      <c r="BL169" s="18" t="s">
        <v>118</v>
      </c>
      <c r="BM169" s="216" t="s">
        <v>326</v>
      </c>
    </row>
    <row r="170" spans="1:47" s="2" customFormat="1" ht="12">
      <c r="A170" s="39"/>
      <c r="B170" s="40"/>
      <c r="C170" s="41"/>
      <c r="D170" s="218" t="s">
        <v>120</v>
      </c>
      <c r="E170" s="41"/>
      <c r="F170" s="219" t="s">
        <v>202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120</v>
      </c>
      <c r="AU170" s="18" t="s">
        <v>132</v>
      </c>
    </row>
    <row r="171" spans="1:63" s="12" customFormat="1" ht="22.8" customHeight="1">
      <c r="A171" s="12"/>
      <c r="B171" s="189"/>
      <c r="C171" s="190"/>
      <c r="D171" s="191" t="s">
        <v>69</v>
      </c>
      <c r="E171" s="203" t="s">
        <v>132</v>
      </c>
      <c r="F171" s="203" t="s">
        <v>171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SUM(P172:P178)</f>
        <v>0</v>
      </c>
      <c r="Q171" s="197"/>
      <c r="R171" s="198">
        <f>SUM(R172:R178)</f>
        <v>2.66844</v>
      </c>
      <c r="S171" s="197"/>
      <c r="T171" s="199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78</v>
      </c>
      <c r="AT171" s="201" t="s">
        <v>69</v>
      </c>
      <c r="AU171" s="201" t="s">
        <v>78</v>
      </c>
      <c r="AY171" s="200" t="s">
        <v>111</v>
      </c>
      <c r="BK171" s="202">
        <f>SUM(BK172:BK178)</f>
        <v>0</v>
      </c>
    </row>
    <row r="172" spans="1:65" s="2" customFormat="1" ht="33" customHeight="1">
      <c r="A172" s="39"/>
      <c r="B172" s="40"/>
      <c r="C172" s="205" t="s">
        <v>327</v>
      </c>
      <c r="D172" s="205" t="s">
        <v>113</v>
      </c>
      <c r="E172" s="206" t="s">
        <v>173</v>
      </c>
      <c r="F172" s="207" t="s">
        <v>174</v>
      </c>
      <c r="G172" s="208" t="s">
        <v>175</v>
      </c>
      <c r="H172" s="209">
        <v>2205.1</v>
      </c>
      <c r="I172" s="210"/>
      <c r="J172" s="211">
        <f>ROUND(I172*H172,2)</f>
        <v>0</v>
      </c>
      <c r="K172" s="207" t="s">
        <v>117</v>
      </c>
      <c r="L172" s="45"/>
      <c r="M172" s="212" t="s">
        <v>19</v>
      </c>
      <c r="N172" s="213" t="s">
        <v>41</v>
      </c>
      <c r="O172" s="85"/>
      <c r="P172" s="214">
        <f>O172*H172</f>
        <v>0</v>
      </c>
      <c r="Q172" s="214">
        <v>0.0012</v>
      </c>
      <c r="R172" s="214">
        <f>Q172*H172</f>
        <v>2.64612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118</v>
      </c>
      <c r="AT172" s="216" t="s">
        <v>113</v>
      </c>
      <c r="AU172" s="216" t="s">
        <v>80</v>
      </c>
      <c r="AY172" s="18" t="s">
        <v>111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78</v>
      </c>
      <c r="BK172" s="217">
        <f>ROUND(I172*H172,2)</f>
        <v>0</v>
      </c>
      <c r="BL172" s="18" t="s">
        <v>118</v>
      </c>
      <c r="BM172" s="216" t="s">
        <v>328</v>
      </c>
    </row>
    <row r="173" spans="1:47" s="2" customFormat="1" ht="12">
      <c r="A173" s="39"/>
      <c r="B173" s="40"/>
      <c r="C173" s="41"/>
      <c r="D173" s="218" t="s">
        <v>120</v>
      </c>
      <c r="E173" s="41"/>
      <c r="F173" s="219" t="s">
        <v>177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120</v>
      </c>
      <c r="AU173" s="18" t="s">
        <v>80</v>
      </c>
    </row>
    <row r="174" spans="1:51" s="13" customFormat="1" ht="12">
      <c r="A174" s="13"/>
      <c r="B174" s="223"/>
      <c r="C174" s="224"/>
      <c r="D174" s="225" t="s">
        <v>122</v>
      </c>
      <c r="E174" s="226" t="s">
        <v>19</v>
      </c>
      <c r="F174" s="227" t="s">
        <v>329</v>
      </c>
      <c r="G174" s="224"/>
      <c r="H174" s="228">
        <v>2205.1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122</v>
      </c>
      <c r="AU174" s="234" t="s">
        <v>80</v>
      </c>
      <c r="AV174" s="13" t="s">
        <v>80</v>
      </c>
      <c r="AW174" s="13" t="s">
        <v>32</v>
      </c>
      <c r="AX174" s="13" t="s">
        <v>78</v>
      </c>
      <c r="AY174" s="234" t="s">
        <v>111</v>
      </c>
    </row>
    <row r="175" spans="1:65" s="2" customFormat="1" ht="16.5" customHeight="1">
      <c r="A175" s="39"/>
      <c r="B175" s="40"/>
      <c r="C175" s="205" t="s">
        <v>330</v>
      </c>
      <c r="D175" s="205" t="s">
        <v>113</v>
      </c>
      <c r="E175" s="206" t="s">
        <v>181</v>
      </c>
      <c r="F175" s="207" t="s">
        <v>182</v>
      </c>
      <c r="G175" s="208" t="s">
        <v>175</v>
      </c>
      <c r="H175" s="209">
        <v>9</v>
      </c>
      <c r="I175" s="210"/>
      <c r="J175" s="211">
        <f>ROUND(I175*H175,2)</f>
        <v>0</v>
      </c>
      <c r="K175" s="207" t="s">
        <v>117</v>
      </c>
      <c r="L175" s="45"/>
      <c r="M175" s="212" t="s">
        <v>19</v>
      </c>
      <c r="N175" s="213" t="s">
        <v>41</v>
      </c>
      <c r="O175" s="85"/>
      <c r="P175" s="214">
        <f>O175*H175</f>
        <v>0</v>
      </c>
      <c r="Q175" s="214">
        <v>0.00248</v>
      </c>
      <c r="R175" s="214">
        <f>Q175*H175</f>
        <v>0.02232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118</v>
      </c>
      <c r="AT175" s="216" t="s">
        <v>113</v>
      </c>
      <c r="AU175" s="216" t="s">
        <v>80</v>
      </c>
      <c r="AY175" s="18" t="s">
        <v>111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78</v>
      </c>
      <c r="BK175" s="217">
        <f>ROUND(I175*H175,2)</f>
        <v>0</v>
      </c>
      <c r="BL175" s="18" t="s">
        <v>118</v>
      </c>
      <c r="BM175" s="216" t="s">
        <v>331</v>
      </c>
    </row>
    <row r="176" spans="1:47" s="2" customFormat="1" ht="12">
      <c r="A176" s="39"/>
      <c r="B176" s="40"/>
      <c r="C176" s="41"/>
      <c r="D176" s="218" t="s">
        <v>120</v>
      </c>
      <c r="E176" s="41"/>
      <c r="F176" s="219" t="s">
        <v>184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120</v>
      </c>
      <c r="AU176" s="18" t="s">
        <v>80</v>
      </c>
    </row>
    <row r="177" spans="1:51" s="13" customFormat="1" ht="12">
      <c r="A177" s="13"/>
      <c r="B177" s="223"/>
      <c r="C177" s="224"/>
      <c r="D177" s="225" t="s">
        <v>122</v>
      </c>
      <c r="E177" s="226" t="s">
        <v>19</v>
      </c>
      <c r="F177" s="227" t="s">
        <v>332</v>
      </c>
      <c r="G177" s="224"/>
      <c r="H177" s="228">
        <v>9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122</v>
      </c>
      <c r="AU177" s="234" t="s">
        <v>80</v>
      </c>
      <c r="AV177" s="13" t="s">
        <v>80</v>
      </c>
      <c r="AW177" s="13" t="s">
        <v>32</v>
      </c>
      <c r="AX177" s="13" t="s">
        <v>70</v>
      </c>
      <c r="AY177" s="234" t="s">
        <v>111</v>
      </c>
    </row>
    <row r="178" spans="1:51" s="14" customFormat="1" ht="12">
      <c r="A178" s="14"/>
      <c r="B178" s="235"/>
      <c r="C178" s="236"/>
      <c r="D178" s="225" t="s">
        <v>122</v>
      </c>
      <c r="E178" s="237" t="s">
        <v>19</v>
      </c>
      <c r="F178" s="238" t="s">
        <v>124</v>
      </c>
      <c r="G178" s="236"/>
      <c r="H178" s="239">
        <v>9</v>
      </c>
      <c r="I178" s="240"/>
      <c r="J178" s="236"/>
      <c r="K178" s="236"/>
      <c r="L178" s="241"/>
      <c r="M178" s="270"/>
      <c r="N178" s="271"/>
      <c r="O178" s="271"/>
      <c r="P178" s="271"/>
      <c r="Q178" s="271"/>
      <c r="R178" s="271"/>
      <c r="S178" s="271"/>
      <c r="T178" s="27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122</v>
      </c>
      <c r="AU178" s="245" t="s">
        <v>80</v>
      </c>
      <c r="AV178" s="14" t="s">
        <v>118</v>
      </c>
      <c r="AW178" s="14" t="s">
        <v>32</v>
      </c>
      <c r="AX178" s="14" t="s">
        <v>78</v>
      </c>
      <c r="AY178" s="245" t="s">
        <v>111</v>
      </c>
    </row>
    <row r="179" spans="1:31" s="2" customFormat="1" ht="6.95" customHeight="1">
      <c r="A179" s="39"/>
      <c r="B179" s="60"/>
      <c r="C179" s="61"/>
      <c r="D179" s="61"/>
      <c r="E179" s="61"/>
      <c r="F179" s="61"/>
      <c r="G179" s="61"/>
      <c r="H179" s="61"/>
      <c r="I179" s="61"/>
      <c r="J179" s="61"/>
      <c r="K179" s="61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83:K17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81151311"/>
    <hyperlink ref="F91" r:id="rId2" display="https://podminky.urs.cz/item/CS_URS_2022_02/181451121"/>
    <hyperlink ref="F97" r:id="rId3" display="https://podminky.urs.cz/item/CS_URS_2022_02/183551114"/>
    <hyperlink ref="F100" r:id="rId4" display="https://podminky.urs.cz/item/CS_URS_2022_02/184813212"/>
    <hyperlink ref="F103" r:id="rId5" display="https://podminky.urs.cz/item/CS_URS_2022_02/184911421"/>
    <hyperlink ref="F112" r:id="rId6" display="https://podminky.urs.cz/item/CS_URS_2022_02/185803211"/>
    <hyperlink ref="F137" r:id="rId7" display="https://podminky.urs.cz/item/CS_URS_2022_02/183101114"/>
    <hyperlink ref="F141" r:id="rId8" display="https://podminky.urs.cz/item/CS_URS_2022_02/183101115"/>
    <hyperlink ref="F145" r:id="rId9" display="https://podminky.urs.cz/item/CS_URS_2022_02/184004415"/>
    <hyperlink ref="F149" r:id="rId10" display="https://podminky.urs.cz/item/CS_URS_2022_02/184004612"/>
    <hyperlink ref="F153" r:id="rId11" display="https://podminky.urs.cz/item/CS_URS_2022_02/184812112"/>
    <hyperlink ref="F157" r:id="rId12" display="https://podminky.urs.cz/item/CS_URS_2022_02/184813121"/>
    <hyperlink ref="F162" r:id="rId13" display="https://podminky.urs.cz/item/CS_URS_2022_02/184814113"/>
    <hyperlink ref="F165" r:id="rId14" display="https://podminky.urs.cz/item/CS_URS_2022_02/185804312"/>
    <hyperlink ref="F170" r:id="rId15" display="https://podminky.urs.cz/item/CS_URS_2022_02/998315011"/>
    <hyperlink ref="F173" r:id="rId16" display="https://podminky.urs.cz/item/CS_URS_2022_02/348951240"/>
    <hyperlink ref="F176" r:id="rId17" display="https://podminky.urs.cz/item/CS_URS_2022_02/3489522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333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334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335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336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337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338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339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340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341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342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343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77</v>
      </c>
      <c r="F18" s="284" t="s">
        <v>344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345</v>
      </c>
      <c r="F19" s="284" t="s">
        <v>346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347</v>
      </c>
      <c r="F20" s="284" t="s">
        <v>348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349</v>
      </c>
      <c r="F21" s="284" t="s">
        <v>350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351</v>
      </c>
      <c r="F22" s="284" t="s">
        <v>352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353</v>
      </c>
      <c r="F23" s="284" t="s">
        <v>354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355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356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357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358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359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360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361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362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363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97</v>
      </c>
      <c r="F36" s="284"/>
      <c r="G36" s="284" t="s">
        <v>364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365</v>
      </c>
      <c r="F37" s="284"/>
      <c r="G37" s="284" t="s">
        <v>366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51</v>
      </c>
      <c r="F38" s="284"/>
      <c r="G38" s="284" t="s">
        <v>367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52</v>
      </c>
      <c r="F39" s="284"/>
      <c r="G39" s="284" t="s">
        <v>368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98</v>
      </c>
      <c r="F40" s="284"/>
      <c r="G40" s="284" t="s">
        <v>369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99</v>
      </c>
      <c r="F41" s="284"/>
      <c r="G41" s="284" t="s">
        <v>370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371</v>
      </c>
      <c r="F42" s="284"/>
      <c r="G42" s="284" t="s">
        <v>372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373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374</v>
      </c>
      <c r="F44" s="284"/>
      <c r="G44" s="284" t="s">
        <v>375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101</v>
      </c>
      <c r="F45" s="284"/>
      <c r="G45" s="284" t="s">
        <v>376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377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378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379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380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381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382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383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384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385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386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387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388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389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390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391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392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393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394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395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396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397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398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399</v>
      </c>
      <c r="D76" s="302"/>
      <c r="E76" s="302"/>
      <c r="F76" s="302" t="s">
        <v>400</v>
      </c>
      <c r="G76" s="303"/>
      <c r="H76" s="302" t="s">
        <v>52</v>
      </c>
      <c r="I76" s="302" t="s">
        <v>55</v>
      </c>
      <c r="J76" s="302" t="s">
        <v>401</v>
      </c>
      <c r="K76" s="301"/>
    </row>
    <row r="77" spans="2:11" s="1" customFormat="1" ht="17.25" customHeight="1">
      <c r="B77" s="299"/>
      <c r="C77" s="304" t="s">
        <v>402</v>
      </c>
      <c r="D77" s="304"/>
      <c r="E77" s="304"/>
      <c r="F77" s="305" t="s">
        <v>403</v>
      </c>
      <c r="G77" s="306"/>
      <c r="H77" s="304"/>
      <c r="I77" s="304"/>
      <c r="J77" s="304" t="s">
        <v>404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51</v>
      </c>
      <c r="D79" s="309"/>
      <c r="E79" s="309"/>
      <c r="F79" s="310" t="s">
        <v>405</v>
      </c>
      <c r="G79" s="311"/>
      <c r="H79" s="287" t="s">
        <v>406</v>
      </c>
      <c r="I79" s="287" t="s">
        <v>407</v>
      </c>
      <c r="J79" s="287">
        <v>20</v>
      </c>
      <c r="K79" s="301"/>
    </row>
    <row r="80" spans="2:11" s="1" customFormat="1" ht="15" customHeight="1">
      <c r="B80" s="299"/>
      <c r="C80" s="287" t="s">
        <v>408</v>
      </c>
      <c r="D80" s="287"/>
      <c r="E80" s="287"/>
      <c r="F80" s="310" t="s">
        <v>405</v>
      </c>
      <c r="G80" s="311"/>
      <c r="H80" s="287" t="s">
        <v>409</v>
      </c>
      <c r="I80" s="287" t="s">
        <v>407</v>
      </c>
      <c r="J80" s="287">
        <v>120</v>
      </c>
      <c r="K80" s="301"/>
    </row>
    <row r="81" spans="2:11" s="1" customFormat="1" ht="15" customHeight="1">
      <c r="B81" s="312"/>
      <c r="C81" s="287" t="s">
        <v>410</v>
      </c>
      <c r="D81" s="287"/>
      <c r="E81" s="287"/>
      <c r="F81" s="310" t="s">
        <v>411</v>
      </c>
      <c r="G81" s="311"/>
      <c r="H81" s="287" t="s">
        <v>412</v>
      </c>
      <c r="I81" s="287" t="s">
        <v>407</v>
      </c>
      <c r="J81" s="287">
        <v>50</v>
      </c>
      <c r="K81" s="301"/>
    </row>
    <row r="82" spans="2:11" s="1" customFormat="1" ht="15" customHeight="1">
      <c r="B82" s="312"/>
      <c r="C82" s="287" t="s">
        <v>413</v>
      </c>
      <c r="D82" s="287"/>
      <c r="E82" s="287"/>
      <c r="F82" s="310" t="s">
        <v>405</v>
      </c>
      <c r="G82" s="311"/>
      <c r="H82" s="287" t="s">
        <v>414</v>
      </c>
      <c r="I82" s="287" t="s">
        <v>415</v>
      </c>
      <c r="J82" s="287"/>
      <c r="K82" s="301"/>
    </row>
    <row r="83" spans="2:11" s="1" customFormat="1" ht="15" customHeight="1">
      <c r="B83" s="312"/>
      <c r="C83" s="313" t="s">
        <v>416</v>
      </c>
      <c r="D83" s="313"/>
      <c r="E83" s="313"/>
      <c r="F83" s="314" t="s">
        <v>411</v>
      </c>
      <c r="G83" s="313"/>
      <c r="H83" s="313" t="s">
        <v>417</v>
      </c>
      <c r="I83" s="313" t="s">
        <v>407</v>
      </c>
      <c r="J83" s="313">
        <v>15</v>
      </c>
      <c r="K83" s="301"/>
    </row>
    <row r="84" spans="2:11" s="1" customFormat="1" ht="15" customHeight="1">
      <c r="B84" s="312"/>
      <c r="C84" s="313" t="s">
        <v>418</v>
      </c>
      <c r="D84" s="313"/>
      <c r="E84" s="313"/>
      <c r="F84" s="314" t="s">
        <v>411</v>
      </c>
      <c r="G84" s="313"/>
      <c r="H84" s="313" t="s">
        <v>419</v>
      </c>
      <c r="I84" s="313" t="s">
        <v>407</v>
      </c>
      <c r="J84" s="313">
        <v>15</v>
      </c>
      <c r="K84" s="301"/>
    </row>
    <row r="85" spans="2:11" s="1" customFormat="1" ht="15" customHeight="1">
      <c r="B85" s="312"/>
      <c r="C85" s="313" t="s">
        <v>420</v>
      </c>
      <c r="D85" s="313"/>
      <c r="E85" s="313"/>
      <c r="F85" s="314" t="s">
        <v>411</v>
      </c>
      <c r="G85" s="313"/>
      <c r="H85" s="313" t="s">
        <v>421</v>
      </c>
      <c r="I85" s="313" t="s">
        <v>407</v>
      </c>
      <c r="J85" s="313">
        <v>20</v>
      </c>
      <c r="K85" s="301"/>
    </row>
    <row r="86" spans="2:11" s="1" customFormat="1" ht="15" customHeight="1">
      <c r="B86" s="312"/>
      <c r="C86" s="313" t="s">
        <v>422</v>
      </c>
      <c r="D86" s="313"/>
      <c r="E86" s="313"/>
      <c r="F86" s="314" t="s">
        <v>411</v>
      </c>
      <c r="G86" s="313"/>
      <c r="H86" s="313" t="s">
        <v>423</v>
      </c>
      <c r="I86" s="313" t="s">
        <v>407</v>
      </c>
      <c r="J86" s="313">
        <v>20</v>
      </c>
      <c r="K86" s="301"/>
    </row>
    <row r="87" spans="2:11" s="1" customFormat="1" ht="15" customHeight="1">
      <c r="B87" s="312"/>
      <c r="C87" s="287" t="s">
        <v>424</v>
      </c>
      <c r="D87" s="287"/>
      <c r="E87" s="287"/>
      <c r="F87" s="310" t="s">
        <v>411</v>
      </c>
      <c r="G87" s="311"/>
      <c r="H87" s="287" t="s">
        <v>425</v>
      </c>
      <c r="I87" s="287" t="s">
        <v>407</v>
      </c>
      <c r="J87" s="287">
        <v>50</v>
      </c>
      <c r="K87" s="301"/>
    </row>
    <row r="88" spans="2:11" s="1" customFormat="1" ht="15" customHeight="1">
      <c r="B88" s="312"/>
      <c r="C88" s="287" t="s">
        <v>426</v>
      </c>
      <c r="D88" s="287"/>
      <c r="E88" s="287"/>
      <c r="F88" s="310" t="s">
        <v>411</v>
      </c>
      <c r="G88" s="311"/>
      <c r="H88" s="287" t="s">
        <v>427</v>
      </c>
      <c r="I88" s="287" t="s">
        <v>407</v>
      </c>
      <c r="J88" s="287">
        <v>20</v>
      </c>
      <c r="K88" s="301"/>
    </row>
    <row r="89" spans="2:11" s="1" customFormat="1" ht="15" customHeight="1">
      <c r="B89" s="312"/>
      <c r="C89" s="287" t="s">
        <v>428</v>
      </c>
      <c r="D89" s="287"/>
      <c r="E89" s="287"/>
      <c r="F89" s="310" t="s">
        <v>411</v>
      </c>
      <c r="G89" s="311"/>
      <c r="H89" s="287" t="s">
        <v>429</v>
      </c>
      <c r="I89" s="287" t="s">
        <v>407</v>
      </c>
      <c r="J89" s="287">
        <v>20</v>
      </c>
      <c r="K89" s="301"/>
    </row>
    <row r="90" spans="2:11" s="1" customFormat="1" ht="15" customHeight="1">
      <c r="B90" s="312"/>
      <c r="C90" s="287" t="s">
        <v>430</v>
      </c>
      <c r="D90" s="287"/>
      <c r="E90" s="287"/>
      <c r="F90" s="310" t="s">
        <v>411</v>
      </c>
      <c r="G90" s="311"/>
      <c r="H90" s="287" t="s">
        <v>431</v>
      </c>
      <c r="I90" s="287" t="s">
        <v>407</v>
      </c>
      <c r="J90" s="287">
        <v>50</v>
      </c>
      <c r="K90" s="301"/>
    </row>
    <row r="91" spans="2:11" s="1" customFormat="1" ht="15" customHeight="1">
      <c r="B91" s="312"/>
      <c r="C91" s="287" t="s">
        <v>432</v>
      </c>
      <c r="D91" s="287"/>
      <c r="E91" s="287"/>
      <c r="F91" s="310" t="s">
        <v>411</v>
      </c>
      <c r="G91" s="311"/>
      <c r="H91" s="287" t="s">
        <v>432</v>
      </c>
      <c r="I91" s="287" t="s">
        <v>407</v>
      </c>
      <c r="J91" s="287">
        <v>50</v>
      </c>
      <c r="K91" s="301"/>
    </row>
    <row r="92" spans="2:11" s="1" customFormat="1" ht="15" customHeight="1">
      <c r="B92" s="312"/>
      <c r="C92" s="287" t="s">
        <v>433</v>
      </c>
      <c r="D92" s="287"/>
      <c r="E92" s="287"/>
      <c r="F92" s="310" t="s">
        <v>411</v>
      </c>
      <c r="G92" s="311"/>
      <c r="H92" s="287" t="s">
        <v>434</v>
      </c>
      <c r="I92" s="287" t="s">
        <v>407</v>
      </c>
      <c r="J92" s="287">
        <v>255</v>
      </c>
      <c r="K92" s="301"/>
    </row>
    <row r="93" spans="2:11" s="1" customFormat="1" ht="15" customHeight="1">
      <c r="B93" s="312"/>
      <c r="C93" s="287" t="s">
        <v>435</v>
      </c>
      <c r="D93" s="287"/>
      <c r="E93" s="287"/>
      <c r="F93" s="310" t="s">
        <v>405</v>
      </c>
      <c r="G93" s="311"/>
      <c r="H93" s="287" t="s">
        <v>436</v>
      </c>
      <c r="I93" s="287" t="s">
        <v>437</v>
      </c>
      <c r="J93" s="287"/>
      <c r="K93" s="301"/>
    </row>
    <row r="94" spans="2:11" s="1" customFormat="1" ht="15" customHeight="1">
      <c r="B94" s="312"/>
      <c r="C94" s="287" t="s">
        <v>438</v>
      </c>
      <c r="D94" s="287"/>
      <c r="E94" s="287"/>
      <c r="F94" s="310" t="s">
        <v>405</v>
      </c>
      <c r="G94" s="311"/>
      <c r="H94" s="287" t="s">
        <v>439</v>
      </c>
      <c r="I94" s="287" t="s">
        <v>440</v>
      </c>
      <c r="J94" s="287"/>
      <c r="K94" s="301"/>
    </row>
    <row r="95" spans="2:11" s="1" customFormat="1" ht="15" customHeight="1">
      <c r="B95" s="312"/>
      <c r="C95" s="287" t="s">
        <v>441</v>
      </c>
      <c r="D95" s="287"/>
      <c r="E95" s="287"/>
      <c r="F95" s="310" t="s">
        <v>405</v>
      </c>
      <c r="G95" s="311"/>
      <c r="H95" s="287" t="s">
        <v>441</v>
      </c>
      <c r="I95" s="287" t="s">
        <v>440</v>
      </c>
      <c r="J95" s="287"/>
      <c r="K95" s="301"/>
    </row>
    <row r="96" spans="2:11" s="1" customFormat="1" ht="15" customHeight="1">
      <c r="B96" s="312"/>
      <c r="C96" s="287" t="s">
        <v>36</v>
      </c>
      <c r="D96" s="287"/>
      <c r="E96" s="287"/>
      <c r="F96" s="310" t="s">
        <v>405</v>
      </c>
      <c r="G96" s="311"/>
      <c r="H96" s="287" t="s">
        <v>442</v>
      </c>
      <c r="I96" s="287" t="s">
        <v>440</v>
      </c>
      <c r="J96" s="287"/>
      <c r="K96" s="301"/>
    </row>
    <row r="97" spans="2:11" s="1" customFormat="1" ht="15" customHeight="1">
      <c r="B97" s="312"/>
      <c r="C97" s="287" t="s">
        <v>46</v>
      </c>
      <c r="D97" s="287"/>
      <c r="E97" s="287"/>
      <c r="F97" s="310" t="s">
        <v>405</v>
      </c>
      <c r="G97" s="311"/>
      <c r="H97" s="287" t="s">
        <v>443</v>
      </c>
      <c r="I97" s="287" t="s">
        <v>440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444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399</v>
      </c>
      <c r="D103" s="302"/>
      <c r="E103" s="302"/>
      <c r="F103" s="302" t="s">
        <v>400</v>
      </c>
      <c r="G103" s="303"/>
      <c r="H103" s="302" t="s">
        <v>52</v>
      </c>
      <c r="I103" s="302" t="s">
        <v>55</v>
      </c>
      <c r="J103" s="302" t="s">
        <v>401</v>
      </c>
      <c r="K103" s="301"/>
    </row>
    <row r="104" spans="2:11" s="1" customFormat="1" ht="17.25" customHeight="1">
      <c r="B104" s="299"/>
      <c r="C104" s="304" t="s">
        <v>402</v>
      </c>
      <c r="D104" s="304"/>
      <c r="E104" s="304"/>
      <c r="F104" s="305" t="s">
        <v>403</v>
      </c>
      <c r="G104" s="306"/>
      <c r="H104" s="304"/>
      <c r="I104" s="304"/>
      <c r="J104" s="304" t="s">
        <v>404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51</v>
      </c>
      <c r="D106" s="309"/>
      <c r="E106" s="309"/>
      <c r="F106" s="310" t="s">
        <v>405</v>
      </c>
      <c r="G106" s="287"/>
      <c r="H106" s="287" t="s">
        <v>445</v>
      </c>
      <c r="I106" s="287" t="s">
        <v>407</v>
      </c>
      <c r="J106" s="287">
        <v>20</v>
      </c>
      <c r="K106" s="301"/>
    </row>
    <row r="107" spans="2:11" s="1" customFormat="1" ht="15" customHeight="1">
      <c r="B107" s="299"/>
      <c r="C107" s="287" t="s">
        <v>408</v>
      </c>
      <c r="D107" s="287"/>
      <c r="E107" s="287"/>
      <c r="F107" s="310" t="s">
        <v>405</v>
      </c>
      <c r="G107" s="287"/>
      <c r="H107" s="287" t="s">
        <v>445</v>
      </c>
      <c r="I107" s="287" t="s">
        <v>407</v>
      </c>
      <c r="J107" s="287">
        <v>120</v>
      </c>
      <c r="K107" s="301"/>
    </row>
    <row r="108" spans="2:11" s="1" customFormat="1" ht="15" customHeight="1">
      <c r="B108" s="312"/>
      <c r="C108" s="287" t="s">
        <v>410</v>
      </c>
      <c r="D108" s="287"/>
      <c r="E108" s="287"/>
      <c r="F108" s="310" t="s">
        <v>411</v>
      </c>
      <c r="G108" s="287"/>
      <c r="H108" s="287" t="s">
        <v>445</v>
      </c>
      <c r="I108" s="287" t="s">
        <v>407</v>
      </c>
      <c r="J108" s="287">
        <v>50</v>
      </c>
      <c r="K108" s="301"/>
    </row>
    <row r="109" spans="2:11" s="1" customFormat="1" ht="15" customHeight="1">
      <c r="B109" s="312"/>
      <c r="C109" s="287" t="s">
        <v>413</v>
      </c>
      <c r="D109" s="287"/>
      <c r="E109" s="287"/>
      <c r="F109" s="310" t="s">
        <v>405</v>
      </c>
      <c r="G109" s="287"/>
      <c r="H109" s="287" t="s">
        <v>445</v>
      </c>
      <c r="I109" s="287" t="s">
        <v>415</v>
      </c>
      <c r="J109" s="287"/>
      <c r="K109" s="301"/>
    </row>
    <row r="110" spans="2:11" s="1" customFormat="1" ht="15" customHeight="1">
      <c r="B110" s="312"/>
      <c r="C110" s="287" t="s">
        <v>424</v>
      </c>
      <c r="D110" s="287"/>
      <c r="E110" s="287"/>
      <c r="F110" s="310" t="s">
        <v>411</v>
      </c>
      <c r="G110" s="287"/>
      <c r="H110" s="287" t="s">
        <v>445</v>
      </c>
      <c r="I110" s="287" t="s">
        <v>407</v>
      </c>
      <c r="J110" s="287">
        <v>50</v>
      </c>
      <c r="K110" s="301"/>
    </row>
    <row r="111" spans="2:11" s="1" customFormat="1" ht="15" customHeight="1">
      <c r="B111" s="312"/>
      <c r="C111" s="287" t="s">
        <v>432</v>
      </c>
      <c r="D111" s="287"/>
      <c r="E111" s="287"/>
      <c r="F111" s="310" t="s">
        <v>411</v>
      </c>
      <c r="G111" s="287"/>
      <c r="H111" s="287" t="s">
        <v>445</v>
      </c>
      <c r="I111" s="287" t="s">
        <v>407</v>
      </c>
      <c r="J111" s="287">
        <v>50</v>
      </c>
      <c r="K111" s="301"/>
    </row>
    <row r="112" spans="2:11" s="1" customFormat="1" ht="15" customHeight="1">
      <c r="B112" s="312"/>
      <c r="C112" s="287" t="s">
        <v>430</v>
      </c>
      <c r="D112" s="287"/>
      <c r="E112" s="287"/>
      <c r="F112" s="310" t="s">
        <v>411</v>
      </c>
      <c r="G112" s="287"/>
      <c r="H112" s="287" t="s">
        <v>445</v>
      </c>
      <c r="I112" s="287" t="s">
        <v>407</v>
      </c>
      <c r="J112" s="287">
        <v>50</v>
      </c>
      <c r="K112" s="301"/>
    </row>
    <row r="113" spans="2:11" s="1" customFormat="1" ht="15" customHeight="1">
      <c r="B113" s="312"/>
      <c r="C113" s="287" t="s">
        <v>51</v>
      </c>
      <c r="D113" s="287"/>
      <c r="E113" s="287"/>
      <c r="F113" s="310" t="s">
        <v>405</v>
      </c>
      <c r="G113" s="287"/>
      <c r="H113" s="287" t="s">
        <v>446</v>
      </c>
      <c r="I113" s="287" t="s">
        <v>407</v>
      </c>
      <c r="J113" s="287">
        <v>20</v>
      </c>
      <c r="K113" s="301"/>
    </row>
    <row r="114" spans="2:11" s="1" customFormat="1" ht="15" customHeight="1">
      <c r="B114" s="312"/>
      <c r="C114" s="287" t="s">
        <v>447</v>
      </c>
      <c r="D114" s="287"/>
      <c r="E114" s="287"/>
      <c r="F114" s="310" t="s">
        <v>405</v>
      </c>
      <c r="G114" s="287"/>
      <c r="H114" s="287" t="s">
        <v>448</v>
      </c>
      <c r="I114" s="287" t="s">
        <v>407</v>
      </c>
      <c r="J114" s="287">
        <v>120</v>
      </c>
      <c r="K114" s="301"/>
    </row>
    <row r="115" spans="2:11" s="1" customFormat="1" ht="15" customHeight="1">
      <c r="B115" s="312"/>
      <c r="C115" s="287" t="s">
        <v>36</v>
      </c>
      <c r="D115" s="287"/>
      <c r="E115" s="287"/>
      <c r="F115" s="310" t="s">
        <v>405</v>
      </c>
      <c r="G115" s="287"/>
      <c r="H115" s="287" t="s">
        <v>449</v>
      </c>
      <c r="I115" s="287" t="s">
        <v>440</v>
      </c>
      <c r="J115" s="287"/>
      <c r="K115" s="301"/>
    </row>
    <row r="116" spans="2:11" s="1" customFormat="1" ht="15" customHeight="1">
      <c r="B116" s="312"/>
      <c r="C116" s="287" t="s">
        <v>46</v>
      </c>
      <c r="D116" s="287"/>
      <c r="E116" s="287"/>
      <c r="F116" s="310" t="s">
        <v>405</v>
      </c>
      <c r="G116" s="287"/>
      <c r="H116" s="287" t="s">
        <v>450</v>
      </c>
      <c r="I116" s="287" t="s">
        <v>440</v>
      </c>
      <c r="J116" s="287"/>
      <c r="K116" s="301"/>
    </row>
    <row r="117" spans="2:11" s="1" customFormat="1" ht="15" customHeight="1">
      <c r="B117" s="312"/>
      <c r="C117" s="287" t="s">
        <v>55</v>
      </c>
      <c r="D117" s="287"/>
      <c r="E117" s="287"/>
      <c r="F117" s="310" t="s">
        <v>405</v>
      </c>
      <c r="G117" s="287"/>
      <c r="H117" s="287" t="s">
        <v>451</v>
      </c>
      <c r="I117" s="287" t="s">
        <v>452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453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399</v>
      </c>
      <c r="D123" s="302"/>
      <c r="E123" s="302"/>
      <c r="F123" s="302" t="s">
        <v>400</v>
      </c>
      <c r="G123" s="303"/>
      <c r="H123" s="302" t="s">
        <v>52</v>
      </c>
      <c r="I123" s="302" t="s">
        <v>55</v>
      </c>
      <c r="J123" s="302" t="s">
        <v>401</v>
      </c>
      <c r="K123" s="331"/>
    </row>
    <row r="124" spans="2:11" s="1" customFormat="1" ht="17.25" customHeight="1">
      <c r="B124" s="330"/>
      <c r="C124" s="304" t="s">
        <v>402</v>
      </c>
      <c r="D124" s="304"/>
      <c r="E124" s="304"/>
      <c r="F124" s="305" t="s">
        <v>403</v>
      </c>
      <c r="G124" s="306"/>
      <c r="H124" s="304"/>
      <c r="I124" s="304"/>
      <c r="J124" s="304" t="s">
        <v>404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408</v>
      </c>
      <c r="D126" s="309"/>
      <c r="E126" s="309"/>
      <c r="F126" s="310" t="s">
        <v>405</v>
      </c>
      <c r="G126" s="287"/>
      <c r="H126" s="287" t="s">
        <v>445</v>
      </c>
      <c r="I126" s="287" t="s">
        <v>407</v>
      </c>
      <c r="J126" s="287">
        <v>120</v>
      </c>
      <c r="K126" s="335"/>
    </row>
    <row r="127" spans="2:11" s="1" customFormat="1" ht="15" customHeight="1">
      <c r="B127" s="332"/>
      <c r="C127" s="287" t="s">
        <v>454</v>
      </c>
      <c r="D127" s="287"/>
      <c r="E127" s="287"/>
      <c r="F127" s="310" t="s">
        <v>405</v>
      </c>
      <c r="G127" s="287"/>
      <c r="H127" s="287" t="s">
        <v>455</v>
      </c>
      <c r="I127" s="287" t="s">
        <v>407</v>
      </c>
      <c r="J127" s="287" t="s">
        <v>456</v>
      </c>
      <c r="K127" s="335"/>
    </row>
    <row r="128" spans="2:11" s="1" customFormat="1" ht="15" customHeight="1">
      <c r="B128" s="332"/>
      <c r="C128" s="287" t="s">
        <v>353</v>
      </c>
      <c r="D128" s="287"/>
      <c r="E128" s="287"/>
      <c r="F128" s="310" t="s">
        <v>405</v>
      </c>
      <c r="G128" s="287"/>
      <c r="H128" s="287" t="s">
        <v>457</v>
      </c>
      <c r="I128" s="287" t="s">
        <v>407</v>
      </c>
      <c r="J128" s="287" t="s">
        <v>456</v>
      </c>
      <c r="K128" s="335"/>
    </row>
    <row r="129" spans="2:11" s="1" customFormat="1" ht="15" customHeight="1">
      <c r="B129" s="332"/>
      <c r="C129" s="287" t="s">
        <v>416</v>
      </c>
      <c r="D129" s="287"/>
      <c r="E129" s="287"/>
      <c r="F129" s="310" t="s">
        <v>411</v>
      </c>
      <c r="G129" s="287"/>
      <c r="H129" s="287" t="s">
        <v>417</v>
      </c>
      <c r="I129" s="287" t="s">
        <v>407</v>
      </c>
      <c r="J129" s="287">
        <v>15</v>
      </c>
      <c r="K129" s="335"/>
    </row>
    <row r="130" spans="2:11" s="1" customFormat="1" ht="15" customHeight="1">
      <c r="B130" s="332"/>
      <c r="C130" s="313" t="s">
        <v>418</v>
      </c>
      <c r="D130" s="313"/>
      <c r="E130" s="313"/>
      <c r="F130" s="314" t="s">
        <v>411</v>
      </c>
      <c r="G130" s="313"/>
      <c r="H130" s="313" t="s">
        <v>419</v>
      </c>
      <c r="I130" s="313" t="s">
        <v>407</v>
      </c>
      <c r="J130" s="313">
        <v>15</v>
      </c>
      <c r="K130" s="335"/>
    </row>
    <row r="131" spans="2:11" s="1" customFormat="1" ht="15" customHeight="1">
      <c r="B131" s="332"/>
      <c r="C131" s="313" t="s">
        <v>420</v>
      </c>
      <c r="D131" s="313"/>
      <c r="E131" s="313"/>
      <c r="F131" s="314" t="s">
        <v>411</v>
      </c>
      <c r="G131" s="313"/>
      <c r="H131" s="313" t="s">
        <v>421</v>
      </c>
      <c r="I131" s="313" t="s">
        <v>407</v>
      </c>
      <c r="J131" s="313">
        <v>20</v>
      </c>
      <c r="K131" s="335"/>
    </row>
    <row r="132" spans="2:11" s="1" customFormat="1" ht="15" customHeight="1">
      <c r="B132" s="332"/>
      <c r="C132" s="313" t="s">
        <v>422</v>
      </c>
      <c r="D132" s="313"/>
      <c r="E132" s="313"/>
      <c r="F132" s="314" t="s">
        <v>411</v>
      </c>
      <c r="G132" s="313"/>
      <c r="H132" s="313" t="s">
        <v>423</v>
      </c>
      <c r="I132" s="313" t="s">
        <v>407</v>
      </c>
      <c r="J132" s="313">
        <v>20</v>
      </c>
      <c r="K132" s="335"/>
    </row>
    <row r="133" spans="2:11" s="1" customFormat="1" ht="15" customHeight="1">
      <c r="B133" s="332"/>
      <c r="C133" s="287" t="s">
        <v>410</v>
      </c>
      <c r="D133" s="287"/>
      <c r="E133" s="287"/>
      <c r="F133" s="310" t="s">
        <v>411</v>
      </c>
      <c r="G133" s="287"/>
      <c r="H133" s="287" t="s">
        <v>445</v>
      </c>
      <c r="I133" s="287" t="s">
        <v>407</v>
      </c>
      <c r="J133" s="287">
        <v>50</v>
      </c>
      <c r="K133" s="335"/>
    </row>
    <row r="134" spans="2:11" s="1" customFormat="1" ht="15" customHeight="1">
      <c r="B134" s="332"/>
      <c r="C134" s="287" t="s">
        <v>424</v>
      </c>
      <c r="D134" s="287"/>
      <c r="E134" s="287"/>
      <c r="F134" s="310" t="s">
        <v>411</v>
      </c>
      <c r="G134" s="287"/>
      <c r="H134" s="287" t="s">
        <v>445</v>
      </c>
      <c r="I134" s="287" t="s">
        <v>407</v>
      </c>
      <c r="J134" s="287">
        <v>50</v>
      </c>
      <c r="K134" s="335"/>
    </row>
    <row r="135" spans="2:11" s="1" customFormat="1" ht="15" customHeight="1">
      <c r="B135" s="332"/>
      <c r="C135" s="287" t="s">
        <v>430</v>
      </c>
      <c r="D135" s="287"/>
      <c r="E135" s="287"/>
      <c r="F135" s="310" t="s">
        <v>411</v>
      </c>
      <c r="G135" s="287"/>
      <c r="H135" s="287" t="s">
        <v>445</v>
      </c>
      <c r="I135" s="287" t="s">
        <v>407</v>
      </c>
      <c r="J135" s="287">
        <v>50</v>
      </c>
      <c r="K135" s="335"/>
    </row>
    <row r="136" spans="2:11" s="1" customFormat="1" ht="15" customHeight="1">
      <c r="B136" s="332"/>
      <c r="C136" s="287" t="s">
        <v>432</v>
      </c>
      <c r="D136" s="287"/>
      <c r="E136" s="287"/>
      <c r="F136" s="310" t="s">
        <v>411</v>
      </c>
      <c r="G136" s="287"/>
      <c r="H136" s="287" t="s">
        <v>445</v>
      </c>
      <c r="I136" s="287" t="s">
        <v>407</v>
      </c>
      <c r="J136" s="287">
        <v>50</v>
      </c>
      <c r="K136" s="335"/>
    </row>
    <row r="137" spans="2:11" s="1" customFormat="1" ht="15" customHeight="1">
      <c r="B137" s="332"/>
      <c r="C137" s="287" t="s">
        <v>433</v>
      </c>
      <c r="D137" s="287"/>
      <c r="E137" s="287"/>
      <c r="F137" s="310" t="s">
        <v>411</v>
      </c>
      <c r="G137" s="287"/>
      <c r="H137" s="287" t="s">
        <v>458</v>
      </c>
      <c r="I137" s="287" t="s">
        <v>407</v>
      </c>
      <c r="J137" s="287">
        <v>255</v>
      </c>
      <c r="K137" s="335"/>
    </row>
    <row r="138" spans="2:11" s="1" customFormat="1" ht="15" customHeight="1">
      <c r="B138" s="332"/>
      <c r="C138" s="287" t="s">
        <v>435</v>
      </c>
      <c r="D138" s="287"/>
      <c r="E138" s="287"/>
      <c r="F138" s="310" t="s">
        <v>405</v>
      </c>
      <c r="G138" s="287"/>
      <c r="H138" s="287" t="s">
        <v>459</v>
      </c>
      <c r="I138" s="287" t="s">
        <v>437</v>
      </c>
      <c r="J138" s="287"/>
      <c r="K138" s="335"/>
    </row>
    <row r="139" spans="2:11" s="1" customFormat="1" ht="15" customHeight="1">
      <c r="B139" s="332"/>
      <c r="C139" s="287" t="s">
        <v>438</v>
      </c>
      <c r="D139" s="287"/>
      <c r="E139" s="287"/>
      <c r="F139" s="310" t="s">
        <v>405</v>
      </c>
      <c r="G139" s="287"/>
      <c r="H139" s="287" t="s">
        <v>460</v>
      </c>
      <c r="I139" s="287" t="s">
        <v>440</v>
      </c>
      <c r="J139" s="287"/>
      <c r="K139" s="335"/>
    </row>
    <row r="140" spans="2:11" s="1" customFormat="1" ht="15" customHeight="1">
      <c r="B140" s="332"/>
      <c r="C140" s="287" t="s">
        <v>441</v>
      </c>
      <c r="D140" s="287"/>
      <c r="E140" s="287"/>
      <c r="F140" s="310" t="s">
        <v>405</v>
      </c>
      <c r="G140" s="287"/>
      <c r="H140" s="287" t="s">
        <v>441</v>
      </c>
      <c r="I140" s="287" t="s">
        <v>440</v>
      </c>
      <c r="J140" s="287"/>
      <c r="K140" s="335"/>
    </row>
    <row r="141" spans="2:11" s="1" customFormat="1" ht="15" customHeight="1">
      <c r="B141" s="332"/>
      <c r="C141" s="287" t="s">
        <v>36</v>
      </c>
      <c r="D141" s="287"/>
      <c r="E141" s="287"/>
      <c r="F141" s="310" t="s">
        <v>405</v>
      </c>
      <c r="G141" s="287"/>
      <c r="H141" s="287" t="s">
        <v>461</v>
      </c>
      <c r="I141" s="287" t="s">
        <v>440</v>
      </c>
      <c r="J141" s="287"/>
      <c r="K141" s="335"/>
    </row>
    <row r="142" spans="2:11" s="1" customFormat="1" ht="15" customHeight="1">
      <c r="B142" s="332"/>
      <c r="C142" s="287" t="s">
        <v>462</v>
      </c>
      <c r="D142" s="287"/>
      <c r="E142" s="287"/>
      <c r="F142" s="310" t="s">
        <v>405</v>
      </c>
      <c r="G142" s="287"/>
      <c r="H142" s="287" t="s">
        <v>463</v>
      </c>
      <c r="I142" s="287" t="s">
        <v>440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464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399</v>
      </c>
      <c r="D148" s="302"/>
      <c r="E148" s="302"/>
      <c r="F148" s="302" t="s">
        <v>400</v>
      </c>
      <c r="G148" s="303"/>
      <c r="H148" s="302" t="s">
        <v>52</v>
      </c>
      <c r="I148" s="302" t="s">
        <v>55</v>
      </c>
      <c r="J148" s="302" t="s">
        <v>401</v>
      </c>
      <c r="K148" s="301"/>
    </row>
    <row r="149" spans="2:11" s="1" customFormat="1" ht="17.25" customHeight="1">
      <c r="B149" s="299"/>
      <c r="C149" s="304" t="s">
        <v>402</v>
      </c>
      <c r="D149" s="304"/>
      <c r="E149" s="304"/>
      <c r="F149" s="305" t="s">
        <v>403</v>
      </c>
      <c r="G149" s="306"/>
      <c r="H149" s="304"/>
      <c r="I149" s="304"/>
      <c r="J149" s="304" t="s">
        <v>404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408</v>
      </c>
      <c r="D151" s="287"/>
      <c r="E151" s="287"/>
      <c r="F151" s="340" t="s">
        <v>405</v>
      </c>
      <c r="G151" s="287"/>
      <c r="H151" s="339" t="s">
        <v>445</v>
      </c>
      <c r="I151" s="339" t="s">
        <v>407</v>
      </c>
      <c r="J151" s="339">
        <v>120</v>
      </c>
      <c r="K151" s="335"/>
    </row>
    <row r="152" spans="2:11" s="1" customFormat="1" ht="15" customHeight="1">
      <c r="B152" s="312"/>
      <c r="C152" s="339" t="s">
        <v>454</v>
      </c>
      <c r="D152" s="287"/>
      <c r="E152" s="287"/>
      <c r="F152" s="340" t="s">
        <v>405</v>
      </c>
      <c r="G152" s="287"/>
      <c r="H152" s="339" t="s">
        <v>465</v>
      </c>
      <c r="I152" s="339" t="s">
        <v>407</v>
      </c>
      <c r="J152" s="339" t="s">
        <v>456</v>
      </c>
      <c r="K152" s="335"/>
    </row>
    <row r="153" spans="2:11" s="1" customFormat="1" ht="15" customHeight="1">
      <c r="B153" s="312"/>
      <c r="C153" s="339" t="s">
        <v>353</v>
      </c>
      <c r="D153" s="287"/>
      <c r="E153" s="287"/>
      <c r="F153" s="340" t="s">
        <v>405</v>
      </c>
      <c r="G153" s="287"/>
      <c r="H153" s="339" t="s">
        <v>466</v>
      </c>
      <c r="I153" s="339" t="s">
        <v>407</v>
      </c>
      <c r="J153" s="339" t="s">
        <v>456</v>
      </c>
      <c r="K153" s="335"/>
    </row>
    <row r="154" spans="2:11" s="1" customFormat="1" ht="15" customHeight="1">
      <c r="B154" s="312"/>
      <c r="C154" s="339" t="s">
        <v>410</v>
      </c>
      <c r="D154" s="287"/>
      <c r="E154" s="287"/>
      <c r="F154" s="340" t="s">
        <v>411</v>
      </c>
      <c r="G154" s="287"/>
      <c r="H154" s="339" t="s">
        <v>445</v>
      </c>
      <c r="I154" s="339" t="s">
        <v>407</v>
      </c>
      <c r="J154" s="339">
        <v>50</v>
      </c>
      <c r="K154" s="335"/>
    </row>
    <row r="155" spans="2:11" s="1" customFormat="1" ht="15" customHeight="1">
      <c r="B155" s="312"/>
      <c r="C155" s="339" t="s">
        <v>413</v>
      </c>
      <c r="D155" s="287"/>
      <c r="E155" s="287"/>
      <c r="F155" s="340" t="s">
        <v>405</v>
      </c>
      <c r="G155" s="287"/>
      <c r="H155" s="339" t="s">
        <v>445</v>
      </c>
      <c r="I155" s="339" t="s">
        <v>415</v>
      </c>
      <c r="J155" s="339"/>
      <c r="K155" s="335"/>
    </row>
    <row r="156" spans="2:11" s="1" customFormat="1" ht="15" customHeight="1">
      <c r="B156" s="312"/>
      <c r="C156" s="339" t="s">
        <v>424</v>
      </c>
      <c r="D156" s="287"/>
      <c r="E156" s="287"/>
      <c r="F156" s="340" t="s">
        <v>411</v>
      </c>
      <c r="G156" s="287"/>
      <c r="H156" s="339" t="s">
        <v>445</v>
      </c>
      <c r="I156" s="339" t="s">
        <v>407</v>
      </c>
      <c r="J156" s="339">
        <v>50</v>
      </c>
      <c r="K156" s="335"/>
    </row>
    <row r="157" spans="2:11" s="1" customFormat="1" ht="15" customHeight="1">
      <c r="B157" s="312"/>
      <c r="C157" s="339" t="s">
        <v>432</v>
      </c>
      <c r="D157" s="287"/>
      <c r="E157" s="287"/>
      <c r="F157" s="340" t="s">
        <v>411</v>
      </c>
      <c r="G157" s="287"/>
      <c r="H157" s="339" t="s">
        <v>445</v>
      </c>
      <c r="I157" s="339" t="s">
        <v>407</v>
      </c>
      <c r="J157" s="339">
        <v>50</v>
      </c>
      <c r="K157" s="335"/>
    </row>
    <row r="158" spans="2:11" s="1" customFormat="1" ht="15" customHeight="1">
      <c r="B158" s="312"/>
      <c r="C158" s="339" t="s">
        <v>430</v>
      </c>
      <c r="D158" s="287"/>
      <c r="E158" s="287"/>
      <c r="F158" s="340" t="s">
        <v>411</v>
      </c>
      <c r="G158" s="287"/>
      <c r="H158" s="339" t="s">
        <v>445</v>
      </c>
      <c r="I158" s="339" t="s">
        <v>407</v>
      </c>
      <c r="J158" s="339">
        <v>50</v>
      </c>
      <c r="K158" s="335"/>
    </row>
    <row r="159" spans="2:11" s="1" customFormat="1" ht="15" customHeight="1">
      <c r="B159" s="312"/>
      <c r="C159" s="339" t="s">
        <v>88</v>
      </c>
      <c r="D159" s="287"/>
      <c r="E159" s="287"/>
      <c r="F159" s="340" t="s">
        <v>405</v>
      </c>
      <c r="G159" s="287"/>
      <c r="H159" s="339" t="s">
        <v>467</v>
      </c>
      <c r="I159" s="339" t="s">
        <v>407</v>
      </c>
      <c r="J159" s="339" t="s">
        <v>468</v>
      </c>
      <c r="K159" s="335"/>
    </row>
    <row r="160" spans="2:11" s="1" customFormat="1" ht="15" customHeight="1">
      <c r="B160" s="312"/>
      <c r="C160" s="339" t="s">
        <v>469</v>
      </c>
      <c r="D160" s="287"/>
      <c r="E160" s="287"/>
      <c r="F160" s="340" t="s">
        <v>405</v>
      </c>
      <c r="G160" s="287"/>
      <c r="H160" s="339" t="s">
        <v>470</v>
      </c>
      <c r="I160" s="339" t="s">
        <v>440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471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399</v>
      </c>
      <c r="D166" s="302"/>
      <c r="E166" s="302"/>
      <c r="F166" s="302" t="s">
        <v>400</v>
      </c>
      <c r="G166" s="344"/>
      <c r="H166" s="345" t="s">
        <v>52</v>
      </c>
      <c r="I166" s="345" t="s">
        <v>55</v>
      </c>
      <c r="J166" s="302" t="s">
        <v>401</v>
      </c>
      <c r="K166" s="279"/>
    </row>
    <row r="167" spans="2:11" s="1" customFormat="1" ht="17.25" customHeight="1">
      <c r="B167" s="280"/>
      <c r="C167" s="304" t="s">
        <v>402</v>
      </c>
      <c r="D167" s="304"/>
      <c r="E167" s="304"/>
      <c r="F167" s="305" t="s">
        <v>403</v>
      </c>
      <c r="G167" s="346"/>
      <c r="H167" s="347"/>
      <c r="I167" s="347"/>
      <c r="J167" s="304" t="s">
        <v>404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408</v>
      </c>
      <c r="D169" s="287"/>
      <c r="E169" s="287"/>
      <c r="F169" s="310" t="s">
        <v>405</v>
      </c>
      <c r="G169" s="287"/>
      <c r="H169" s="287" t="s">
        <v>445</v>
      </c>
      <c r="I169" s="287" t="s">
        <v>407</v>
      </c>
      <c r="J169" s="287">
        <v>120</v>
      </c>
      <c r="K169" s="335"/>
    </row>
    <row r="170" spans="2:11" s="1" customFormat="1" ht="15" customHeight="1">
      <c r="B170" s="312"/>
      <c r="C170" s="287" t="s">
        <v>454</v>
      </c>
      <c r="D170" s="287"/>
      <c r="E170" s="287"/>
      <c r="F170" s="310" t="s">
        <v>405</v>
      </c>
      <c r="G170" s="287"/>
      <c r="H170" s="287" t="s">
        <v>455</v>
      </c>
      <c r="I170" s="287" t="s">
        <v>407</v>
      </c>
      <c r="J170" s="287" t="s">
        <v>456</v>
      </c>
      <c r="K170" s="335"/>
    </row>
    <row r="171" spans="2:11" s="1" customFormat="1" ht="15" customHeight="1">
      <c r="B171" s="312"/>
      <c r="C171" s="287" t="s">
        <v>353</v>
      </c>
      <c r="D171" s="287"/>
      <c r="E171" s="287"/>
      <c r="F171" s="310" t="s">
        <v>405</v>
      </c>
      <c r="G171" s="287"/>
      <c r="H171" s="287" t="s">
        <v>472</v>
      </c>
      <c r="I171" s="287" t="s">
        <v>407</v>
      </c>
      <c r="J171" s="287" t="s">
        <v>456</v>
      </c>
      <c r="K171" s="335"/>
    </row>
    <row r="172" spans="2:11" s="1" customFormat="1" ht="15" customHeight="1">
      <c r="B172" s="312"/>
      <c r="C172" s="287" t="s">
        <v>410</v>
      </c>
      <c r="D172" s="287"/>
      <c r="E172" s="287"/>
      <c r="F172" s="310" t="s">
        <v>411</v>
      </c>
      <c r="G172" s="287"/>
      <c r="H172" s="287" t="s">
        <v>472</v>
      </c>
      <c r="I172" s="287" t="s">
        <v>407</v>
      </c>
      <c r="J172" s="287">
        <v>50</v>
      </c>
      <c r="K172" s="335"/>
    </row>
    <row r="173" spans="2:11" s="1" customFormat="1" ht="15" customHeight="1">
      <c r="B173" s="312"/>
      <c r="C173" s="287" t="s">
        <v>413</v>
      </c>
      <c r="D173" s="287"/>
      <c r="E173" s="287"/>
      <c r="F173" s="310" t="s">
        <v>405</v>
      </c>
      <c r="G173" s="287"/>
      <c r="H173" s="287" t="s">
        <v>472</v>
      </c>
      <c r="I173" s="287" t="s">
        <v>415</v>
      </c>
      <c r="J173" s="287"/>
      <c r="K173" s="335"/>
    </row>
    <row r="174" spans="2:11" s="1" customFormat="1" ht="15" customHeight="1">
      <c r="B174" s="312"/>
      <c r="C174" s="287" t="s">
        <v>424</v>
      </c>
      <c r="D174" s="287"/>
      <c r="E174" s="287"/>
      <c r="F174" s="310" t="s">
        <v>411</v>
      </c>
      <c r="G174" s="287"/>
      <c r="H174" s="287" t="s">
        <v>472</v>
      </c>
      <c r="I174" s="287" t="s">
        <v>407</v>
      </c>
      <c r="J174" s="287">
        <v>50</v>
      </c>
      <c r="K174" s="335"/>
    </row>
    <row r="175" spans="2:11" s="1" customFormat="1" ht="15" customHeight="1">
      <c r="B175" s="312"/>
      <c r="C175" s="287" t="s">
        <v>432</v>
      </c>
      <c r="D175" s="287"/>
      <c r="E175" s="287"/>
      <c r="F175" s="310" t="s">
        <v>411</v>
      </c>
      <c r="G175" s="287"/>
      <c r="H175" s="287" t="s">
        <v>472</v>
      </c>
      <c r="I175" s="287" t="s">
        <v>407</v>
      </c>
      <c r="J175" s="287">
        <v>50</v>
      </c>
      <c r="K175" s="335"/>
    </row>
    <row r="176" spans="2:11" s="1" customFormat="1" ht="15" customHeight="1">
      <c r="B176" s="312"/>
      <c r="C176" s="287" t="s">
        <v>430</v>
      </c>
      <c r="D176" s="287"/>
      <c r="E176" s="287"/>
      <c r="F176" s="310" t="s">
        <v>411</v>
      </c>
      <c r="G176" s="287"/>
      <c r="H176" s="287" t="s">
        <v>472</v>
      </c>
      <c r="I176" s="287" t="s">
        <v>407</v>
      </c>
      <c r="J176" s="287">
        <v>50</v>
      </c>
      <c r="K176" s="335"/>
    </row>
    <row r="177" spans="2:11" s="1" customFormat="1" ht="15" customHeight="1">
      <c r="B177" s="312"/>
      <c r="C177" s="287" t="s">
        <v>97</v>
      </c>
      <c r="D177" s="287"/>
      <c r="E177" s="287"/>
      <c r="F177" s="310" t="s">
        <v>405</v>
      </c>
      <c r="G177" s="287"/>
      <c r="H177" s="287" t="s">
        <v>473</v>
      </c>
      <c r="I177" s="287" t="s">
        <v>474</v>
      </c>
      <c r="J177" s="287"/>
      <c r="K177" s="335"/>
    </row>
    <row r="178" spans="2:11" s="1" customFormat="1" ht="15" customHeight="1">
      <c r="B178" s="312"/>
      <c r="C178" s="287" t="s">
        <v>55</v>
      </c>
      <c r="D178" s="287"/>
      <c r="E178" s="287"/>
      <c r="F178" s="310" t="s">
        <v>405</v>
      </c>
      <c r="G178" s="287"/>
      <c r="H178" s="287" t="s">
        <v>475</v>
      </c>
      <c r="I178" s="287" t="s">
        <v>476</v>
      </c>
      <c r="J178" s="287">
        <v>1</v>
      </c>
      <c r="K178" s="335"/>
    </row>
    <row r="179" spans="2:11" s="1" customFormat="1" ht="15" customHeight="1">
      <c r="B179" s="312"/>
      <c r="C179" s="287" t="s">
        <v>51</v>
      </c>
      <c r="D179" s="287"/>
      <c r="E179" s="287"/>
      <c r="F179" s="310" t="s">
        <v>405</v>
      </c>
      <c r="G179" s="287"/>
      <c r="H179" s="287" t="s">
        <v>477</v>
      </c>
      <c r="I179" s="287" t="s">
        <v>407</v>
      </c>
      <c r="J179" s="287">
        <v>20</v>
      </c>
      <c r="K179" s="335"/>
    </row>
    <row r="180" spans="2:11" s="1" customFormat="1" ht="15" customHeight="1">
      <c r="B180" s="312"/>
      <c r="C180" s="287" t="s">
        <v>52</v>
      </c>
      <c r="D180" s="287"/>
      <c r="E180" s="287"/>
      <c r="F180" s="310" t="s">
        <v>405</v>
      </c>
      <c r="G180" s="287"/>
      <c r="H180" s="287" t="s">
        <v>478</v>
      </c>
      <c r="I180" s="287" t="s">
        <v>407</v>
      </c>
      <c r="J180" s="287">
        <v>255</v>
      </c>
      <c r="K180" s="335"/>
    </row>
    <row r="181" spans="2:11" s="1" customFormat="1" ht="15" customHeight="1">
      <c r="B181" s="312"/>
      <c r="C181" s="287" t="s">
        <v>98</v>
      </c>
      <c r="D181" s="287"/>
      <c r="E181" s="287"/>
      <c r="F181" s="310" t="s">
        <v>405</v>
      </c>
      <c r="G181" s="287"/>
      <c r="H181" s="287" t="s">
        <v>369</v>
      </c>
      <c r="I181" s="287" t="s">
        <v>407</v>
      </c>
      <c r="J181" s="287">
        <v>10</v>
      </c>
      <c r="K181" s="335"/>
    </row>
    <row r="182" spans="2:11" s="1" customFormat="1" ht="15" customHeight="1">
      <c r="B182" s="312"/>
      <c r="C182" s="287" t="s">
        <v>99</v>
      </c>
      <c r="D182" s="287"/>
      <c r="E182" s="287"/>
      <c r="F182" s="310" t="s">
        <v>405</v>
      </c>
      <c r="G182" s="287"/>
      <c r="H182" s="287" t="s">
        <v>479</v>
      </c>
      <c r="I182" s="287" t="s">
        <v>440</v>
      </c>
      <c r="J182" s="287"/>
      <c r="K182" s="335"/>
    </row>
    <row r="183" spans="2:11" s="1" customFormat="1" ht="15" customHeight="1">
      <c r="B183" s="312"/>
      <c r="C183" s="287" t="s">
        <v>480</v>
      </c>
      <c r="D183" s="287"/>
      <c r="E183" s="287"/>
      <c r="F183" s="310" t="s">
        <v>405</v>
      </c>
      <c r="G183" s="287"/>
      <c r="H183" s="287" t="s">
        <v>481</v>
      </c>
      <c r="I183" s="287" t="s">
        <v>440</v>
      </c>
      <c r="J183" s="287"/>
      <c r="K183" s="335"/>
    </row>
    <row r="184" spans="2:11" s="1" customFormat="1" ht="15" customHeight="1">
      <c r="B184" s="312"/>
      <c r="C184" s="287" t="s">
        <v>469</v>
      </c>
      <c r="D184" s="287"/>
      <c r="E184" s="287"/>
      <c r="F184" s="310" t="s">
        <v>405</v>
      </c>
      <c r="G184" s="287"/>
      <c r="H184" s="287" t="s">
        <v>482</v>
      </c>
      <c r="I184" s="287" t="s">
        <v>440</v>
      </c>
      <c r="J184" s="287"/>
      <c r="K184" s="335"/>
    </row>
    <row r="185" spans="2:11" s="1" customFormat="1" ht="15" customHeight="1">
      <c r="B185" s="312"/>
      <c r="C185" s="287" t="s">
        <v>101</v>
      </c>
      <c r="D185" s="287"/>
      <c r="E185" s="287"/>
      <c r="F185" s="310" t="s">
        <v>411</v>
      </c>
      <c r="G185" s="287"/>
      <c r="H185" s="287" t="s">
        <v>483</v>
      </c>
      <c r="I185" s="287" t="s">
        <v>407</v>
      </c>
      <c r="J185" s="287">
        <v>50</v>
      </c>
      <c r="K185" s="335"/>
    </row>
    <row r="186" spans="2:11" s="1" customFormat="1" ht="15" customHeight="1">
      <c r="B186" s="312"/>
      <c r="C186" s="287" t="s">
        <v>484</v>
      </c>
      <c r="D186" s="287"/>
      <c r="E186" s="287"/>
      <c r="F186" s="310" t="s">
        <v>411</v>
      </c>
      <c r="G186" s="287"/>
      <c r="H186" s="287" t="s">
        <v>485</v>
      </c>
      <c r="I186" s="287" t="s">
        <v>486</v>
      </c>
      <c r="J186" s="287"/>
      <c r="K186" s="335"/>
    </row>
    <row r="187" spans="2:11" s="1" customFormat="1" ht="15" customHeight="1">
      <c r="B187" s="312"/>
      <c r="C187" s="287" t="s">
        <v>487</v>
      </c>
      <c r="D187" s="287"/>
      <c r="E187" s="287"/>
      <c r="F187" s="310" t="s">
        <v>411</v>
      </c>
      <c r="G187" s="287"/>
      <c r="H187" s="287" t="s">
        <v>488</v>
      </c>
      <c r="I187" s="287" t="s">
        <v>486</v>
      </c>
      <c r="J187" s="287"/>
      <c r="K187" s="335"/>
    </row>
    <row r="188" spans="2:11" s="1" customFormat="1" ht="15" customHeight="1">
      <c r="B188" s="312"/>
      <c r="C188" s="287" t="s">
        <v>489</v>
      </c>
      <c r="D188" s="287"/>
      <c r="E188" s="287"/>
      <c r="F188" s="310" t="s">
        <v>411</v>
      </c>
      <c r="G188" s="287"/>
      <c r="H188" s="287" t="s">
        <v>490</v>
      </c>
      <c r="I188" s="287" t="s">
        <v>486</v>
      </c>
      <c r="J188" s="287"/>
      <c r="K188" s="335"/>
    </row>
    <row r="189" spans="2:11" s="1" customFormat="1" ht="15" customHeight="1">
      <c r="B189" s="312"/>
      <c r="C189" s="348" t="s">
        <v>491</v>
      </c>
      <c r="D189" s="287"/>
      <c r="E189" s="287"/>
      <c r="F189" s="310" t="s">
        <v>411</v>
      </c>
      <c r="G189" s="287"/>
      <c r="H189" s="287" t="s">
        <v>492</v>
      </c>
      <c r="I189" s="287" t="s">
        <v>493</v>
      </c>
      <c r="J189" s="349" t="s">
        <v>494</v>
      </c>
      <c r="K189" s="335"/>
    </row>
    <row r="190" spans="2:11" s="1" customFormat="1" ht="15" customHeight="1">
      <c r="B190" s="312"/>
      <c r="C190" s="348" t="s">
        <v>40</v>
      </c>
      <c r="D190" s="287"/>
      <c r="E190" s="287"/>
      <c r="F190" s="310" t="s">
        <v>405</v>
      </c>
      <c r="G190" s="287"/>
      <c r="H190" s="284" t="s">
        <v>495</v>
      </c>
      <c r="I190" s="287" t="s">
        <v>496</v>
      </c>
      <c r="J190" s="287"/>
      <c r="K190" s="335"/>
    </row>
    <row r="191" spans="2:11" s="1" customFormat="1" ht="15" customHeight="1">
      <c r="B191" s="312"/>
      <c r="C191" s="348" t="s">
        <v>497</v>
      </c>
      <c r="D191" s="287"/>
      <c r="E191" s="287"/>
      <c r="F191" s="310" t="s">
        <v>405</v>
      </c>
      <c r="G191" s="287"/>
      <c r="H191" s="287" t="s">
        <v>498</v>
      </c>
      <c r="I191" s="287" t="s">
        <v>440</v>
      </c>
      <c r="J191" s="287"/>
      <c r="K191" s="335"/>
    </row>
    <row r="192" spans="2:11" s="1" customFormat="1" ht="15" customHeight="1">
      <c r="B192" s="312"/>
      <c r="C192" s="348" t="s">
        <v>499</v>
      </c>
      <c r="D192" s="287"/>
      <c r="E192" s="287"/>
      <c r="F192" s="310" t="s">
        <v>405</v>
      </c>
      <c r="G192" s="287"/>
      <c r="H192" s="287" t="s">
        <v>500</v>
      </c>
      <c r="I192" s="287" t="s">
        <v>440</v>
      </c>
      <c r="J192" s="287"/>
      <c r="K192" s="335"/>
    </row>
    <row r="193" spans="2:11" s="1" customFormat="1" ht="15" customHeight="1">
      <c r="B193" s="312"/>
      <c r="C193" s="348" t="s">
        <v>501</v>
      </c>
      <c r="D193" s="287"/>
      <c r="E193" s="287"/>
      <c r="F193" s="310" t="s">
        <v>411</v>
      </c>
      <c r="G193" s="287"/>
      <c r="H193" s="287" t="s">
        <v>502</v>
      </c>
      <c r="I193" s="287" t="s">
        <v>440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503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504</v>
      </c>
      <c r="D200" s="351"/>
      <c r="E200" s="351"/>
      <c r="F200" s="351" t="s">
        <v>505</v>
      </c>
      <c r="G200" s="352"/>
      <c r="H200" s="351" t="s">
        <v>506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496</v>
      </c>
      <c r="D202" s="287"/>
      <c r="E202" s="287"/>
      <c r="F202" s="310" t="s">
        <v>41</v>
      </c>
      <c r="G202" s="287"/>
      <c r="H202" s="287" t="s">
        <v>507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42</v>
      </c>
      <c r="G203" s="287"/>
      <c r="H203" s="287" t="s">
        <v>508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45</v>
      </c>
      <c r="G204" s="287"/>
      <c r="H204" s="287" t="s">
        <v>509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43</v>
      </c>
      <c r="G205" s="287"/>
      <c r="H205" s="287" t="s">
        <v>510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44</v>
      </c>
      <c r="G206" s="287"/>
      <c r="H206" s="287" t="s">
        <v>511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452</v>
      </c>
      <c r="D208" s="287"/>
      <c r="E208" s="287"/>
      <c r="F208" s="310" t="s">
        <v>77</v>
      </c>
      <c r="G208" s="287"/>
      <c r="H208" s="287" t="s">
        <v>512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347</v>
      </c>
      <c r="G209" s="287"/>
      <c r="H209" s="287" t="s">
        <v>348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345</v>
      </c>
      <c r="G210" s="287"/>
      <c r="H210" s="287" t="s">
        <v>513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349</v>
      </c>
      <c r="G211" s="348"/>
      <c r="H211" s="339" t="s">
        <v>350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351</v>
      </c>
      <c r="G212" s="348"/>
      <c r="H212" s="339" t="s">
        <v>514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476</v>
      </c>
      <c r="D214" s="287"/>
      <c r="E214" s="287"/>
      <c r="F214" s="310">
        <v>1</v>
      </c>
      <c r="G214" s="348"/>
      <c r="H214" s="339" t="s">
        <v>515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516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517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518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Hráček</dc:creator>
  <cp:keywords/>
  <dc:description/>
  <cp:lastModifiedBy>Vítězslav Hráček</cp:lastModifiedBy>
  <dcterms:created xsi:type="dcterms:W3CDTF">2023-03-30T06:45:30Z</dcterms:created>
  <dcterms:modified xsi:type="dcterms:W3CDTF">2023-03-30T06:45:34Z</dcterms:modified>
  <cp:category/>
  <cp:version/>
  <cp:contentType/>
  <cp:contentStatus/>
</cp:coreProperties>
</file>