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ÚSES Ohaře\PDPS Realizace LBC 4 v k.ú. Ohaře\F. Výkaz výměr\"/>
    </mc:Choice>
  </mc:AlternateContent>
  <bookViews>
    <workbookView xWindow="480" yWindow="75" windowWidth="20055" windowHeight="1176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23" i="1" l="1"/>
  <c r="G22" i="1"/>
  <c r="E22" i="1"/>
  <c r="F12" i="1"/>
  <c r="F9" i="1"/>
  <c r="C5" i="1"/>
  <c r="E5" i="1" s="1"/>
  <c r="G5" i="1" s="1"/>
  <c r="F4" i="1"/>
  <c r="F6" i="1" s="1"/>
  <c r="B4" i="1"/>
  <c r="G23" i="1"/>
  <c r="E12" i="1"/>
  <c r="E9" i="1"/>
  <c r="E4" i="1"/>
  <c r="E6" i="1" l="1"/>
  <c r="E14" i="1" s="1"/>
  <c r="F14" i="1"/>
  <c r="F19" i="1" s="1"/>
  <c r="G12" i="1"/>
  <c r="G24" i="1"/>
  <c r="G4" i="1"/>
  <c r="G6" i="1" s="1"/>
  <c r="G9" i="1"/>
  <c r="G14" i="1" l="1"/>
</calcChain>
</file>

<file path=xl/sharedStrings.xml><?xml version="1.0" encoding="utf-8"?>
<sst xmlns="http://schemas.openxmlformats.org/spreadsheetml/2006/main" count="19" uniqueCount="19">
  <si>
    <t>T1</t>
  </si>
  <si>
    <t>v břehu</t>
  </si>
  <si>
    <t>ve dně</t>
  </si>
  <si>
    <t>OBJEM celk.</t>
  </si>
  <si>
    <t>z toho ornice</t>
  </si>
  <si>
    <t>z toho podorničí</t>
  </si>
  <si>
    <t>T2</t>
  </si>
  <si>
    <t>max. hl.</t>
  </si>
  <si>
    <t>T3</t>
  </si>
  <si>
    <t>PLOCHA [m2]</t>
  </si>
  <si>
    <t>OBJEM [m3]</t>
  </si>
  <si>
    <t>CELKEM</t>
  </si>
  <si>
    <t>tl.</t>
  </si>
  <si>
    <t>I</t>
  </si>
  <si>
    <t>II</t>
  </si>
  <si>
    <t>skr. ornice 30 cm</t>
  </si>
  <si>
    <t>celk. za T1</t>
  </si>
  <si>
    <t>rozprostření ornice na KN 1251, KN 1254 :</t>
  </si>
  <si>
    <t>figury na KN 1150: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</si>
</sst>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1" fontId="0" fillId="0" borderId="0" xfId="0" applyNumberFormat="1" applyFont="1"/>
    <xf numFmtId="1" fontId="0" fillId="0" borderId="0" xfId="0" applyNumberFormat="1"/>
    <xf numFmtId="0" fontId="3" fillId="0" borderId="0" xfId="0" applyFont="1"/>
    <xf numFmtId="1" fontId="4" fillId="0" borderId="0" xfId="0" applyNumberFormat="1" applyFont="1"/>
    <xf numFmtId="1" fontId="5" fillId="0" borderId="0" xfId="0" applyNumberFormat="1" applyFont="1"/>
    <xf numFmtId="1" fontId="6" fillId="0" borderId="0" xfId="0" applyNumberFormat="1" applyFo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E22" sqref="E22:E23"/>
    </sheetView>
  </sheetViews>
  <sheetFormatPr defaultRowHeight="15" x14ac:dyDescent="0.25"/>
  <cols>
    <col min="5" max="5" width="11.85546875" style="1" bestFit="1" customWidth="1"/>
    <col min="6" max="6" width="12.42578125" style="3" bestFit="1" customWidth="1"/>
    <col min="7" max="7" width="15.28515625" style="3" bestFit="1" customWidth="1"/>
  </cols>
  <sheetData>
    <row r="1" spans="1:7" x14ac:dyDescent="0.25">
      <c r="A1" t="s">
        <v>9</v>
      </c>
      <c r="E1" s="1" t="s">
        <v>10</v>
      </c>
    </row>
    <row r="2" spans="1:7" x14ac:dyDescent="0.25">
      <c r="A2" t="s">
        <v>1</v>
      </c>
      <c r="B2" t="s">
        <v>2</v>
      </c>
      <c r="C2" t="s">
        <v>7</v>
      </c>
      <c r="E2" s="1" t="s">
        <v>3</v>
      </c>
      <c r="F2" s="3" t="s">
        <v>4</v>
      </c>
      <c r="G2" s="3" t="s">
        <v>5</v>
      </c>
    </row>
    <row r="3" spans="1:7" x14ac:dyDescent="0.25">
      <c r="A3" t="s">
        <v>0</v>
      </c>
    </row>
    <row r="4" spans="1:7" x14ac:dyDescent="0.25">
      <c r="A4">
        <v>3730</v>
      </c>
      <c r="B4">
        <f>420+505</f>
        <v>925</v>
      </c>
      <c r="C4">
        <v>1.5</v>
      </c>
      <c r="E4" s="6">
        <f>((A4+B4)/2)*C4</f>
        <v>3491.25</v>
      </c>
      <c r="F4" s="4">
        <f>(2926+A4)/2*0.3</f>
        <v>998.4</v>
      </c>
      <c r="G4" s="4">
        <f>E4-F4</f>
        <v>2492.85</v>
      </c>
    </row>
    <row r="5" spans="1:7" x14ac:dyDescent="0.25">
      <c r="A5">
        <v>505</v>
      </c>
      <c r="B5">
        <v>254</v>
      </c>
      <c r="C5">
        <f>202.55-202.1</f>
        <v>0.45000000000001705</v>
      </c>
      <c r="E5" s="6">
        <f>((A5+B5)/2)*C5</f>
        <v>170.77500000000646</v>
      </c>
      <c r="F5" s="4">
        <v>0</v>
      </c>
      <c r="G5" s="4">
        <f>E5-F5</f>
        <v>170.77500000000646</v>
      </c>
    </row>
    <row r="6" spans="1:7" x14ac:dyDescent="0.25">
      <c r="D6" s="8" t="s">
        <v>16</v>
      </c>
      <c r="E6" s="9">
        <f>SUM(E4:E5)</f>
        <v>3662.0250000000065</v>
      </c>
      <c r="F6" s="10">
        <f t="shared" ref="F6:G6" si="0">SUM(F4:F5)</f>
        <v>998.4</v>
      </c>
      <c r="G6" s="10">
        <f t="shared" si="0"/>
        <v>2663.6250000000064</v>
      </c>
    </row>
    <row r="7" spans="1:7" x14ac:dyDescent="0.25">
      <c r="E7" s="2"/>
      <c r="F7" s="4"/>
      <c r="G7" s="4"/>
    </row>
    <row r="8" spans="1:7" x14ac:dyDescent="0.25">
      <c r="A8" t="s">
        <v>6</v>
      </c>
      <c r="E8" s="2"/>
      <c r="F8" s="4"/>
      <c r="G8" s="4"/>
    </row>
    <row r="9" spans="1:7" x14ac:dyDescent="0.25">
      <c r="A9">
        <v>360</v>
      </c>
      <c r="B9">
        <v>104</v>
      </c>
      <c r="C9">
        <v>1.4</v>
      </c>
      <c r="E9" s="2">
        <f>((A9+B9)/2)*C9</f>
        <v>324.79999999999995</v>
      </c>
      <c r="F9" s="4">
        <f>(268+A9)/2*0.3</f>
        <v>94.2</v>
      </c>
      <c r="G9" s="4">
        <f>E9-F9</f>
        <v>230.59999999999997</v>
      </c>
    </row>
    <row r="10" spans="1:7" x14ac:dyDescent="0.25">
      <c r="E10" s="2"/>
      <c r="F10" s="4"/>
      <c r="G10" s="4"/>
    </row>
    <row r="11" spans="1:7" x14ac:dyDescent="0.25">
      <c r="A11" t="s">
        <v>8</v>
      </c>
      <c r="E11" s="2"/>
      <c r="F11" s="4"/>
      <c r="G11" s="4"/>
    </row>
    <row r="12" spans="1:7" x14ac:dyDescent="0.25">
      <c r="A12">
        <v>187</v>
      </c>
      <c r="B12">
        <v>30</v>
      </c>
      <c r="C12">
        <v>1.2</v>
      </c>
      <c r="E12" s="2">
        <f>((A12+B12)/2)*C12</f>
        <v>130.19999999999999</v>
      </c>
      <c r="F12" s="4">
        <f>(127+A12)/2*0.3</f>
        <v>47.1</v>
      </c>
      <c r="G12" s="4">
        <f>E12-F12</f>
        <v>83.1</v>
      </c>
    </row>
    <row r="13" spans="1:7" x14ac:dyDescent="0.25">
      <c r="E13" s="2"/>
      <c r="F13" s="4"/>
      <c r="G13" s="4"/>
    </row>
    <row r="14" spans="1:7" x14ac:dyDescent="0.25">
      <c r="A14" s="8" t="s">
        <v>11</v>
      </c>
      <c r="B14" s="8"/>
      <c r="C14" s="8"/>
      <c r="D14" s="8"/>
      <c r="E14" s="9">
        <f>SUM(E6:E13)</f>
        <v>4117.025000000006</v>
      </c>
      <c r="F14" s="11">
        <f>SUM(F6:F13)</f>
        <v>1139.6999999999998</v>
      </c>
      <c r="G14" s="11">
        <f>SUM(G6:G13)</f>
        <v>2977.3250000000062</v>
      </c>
    </row>
    <row r="15" spans="1:7" x14ac:dyDescent="0.25">
      <c r="E15" s="2"/>
      <c r="F15" s="4"/>
      <c r="G15" s="4"/>
    </row>
    <row r="16" spans="1:7" x14ac:dyDescent="0.25">
      <c r="E16" s="2"/>
      <c r="F16" s="4"/>
      <c r="G16" s="4"/>
    </row>
    <row r="17" spans="1:7" x14ac:dyDescent="0.25">
      <c r="E17" s="2"/>
      <c r="F17" s="4"/>
      <c r="G17" s="4"/>
    </row>
    <row r="18" spans="1:7" x14ac:dyDescent="0.25">
      <c r="A18" s="12" t="s">
        <v>17</v>
      </c>
      <c r="E18" s="2"/>
      <c r="F18" s="4"/>
      <c r="G18" s="4"/>
    </row>
    <row r="19" spans="1:7" x14ac:dyDescent="0.25">
      <c r="A19" t="s">
        <v>12</v>
      </c>
      <c r="E19" s="2"/>
      <c r="F19" s="5">
        <f>(F14+E22+E23)/54000</f>
        <v>4.4249999999999998E-2</v>
      </c>
      <c r="G19" s="4"/>
    </row>
    <row r="20" spans="1:7" x14ac:dyDescent="0.25">
      <c r="E20" s="2"/>
      <c r="F20" s="4"/>
      <c r="G20" s="4"/>
    </row>
    <row r="21" spans="1:7" x14ac:dyDescent="0.25">
      <c r="A21" t="s">
        <v>18</v>
      </c>
      <c r="E21" s="7" t="s">
        <v>15</v>
      </c>
      <c r="F21" s="4"/>
      <c r="G21" s="4"/>
    </row>
    <row r="22" spans="1:7" x14ac:dyDescent="0.25">
      <c r="A22" t="s">
        <v>13</v>
      </c>
      <c r="B22">
        <v>14.07</v>
      </c>
      <c r="C22">
        <v>100</v>
      </c>
      <c r="E22" s="6">
        <f>15*0.3*C22</f>
        <v>450</v>
      </c>
      <c r="F22" s="4"/>
      <c r="G22" s="4">
        <f>B22*C22</f>
        <v>1407</v>
      </c>
    </row>
    <row r="23" spans="1:7" x14ac:dyDescent="0.25">
      <c r="A23" t="s">
        <v>14</v>
      </c>
      <c r="B23">
        <v>2666</v>
      </c>
      <c r="C23">
        <v>1193</v>
      </c>
      <c r="D23">
        <v>0.4</v>
      </c>
      <c r="E23" s="6">
        <f>B23*0.3</f>
        <v>799.8</v>
      </c>
      <c r="F23" s="4"/>
      <c r="G23" s="4">
        <f>((B23+C23)/2*D23)+E23</f>
        <v>1571.6</v>
      </c>
    </row>
    <row r="24" spans="1:7" x14ac:dyDescent="0.25">
      <c r="E24" s="6"/>
      <c r="F24" s="4"/>
      <c r="G24" s="4">
        <f>SUM(G22:G23)</f>
        <v>2978.6</v>
      </c>
    </row>
    <row r="25" spans="1:7" x14ac:dyDescent="0.25">
      <c r="E25" s="6"/>
      <c r="F25" s="4"/>
      <c r="G25" s="4"/>
    </row>
    <row r="26" spans="1:7" x14ac:dyDescent="0.25">
      <c r="E26" s="6"/>
      <c r="F26" s="4"/>
      <c r="G26" s="4"/>
    </row>
    <row r="27" spans="1:7" x14ac:dyDescent="0.25">
      <c r="E27" s="6"/>
    </row>
    <row r="28" spans="1:7" x14ac:dyDescent="0.25">
      <c r="E28" s="6"/>
    </row>
    <row r="29" spans="1:7" x14ac:dyDescent="0.25">
      <c r="E29" s="2"/>
    </row>
    <row r="30" spans="1:7" x14ac:dyDescent="0.25">
      <c r="E30" s="2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Blackjack</dc:creator>
  <cp:lastModifiedBy>Ing. Petr Kunc</cp:lastModifiedBy>
  <dcterms:created xsi:type="dcterms:W3CDTF">2022-01-12T12:29:49Z</dcterms:created>
  <dcterms:modified xsi:type="dcterms:W3CDTF">2022-11-24T08:16:07Z</dcterms:modified>
</cp:coreProperties>
</file>