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isk D\01_Projekty\5004_SPU_Bohdalovice\Rozpočet\"/>
    </mc:Choice>
  </mc:AlternateContent>
  <bookViews>
    <workbookView xWindow="0" yWindow="0" windowWidth="0" windowHeight="0"/>
  </bookViews>
  <sheets>
    <sheet name="Rekapitulace stavby" sheetId="1" r:id="rId1"/>
    <sheet name="SO.1. - Revitalizace HOZ" sheetId="2" r:id="rId2"/>
    <sheet name="SO.2. - Kácení" sheetId="3" r:id="rId3"/>
    <sheet name="SO.3. - Výsadby" sheetId="4" r:id="rId4"/>
    <sheet name="VON - VO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'SO.1. - Revitalizace HOZ'!$C$118:$K$324</definedName>
    <definedName name="_xlnm.Print_Area" localSheetId="1">'SO.1. - Revitalizace HOZ'!$C$4:$J$76,'SO.1. - Revitalizace HOZ'!$C$82:$J$100,'SO.1. - Revitalizace HOZ'!$C$106:$K$324</definedName>
    <definedName name="_xlnm.Print_Titles" localSheetId="1">'SO.1. - Revitalizace HOZ'!$118:$118</definedName>
    <definedName name="_xlnm._FilterDatabase" localSheetId="2" hidden="1">'SO.2. - Kácení'!$C$117:$K$185</definedName>
    <definedName name="_xlnm.Print_Area" localSheetId="2">'SO.2. - Kácení'!$C$4:$J$76,'SO.2. - Kácení'!$C$82:$J$99,'SO.2. - Kácení'!$C$105:$K$185</definedName>
    <definedName name="_xlnm.Print_Titles" localSheetId="2">'SO.2. - Kácení'!$117:$117</definedName>
    <definedName name="_xlnm._FilterDatabase" localSheetId="3" hidden="1">'SO.3. - Výsadby'!$C$118:$K$200</definedName>
    <definedName name="_xlnm.Print_Area" localSheetId="3">'SO.3. - Výsadby'!$C$4:$J$76,'SO.3. - Výsadby'!$C$82:$J$100,'SO.3. - Výsadby'!$C$106:$K$200</definedName>
    <definedName name="_xlnm.Print_Titles" localSheetId="3">'SO.3. - Výsadby'!$118:$118</definedName>
    <definedName name="_xlnm._FilterDatabase" localSheetId="4" hidden="1">'VON - VON'!$C$115:$K$163</definedName>
    <definedName name="_xlnm.Print_Area" localSheetId="4">'VON - VON'!$C$4:$J$76,'VON - VON'!$C$82:$J$97,'VON - VON'!$C$103:$K$163</definedName>
    <definedName name="_xlnm.Print_Titles" localSheetId="4">'VON - VON'!$115:$115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4" r="J37"/>
  <c r="J36"/>
  <c i="1" r="AY97"/>
  <c i="4" r="J35"/>
  <c i="1" r="AX97"/>
  <c i="4"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6"/>
  <c r="BH146"/>
  <c r="BG146"/>
  <c r="BF146"/>
  <c r="T146"/>
  <c r="R146"/>
  <c r="P146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3" r="J37"/>
  <c r="J36"/>
  <c i="1" r="AY96"/>
  <c i="3" r="J35"/>
  <c i="1" r="AX96"/>
  <c i="3"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2" r="J37"/>
  <c r="J36"/>
  <c i="1" r="AY95"/>
  <c i="2" r="J35"/>
  <c i="1" r="AX95"/>
  <c i="2" r="BI322"/>
  <c r="BH322"/>
  <c r="BG322"/>
  <c r="BF322"/>
  <c r="T322"/>
  <c r="T321"/>
  <c r="R322"/>
  <c r="R321"/>
  <c r="P322"/>
  <c r="P321"/>
  <c r="BI313"/>
  <c r="BH313"/>
  <c r="BG313"/>
  <c r="BF313"/>
  <c r="T313"/>
  <c r="R313"/>
  <c r="P313"/>
  <c r="BI302"/>
  <c r="BH302"/>
  <c r="BG302"/>
  <c r="BF302"/>
  <c r="T302"/>
  <c r="R302"/>
  <c r="P302"/>
  <c r="BI297"/>
  <c r="BH297"/>
  <c r="BG297"/>
  <c r="BF297"/>
  <c r="T297"/>
  <c r="R297"/>
  <c r="P297"/>
  <c r="BI283"/>
  <c r="BH283"/>
  <c r="BG283"/>
  <c r="BF283"/>
  <c r="T283"/>
  <c r="R283"/>
  <c r="P283"/>
  <c r="BI269"/>
  <c r="BH269"/>
  <c r="BG269"/>
  <c r="BF269"/>
  <c r="T269"/>
  <c r="R269"/>
  <c r="P269"/>
  <c r="BI259"/>
  <c r="BH259"/>
  <c r="BG259"/>
  <c r="BF259"/>
  <c r="T259"/>
  <c r="R259"/>
  <c r="P259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32"/>
  <c r="BH232"/>
  <c r="BG232"/>
  <c r="BF232"/>
  <c r="T232"/>
  <c r="R232"/>
  <c r="P232"/>
  <c r="BI225"/>
  <c r="BH225"/>
  <c r="BG225"/>
  <c r="BF225"/>
  <c r="T225"/>
  <c r="R225"/>
  <c r="P225"/>
  <c r="BI218"/>
  <c r="BH218"/>
  <c r="BG218"/>
  <c r="BF218"/>
  <c r="T218"/>
  <c r="R218"/>
  <c r="P218"/>
  <c r="BI209"/>
  <c r="BH209"/>
  <c r="BG209"/>
  <c r="BF209"/>
  <c r="T209"/>
  <c r="R209"/>
  <c r="P209"/>
  <c r="BI201"/>
  <c r="BH201"/>
  <c r="BG201"/>
  <c r="BF201"/>
  <c r="T201"/>
  <c r="R201"/>
  <c r="P201"/>
  <c r="BI195"/>
  <c r="BH195"/>
  <c r="BG195"/>
  <c r="BF195"/>
  <c r="T195"/>
  <c r="R195"/>
  <c r="P195"/>
  <c r="BI188"/>
  <c r="BH188"/>
  <c r="BG188"/>
  <c r="BF188"/>
  <c r="T188"/>
  <c r="R188"/>
  <c r="P188"/>
  <c r="BI182"/>
  <c r="BH182"/>
  <c r="BG182"/>
  <c r="BF182"/>
  <c r="T182"/>
  <c r="R182"/>
  <c r="P182"/>
  <c r="BI175"/>
  <c r="BH175"/>
  <c r="BG175"/>
  <c r="BF175"/>
  <c r="T175"/>
  <c r="R175"/>
  <c r="P175"/>
  <c r="BI166"/>
  <c r="BH166"/>
  <c r="BG166"/>
  <c r="BF166"/>
  <c r="T166"/>
  <c r="R166"/>
  <c r="P166"/>
  <c r="BI154"/>
  <c r="BH154"/>
  <c r="BG154"/>
  <c r="BF154"/>
  <c r="T154"/>
  <c r="R154"/>
  <c r="P154"/>
  <c r="BI140"/>
  <c r="BH140"/>
  <c r="BG140"/>
  <c r="BF140"/>
  <c r="T140"/>
  <c r="R140"/>
  <c r="P140"/>
  <c r="BI133"/>
  <c r="BH133"/>
  <c r="BG133"/>
  <c r="BF133"/>
  <c r="T133"/>
  <c r="R133"/>
  <c r="P13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2" r="BK218"/>
  <c i="1" r="AS94"/>
  <c i="3" r="J135"/>
  <c r="BK168"/>
  <c r="J141"/>
  <c i="4" r="J188"/>
  <c r="J133"/>
  <c i="5" r="BK156"/>
  <c r="J120"/>
  <c r="J133"/>
  <c i="4" r="J165"/>
  <c r="BK146"/>
  <c i="5" r="BK126"/>
  <c r="J131"/>
  <c r="J124"/>
  <c i="2" r="BK302"/>
  <c r="J209"/>
  <c i="3" r="J168"/>
  <c r="BK161"/>
  <c r="J181"/>
  <c r="BK135"/>
  <c i="4" r="BK175"/>
  <c r="BK152"/>
  <c r="J152"/>
  <c r="J198"/>
  <c i="5" r="J156"/>
  <c r="BK158"/>
  <c r="J158"/>
  <c r="BK124"/>
  <c i="2" r="F35"/>
  <c r="BK251"/>
  <c r="J247"/>
  <c r="J232"/>
  <c r="J201"/>
  <c r="BK175"/>
  <c r="BK154"/>
  <c r="BK313"/>
  <c r="J242"/>
  <c r="BK182"/>
  <c i="3" r="BK181"/>
  <c r="J154"/>
  <c r="J161"/>
  <c r="J174"/>
  <c i="4" r="BK195"/>
  <c r="J146"/>
  <c r="J181"/>
  <c r="J127"/>
  <c r="BK198"/>
  <c i="5" r="BK131"/>
  <c r="BK145"/>
  <c r="BK147"/>
  <c r="J126"/>
  <c r="J137"/>
  <c i="2" r="J140"/>
  <c r="BK166"/>
  <c r="BK283"/>
  <c r="J195"/>
  <c i="3" r="BK174"/>
  <c r="J147"/>
  <c i="4" r="BK181"/>
  <c r="BK139"/>
  <c r="J139"/>
  <c r="BK127"/>
  <c i="5" r="BK133"/>
  <c r="BK139"/>
  <c r="J139"/>
  <c i="2" r="BK322"/>
  <c r="BK209"/>
  <c r="BK122"/>
  <c r="J283"/>
  <c r="BK201"/>
  <c i="3" r="BK141"/>
  <c r="BK154"/>
  <c i="4" r="J159"/>
  <c r="BK133"/>
  <c r="J122"/>
  <c i="5" r="BK153"/>
  <c r="J145"/>
  <c r="J153"/>
  <c r="BK135"/>
  <c i="2" r="F36"/>
  <c r="BK242"/>
  <c r="J188"/>
  <c r="J133"/>
  <c r="BK247"/>
  <c r="J154"/>
  <c i="3" r="J128"/>
  <c r="BK121"/>
  <c i="4" r="BK159"/>
  <c r="J195"/>
  <c r="BK165"/>
  <c i="5" r="J135"/>
  <c r="J117"/>
  <c r="BK120"/>
  <c i="2" r="BK133"/>
  <c r="J322"/>
  <c r="BK269"/>
  <c r="J269"/>
  <c r="BK259"/>
  <c r="BK225"/>
  <c r="J218"/>
  <c r="BK195"/>
  <c r="J175"/>
  <c r="J166"/>
  <c r="J313"/>
  <c r="J302"/>
  <c r="BK297"/>
  <c r="J259"/>
  <c r="BK188"/>
  <c r="J122"/>
  <c r="J251"/>
  <c r="J225"/>
  <c r="J182"/>
  <c r="BK140"/>
  <c r="J297"/>
  <c r="BK232"/>
  <c i="3" r="BK128"/>
  <c r="BK147"/>
  <c r="J121"/>
  <c i="4" r="BK122"/>
  <c r="BK188"/>
  <c r="J175"/>
  <c i="5" r="BK137"/>
  <c r="BK117"/>
  <c r="J147"/>
  <c i="2" r="F37"/>
  <c r="F34"/>
  <c i="3" l="1" r="R120"/>
  <c r="R119"/>
  <c r="R118"/>
  <c i="2" r="R121"/>
  <c r="R120"/>
  <c r="R119"/>
  <c r="T121"/>
  <c r="T120"/>
  <c r="T119"/>
  <c i="3" r="T120"/>
  <c r="T119"/>
  <c r="T118"/>
  <c i="5" r="BK116"/>
  <c r="J116"/>
  <c i="2" r="P121"/>
  <c r="P120"/>
  <c r="P119"/>
  <c i="1" r="AU95"/>
  <c i="3" r="P120"/>
  <c r="P119"/>
  <c r="P118"/>
  <c i="1" r="AU96"/>
  <c i="4" r="R121"/>
  <c r="R120"/>
  <c r="R119"/>
  <c i="5" r="P116"/>
  <c i="1" r="AU98"/>
  <c i="2" r="BK121"/>
  <c r="J121"/>
  <c r="J98"/>
  <c i="4" r="BK121"/>
  <c r="J121"/>
  <c r="J98"/>
  <c r="T121"/>
  <c r="T120"/>
  <c r="T119"/>
  <c i="5" r="R116"/>
  <c i="3" r="BK120"/>
  <c r="J120"/>
  <c r="J98"/>
  <c i="4" r="P121"/>
  <c r="P120"/>
  <c r="P119"/>
  <c i="1" r="AU97"/>
  <c i="5" r="T116"/>
  <c i="4" r="BK197"/>
  <c r="J197"/>
  <c r="J99"/>
  <c i="2" r="BK321"/>
  <c r="J321"/>
  <c r="J99"/>
  <c i="5" r="BE131"/>
  <c r="BE147"/>
  <c r="BE126"/>
  <c r="BE133"/>
  <c r="E85"/>
  <c r="BE120"/>
  <c r="BE153"/>
  <c r="BE156"/>
  <c r="F92"/>
  <c r="BE124"/>
  <c r="BE139"/>
  <c r="J89"/>
  <c r="BE117"/>
  <c r="BE135"/>
  <c r="BE145"/>
  <c r="BE158"/>
  <c r="BE137"/>
  <c i="4" r="BE133"/>
  <c r="BE198"/>
  <c r="BE127"/>
  <c r="BE152"/>
  <c r="BE181"/>
  <c r="E109"/>
  <c r="BE159"/>
  <c r="J89"/>
  <c r="BE139"/>
  <c r="F116"/>
  <c r="BE188"/>
  <c r="BE122"/>
  <c r="BE146"/>
  <c r="BE165"/>
  <c i="3" r="BK119"/>
  <c r="J119"/>
  <c r="J97"/>
  <c i="4" r="BE175"/>
  <c r="BE195"/>
  <c i="3" r="F92"/>
  <c r="BE141"/>
  <c r="BE168"/>
  <c r="J89"/>
  <c r="BE121"/>
  <c r="BE154"/>
  <c r="E108"/>
  <c r="BE135"/>
  <c r="BE174"/>
  <c r="BE128"/>
  <c r="BE147"/>
  <c r="BE161"/>
  <c r="BE181"/>
  <c i="2" r="E85"/>
  <c r="F92"/>
  <c r="BE140"/>
  <c r="BE188"/>
  <c r="BE209"/>
  <c r="BE269"/>
  <c r="BE283"/>
  <c r="BE297"/>
  <c r="BE313"/>
  <c r="BE122"/>
  <c r="BE195"/>
  <c r="BE218"/>
  <c r="BE225"/>
  <c r="BE232"/>
  <c r="BE242"/>
  <c r="J89"/>
  <c r="BE133"/>
  <c r="BE182"/>
  <c r="BE201"/>
  <c r="BE302"/>
  <c r="BE154"/>
  <c r="BE247"/>
  <c r="BE259"/>
  <c i="1" r="BB95"/>
  <c r="BC95"/>
  <c r="BA95"/>
  <c i="2" r="BE166"/>
  <c r="BE175"/>
  <c r="BE251"/>
  <c r="BE322"/>
  <c i="1" r="BD95"/>
  <c i="4" r="F34"/>
  <c i="1" r="BA97"/>
  <c i="5" r="F37"/>
  <c i="1" r="BD98"/>
  <c i="3" r="J34"/>
  <c i="1" r="AW96"/>
  <c i="4" r="F35"/>
  <c i="1" r="BB97"/>
  <c i="5" r="F35"/>
  <c i="1" r="BB98"/>
  <c i="2" r="J34"/>
  <c i="3" r="F35"/>
  <c i="1" r="BB96"/>
  <c i="4" r="F37"/>
  <c i="1" r="BD97"/>
  <c i="3" r="F37"/>
  <c i="1" r="BD96"/>
  <c i="4" r="J34"/>
  <c i="1" r="AW97"/>
  <c i="5" r="F36"/>
  <c i="1" r="BC98"/>
  <c i="5" r="J30"/>
  <c i="4" r="F36"/>
  <c i="1" r="BC97"/>
  <c i="3" r="F36"/>
  <c i="1" r="BC96"/>
  <c i="5" r="J34"/>
  <c i="1" r="AW98"/>
  <c i="3" r="F34"/>
  <c i="1" r="BA96"/>
  <c i="5" r="F34"/>
  <c i="1" r="BA98"/>
  <c i="2" l="1" r="BK120"/>
  <c r="J120"/>
  <c r="J97"/>
  <c i="1" r="AG98"/>
  <c r="AW95"/>
  <c i="4" r="BK120"/>
  <c r="J120"/>
  <c r="J97"/>
  <c i="5" r="J96"/>
  <c i="4" r="BK119"/>
  <c r="J119"/>
  <c i="3" r="BK118"/>
  <c r="J118"/>
  <c r="J96"/>
  <c i="2" r="BK119"/>
  <c r="J119"/>
  <c r="J96"/>
  <c i="3" r="J33"/>
  <c i="1" r="AV96"/>
  <c r="AT96"/>
  <c r="BC94"/>
  <c r="AY94"/>
  <c r="AU94"/>
  <c i="2" r="J33"/>
  <c i="1" r="AV95"/>
  <c r="AT95"/>
  <c i="5" r="J33"/>
  <c i="1" r="AV98"/>
  <c r="AT98"/>
  <c r="AN98"/>
  <c i="2" r="F33"/>
  <c i="1" r="AZ95"/>
  <c r="BA94"/>
  <c r="AW94"/>
  <c r="AK30"/>
  <c r="BB94"/>
  <c r="AX94"/>
  <c i="3" r="F33"/>
  <c i="1" r="AZ96"/>
  <c i="5" r="F33"/>
  <c i="1" r="AZ98"/>
  <c i="4" r="F33"/>
  <c i="1" r="AZ97"/>
  <c i="4" r="J33"/>
  <c i="1" r="AV97"/>
  <c r="AT97"/>
  <c i="4" r="J30"/>
  <c i="1" r="AG97"/>
  <c r="BD94"/>
  <c r="W33"/>
  <c l="1" r="AN97"/>
  <c i="4" r="J96"/>
  <c i="5" r="J39"/>
  <c i="4" r="J39"/>
  <c i="2" r="J30"/>
  <c i="1" r="AG95"/>
  <c r="W31"/>
  <c r="W32"/>
  <c r="W30"/>
  <c i="3" r="J30"/>
  <c i="1" r="AG96"/>
  <c r="AN96"/>
  <c r="AZ94"/>
  <c r="AV94"/>
  <c r="AK29"/>
  <c i="3" l="1" r="J39"/>
  <c i="2" r="J39"/>
  <c i="1" r="AN95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<sst xmlns="http://schemas.openxmlformats.org/spreadsheetml/2006/main">
  <si>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</si>
  <si>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</si>
  <si>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</si>
  <si>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</si>
  <si>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</si>
  <si>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{a0d634ff-5841-470e-8e00-d6e6c27373a3}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</si>
  <si>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</si>
  <si>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</si>
  <si>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</si>
  <si>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</si>
  <si>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</si>
  <si>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</si>
  <si>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</si>
  <si>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</si>
  <si>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5004_1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</si>
  <si>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</si>
  <si>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</si>
  <si>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- HOZ Bohdalovice</t>
  </si>
  <si>
    <t>KSO:</t>
  </si>
  <si>
    <t>833 29 89</t>
  </si>
  <si>
    <t>CC-CZ:</t>
  </si>
  <si>
    <t>Místo:</t>
  </si>
  <si>
    <t>Bohdalovice</t>
  </si>
  <si>
    <t>Datum:</t>
  </si>
  <si>
    <t>21. 11. 2022</t>
  </si>
  <si>
    <t>Zadavatel:</t>
  </si>
  <si>
    <t>IČ:</t>
  </si>
  <si>
    <t>Státní pozemkový úřad</t>
  </si>
  <si>
    <t>DIČ:</t>
  </si>
  <si>
    <t>Uchazeč:</t>
  </si>
  <si>
    <t>Vyplň údaj</t>
  </si>
  <si>
    <t>Projektant:</t>
  </si>
  <si>
    <t>Ing. Josef Bím</t>
  </si>
  <si>
    <t>True</t>
  </si>
  <si>
    <t>Zpracovatel:</t>
  </si>
  <si>
    <t>Vodohospodářský rozvoj a výstavba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</si>
  <si>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</si>
  <si>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</si>
  <si>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</si>
  <si>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</si>
  <si>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</si>
  <si>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</si>
  <si>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</si>
  <si>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</si>
  <si>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</si>
  <si>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</si>
  <si>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</si>
  <si>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</si>
  <si>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</si>
  <si>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</si>
  <si>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</si>
  <si>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</si>
  <si>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</si>
  <si>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</si>
  <si>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</si>
  <si>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</si>
  <si>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</si>
  <si>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</si>
  <si>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</si>
  <si>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</si>
  <si>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</si>
  <si>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</si>
  <si>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</si>
  <si>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</si>
  <si>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</si>
  <si>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</si>
  <si>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</si>
  <si>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</si>
  <si>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</si>
  <si>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</si>
  <si>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</si>
  <si>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</si>
  <si>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</si>
  <si>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</si>
  <si>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</si>
  <si>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</si>
  <si>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</si>
  <si>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</si>
  <si>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</si>
  <si>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</si>
  <si>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</si>
  <si>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</si>
  <si>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SO.1.</t>
  </si>
  <si>
    <t>Revitalizace HOZ</t>
  </si>
  <si>
    <t>STA</t>
  </si>
  <si>
    <t>1</t>
  </si>
  <si>
    <t>{3edf9415-4432-42ff-b992-d9ee1e881820}</t>
  </si>
  <si>
    <t>2</t>
  </si>
  <si>
    <t>SO.2.</t>
  </si>
  <si>
    <t>Kácení</t>
  </si>
  <si>
    <t>{56c1d73e-bf3e-42a2-ae3c-a03e3d6ba06a}</t>
  </si>
  <si>
    <t>SO.3.</t>
  </si>
  <si>
    <t>Výsadby</t>
  </si>
  <si>
    <t>{835741d7-ab6e-40e8-bf03-859cf5db2972}</t>
  </si>
  <si>
    <t>VON</t>
  </si>
  <si>
    <t>{a5245eb7-7237-4109-a4f9-2b72373d0ab2}</t>
  </si>
  <si>
    <t>KRYCÍ LIST SOUPISU PRACÍ</t>
  </si>
  <si>
    <t>Objekt:</t>
  </si>
  <si>
    <t>SO.1. - Revitalizace HOZ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</si>
  <si>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</si>
  <si>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</si>
  <si>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</si>
  <si>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</si>
  <si>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</si>
  <si>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</si>
  <si>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</si>
  <si>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</si>
  <si>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</si>
  <si>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</si>
  <si>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</si>
  <si>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</si>
  <si>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</si>
  <si>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</si>
  <si>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</si>
  <si>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</si>
  <si>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</si>
  <si>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</si>
  <si>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</si>
  <si>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</si>
  <si>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</si>
  <si>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</si>
  <si>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</si>
  <si>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</si>
  <si>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</si>
  <si>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</si>
  <si>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122151107</t>
  </si>
  <si>
    <t>Odkopávky a prokopávky nezapažené v hornině třídy těžitelnosti I skupiny 1 a 2 objem přes 5000 m3 strojně</t>
  </si>
  <si>
    <t>m3</t>
  </si>
  <si>
    <t>CS ÚRS 2022 02</t>
  </si>
  <si>
    <t>4</t>
  </si>
  <si>
    <t>-2106712908</t>
  </si>
  <si>
    <t>PP</t>
  </si>
  <si>
    <t>Odkopávky a prokopávky nezapažené strojně v hornině třídy těžitelnosti I skupiny 1 a 2 přes 5 000 m3</t>
  </si>
  <si>
    <t>Online PSC</t>
  </si>
  <si>
    <t>https://podminky.urs.cz/item/CS_URS_2022_02/122151107</t>
  </si>
  <si>
    <t>VV</t>
  </si>
  <si>
    <t>"Viz.D.1"</t>
  </si>
  <si>
    <t>"Součet dílčích objemů ve výkopech"</t>
  </si>
  <si>
    <t>"Výkopy tůní"4715,40</t>
  </si>
  <si>
    <t>"Výkopy z valů" 296,4</t>
  </si>
  <si>
    <t>"Objem výkopu nového koryta"65</t>
  </si>
  <si>
    <t>"výkop pro brody"90</t>
  </si>
  <si>
    <t>Mezisoučet</t>
  </si>
  <si>
    <t>3</t>
  </si>
  <si>
    <t>Součet</t>
  </si>
  <si>
    <t>122551103</t>
  </si>
  <si>
    <t>Odkopávky a prokopávky nezapažené v hornině třídy těžitelnosti III skupiny 6 objem do 100 m3 strojně</t>
  </si>
  <si>
    <t>1616654231</t>
  </si>
  <si>
    <t>Odkopávky a prokopávky nezapažené strojně v hornině třídy těžitelnosti III skupiny 6 přes 50 do 100 m3</t>
  </si>
  <si>
    <t>https://podminky.urs.cz/item/CS_URS_2022_02/122551103</t>
  </si>
  <si>
    <t>"Viz. D.1."</t>
  </si>
  <si>
    <t>"Rozrušení opevnění dna otevřeného koryta"</t>
  </si>
  <si>
    <t>"Délka otevřeného koryta * šířka dna* uvažovaná mocnost opevnění"442*0,5*0,25</t>
  </si>
  <si>
    <t>162351103</t>
  </si>
  <si>
    <t>Vodorovné přemístění přes 50 do 500 m výkopku/sypaniny z horniny třídy těžitelnosti I skupiny 1 až 3</t>
  </si>
  <si>
    <t>1946224838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</si>
  <si>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</si>
  <si>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https://podminky.urs.cz/item/CS_URS_2022_02/162351103</t>
  </si>
  <si>
    <t>"Přemístění zeminy na mezideponii a na místo trvalého uložení"</t>
  </si>
  <si>
    <t>"Předpoklad 65 % objemu - objem uložený do tůní"</t>
  </si>
  <si>
    <t>"Výkopy tůní"4715,40*0,65</t>
  </si>
  <si>
    <t>"Výkopy z valů" 296,4*0,65</t>
  </si>
  <si>
    <t>"Objem výkopu nového koryta"65*0,65</t>
  </si>
  <si>
    <t>"Objem výkopu pro brody"3*50*0,6*0,65</t>
  </si>
  <si>
    <t>"Objem zeminy do valů"-2101</t>
  </si>
  <si>
    <t>171103201</t>
  </si>
  <si>
    <t>Uložení sypanin z horniny třídy těžitelnosti I a II skupiny 1 až 4 do hrází nádrží se zhutněním 100 % PS C s příměsí jílu do 20 %</t>
  </si>
  <si>
    <t>1476160901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</si>
  <si>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</si>
  <si>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https://podminky.urs.cz/item/CS_URS_2022_02/171103201</t>
  </si>
  <si>
    <t>"Viz. D.1., C.3."</t>
  </si>
  <si>
    <t>"Budování valů tůní"</t>
  </si>
  <si>
    <t>"T2"413</t>
  </si>
  <si>
    <t>"T3"352</t>
  </si>
  <si>
    <t>"T5"520</t>
  </si>
  <si>
    <t>"T7"237</t>
  </si>
  <si>
    <t>"T8"161</t>
  </si>
  <si>
    <t>"T9"418</t>
  </si>
  <si>
    <t>5</t>
  </si>
  <si>
    <t>171151103</t>
  </si>
  <si>
    <t>Uložení sypaniny z hornin soudržných do násypů zhutněných strojně</t>
  </si>
  <si>
    <t>-1709687809</t>
  </si>
  <si>
    <t>Uložení sypanin do násypů strojně s rozprostřením sypaniny ve vrstvách a s hrubým urovnáním zhutněných z hornin soudržných jakékoliv třídy těžitelnosti</t>
  </si>
  <si>
    <t>https://podminky.urs.cz/item/CS_URS_2022_02/171151103</t>
  </si>
  <si>
    <t>Viz. D.1.</t>
  </si>
  <si>
    <t>"Uložení zemin do modelací terénů na vzdušném líci valů"</t>
  </si>
  <si>
    <t>"Uložení zemin do modelace terénu u T5"</t>
  </si>
  <si>
    <t>"Výkop - objem valů - objem zásypu koryta"</t>
  </si>
  <si>
    <t>5166,8-2101-1437,8</t>
  </si>
  <si>
    <t>6</t>
  </si>
  <si>
    <t>174151101</t>
  </si>
  <si>
    <t>Zásyp jam, šachet rýh nebo kolem objektů sypaninou se zhutněním</t>
  </si>
  <si>
    <t>-699203973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</si>
  <si>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</si>
  <si>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</si>
  <si>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"Zásyp otevřeného koryta"</t>
  </si>
  <si>
    <t>1132,5</t>
  </si>
  <si>
    <t>7</t>
  </si>
  <si>
    <t>M</t>
  </si>
  <si>
    <t>MR03</t>
  </si>
  <si>
    <t>Řezivo pro desky z kulatiny přehrážek</t>
  </si>
  <si>
    <t>m2</t>
  </si>
  <si>
    <t>8</t>
  </si>
  <si>
    <t>-263052000</t>
  </si>
  <si>
    <t>Řezivo pro dřevěnné desky přehrážek typu B. Kulatina</t>
  </si>
  <si>
    <t>"Viz.: D.1."</t>
  </si>
  <si>
    <t>"Plocha kulatin průměru 0.3m pro provedení hrázek prořez"</t>
  </si>
  <si>
    <t>(6,9+9,7+8,7+13,2+22,9+10,9+10,2+14,1)*1,1</t>
  </si>
  <si>
    <t>5004_R1</t>
  </si>
  <si>
    <t>Montáž stabilizační hrázky</t>
  </si>
  <si>
    <t>ks</t>
  </si>
  <si>
    <t>-2023042569</t>
  </si>
  <si>
    <t>P</t>
  </si>
  <si>
    <t>Poznámka k položce:_x000d_
Prkna omítaná tl.20mm/půlkulatina_x000d_
Kulatina smrková, D do 200 mm_x000d_
Vruty 5 x 70 mm_x000d_
Rozložitelná geotextilie</t>
  </si>
  <si>
    <t>"Viz. D.3.1."</t>
  </si>
  <si>
    <t>"počet hrázek "</t>
  </si>
  <si>
    <t>9</t>
  </si>
  <si>
    <t>R_4547_5</t>
  </si>
  <si>
    <t>Přípravné práce pro stavbu přehrážky</t>
  </si>
  <si>
    <t>ks.</t>
  </si>
  <si>
    <t>-104240742</t>
  </si>
  <si>
    <t>"Viz.:D.1."</t>
  </si>
  <si>
    <t>"Počet přehrážek"</t>
  </si>
  <si>
    <t>10</t>
  </si>
  <si>
    <t>182251101</t>
  </si>
  <si>
    <t>Svahování násypů strojně</t>
  </si>
  <si>
    <t>-1058788205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</si>
  <si>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</si>
  <si>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</si>
  <si>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Viz. D.1."</t>
  </si>
  <si>
    <t>"Svahování terénních modelací na vzdušném líci valů"</t>
  </si>
  <si>
    <t>"Průměrná délka svahu modelace * délka valů* předpokládaný rozsah modelace"</t>
  </si>
  <si>
    <t>5*(53,5+30+66+36+48+56)*0,75</t>
  </si>
  <si>
    <t>11</t>
  </si>
  <si>
    <t>966025112</t>
  </si>
  <si>
    <t>Bourání konstrukcí LTM zdiva kamenného na MC strojně</t>
  </si>
  <si>
    <t>938813515</t>
  </si>
  <si>
    <t>Bourání konstrukcí LTM ve vodních tocích s přemístěním suti na hromady na vzdálenost do 20 m nebo s naložením na dopravní prostředek strojně ze zdiva kamenného, pro jakýkoliv druh kamene na maltu cementovou</t>
  </si>
  <si>
    <t>https://podminky.urs.cz/item/CS_URS_2022_02/966025112</t>
  </si>
  <si>
    <t>"Bourání nátokového a výtokového čela zatruběné části HOZ"</t>
  </si>
  <si>
    <t>"Nátokové čelo, průřezová plocha odbourání * šířka čela"0,4*5,3</t>
  </si>
  <si>
    <t>"Výtokové čelo, šířka * výška * mocnost"3,89*(1,5+0,8)*0,6</t>
  </si>
  <si>
    <t>"Čela propustku pod prdem č.1, šířka * výška * mocnost * počet čel"(3,96*(1,0+0,8)*0,6)*2</t>
  </si>
  <si>
    <t>12</t>
  </si>
  <si>
    <t>966008112</t>
  </si>
  <si>
    <t>Bourání trubního propustku DN přes 300 do 500</t>
  </si>
  <si>
    <t>m</t>
  </si>
  <si>
    <t>-1361703005</t>
  </si>
  <si>
    <t>Bourání trubního propustku s odklizením a uložením vybouraného materiálu na skládku na vzdálenost do 3 m nebo s naložením na dopravní prostředek z trub DN přes 300 do 500 mm</t>
  </si>
  <si>
    <t>https://podminky.urs.cz/item/CS_URS_2022_02/966008112</t>
  </si>
  <si>
    <t>"Viz. D.1.,D.2.12. "</t>
  </si>
  <si>
    <t>"Odstranění propustku před budováním brodu č.1"</t>
  </si>
  <si>
    <t>"Délka propustku"5</t>
  </si>
  <si>
    <t>13</t>
  </si>
  <si>
    <t>5004_R2</t>
  </si>
  <si>
    <t>Bourání šachet HOZ</t>
  </si>
  <si>
    <t>-450307962</t>
  </si>
  <si>
    <t>"odstraňované šachty na HOZ"</t>
  </si>
  <si>
    <t>"Počet šachet * předpokládaný objem betonu"</t>
  </si>
  <si>
    <t>5*0,5</t>
  </si>
  <si>
    <t>14</t>
  </si>
  <si>
    <t>810391811</t>
  </si>
  <si>
    <t>Bourání stávajícího potrubí z betonu DN přes 200 do 400</t>
  </si>
  <si>
    <t>609025395</t>
  </si>
  <si>
    <t>Bourání stávajícího potrubí z betonu v otevřeném výkopu DN přes 200 do 400</t>
  </si>
  <si>
    <t>https://podminky.urs.cz/item/CS_URS_2022_02/810391811</t>
  </si>
  <si>
    <t>"Délka potrubí v tůních"</t>
  </si>
  <si>
    <t>"T6"5</t>
  </si>
  <si>
    <t>"T7"25</t>
  </si>
  <si>
    <t>"T8"20</t>
  </si>
  <si>
    <t>"T9"22</t>
  </si>
  <si>
    <t>R_5004_5</t>
  </si>
  <si>
    <t>Uložení mrtvého dřeva</t>
  </si>
  <si>
    <t>soub.</t>
  </si>
  <si>
    <t>-1308152527</t>
  </si>
  <si>
    <t>"Ukládání mrtvého dřeva v rámci stavby"</t>
  </si>
  <si>
    <t>16</t>
  </si>
  <si>
    <t>R04</t>
  </si>
  <si>
    <t xml:space="preserve">Vodorovné přemístění a uložení vybouraného materiálu na místo uložení, uložení materiálu včetně poplatků, dle platné legislativy </t>
  </si>
  <si>
    <t>1417696830</t>
  </si>
  <si>
    <t>Přemístění vybouraného materiálu na místo uložení, uložení materiálu včetně poplatků, dle platné legislativy</t>
  </si>
  <si>
    <t>"viz. B.1.</t>
  </si>
  <si>
    <t>17</t>
  </si>
  <si>
    <t>451571413</t>
  </si>
  <si>
    <t>Podklad pod dlažbu z kameniva tl přes 150 do 200 mm</t>
  </si>
  <si>
    <t>796611614</t>
  </si>
  <si>
    <t>Podklad pod dlažbu z kameniva tl. přes 150 do 200 mm</t>
  </si>
  <si>
    <t>https://podminky.urs.cz/item/CS_URS_2022_02/451571413</t>
  </si>
  <si>
    <t>Podklad pod plochu brodu"</t>
  </si>
  <si>
    <t>"Průřezová plocha * šířka podkladu*počet brodů"</t>
  </si>
  <si>
    <t>1,76*3,8*3</t>
  </si>
  <si>
    <t>18</t>
  </si>
  <si>
    <t>463211152</t>
  </si>
  <si>
    <t>Rovnanina objemu přes 3 m3 z lomového kamene tříděného hmotnosti přes 80 do 200 kg s urovnáním líce</t>
  </si>
  <si>
    <t>-1027384532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</si>
  <si>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</si>
  <si>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https://podminky.urs.cz/item/CS_URS_2022_02/463211152</t>
  </si>
  <si>
    <t>"Viz D.1"</t>
  </si>
  <si>
    <t>"stabilizační pas balvanité rampy"</t>
  </si>
  <si>
    <t>"délka pasu * šířka pasu * výška pasu"</t>
  </si>
  <si>
    <t>2,9*0,3*0,5</t>
  </si>
  <si>
    <t>19</t>
  </si>
  <si>
    <t>463211153</t>
  </si>
  <si>
    <t>Rovnanina objemu přes 3 m3 z lomového kamene tříděného hmotnosti přes 200 do 500 kg s urovnáním líce</t>
  </si>
  <si>
    <t>-572876028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</si>
  <si>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</si>
  <si>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https://podminky.urs.cz/item/CS_URS_2022_02/463211153</t>
  </si>
  <si>
    <t>"VIz. D.1."</t>
  </si>
  <si>
    <t>"Objem pasů skluzů tůni s valem"</t>
  </si>
  <si>
    <t>"T3"3,6</t>
  </si>
  <si>
    <t>"T5"3,6</t>
  </si>
  <si>
    <t>"T7"3,6</t>
  </si>
  <si>
    <t>"T8"3,6</t>
  </si>
  <si>
    <t>"t9"3,6</t>
  </si>
  <si>
    <t>"Plocha rámu brodů * mocnost rámu * počet brodů"</t>
  </si>
  <si>
    <t>17*0,7*3</t>
  </si>
  <si>
    <t>20</t>
  </si>
  <si>
    <t>463211151</t>
  </si>
  <si>
    <t>Rovnanina objemu přes 3 m3 z lomového kamene tříděného hmotnosti do 80 kg s urovnáním líce</t>
  </si>
  <si>
    <t>-40148226</t>
  </si>
  <si>
    <t>Rovnanina z lomového kamene neupraveného pro podélné i příčné objekty objemu přes 3 m3 z kamene tříděného, s urovnáním líce a vyklínováním spár úlomky kamene hmotnost jednotlivých kamenů do 80 kg</t>
  </si>
  <si>
    <t>https://podminky.urs.cz/item/CS_URS_2022_02/463211151</t>
  </si>
  <si>
    <t>"Objem ploch brodů"</t>
  </si>
  <si>
    <t>"plocha brodu * mocnost * počet brodů"</t>
  </si>
  <si>
    <t>33*0,3*3</t>
  </si>
  <si>
    <t>"Objemy rovnanin pro opevnění přelivů, brodů a balvanité rampy"</t>
  </si>
  <si>
    <t>"T3"69,2</t>
  </si>
  <si>
    <t>"T5"72,6</t>
  </si>
  <si>
    <t>"T7"62,3</t>
  </si>
  <si>
    <t>"T8"67,5</t>
  </si>
  <si>
    <t>"t9"77,8</t>
  </si>
  <si>
    <t>R_4547_6</t>
  </si>
  <si>
    <t>Vyplnění spar kamenných konstrukcí zeminou</t>
  </si>
  <si>
    <t>-322402474</t>
  </si>
  <si>
    <t>Vyplnění spar kamennýchkonstrukcí zeminou</t>
  </si>
  <si>
    <t>"Viz. D.2.5.1."</t>
  </si>
  <si>
    <t xml:space="preserve">"Prosypání rovnanin  v tůních zeminou"</t>
  </si>
  <si>
    <t>22</t>
  </si>
  <si>
    <t>462512161</t>
  </si>
  <si>
    <t>Zához z lomového kamene záhozového hmotnost kamenů do 200 kg bez výplně</t>
  </si>
  <si>
    <t>-975512754</t>
  </si>
  <si>
    <t>Zához z lomového kamene neupraveného provedený ze břehu nebo z lešení, do sucha nebo do vody záhozového, hmotnost jednotlivých kamenů do 200 kg bez výplně mezer</t>
  </si>
  <si>
    <t>https://podminky.urs.cz/item/CS_URS_2022_02/462512161</t>
  </si>
  <si>
    <t>"Viz. D.1, D2.14."</t>
  </si>
  <si>
    <t>"Konstrukce rampy"</t>
  </si>
  <si>
    <t>"průřezová plocha * šířka rampy"</t>
  </si>
  <si>
    <t>5,9*3</t>
  </si>
  <si>
    <t>"Skupiny kamenů"</t>
  </si>
  <si>
    <t>"Předpoklad 10 skupin"</t>
  </si>
  <si>
    <t>"objem 1 skupiny, předpoklad 0,75m3"0,75*10</t>
  </si>
  <si>
    <t>23</t>
  </si>
  <si>
    <t>181951111</t>
  </si>
  <si>
    <t>Úprava pláně v hornině třídy těžitelnosti I skupiny 1 až 3 bez zhutnění strojně</t>
  </si>
  <si>
    <t>713656116</t>
  </si>
  <si>
    <t>Úprava pláně vyrovnáním výškových rozdílů strojně v hornině třídy těžitelnosti I, skupiny 1 až 3 bez zhutnění</t>
  </si>
  <si>
    <t>https://podminky.urs.cz/item/CS_URS_2022_02/181951111</t>
  </si>
  <si>
    <t>Viz.D.1."</t>
  </si>
  <si>
    <t>"Součet ploch trvalého záboru na jednotlivých pozemcích"</t>
  </si>
  <si>
    <t>"Rozprostření na plochách svahování" 1447,5</t>
  </si>
  <si>
    <t>"rozprostření na ploše uložení u T5"1922</t>
  </si>
  <si>
    <t>998</t>
  </si>
  <si>
    <t>Přesun hmot</t>
  </si>
  <si>
    <t>24</t>
  </si>
  <si>
    <t>998312011</t>
  </si>
  <si>
    <t>Přesun hmot pro sanace území, hrazení a úpravy bystřin</t>
  </si>
  <si>
    <t>t</t>
  </si>
  <si>
    <t>-1058624490</t>
  </si>
  <si>
    <t>Přesun hmot pro sanace území, hrazení a úpravy bystřin jakéhokoliv rozsahu pro dopravní vzdálenost 50 m</t>
  </si>
  <si>
    <t>https://podminky.urs.cz/item/CS_URS_2022_02/998312011</t>
  </si>
  <si>
    <t>SO.2. - Kácení</t>
  </si>
  <si>
    <t>112101101</t>
  </si>
  <si>
    <t>Odstranění stromů listnatých průměru kmene přes 100 do 300 mm</t>
  </si>
  <si>
    <t>kus</t>
  </si>
  <si>
    <t>99916450</t>
  </si>
  <si>
    <t>Odstranění stromů s odřezáním kmene a s odvětvením listnatých, průměru kmene přes 100 do 300 mm</t>
  </si>
  <si>
    <t>https://podminky.urs.cz/item/CS_URS_2022_02/112101101</t>
  </si>
  <si>
    <t>"kácení listnatých stromů do 300 mm"</t>
  </si>
  <si>
    <t>152</t>
  </si>
  <si>
    <t>112101102</t>
  </si>
  <si>
    <t>Odstranění stromů listnatých průměru kmene přes 300 do 500 mm</t>
  </si>
  <si>
    <t>-1313218507</t>
  </si>
  <si>
    <t>Odstranění stromů s odřezáním kmene a s odvětvením listnatých, průměru kmene přes 300 do 500 mm</t>
  </si>
  <si>
    <t>https://podminky.urs.cz/item/CS_URS_2022_02/112101102</t>
  </si>
  <si>
    <t>"kácení listnatých stromů do 500 mm"</t>
  </si>
  <si>
    <t>43</t>
  </si>
  <si>
    <t>112101103</t>
  </si>
  <si>
    <t>Odstranění stromů listnatých průměru kmene přes 500 do 700 mm</t>
  </si>
  <si>
    <t>-1725753975</t>
  </si>
  <si>
    <t>Odstranění stromů s odřezáním kmene a s odvětvením listnatých, průměru kmene přes 500 do 700 mm</t>
  </si>
  <si>
    <t>https://podminky.urs.cz/item/CS_URS_2022_02/112101103</t>
  </si>
  <si>
    <t>"kácení listnatých stromů do 700 mm"</t>
  </si>
  <si>
    <t>112101104</t>
  </si>
  <si>
    <t>Odstranění stromů listnatých průměru kmene přes 700 do 900 mm</t>
  </si>
  <si>
    <t>1179672099</t>
  </si>
  <si>
    <t>Odstranění stromů s odřezáním kmene a s odvětvením listnatých, průměru kmene přes 700 do 900 mm</t>
  </si>
  <si>
    <t>https://podminky.urs.cz/item/CS_URS_2022_02/112101104</t>
  </si>
  <si>
    <t>"kácení listnatých stromů do 900 mm"</t>
  </si>
  <si>
    <t>112101122</t>
  </si>
  <si>
    <t>Odstranění stromů jehličnatých průměru kmene přes 300 do 500 mm</t>
  </si>
  <si>
    <t>1842734228</t>
  </si>
  <si>
    <t>Odstranění stromů s odřezáním kmene a s odvětvením jehličnatých bez odkornění, průměru kmene přes 300 do 500 mm</t>
  </si>
  <si>
    <t>https://podminky.urs.cz/item/CS_URS_2022_02/112101122</t>
  </si>
  <si>
    <t>"kácení jehličnatých stromů do 500 mm"</t>
  </si>
  <si>
    <t>112155115</t>
  </si>
  <si>
    <t>Štěpkování stromků a větví v zapojeném porostu průměru kmene do 300 mm s naložením</t>
  </si>
  <si>
    <t>1505025182</t>
  </si>
  <si>
    <t>Štěpkování s naložením na dopravní prostředek a odvozem do 20 km stromků a větví v zapojeném porostu, průměru kmene do 300 mm</t>
  </si>
  <si>
    <t>https://podminky.urs.cz/item/CS_URS_2022_02/112155115</t>
  </si>
  <si>
    <t>112155121</t>
  </si>
  <si>
    <t>Štěpkování stromků a větví v zapojeném porostu průměru kmene přes 300 do 500 mm s naložením</t>
  </si>
  <si>
    <t>1163688908</t>
  </si>
  <si>
    <t>Štěpkování s naložením na dopravní prostředek a odvozem do 20 km stromků a větví v zapojeném porostu, průměru kmene přes 300 do 500 mm</t>
  </si>
  <si>
    <t>https://podminky.urs.cz/item/CS_URS_2022_02/112155121</t>
  </si>
  <si>
    <t>44</t>
  </si>
  <si>
    <t>112155125</t>
  </si>
  <si>
    <t>Štěpkování stromků a větví v zapojeném porostu průměru kmene přes 500 do 700 mm s naložením</t>
  </si>
  <si>
    <t>-1894899133</t>
  </si>
  <si>
    <t>Štěpkování s naložením na dopravní prostředek a odvozem do 20 km stromků a větví v zapojeném porostu, průměru kmene přes 500 do 700 mm</t>
  </si>
  <si>
    <t>https://podminky.urs.cz/item/CS_URS_2022_02/112155125</t>
  </si>
  <si>
    <t>112251103</t>
  </si>
  <si>
    <t>Odstranění pařezů průměru přes 500 do 700 mm</t>
  </si>
  <si>
    <t>-772063490</t>
  </si>
  <si>
    <t>Odstranění pařezů strojně s jejich vykopáním nebo vytrháním průměru přes 500 do 700 mm</t>
  </si>
  <si>
    <t>https://podminky.urs.cz/item/CS_URS_2022_02/112251103</t>
  </si>
  <si>
    <t>"Viz. C.4."</t>
  </si>
  <si>
    <t>"odstranění pařezů v prostoru tůní a valů tůní - počet pařezů ponechaných na dně jako mrtvé dřevo"</t>
  </si>
  <si>
    <t>19-8</t>
  </si>
  <si>
    <t>R_5107_3</t>
  </si>
  <si>
    <t>Rozřezání kmene na díly a vyrovnání do hrání, štěpkování větví, přemístění a uložení biologického maoteriálu z kácení v souladu s platnou legislativou</t>
  </si>
  <si>
    <t>kpl.</t>
  </si>
  <si>
    <t>-74981473</t>
  </si>
  <si>
    <t>Rozřezání kmenů na díly a vyrovnání do hrání a uložení biologického materiálu z kácení v souladu s platnou legislativou</t>
  </si>
  <si>
    <t>"Viz.D.1."</t>
  </si>
  <si>
    <t>"Materiál uložen dle platné legislativy"</t>
  </si>
  <si>
    <t>SO.3. - Výsadby</t>
  </si>
  <si>
    <t>183104713</t>
  </si>
  <si>
    <t>Kopání jamek pro výsadbu sazenic D 700 mm hl 700 mm v půdě nezabuřeněné zemina 3</t>
  </si>
  <si>
    <t>-1224417677</t>
  </si>
  <si>
    <t>Kopání jamek pro výsadbu sazenic velikost jamky průměr 700 mm, hl. 700 mm v půdě nezabuřeněné zemina 3</t>
  </si>
  <si>
    <t>https://podminky.urs.cz/item/CS_URS_2022_02/183104713</t>
  </si>
  <si>
    <t>"Viz.D1."</t>
  </si>
  <si>
    <t>"vykopání jamek pro výsadby dřevin"32</t>
  </si>
  <si>
    <t>184004415</t>
  </si>
  <si>
    <t>Výsadba sazenic stromů v přes 1500 do 3000 mm do jamky D 700 mm hl 700 mm</t>
  </si>
  <si>
    <t>613264206</t>
  </si>
  <si>
    <t>Výsadba sazenic bez vykopání jamek a bez donesení hlíny stromů (odrostků) v. přes 1500 do 3000 mm, jamky o průměru 700 mm, hl. 700 mm</t>
  </si>
  <si>
    <t>https://podminky.urs.cz/item/CS_URS_2022_02/184004415</t>
  </si>
  <si>
    <t>"Výsadba stromů"</t>
  </si>
  <si>
    <t>32</t>
  </si>
  <si>
    <t>184004917</t>
  </si>
  <si>
    <t>Příplatek za donesení hlíny do jamky D 700 mm hl 700 mm</t>
  </si>
  <si>
    <t>1755692414</t>
  </si>
  <si>
    <t>Výsadba sazenic bez vykopání jamek a bez donesení hlíny Příplatek k cenám za donesení hlíny ze vzdálenosti do 10 m pro výsadbu do jamky o průměru 700 mm, hl. 700 mm</t>
  </si>
  <si>
    <t>https://podminky.urs.cz/item/CS_URS_2022_02/184004917</t>
  </si>
  <si>
    <t>184004927</t>
  </si>
  <si>
    <t>Příplatek ZKD 10 m donesení hlíny do 100 m do jamky D 700 mm hl 700 mm</t>
  </si>
  <si>
    <t>366398206</t>
  </si>
  <si>
    <t>Výsadba sazenic bez vykopání jamek a bez donesení hlíny Příplatek k cenám za donesení hlíny za každých dalších i započatých 10 m, nejvýše však do 100 m, pro výsadbu do jamky o průměru 700 mm, hl. 700 mm</t>
  </si>
  <si>
    <t>https://podminky.urs.cz/item/CS_URS_2022_02/184004927</t>
  </si>
  <si>
    <t>184807711</t>
  </si>
  <si>
    <t>Obložení jamek kamenem s donáškou do 50 m</t>
  </si>
  <si>
    <t>-155063465</t>
  </si>
  <si>
    <t>Obložení jamek kamenem nasbíraným na místě okolo sazenic s donáškou kamene do 50 m</t>
  </si>
  <si>
    <t>https://podminky.urs.cz/item/CS_URS_2022_02/184807711</t>
  </si>
  <si>
    <t>"Obložení sazenic"32</t>
  </si>
  <si>
    <t>184807911</t>
  </si>
  <si>
    <t>Kůl l 2 m D 40 až 60 mm k sazenici 1 až 3 leté</t>
  </si>
  <si>
    <t>1850041525</t>
  </si>
  <si>
    <t>Dodání a osazení kůlu k sazenici délky 2 m, průměru od 40 do 60 mm, s upevněním sazenice ke kůlu motouzem, sazenice 1 až 3 leté</t>
  </si>
  <si>
    <t>https://podminky.urs.cz/item/CS_URS_2022_02/184807911</t>
  </si>
  <si>
    <t>"Každá sazenice podepřena 2 kůly"</t>
  </si>
  <si>
    <t>32*2</t>
  </si>
  <si>
    <t>184808221</t>
  </si>
  <si>
    <t>Ochrana sazenic proti škodám zvěří ovázáním rákosem</t>
  </si>
  <si>
    <t>1121726805</t>
  </si>
  <si>
    <t>https://podminky.urs.cz/item/CS_URS_2022_02/184808221</t>
  </si>
  <si>
    <t>"Viz. D.1"</t>
  </si>
  <si>
    <t>"ocharan vysazených sazenic"32-13</t>
  </si>
  <si>
    <t>R_5107_4</t>
  </si>
  <si>
    <t>Dodávka sazenic</t>
  </si>
  <si>
    <t>204904522</t>
  </si>
  <si>
    <t>Prosokořenné sazenice"</t>
  </si>
  <si>
    <t>"3 ks jilm horský"</t>
  </si>
  <si>
    <t>"7 ks dub zimní"</t>
  </si>
  <si>
    <t>"12 ks jabloň domácí"</t>
  </si>
  <si>
    <t>"2 ks hrušeň obecná"</t>
  </si>
  <si>
    <t>"8 šveska domácí"</t>
  </si>
  <si>
    <t>184813121</t>
  </si>
  <si>
    <t>Ochrana dřevin před okusem ručně pletivem v rovině a svahu do 1:5</t>
  </si>
  <si>
    <t>-65758325</t>
  </si>
  <si>
    <t>Ochrana dřevin před okusem zvěří ručně v rovině nebo ve svahu do 1:5, pletivem, výšky do 2 m</t>
  </si>
  <si>
    <t>https://podminky.urs.cz/item/CS_URS_2022_02/184813121</t>
  </si>
  <si>
    <t>"Počet stromů k individuální ochraně"</t>
  </si>
  <si>
    <t>32-13</t>
  </si>
  <si>
    <t>R_3242_4</t>
  </si>
  <si>
    <t>Zřízení oplocení kůly l od 2,6 do 3,0 m hornina 1 nebo 2</t>
  </si>
  <si>
    <t>1768852010</t>
  </si>
  <si>
    <t>Zřízení oplocení kůly z tyčoviny D od 80 do 130 mm, se zaražením nejméně do hloubky 0,6 m délky kůlu od 2,6 do 3,0 m, zaražené v hornině 1 nebo 2</t>
  </si>
  <si>
    <t>Poznámka k položce:_x000d_
Odvozeno od:469951511</t>
  </si>
  <si>
    <t>"Zřízení ochrany skupinových výsadeb"</t>
  </si>
  <si>
    <t>"Délka oplocení oplocenky / rozchod kůlů"</t>
  </si>
  <si>
    <t>240/5</t>
  </si>
  <si>
    <t>4502107060</t>
  </si>
  <si>
    <t>Lesnické uzlové pletivo výška 2000 mm vodorovné dráty 17 ks, délka 50 m</t>
  </si>
  <si>
    <t>role</t>
  </si>
  <si>
    <t>-1784733930</t>
  </si>
  <si>
    <t>ZAHRADA DRÁTĚNÉ PLOTY PLETIVO Lesnické uzlové pletivo výška 2000 mm vodorovné dráty 17 ks, délka 50 m</t>
  </si>
  <si>
    <t>"Počet rolí"</t>
  </si>
  <si>
    <t>"Délka pletiva/50"</t>
  </si>
  <si>
    <t>490/50</t>
  </si>
  <si>
    <t>"Počet rolí"10</t>
  </si>
  <si>
    <t>4502107100</t>
  </si>
  <si>
    <t>Skoba k lesnickému uzlovému pletivu z pozinkovaných ocelových drátů, balení 5 kg</t>
  </si>
  <si>
    <t>bal.</t>
  </si>
  <si>
    <t>1968595600</t>
  </si>
  <si>
    <t>ZAHRADA DRÁTĚNÉ PLOTY PŘÍSLUŠENSTVÍ Skoba k lesnickému uzlovému pletivu z pozinkovaných ocelových drátů, balení 5 kg</t>
  </si>
  <si>
    <t>998315011</t>
  </si>
  <si>
    <t>Přesun hmot pro břehové ochranné porosty</t>
  </si>
  <si>
    <t>CS ÚRS 2021 02</t>
  </si>
  <si>
    <t>468660986</t>
  </si>
  <si>
    <t xml:space="preserve">Přesun hmot pro porosty ochranné včetně břehových  jakéhokoliv rozsahu dopravní vzdálenost do 100 m</t>
  </si>
  <si>
    <t>https://podminky.urs.cz/item/CS_URS_2021_02/998315011</t>
  </si>
  <si>
    <t>VON - VON</t>
  </si>
  <si>
    <t>R_02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</si>
  <si>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</si>
  <si>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soubor</t>
  </si>
  <si>
    <t>1024</t>
  </si>
  <si>
    <t>489151602</t>
  </si>
  <si>
    <t xml:space="preserve">Vytyčení stavby, hranic pozemků a provedení geodetických prací nutných k posouzení shody realizované stavby se schválenou projektovou dokumentací odborně způsobilou osobou v oboru zeměměřictví. 
</t>
  </si>
  <si>
    <t>Poznámka k položce:_x000d_
- geodetické práce při výstavbě</t>
  </si>
  <si>
    <t>R_04</t>
  </si>
  <si>
    <t>Zajištění a zabezpečení staveniště, zřízení a likvidace zařízení staveniště, včetně případných přípojek, přístupů, skládek, deponií, čištění vozidel apod.</t>
  </si>
  <si>
    <t>1190163745</t>
  </si>
  <si>
    <t>"Zajištění a zabezpečení staveniště, zřízení a likvidace zařízení staveniště, včetně případných přípojek, přístupů, skládek, deponií, čištění apod.</t>
  </si>
  <si>
    <t>"čištění vozidel apod.."1</t>
  </si>
  <si>
    <t>R_12</t>
  </si>
  <si>
    <t xml:space="preserve">Vyhotovení fotodokumentace a videozáznamu dotčených pozemků, komunikací a staveb na těchto pozemcích ležících. Fotodokumentace a videozáznam budou předány objednateli před zahájením stavebních prací v elektronické podobě (1x CD/DVD)._x000d_
</t>
  </si>
  <si>
    <t>-292045868</t>
  </si>
  <si>
    <t xml:space="preserve">Vyhotovení fotodokumentace a videozáznamu dotčených pozemků, komunikací a staveb na těchto pozemcích ležících. Fotodokumentace a videozáznam budou předány objednateli před zahájením stavebních prací v elektronické podobě (1x CD/DVD).
</t>
  </si>
  <si>
    <t>R_25</t>
  </si>
  <si>
    <t>Převádění vody v průběhu stavby</t>
  </si>
  <si>
    <t>-1815019316</t>
  </si>
  <si>
    <t>Převádění vody pomocí hrázkování a čerpání"</t>
  </si>
  <si>
    <t>R_5_VRN</t>
  </si>
  <si>
    <t>Zpracování povodňového plánu</t>
  </si>
  <si>
    <t>1995212992</t>
  </si>
  <si>
    <t>Aktualizace povodňového plánu</t>
  </si>
  <si>
    <t>R_6_VRN</t>
  </si>
  <si>
    <t xml:space="preserve">Zpracování  havarijního plánu</t>
  </si>
  <si>
    <t>1271938853</t>
  </si>
  <si>
    <t>Aktualizace havarijního plánu</t>
  </si>
  <si>
    <t>R_8_VRN</t>
  </si>
  <si>
    <t>Zajištění čištění vozidel a komunikací</t>
  </si>
  <si>
    <t>-711062559</t>
  </si>
  <si>
    <t>Zajištění čištění vozidel staveništění dopravy před
vjezdem na veřejné komunikace, zajištění čištění
(mytí) komunikace znečištěné staveništní dopravou.</t>
  </si>
  <si>
    <t>R_06</t>
  </si>
  <si>
    <t>Vypracování plánu bezpečnosti a ochrany zdraví při práci.</t>
  </si>
  <si>
    <t>978084524</t>
  </si>
  <si>
    <t>R_9_VRN</t>
  </si>
  <si>
    <t>Provedení opatření vyplývajících z povodňového a havarijního plánu</t>
  </si>
  <si>
    <t>soubr.</t>
  </si>
  <si>
    <t>-1647392329</t>
  </si>
  <si>
    <t>Provedení opatření vyplývajících z povodňového a havarijního plánu.</t>
  </si>
  <si>
    <t>"Provedení opatření vyplývajících z povodňového a havarijního plánu"</t>
  </si>
  <si>
    <t>"Vedení povodňové knihy"</t>
  </si>
  <si>
    <t>"Pořízení a uchovávání sanačních látek"</t>
  </si>
  <si>
    <t>R018</t>
  </si>
  <si>
    <t xml:space="preserve">Informování vlastníků stavbou dotčených pozemků a komunikací o vstupu na pozemky, včetně protokolárního předání dotčených pozemků a komunikací uvedených do původního stavu, zpět jejich vlastníkům. </t>
  </si>
  <si>
    <t>-1913013225</t>
  </si>
  <si>
    <t xml:space="preserve">Informování vlastníků stavbou dotčených pozemků a komunikací o vstupu na pozemky, včetně protokolárního předání dotčených pozemků a komunikací uvedených do původního stavu, zpět jejich vlastníkům. 
</t>
  </si>
  <si>
    <t>R019</t>
  </si>
  <si>
    <t>Zpracování a předání dokumentace skutečného provedení stavby</t>
  </si>
  <si>
    <t>1804640661</t>
  </si>
  <si>
    <t xml:space="preserve"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
</t>
  </si>
  <si>
    <t>"Dokumentace skutečného provedení stavby"</t>
  </si>
  <si>
    <t>"Geodetická část dokumentace"</t>
  </si>
  <si>
    <t>"Fotodokumentace stavby"</t>
  </si>
  <si>
    <t>R08</t>
  </si>
  <si>
    <t>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</si>
  <si>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>-1432032442</t>
  </si>
  <si>
    <t>Zajištění a provedení zkoušek, rozborů a atestů nutných pro řádné provádění a dokončení díla, uvedených v projektové dokumentaci včetně předání jejich výsledků objednateli, jakož i provedení zkoušek a rozborů předepsaných platnou projektovou dokumentací</t>
  </si>
  <si>
    <t xml:space="preserve">Poznámka k položce:_x000d_
Poznámka k položce: PD požaduje min. tyto zkoušky:, zkoušky hutnění_x000d_
_x000d_
Zkoušky hutnění min. 6 x v průběhu hutnění valů_x000d_
_x000d_
</t>
  </si>
  <si>
    <t>R13</t>
  </si>
  <si>
    <t xml:space="preserve">Vyhotovení číselníků pokácené dřevní hmoty včetně srovnání do měřitelných figur, přiblížení na místo předání  a nezbytné manipulace.</t>
  </si>
  <si>
    <t>72384419</t>
  </si>
  <si>
    <t xml:space="preserve">Vyhotovení číselníků pokácené dřevní hmoty včetně srovnání do měřitelných figur, přiblížení na místo předání  a nezbytné manipulace.
</t>
  </si>
  <si>
    <t>R14</t>
  </si>
  <si>
    <t>Přejímka základové spáry geologem</t>
  </si>
  <si>
    <t>183681151</t>
  </si>
  <si>
    <t>Přejímka základové spáry za účasti autoryzované osoby v oboru geologie. Přejímka proběhne u základové spáry SO3 a dvakrát u základových spar SO4.</t>
  </si>
  <si>
    <t>"Účast autorizovaného geologa u přejímky základových spár valů a vypracování zprávy o přejímce ZS za účasti autorizované osoby"</t>
  </si>
  <si>
    <t>"Spolu s ověřením předpokladů vyplývajících ze staticého posudku"</t>
  </si>
  <si>
    <t xml:space="preserve">6 "x  SO1"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</si>
</sst>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7" TargetMode="External" /><Relationship Id="rId2" Type="http://schemas.openxmlformats.org/officeDocument/2006/relationships/hyperlink" Target="https://podminky.urs.cz/item/CS_URS_2022_02/122551103" TargetMode="External" /><Relationship Id="rId3" Type="http://schemas.openxmlformats.org/officeDocument/2006/relationships/hyperlink" Target="https://podminky.urs.cz/item/CS_URS_2022_02/162351103" TargetMode="External" /><Relationship Id="rId4" Type="http://schemas.openxmlformats.org/officeDocument/2006/relationships/hyperlink" Target="https://podminky.urs.cz/item/CS_URS_2022_02/171103201" TargetMode="External" /><Relationship Id="rId5" Type="http://schemas.openxmlformats.org/officeDocument/2006/relationships/hyperlink" Target="https://podminky.urs.cz/item/CS_URS_2022_02/171151103" TargetMode="External" /><Relationship Id="rId6" Type="http://schemas.openxmlformats.org/officeDocument/2006/relationships/hyperlink" Target="https://podminky.urs.cz/item/CS_URS_2022_02/174151101" TargetMode="External" /><Relationship Id="rId7" Type="http://schemas.openxmlformats.org/officeDocument/2006/relationships/hyperlink" Target="https://podminky.urs.cz/item/CS_URS_2022_02/182251101" TargetMode="External" /><Relationship Id="rId8" Type="http://schemas.openxmlformats.org/officeDocument/2006/relationships/hyperlink" Target="https://podminky.urs.cz/item/CS_URS_2022_02/966025112" TargetMode="External" /><Relationship Id="rId9" Type="http://schemas.openxmlformats.org/officeDocument/2006/relationships/hyperlink" Target="https://podminky.urs.cz/item/CS_URS_2022_02/966008112" TargetMode="External" /><Relationship Id="rId10" Type="http://schemas.openxmlformats.org/officeDocument/2006/relationships/hyperlink" Target="https://podminky.urs.cz/item/CS_URS_2022_02/810391811" TargetMode="External" /><Relationship Id="rId11" Type="http://schemas.openxmlformats.org/officeDocument/2006/relationships/hyperlink" Target="https://podminky.urs.cz/item/CS_URS_2022_02/451571413" TargetMode="External" /><Relationship Id="rId12" Type="http://schemas.openxmlformats.org/officeDocument/2006/relationships/hyperlink" Target="https://podminky.urs.cz/item/CS_URS_2022_02/463211152" TargetMode="External" /><Relationship Id="rId13" Type="http://schemas.openxmlformats.org/officeDocument/2006/relationships/hyperlink" Target="https://podminky.urs.cz/item/CS_URS_2022_02/463211153" TargetMode="External" /><Relationship Id="rId14" Type="http://schemas.openxmlformats.org/officeDocument/2006/relationships/hyperlink" Target="https://podminky.urs.cz/item/CS_URS_2022_02/463211151" TargetMode="External" /><Relationship Id="rId15" Type="http://schemas.openxmlformats.org/officeDocument/2006/relationships/hyperlink" Target="https://podminky.urs.cz/item/CS_URS_2022_02/462512161" TargetMode="External" /><Relationship Id="rId16" Type="http://schemas.openxmlformats.org/officeDocument/2006/relationships/hyperlink" Target="https://podminky.urs.cz/item/CS_URS_2022_02/181951111" TargetMode="External" /><Relationship Id="rId17" Type="http://schemas.openxmlformats.org/officeDocument/2006/relationships/hyperlink" Target="https://podminky.urs.cz/item/CS_URS_2022_02/998312011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2101101" TargetMode="External" /><Relationship Id="rId2" Type="http://schemas.openxmlformats.org/officeDocument/2006/relationships/hyperlink" Target="https://podminky.urs.cz/item/CS_URS_2022_02/112101102" TargetMode="External" /><Relationship Id="rId3" Type="http://schemas.openxmlformats.org/officeDocument/2006/relationships/hyperlink" Target="https://podminky.urs.cz/item/CS_URS_2022_02/112101103" TargetMode="External" /><Relationship Id="rId4" Type="http://schemas.openxmlformats.org/officeDocument/2006/relationships/hyperlink" Target="https://podminky.urs.cz/item/CS_URS_2022_02/112101104" TargetMode="External" /><Relationship Id="rId5" Type="http://schemas.openxmlformats.org/officeDocument/2006/relationships/hyperlink" Target="https://podminky.urs.cz/item/CS_URS_2022_02/112101122" TargetMode="External" /><Relationship Id="rId6" Type="http://schemas.openxmlformats.org/officeDocument/2006/relationships/hyperlink" Target="https://podminky.urs.cz/item/CS_URS_2022_02/112155115" TargetMode="External" /><Relationship Id="rId7" Type="http://schemas.openxmlformats.org/officeDocument/2006/relationships/hyperlink" Target="https://podminky.urs.cz/item/CS_URS_2022_02/112155121" TargetMode="External" /><Relationship Id="rId8" Type="http://schemas.openxmlformats.org/officeDocument/2006/relationships/hyperlink" Target="https://podminky.urs.cz/item/CS_URS_2022_02/112155125" TargetMode="External" /><Relationship Id="rId9" Type="http://schemas.openxmlformats.org/officeDocument/2006/relationships/hyperlink" Target="https://podminky.urs.cz/item/CS_URS_2022_02/112251103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4713" TargetMode="External" /><Relationship Id="rId2" Type="http://schemas.openxmlformats.org/officeDocument/2006/relationships/hyperlink" Target="https://podminky.urs.cz/item/CS_URS_2022_02/184004415" TargetMode="External" /><Relationship Id="rId3" Type="http://schemas.openxmlformats.org/officeDocument/2006/relationships/hyperlink" Target="https://podminky.urs.cz/item/CS_URS_2022_02/184004917" TargetMode="External" /><Relationship Id="rId4" Type="http://schemas.openxmlformats.org/officeDocument/2006/relationships/hyperlink" Target="https://podminky.urs.cz/item/CS_URS_2022_02/184004927" TargetMode="External" /><Relationship Id="rId5" Type="http://schemas.openxmlformats.org/officeDocument/2006/relationships/hyperlink" Target="https://podminky.urs.cz/item/CS_URS_2022_02/184807711" TargetMode="External" /><Relationship Id="rId6" Type="http://schemas.openxmlformats.org/officeDocument/2006/relationships/hyperlink" Target="https://podminky.urs.cz/item/CS_URS_2022_02/184807911" TargetMode="External" /><Relationship Id="rId7" Type="http://schemas.openxmlformats.org/officeDocument/2006/relationships/hyperlink" Target="https://podminky.urs.cz/item/CS_URS_2022_02/184808221" TargetMode="External" /><Relationship Id="rId8" Type="http://schemas.openxmlformats.org/officeDocument/2006/relationships/hyperlink" Target="https://podminky.urs.cz/item/CS_URS_2022_02/184813121" TargetMode="External" /><Relationship Id="rId9" Type="http://schemas.openxmlformats.org/officeDocument/2006/relationships/hyperlink" Target="https://podminky.urs.cz/item/CS_URS_2021_02/998315011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5004_1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Revitalizace - HOZ Bohdalovice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Bohdalovice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21. 11. 2022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Státní pozemkový úřad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Josef Bím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Vodohospodářský rozvoj a výstavba a.s.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'SO.1. - Revitalizace HOZ'!J30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'SO.1. - Revitalizace HOZ'!P119</f>
        <v>0</v>
      </c>
      <c r="AV95" s="129">
        <f>'SO.1. - Revitalizace HOZ'!J33</f>
        <v>0</v>
      </c>
      <c r="AW95" s="129">
        <f>'SO.1. - Revitalizace HOZ'!J34</f>
        <v>0</v>
      </c>
      <c r="AX95" s="129">
        <f>'SO.1. - Revitalizace HOZ'!J35</f>
        <v>0</v>
      </c>
      <c r="AY95" s="129">
        <f>'SO.1. - Revitalizace HOZ'!J36</f>
        <v>0</v>
      </c>
      <c r="AZ95" s="129">
        <f>'SO.1. - Revitalizace HOZ'!F33</f>
        <v>0</v>
      </c>
      <c r="BA95" s="129">
        <f>'SO.1. - Revitalizace HOZ'!F34</f>
        <v>0</v>
      </c>
      <c r="BB95" s="129">
        <f>'SO.1. - Revitalizace HOZ'!F35</f>
        <v>0</v>
      </c>
      <c r="BC95" s="129">
        <f>'SO.1. - Revitalizace HOZ'!F36</f>
        <v>0</v>
      </c>
      <c r="BD95" s="131">
        <f>'SO.1. - Revitalizace HOZ'!F37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'SO.2. - Kácení'!J30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'SO.2. - Kácení'!P118</f>
        <v>0</v>
      </c>
      <c r="AV96" s="129">
        <f>'SO.2. - Kácení'!J33</f>
        <v>0</v>
      </c>
      <c r="AW96" s="129">
        <f>'SO.2. - Kácení'!J34</f>
        <v>0</v>
      </c>
      <c r="AX96" s="129">
        <f>'SO.2. - Kácení'!J35</f>
        <v>0</v>
      </c>
      <c r="AY96" s="129">
        <f>'SO.2. - Kácení'!J36</f>
        <v>0</v>
      </c>
      <c r="AZ96" s="129">
        <f>'SO.2. - Kácení'!F33</f>
        <v>0</v>
      </c>
      <c r="BA96" s="129">
        <f>'SO.2. - Kácení'!F34</f>
        <v>0</v>
      </c>
      <c r="BB96" s="129">
        <f>'SO.2. - Kácení'!F35</f>
        <v>0</v>
      </c>
      <c r="BC96" s="129">
        <f>'SO.2. - Kácení'!F36</f>
        <v>0</v>
      </c>
      <c r="BD96" s="131">
        <f>'SO.2. - Kácení'!F37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19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'SO.3. - Výsadby'!J30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'SO.3. - Výsadby'!P119</f>
        <v>0</v>
      </c>
      <c r="AV97" s="129">
        <f>'SO.3. - Výsadby'!J33</f>
        <v>0</v>
      </c>
      <c r="AW97" s="129">
        <f>'SO.3. - Výsadby'!J34</f>
        <v>0</v>
      </c>
      <c r="AX97" s="129">
        <f>'SO.3. - Výsadby'!J35</f>
        <v>0</v>
      </c>
      <c r="AY97" s="129">
        <f>'SO.3. - Výsadby'!J36</f>
        <v>0</v>
      </c>
      <c r="AZ97" s="129">
        <f>'SO.3. - Výsadby'!F33</f>
        <v>0</v>
      </c>
      <c r="BA97" s="129">
        <f>'SO.3. - Výsadby'!F34</f>
        <v>0</v>
      </c>
      <c r="BB97" s="129">
        <f>'SO.3. - Výsadby'!F35</f>
        <v>0</v>
      </c>
      <c r="BC97" s="129">
        <f>'SO.3. - Výsadby'!F36</f>
        <v>0</v>
      </c>
      <c r="BD97" s="131">
        <f>'SO.3. - Výsadby'!F37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19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'VON - VON'!J30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33">
        <v>0</v>
      </c>
      <c r="AT98" s="134">
        <f>ROUND(SUM(AV98:AW98),2)</f>
        <v>0</v>
      </c>
      <c r="AU98" s="135">
        <f>'VON - VON'!P116</f>
        <v>0</v>
      </c>
      <c r="AV98" s="134">
        <f>'VON - VON'!J33</f>
        <v>0</v>
      </c>
      <c r="AW98" s="134">
        <f>'VON - VON'!J34</f>
        <v>0</v>
      </c>
      <c r="AX98" s="134">
        <f>'VON - VON'!J35</f>
        <v>0</v>
      </c>
      <c r="AY98" s="134">
        <f>'VON - VON'!J36</f>
        <v>0</v>
      </c>
      <c r="AZ98" s="134">
        <f>'VON - VON'!F33</f>
        <v>0</v>
      </c>
      <c r="BA98" s="134">
        <f>'VON - VON'!F34</f>
        <v>0</v>
      </c>
      <c r="BB98" s="134">
        <f>'VON - VON'!F35</f>
        <v>0</v>
      </c>
      <c r="BC98" s="134">
        <f>'VON - VON'!F36</f>
        <v>0</v>
      </c>
      <c r="BD98" s="136">
        <f>'VON - VON'!F37</f>
        <v>0</v>
      </c>
      <c r="BE98" s="7"/>
      <c r="BT98" s="132" t="s">
        <v>85</v>
      </c>
      <c r="BV98" s="132" t="s">
        <v>79</v>
      </c>
      <c r="BW98" s="132" t="s">
        <v>95</v>
      </c>
      <c r="BX98" s="132" t="s">
        <v>5</v>
      </c>
      <c r="CL98" s="132" t="s">
        <v>19</v>
      </c>
      <c r="CM98" s="132" t="s">
        <v>87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Fjd9b2NkmmpA4uxj/C8tlUp+NEfGZgcIwPm4lu+niBUe+l4vo5wySHiAaaIIeBIyokTo6JFkzTdz4FkXOTH70A==" hashValue="3gBuUjHZSDrDZYpThrUO4wdDHwsSPva3rhFAfUwCUH+sZReFiuYW1QGh4dIgOYnN8APjgPJy3sCzI44FqR408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.1. - Revitalizace HOZ'!C2" display="/"/>
    <hyperlink ref="A96" location="'SO.2. - Kácení'!C2" display="/"/>
    <hyperlink ref="A97" location="'SO.3. - Výsadby'!C2" display="/"/>
    <hyperlink ref="A98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Revitalizace - HOZ Bohdalovice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ROUND((SUM(BE119:BE324)),  2)</f>
        <v>0</v>
      </c>
      <c r="G33" s="39"/>
      <c r="H33" s="39"/>
      <c r="I33" s="156">
        <v>0.20999999999999999</v>
      </c>
      <c r="J33" s="155">
        <f>ROUND(((SUM(BE119:BE324))*I33),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ROUND((SUM(BF119:BF324)),  2)</f>
        <v>0</v>
      </c>
      <c r="G34" s="39"/>
      <c r="H34" s="39"/>
      <c r="I34" s="156">
        <v>0.14999999999999999</v>
      </c>
      <c r="J34" s="155">
        <f>ROUND(((SUM(BF119:BF324))*I34),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ROUND((SUM(BG119:BG324)),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ROUND((SUM(BH119:BH324)),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ROUND((SUM(BI119:BI324)),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- HOZ Bohdalovice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SO.1. - Revitalizace HOZ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Bohdalovice</v>
      </c>
      <c r="G89" s="41"/>
      <c r="H89" s="41"/>
      <c r="I89" s="33" t="s">
        <v>23</v>
      </c>
      <c r="J89" s="80" t="str">
        <f>IF(J12="","",J12)</f>
        <v>21. 11. 2022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Státní pozemkový úřad</v>
      </c>
      <c r="G91" s="41"/>
      <c r="H91" s="41"/>
      <c r="I91" s="33" t="s">
        <v>31</v>
      </c>
      <c r="J91" s="37" t="str">
        <f>E21</f>
        <v>Ing. Josef Bím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Vodohospodářský rozvoj a výstavba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J321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Revitalizace - HOZ Bohdalovice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SO.1. - Revitalizace HOZ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21</v>
      </c>
      <c r="D113" s="41"/>
      <c r="E113" s="41"/>
      <c r="F113" s="28" t="str">
        <f>F12</f>
        <v>Bohdalovice</v>
      </c>
      <c r="G113" s="41"/>
      <c r="H113" s="41"/>
      <c r="I113" s="33" t="s">
        <v>23</v>
      </c>
      <c r="J113" s="80" t="str">
        <f>IF(J12="","",J12)</f>
        <v>21. 11. 2022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25</v>
      </c>
      <c r="D115" s="41"/>
      <c r="E115" s="41"/>
      <c r="F115" s="28" t="str">
        <f>E15</f>
        <v>Státní pozemkový úřad</v>
      </c>
      <c r="G115" s="41"/>
      <c r="H115" s="41"/>
      <c r="I115" s="33" t="s">
        <v>31</v>
      </c>
      <c r="J115" s="37" t="str">
        <f>E21</f>
        <v>Ing. Josef Bím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34</v>
      </c>
      <c r="J116" s="37" t="str">
        <f>E24</f>
        <v>Vodohospodářský rozvoj a výstavba a.s.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108</v>
      </c>
      <c r="D118" s="195" t="s">
        <v>62</v>
      </c>
      <c r="E118" s="195" t="s">
        <v>58</v>
      </c>
      <c r="F118" s="195" t="s">
        <v>59</v>
      </c>
      <c r="G118" s="195" t="s">
        <v>109</v>
      </c>
      <c r="H118" s="195" t="s">
        <v>110</v>
      </c>
      <c r="I118" s="195" t="s">
        <v>111</v>
      </c>
      <c r="J118" s="195" t="s">
        <v>101</v>
      </c>
      <c r="K118" s="196" t="s">
        <v>112</v>
      </c>
      <c r="L118" s="197"/>
      <c r="M118" s="101" t="s">
        <v>1</v>
      </c>
      <c r="N118" s="102" t="s">
        <v>41</v>
      </c>
      <c r="O118" s="102" t="s">
        <v>113</v>
      </c>
      <c r="P118" s="102" t="s">
        <v>114</v>
      </c>
      <c r="Q118" s="102" t="s">
        <v>115</v>
      </c>
      <c r="R118" s="102" t="s">
        <v>116</v>
      </c>
      <c r="S118" s="102" t="s">
        <v>117</v>
      </c>
      <c r="T118" s="103" t="s">
        <v>118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119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863.02219520000006</v>
      </c>
      <c r="S119" s="105"/>
      <c r="T119" s="201">
        <f>T120</f>
        <v>78.861800000000002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103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76</v>
      </c>
      <c r="E120" s="206" t="s">
        <v>120</v>
      </c>
      <c r="F120" s="206" t="s">
        <v>121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P121+P321</f>
        <v>0</v>
      </c>
      <c r="Q120" s="211"/>
      <c r="R120" s="212">
        <f>R121+R321</f>
        <v>863.02219520000006</v>
      </c>
      <c r="S120" s="211"/>
      <c r="T120" s="213">
        <f>T121+T321</f>
        <v>78.861800000000002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85</v>
      </c>
      <c r="AT120" s="215" t="s">
        <v>76</v>
      </c>
      <c r="AU120" s="215" t="s">
        <v>77</v>
      </c>
      <c r="AY120" s="214" t="s">
        <v>122</v>
      </c>
      <c r="BK120" s="216">
        <f>BK121+BK321</f>
        <v>0</v>
      </c>
    </row>
    <row r="121" s="12" customFormat="1" ht="22.8" customHeight="1">
      <c r="A121" s="12"/>
      <c r="B121" s="203"/>
      <c r="C121" s="204"/>
      <c r="D121" s="205" t="s">
        <v>76</v>
      </c>
      <c r="E121" s="217" t="s">
        <v>85</v>
      </c>
      <c r="F121" s="217" t="s">
        <v>123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SUM(P122:P320)</f>
        <v>0</v>
      </c>
      <c r="Q121" s="211"/>
      <c r="R121" s="212">
        <f>SUM(R122:R320)</f>
        <v>863.02219520000006</v>
      </c>
      <c r="S121" s="211"/>
      <c r="T121" s="213">
        <f>SUM(T122:T320)</f>
        <v>78.861800000000002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85</v>
      </c>
      <c r="AY121" s="214" t="s">
        <v>122</v>
      </c>
      <c r="BK121" s="216">
        <f>SUM(BK122:BK320)</f>
        <v>0</v>
      </c>
    </row>
    <row r="122" s="2" customFormat="1" ht="33" customHeight="1">
      <c r="A122" s="39"/>
      <c r="B122" s="40"/>
      <c r="C122" s="219" t="s">
        <v>85</v>
      </c>
      <c r="D122" s="219" t="s">
        <v>124</v>
      </c>
      <c r="E122" s="220" t="s">
        <v>125</v>
      </c>
      <c r="F122" s="221" t="s">
        <v>126</v>
      </c>
      <c r="G122" s="222" t="s">
        <v>127</v>
      </c>
      <c r="H122" s="223">
        <v>5166.8000000000002</v>
      </c>
      <c r="I122" s="224"/>
      <c r="J122" s="225">
        <f>ROUND(I122*H122,2)</f>
        <v>0</v>
      </c>
      <c r="K122" s="221" t="s">
        <v>128</v>
      </c>
      <c r="L122" s="45"/>
      <c r="M122" s="226" t="s">
        <v>1</v>
      </c>
      <c r="N122" s="227" t="s">
        <v>42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129</v>
      </c>
      <c r="AT122" s="230" t="s">
        <v>124</v>
      </c>
      <c r="AU122" s="230" t="s">
        <v>87</v>
      </c>
      <c r="AY122" s="18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85</v>
      </c>
      <c r="BK122" s="231">
        <f>ROUND(I122*H122,2)</f>
        <v>0</v>
      </c>
      <c r="BL122" s="18" t="s">
        <v>129</v>
      </c>
      <c r="BM122" s="230" t="s">
        <v>130</v>
      </c>
    </row>
    <row r="123" s="2" customFormat="1">
      <c r="A123" s="39"/>
      <c r="B123" s="40"/>
      <c r="C123" s="41"/>
      <c r="D123" s="232" t="s">
        <v>131</v>
      </c>
      <c r="E123" s="41"/>
      <c r="F123" s="233" t="s">
        <v>132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87</v>
      </c>
    </row>
    <row r="124" s="2" customFormat="1">
      <c r="A124" s="39"/>
      <c r="B124" s="40"/>
      <c r="C124" s="41"/>
      <c r="D124" s="237" t="s">
        <v>133</v>
      </c>
      <c r="E124" s="41"/>
      <c r="F124" s="238" t="s">
        <v>134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87</v>
      </c>
    </row>
    <row r="125" s="13" customFormat="1">
      <c r="A125" s="13"/>
      <c r="B125" s="239"/>
      <c r="C125" s="240"/>
      <c r="D125" s="232" t="s">
        <v>135</v>
      </c>
      <c r="E125" s="241" t="s">
        <v>1</v>
      </c>
      <c r="F125" s="242" t="s">
        <v>136</v>
      </c>
      <c r="G125" s="240"/>
      <c r="H125" s="241" t="s">
        <v>1</v>
      </c>
      <c r="I125" s="243"/>
      <c r="J125" s="240"/>
      <c r="K125" s="240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135</v>
      </c>
      <c r="AU125" s="248" t="s">
        <v>87</v>
      </c>
      <c r="AV125" s="13" t="s">
        <v>85</v>
      </c>
      <c r="AW125" s="13" t="s">
        <v>33</v>
      </c>
      <c r="AX125" s="13" t="s">
        <v>77</v>
      </c>
      <c r="AY125" s="248" t="s">
        <v>122</v>
      </c>
    </row>
    <row r="126" s="13" customFormat="1">
      <c r="A126" s="13"/>
      <c r="B126" s="239"/>
      <c r="C126" s="240"/>
      <c r="D126" s="232" t="s">
        <v>135</v>
      </c>
      <c r="E126" s="241" t="s">
        <v>1</v>
      </c>
      <c r="F126" s="242" t="s">
        <v>137</v>
      </c>
      <c r="G126" s="240"/>
      <c r="H126" s="241" t="s">
        <v>1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135</v>
      </c>
      <c r="AU126" s="248" t="s">
        <v>87</v>
      </c>
      <c r="AV126" s="13" t="s">
        <v>85</v>
      </c>
      <c r="AW126" s="13" t="s">
        <v>33</v>
      </c>
      <c r="AX126" s="13" t="s">
        <v>77</v>
      </c>
      <c r="AY126" s="248" t="s">
        <v>122</v>
      </c>
    </row>
    <row r="127" s="14" customFormat="1">
      <c r="A127" s="14"/>
      <c r="B127" s="249"/>
      <c r="C127" s="250"/>
      <c r="D127" s="232" t="s">
        <v>135</v>
      </c>
      <c r="E127" s="251" t="s">
        <v>1</v>
      </c>
      <c r="F127" s="252" t="s">
        <v>138</v>
      </c>
      <c r="G127" s="250"/>
      <c r="H127" s="253">
        <v>4715.3999999999996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135</v>
      </c>
      <c r="AU127" s="259" t="s">
        <v>87</v>
      </c>
      <c r="AV127" s="14" t="s">
        <v>87</v>
      </c>
      <c r="AW127" s="14" t="s">
        <v>33</v>
      </c>
      <c r="AX127" s="14" t="s">
        <v>77</v>
      </c>
      <c r="AY127" s="259" t="s">
        <v>122</v>
      </c>
    </row>
    <row r="128" s="14" customFormat="1">
      <c r="A128" s="14"/>
      <c r="B128" s="249"/>
      <c r="C128" s="250"/>
      <c r="D128" s="232" t="s">
        <v>135</v>
      </c>
      <c r="E128" s="251" t="s">
        <v>1</v>
      </c>
      <c r="F128" s="252" t="s">
        <v>139</v>
      </c>
      <c r="G128" s="250"/>
      <c r="H128" s="253">
        <v>296.39999999999998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135</v>
      </c>
      <c r="AU128" s="259" t="s">
        <v>87</v>
      </c>
      <c r="AV128" s="14" t="s">
        <v>87</v>
      </c>
      <c r="AW128" s="14" t="s">
        <v>33</v>
      </c>
      <c r="AX128" s="14" t="s">
        <v>77</v>
      </c>
      <c r="AY128" s="259" t="s">
        <v>122</v>
      </c>
    </row>
    <row r="129" s="14" customFormat="1">
      <c r="A129" s="14"/>
      <c r="B129" s="249"/>
      <c r="C129" s="250"/>
      <c r="D129" s="232" t="s">
        <v>135</v>
      </c>
      <c r="E129" s="251" t="s">
        <v>1</v>
      </c>
      <c r="F129" s="252" t="s">
        <v>140</v>
      </c>
      <c r="G129" s="250"/>
      <c r="H129" s="253">
        <v>65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135</v>
      </c>
      <c r="AU129" s="259" t="s">
        <v>87</v>
      </c>
      <c r="AV129" s="14" t="s">
        <v>87</v>
      </c>
      <c r="AW129" s="14" t="s">
        <v>33</v>
      </c>
      <c r="AX129" s="14" t="s">
        <v>77</v>
      </c>
      <c r="AY129" s="259" t="s">
        <v>122</v>
      </c>
    </row>
    <row r="130" s="14" customFormat="1">
      <c r="A130" s="14"/>
      <c r="B130" s="249"/>
      <c r="C130" s="250"/>
      <c r="D130" s="232" t="s">
        <v>135</v>
      </c>
      <c r="E130" s="251" t="s">
        <v>1</v>
      </c>
      <c r="F130" s="252" t="s">
        <v>141</v>
      </c>
      <c r="G130" s="250"/>
      <c r="H130" s="253">
        <v>90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135</v>
      </c>
      <c r="AU130" s="259" t="s">
        <v>87</v>
      </c>
      <c r="AV130" s="14" t="s">
        <v>87</v>
      </c>
      <c r="AW130" s="14" t="s">
        <v>33</v>
      </c>
      <c r="AX130" s="14" t="s">
        <v>77</v>
      </c>
      <c r="AY130" s="259" t="s">
        <v>122</v>
      </c>
    </row>
    <row r="131" s="15" customFormat="1">
      <c r="A131" s="15"/>
      <c r="B131" s="260"/>
      <c r="C131" s="261"/>
      <c r="D131" s="232" t="s">
        <v>135</v>
      </c>
      <c r="E131" s="262" t="s">
        <v>1</v>
      </c>
      <c r="F131" s="263" t="s">
        <v>142</v>
      </c>
      <c r="G131" s="261"/>
      <c r="H131" s="264">
        <v>5166.8000000000002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0" t="s">
        <v>135</v>
      </c>
      <c r="AU131" s="270" t="s">
        <v>87</v>
      </c>
      <c r="AV131" s="15" t="s">
        <v>143</v>
      </c>
      <c r="AW131" s="15" t="s">
        <v>33</v>
      </c>
      <c r="AX131" s="15" t="s">
        <v>77</v>
      </c>
      <c r="AY131" s="270" t="s">
        <v>122</v>
      </c>
    </row>
    <row r="132" s="16" customFormat="1">
      <c r="A132" s="16"/>
      <c r="B132" s="271"/>
      <c r="C132" s="272"/>
      <c r="D132" s="232" t="s">
        <v>135</v>
      </c>
      <c r="E132" s="273" t="s">
        <v>1</v>
      </c>
      <c r="F132" s="274" t="s">
        <v>144</v>
      </c>
      <c r="G132" s="272"/>
      <c r="H132" s="275">
        <v>5166.8000000000002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81" t="s">
        <v>135</v>
      </c>
      <c r="AU132" s="281" t="s">
        <v>87</v>
      </c>
      <c r="AV132" s="16" t="s">
        <v>129</v>
      </c>
      <c r="AW132" s="16" t="s">
        <v>33</v>
      </c>
      <c r="AX132" s="16" t="s">
        <v>85</v>
      </c>
      <c r="AY132" s="281" t="s">
        <v>122</v>
      </c>
    </row>
    <row r="133" s="2" customFormat="1" ht="33" customHeight="1">
      <c r="A133" s="39"/>
      <c r="B133" s="40"/>
      <c r="C133" s="219" t="s">
        <v>87</v>
      </c>
      <c r="D133" s="219" t="s">
        <v>124</v>
      </c>
      <c r="E133" s="220" t="s">
        <v>145</v>
      </c>
      <c r="F133" s="221" t="s">
        <v>146</v>
      </c>
      <c r="G133" s="222" t="s">
        <v>127</v>
      </c>
      <c r="H133" s="223">
        <v>55.25</v>
      </c>
      <c r="I133" s="224"/>
      <c r="J133" s="225">
        <f>ROUND(I133*H133,2)</f>
        <v>0</v>
      </c>
      <c r="K133" s="221" t="s">
        <v>128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129</v>
      </c>
      <c r="AT133" s="230" t="s">
        <v>124</v>
      </c>
      <c r="AU133" s="230" t="s">
        <v>87</v>
      </c>
      <c r="AY133" s="18" t="s">
        <v>122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129</v>
      </c>
      <c r="BM133" s="230" t="s">
        <v>147</v>
      </c>
    </row>
    <row r="134" s="2" customFormat="1">
      <c r="A134" s="39"/>
      <c r="B134" s="40"/>
      <c r="C134" s="41"/>
      <c r="D134" s="232" t="s">
        <v>131</v>
      </c>
      <c r="E134" s="41"/>
      <c r="F134" s="233" t="s">
        <v>148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87</v>
      </c>
    </row>
    <row r="135" s="2" customFormat="1">
      <c r="A135" s="39"/>
      <c r="B135" s="40"/>
      <c r="C135" s="41"/>
      <c r="D135" s="237" t="s">
        <v>133</v>
      </c>
      <c r="E135" s="41"/>
      <c r="F135" s="238" t="s">
        <v>149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133</v>
      </c>
      <c r="AU135" s="18" t="s">
        <v>87</v>
      </c>
    </row>
    <row r="136" s="13" customFormat="1">
      <c r="A136" s="13"/>
      <c r="B136" s="239"/>
      <c r="C136" s="240"/>
      <c r="D136" s="232" t="s">
        <v>135</v>
      </c>
      <c r="E136" s="241" t="s">
        <v>1</v>
      </c>
      <c r="F136" s="242" t="s">
        <v>150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135</v>
      </c>
      <c r="AU136" s="248" t="s">
        <v>87</v>
      </c>
      <c r="AV136" s="13" t="s">
        <v>85</v>
      </c>
      <c r="AW136" s="13" t="s">
        <v>33</v>
      </c>
      <c r="AX136" s="13" t="s">
        <v>77</v>
      </c>
      <c r="AY136" s="248" t="s">
        <v>122</v>
      </c>
    </row>
    <row r="137" s="13" customFormat="1">
      <c r="A137" s="13"/>
      <c r="B137" s="239"/>
      <c r="C137" s="240"/>
      <c r="D137" s="232" t="s">
        <v>135</v>
      </c>
      <c r="E137" s="241" t="s">
        <v>1</v>
      </c>
      <c r="F137" s="242" t="s">
        <v>151</v>
      </c>
      <c r="G137" s="240"/>
      <c r="H137" s="241" t="s">
        <v>1</v>
      </c>
      <c r="I137" s="243"/>
      <c r="J137" s="240"/>
      <c r="K137" s="240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135</v>
      </c>
      <c r="AU137" s="248" t="s">
        <v>87</v>
      </c>
      <c r="AV137" s="13" t="s">
        <v>85</v>
      </c>
      <c r="AW137" s="13" t="s">
        <v>33</v>
      </c>
      <c r="AX137" s="13" t="s">
        <v>77</v>
      </c>
      <c r="AY137" s="248" t="s">
        <v>122</v>
      </c>
    </row>
    <row r="138" s="14" customFormat="1">
      <c r="A138" s="14"/>
      <c r="B138" s="249"/>
      <c r="C138" s="250"/>
      <c r="D138" s="232" t="s">
        <v>135</v>
      </c>
      <c r="E138" s="251" t="s">
        <v>1</v>
      </c>
      <c r="F138" s="252" t="s">
        <v>152</v>
      </c>
      <c r="G138" s="250"/>
      <c r="H138" s="253">
        <v>55.25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135</v>
      </c>
      <c r="AU138" s="259" t="s">
        <v>87</v>
      </c>
      <c r="AV138" s="14" t="s">
        <v>87</v>
      </c>
      <c r="AW138" s="14" t="s">
        <v>33</v>
      </c>
      <c r="AX138" s="14" t="s">
        <v>77</v>
      </c>
      <c r="AY138" s="259" t="s">
        <v>122</v>
      </c>
    </row>
    <row r="139" s="16" customFormat="1">
      <c r="A139" s="16"/>
      <c r="B139" s="271"/>
      <c r="C139" s="272"/>
      <c r="D139" s="232" t="s">
        <v>135</v>
      </c>
      <c r="E139" s="273" t="s">
        <v>1</v>
      </c>
      <c r="F139" s="274" t="s">
        <v>144</v>
      </c>
      <c r="G139" s="272"/>
      <c r="H139" s="275">
        <v>55.25</v>
      </c>
      <c r="I139" s="276"/>
      <c r="J139" s="272"/>
      <c r="K139" s="272"/>
      <c r="L139" s="277"/>
      <c r="M139" s="278"/>
      <c r="N139" s="279"/>
      <c r="O139" s="279"/>
      <c r="P139" s="279"/>
      <c r="Q139" s="279"/>
      <c r="R139" s="279"/>
      <c r="S139" s="279"/>
      <c r="T139" s="280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81" t="s">
        <v>135</v>
      </c>
      <c r="AU139" s="281" t="s">
        <v>87</v>
      </c>
      <c r="AV139" s="16" t="s">
        <v>129</v>
      </c>
      <c r="AW139" s="16" t="s">
        <v>33</v>
      </c>
      <c r="AX139" s="16" t="s">
        <v>85</v>
      </c>
      <c r="AY139" s="281" t="s">
        <v>122</v>
      </c>
    </row>
    <row r="140" s="2" customFormat="1" ht="37.8" customHeight="1">
      <c r="A140" s="39"/>
      <c r="B140" s="40"/>
      <c r="C140" s="219" t="s">
        <v>143</v>
      </c>
      <c r="D140" s="219" t="s">
        <v>124</v>
      </c>
      <c r="E140" s="220" t="s">
        <v>153</v>
      </c>
      <c r="F140" s="221" t="s">
        <v>154</v>
      </c>
      <c r="G140" s="222" t="s">
        <v>127</v>
      </c>
      <c r="H140" s="223">
        <v>1257.4200000000001</v>
      </c>
      <c r="I140" s="224"/>
      <c r="J140" s="225">
        <f>ROUND(I140*H140,2)</f>
        <v>0</v>
      </c>
      <c r="K140" s="221" t="s">
        <v>128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129</v>
      </c>
      <c r="AT140" s="230" t="s">
        <v>124</v>
      </c>
      <c r="AU140" s="230" t="s">
        <v>87</v>
      </c>
      <c r="AY140" s="18" t="s">
        <v>122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129</v>
      </c>
      <c r="BM140" s="230" t="s">
        <v>155</v>
      </c>
    </row>
    <row r="141" s="2" customFormat="1">
      <c r="A141" s="39"/>
      <c r="B141" s="40"/>
      <c r="C141" s="41"/>
      <c r="D141" s="232" t="s">
        <v>131</v>
      </c>
      <c r="E141" s="41"/>
      <c r="F141" s="233" t="s">
        <v>156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87</v>
      </c>
    </row>
    <row r="142" s="2" customFormat="1">
      <c r="A142" s="39"/>
      <c r="B142" s="40"/>
      <c r="C142" s="41"/>
      <c r="D142" s="237" t="s">
        <v>133</v>
      </c>
      <c r="E142" s="41"/>
      <c r="F142" s="238" t="s">
        <v>157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133</v>
      </c>
      <c r="AU142" s="18" t="s">
        <v>87</v>
      </c>
    </row>
    <row r="143" s="13" customFormat="1">
      <c r="A143" s="13"/>
      <c r="B143" s="239"/>
      <c r="C143" s="240"/>
      <c r="D143" s="232" t="s">
        <v>135</v>
      </c>
      <c r="E143" s="241" t="s">
        <v>1</v>
      </c>
      <c r="F143" s="242" t="s">
        <v>150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135</v>
      </c>
      <c r="AU143" s="248" t="s">
        <v>87</v>
      </c>
      <c r="AV143" s="13" t="s">
        <v>85</v>
      </c>
      <c r="AW143" s="13" t="s">
        <v>33</v>
      </c>
      <c r="AX143" s="13" t="s">
        <v>77</v>
      </c>
      <c r="AY143" s="248" t="s">
        <v>122</v>
      </c>
    </row>
    <row r="144" s="13" customFormat="1">
      <c r="A144" s="13"/>
      <c r="B144" s="239"/>
      <c r="C144" s="240"/>
      <c r="D144" s="232" t="s">
        <v>135</v>
      </c>
      <c r="E144" s="241" t="s">
        <v>1</v>
      </c>
      <c r="F144" s="242" t="s">
        <v>158</v>
      </c>
      <c r="G144" s="240"/>
      <c r="H144" s="241" t="s">
        <v>1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135</v>
      </c>
      <c r="AU144" s="248" t="s">
        <v>87</v>
      </c>
      <c r="AV144" s="13" t="s">
        <v>85</v>
      </c>
      <c r="AW144" s="13" t="s">
        <v>33</v>
      </c>
      <c r="AX144" s="13" t="s">
        <v>77</v>
      </c>
      <c r="AY144" s="248" t="s">
        <v>122</v>
      </c>
    </row>
    <row r="145" s="13" customFormat="1">
      <c r="A145" s="13"/>
      <c r="B145" s="239"/>
      <c r="C145" s="240"/>
      <c r="D145" s="232" t="s">
        <v>135</v>
      </c>
      <c r="E145" s="241" t="s">
        <v>1</v>
      </c>
      <c r="F145" s="242" t="s">
        <v>159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135</v>
      </c>
      <c r="AU145" s="248" t="s">
        <v>87</v>
      </c>
      <c r="AV145" s="13" t="s">
        <v>85</v>
      </c>
      <c r="AW145" s="13" t="s">
        <v>33</v>
      </c>
      <c r="AX145" s="13" t="s">
        <v>77</v>
      </c>
      <c r="AY145" s="248" t="s">
        <v>122</v>
      </c>
    </row>
    <row r="146" s="13" customFormat="1">
      <c r="A146" s="13"/>
      <c r="B146" s="239"/>
      <c r="C146" s="240"/>
      <c r="D146" s="232" t="s">
        <v>135</v>
      </c>
      <c r="E146" s="241" t="s">
        <v>1</v>
      </c>
      <c r="F146" s="242" t="s">
        <v>137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135</v>
      </c>
      <c r="AU146" s="248" t="s">
        <v>87</v>
      </c>
      <c r="AV146" s="13" t="s">
        <v>85</v>
      </c>
      <c r="AW146" s="13" t="s">
        <v>33</v>
      </c>
      <c r="AX146" s="13" t="s">
        <v>77</v>
      </c>
      <c r="AY146" s="248" t="s">
        <v>122</v>
      </c>
    </row>
    <row r="147" s="14" customFormat="1">
      <c r="A147" s="14"/>
      <c r="B147" s="249"/>
      <c r="C147" s="250"/>
      <c r="D147" s="232" t="s">
        <v>135</v>
      </c>
      <c r="E147" s="251" t="s">
        <v>1</v>
      </c>
      <c r="F147" s="252" t="s">
        <v>160</v>
      </c>
      <c r="G147" s="250"/>
      <c r="H147" s="253">
        <v>3065.0100000000002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135</v>
      </c>
      <c r="AU147" s="259" t="s">
        <v>87</v>
      </c>
      <c r="AV147" s="14" t="s">
        <v>87</v>
      </c>
      <c r="AW147" s="14" t="s">
        <v>33</v>
      </c>
      <c r="AX147" s="14" t="s">
        <v>77</v>
      </c>
      <c r="AY147" s="259" t="s">
        <v>122</v>
      </c>
    </row>
    <row r="148" s="14" customFormat="1">
      <c r="A148" s="14"/>
      <c r="B148" s="249"/>
      <c r="C148" s="250"/>
      <c r="D148" s="232" t="s">
        <v>135</v>
      </c>
      <c r="E148" s="251" t="s">
        <v>1</v>
      </c>
      <c r="F148" s="252" t="s">
        <v>161</v>
      </c>
      <c r="G148" s="250"/>
      <c r="H148" s="253">
        <v>192.66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135</v>
      </c>
      <c r="AU148" s="259" t="s">
        <v>87</v>
      </c>
      <c r="AV148" s="14" t="s">
        <v>87</v>
      </c>
      <c r="AW148" s="14" t="s">
        <v>33</v>
      </c>
      <c r="AX148" s="14" t="s">
        <v>77</v>
      </c>
      <c r="AY148" s="259" t="s">
        <v>122</v>
      </c>
    </row>
    <row r="149" s="14" customFormat="1">
      <c r="A149" s="14"/>
      <c r="B149" s="249"/>
      <c r="C149" s="250"/>
      <c r="D149" s="232" t="s">
        <v>135</v>
      </c>
      <c r="E149" s="251" t="s">
        <v>1</v>
      </c>
      <c r="F149" s="252" t="s">
        <v>162</v>
      </c>
      <c r="G149" s="250"/>
      <c r="H149" s="253">
        <v>42.25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135</v>
      </c>
      <c r="AU149" s="259" t="s">
        <v>87</v>
      </c>
      <c r="AV149" s="14" t="s">
        <v>87</v>
      </c>
      <c r="AW149" s="14" t="s">
        <v>33</v>
      </c>
      <c r="AX149" s="14" t="s">
        <v>77</v>
      </c>
      <c r="AY149" s="259" t="s">
        <v>122</v>
      </c>
    </row>
    <row r="150" s="14" customFormat="1">
      <c r="A150" s="14"/>
      <c r="B150" s="249"/>
      <c r="C150" s="250"/>
      <c r="D150" s="232" t="s">
        <v>135</v>
      </c>
      <c r="E150" s="251" t="s">
        <v>1</v>
      </c>
      <c r="F150" s="252" t="s">
        <v>163</v>
      </c>
      <c r="G150" s="250"/>
      <c r="H150" s="253">
        <v>58.5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135</v>
      </c>
      <c r="AU150" s="259" t="s">
        <v>87</v>
      </c>
      <c r="AV150" s="14" t="s">
        <v>87</v>
      </c>
      <c r="AW150" s="14" t="s">
        <v>33</v>
      </c>
      <c r="AX150" s="14" t="s">
        <v>77</v>
      </c>
      <c r="AY150" s="259" t="s">
        <v>122</v>
      </c>
    </row>
    <row r="151" s="15" customFormat="1">
      <c r="A151" s="15"/>
      <c r="B151" s="260"/>
      <c r="C151" s="261"/>
      <c r="D151" s="232" t="s">
        <v>135</v>
      </c>
      <c r="E151" s="262" t="s">
        <v>1</v>
      </c>
      <c r="F151" s="263" t="s">
        <v>142</v>
      </c>
      <c r="G151" s="261"/>
      <c r="H151" s="264">
        <v>3358.4200000000001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135</v>
      </c>
      <c r="AU151" s="270" t="s">
        <v>87</v>
      </c>
      <c r="AV151" s="15" t="s">
        <v>143</v>
      </c>
      <c r="AW151" s="15" t="s">
        <v>33</v>
      </c>
      <c r="AX151" s="15" t="s">
        <v>77</v>
      </c>
      <c r="AY151" s="270" t="s">
        <v>122</v>
      </c>
    </row>
    <row r="152" s="14" customFormat="1">
      <c r="A152" s="14"/>
      <c r="B152" s="249"/>
      <c r="C152" s="250"/>
      <c r="D152" s="232" t="s">
        <v>135</v>
      </c>
      <c r="E152" s="251" t="s">
        <v>1</v>
      </c>
      <c r="F152" s="252" t="s">
        <v>164</v>
      </c>
      <c r="G152" s="250"/>
      <c r="H152" s="253">
        <v>-2101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135</v>
      </c>
      <c r="AU152" s="259" t="s">
        <v>87</v>
      </c>
      <c r="AV152" s="14" t="s">
        <v>87</v>
      </c>
      <c r="AW152" s="14" t="s">
        <v>33</v>
      </c>
      <c r="AX152" s="14" t="s">
        <v>77</v>
      </c>
      <c r="AY152" s="259" t="s">
        <v>122</v>
      </c>
    </row>
    <row r="153" s="16" customFormat="1">
      <c r="A153" s="16"/>
      <c r="B153" s="271"/>
      <c r="C153" s="272"/>
      <c r="D153" s="232" t="s">
        <v>135</v>
      </c>
      <c r="E153" s="273" t="s">
        <v>1</v>
      </c>
      <c r="F153" s="274" t="s">
        <v>144</v>
      </c>
      <c r="G153" s="272"/>
      <c r="H153" s="275">
        <v>1257.4200000000001</v>
      </c>
      <c r="I153" s="276"/>
      <c r="J153" s="272"/>
      <c r="K153" s="272"/>
      <c r="L153" s="277"/>
      <c r="M153" s="278"/>
      <c r="N153" s="279"/>
      <c r="O153" s="279"/>
      <c r="P153" s="279"/>
      <c r="Q153" s="279"/>
      <c r="R153" s="279"/>
      <c r="S153" s="279"/>
      <c r="T153" s="280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1" t="s">
        <v>135</v>
      </c>
      <c r="AU153" s="281" t="s">
        <v>87</v>
      </c>
      <c r="AV153" s="16" t="s">
        <v>129</v>
      </c>
      <c r="AW153" s="16" t="s">
        <v>33</v>
      </c>
      <c r="AX153" s="16" t="s">
        <v>85</v>
      </c>
      <c r="AY153" s="281" t="s">
        <v>122</v>
      </c>
    </row>
    <row r="154" s="2" customFormat="1" ht="37.8" customHeight="1">
      <c r="A154" s="39"/>
      <c r="B154" s="40"/>
      <c r="C154" s="219" t="s">
        <v>129</v>
      </c>
      <c r="D154" s="219" t="s">
        <v>124</v>
      </c>
      <c r="E154" s="220" t="s">
        <v>165</v>
      </c>
      <c r="F154" s="221" t="s">
        <v>166</v>
      </c>
      <c r="G154" s="222" t="s">
        <v>127</v>
      </c>
      <c r="H154" s="223">
        <v>2101</v>
      </c>
      <c r="I154" s="224"/>
      <c r="J154" s="225">
        <f>ROUND(I154*H154,2)</f>
        <v>0</v>
      </c>
      <c r="K154" s="221" t="s">
        <v>128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129</v>
      </c>
      <c r="AT154" s="230" t="s">
        <v>124</v>
      </c>
      <c r="AU154" s="230" t="s">
        <v>87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129</v>
      </c>
      <c r="BM154" s="230" t="s">
        <v>167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168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87</v>
      </c>
    </row>
    <row r="156" s="2" customFormat="1">
      <c r="A156" s="39"/>
      <c r="B156" s="40"/>
      <c r="C156" s="41"/>
      <c r="D156" s="237" t="s">
        <v>133</v>
      </c>
      <c r="E156" s="41"/>
      <c r="F156" s="238" t="s">
        <v>169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87</v>
      </c>
    </row>
    <row r="157" s="13" customFormat="1">
      <c r="A157" s="13"/>
      <c r="B157" s="239"/>
      <c r="C157" s="240"/>
      <c r="D157" s="232" t="s">
        <v>135</v>
      </c>
      <c r="E157" s="241" t="s">
        <v>1</v>
      </c>
      <c r="F157" s="242" t="s">
        <v>170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135</v>
      </c>
      <c r="AU157" s="248" t="s">
        <v>87</v>
      </c>
      <c r="AV157" s="13" t="s">
        <v>85</v>
      </c>
      <c r="AW157" s="13" t="s">
        <v>33</v>
      </c>
      <c r="AX157" s="13" t="s">
        <v>77</v>
      </c>
      <c r="AY157" s="248" t="s">
        <v>122</v>
      </c>
    </row>
    <row r="158" s="13" customFormat="1">
      <c r="A158" s="13"/>
      <c r="B158" s="239"/>
      <c r="C158" s="240"/>
      <c r="D158" s="232" t="s">
        <v>135</v>
      </c>
      <c r="E158" s="241" t="s">
        <v>1</v>
      </c>
      <c r="F158" s="242" t="s">
        <v>171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135</v>
      </c>
      <c r="AU158" s="248" t="s">
        <v>87</v>
      </c>
      <c r="AV158" s="13" t="s">
        <v>85</v>
      </c>
      <c r="AW158" s="13" t="s">
        <v>33</v>
      </c>
      <c r="AX158" s="13" t="s">
        <v>77</v>
      </c>
      <c r="AY158" s="248" t="s">
        <v>122</v>
      </c>
    </row>
    <row r="159" s="14" customFormat="1">
      <c r="A159" s="14"/>
      <c r="B159" s="249"/>
      <c r="C159" s="250"/>
      <c r="D159" s="232" t="s">
        <v>135</v>
      </c>
      <c r="E159" s="251" t="s">
        <v>1</v>
      </c>
      <c r="F159" s="252" t="s">
        <v>172</v>
      </c>
      <c r="G159" s="250"/>
      <c r="H159" s="253">
        <v>413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135</v>
      </c>
      <c r="AU159" s="259" t="s">
        <v>87</v>
      </c>
      <c r="AV159" s="14" t="s">
        <v>87</v>
      </c>
      <c r="AW159" s="14" t="s">
        <v>33</v>
      </c>
      <c r="AX159" s="14" t="s">
        <v>77</v>
      </c>
      <c r="AY159" s="259" t="s">
        <v>122</v>
      </c>
    </row>
    <row r="160" s="14" customFormat="1">
      <c r="A160" s="14"/>
      <c r="B160" s="249"/>
      <c r="C160" s="250"/>
      <c r="D160" s="232" t="s">
        <v>135</v>
      </c>
      <c r="E160" s="251" t="s">
        <v>1</v>
      </c>
      <c r="F160" s="252" t="s">
        <v>173</v>
      </c>
      <c r="G160" s="250"/>
      <c r="H160" s="253">
        <v>352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135</v>
      </c>
      <c r="AU160" s="259" t="s">
        <v>87</v>
      </c>
      <c r="AV160" s="14" t="s">
        <v>87</v>
      </c>
      <c r="AW160" s="14" t="s">
        <v>33</v>
      </c>
      <c r="AX160" s="14" t="s">
        <v>77</v>
      </c>
      <c r="AY160" s="259" t="s">
        <v>122</v>
      </c>
    </row>
    <row r="161" s="14" customFormat="1">
      <c r="A161" s="14"/>
      <c r="B161" s="249"/>
      <c r="C161" s="250"/>
      <c r="D161" s="232" t="s">
        <v>135</v>
      </c>
      <c r="E161" s="251" t="s">
        <v>1</v>
      </c>
      <c r="F161" s="252" t="s">
        <v>174</v>
      </c>
      <c r="G161" s="250"/>
      <c r="H161" s="253">
        <v>520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135</v>
      </c>
      <c r="AU161" s="259" t="s">
        <v>87</v>
      </c>
      <c r="AV161" s="14" t="s">
        <v>87</v>
      </c>
      <c r="AW161" s="14" t="s">
        <v>33</v>
      </c>
      <c r="AX161" s="14" t="s">
        <v>77</v>
      </c>
      <c r="AY161" s="259" t="s">
        <v>122</v>
      </c>
    </row>
    <row r="162" s="14" customFormat="1">
      <c r="A162" s="14"/>
      <c r="B162" s="249"/>
      <c r="C162" s="250"/>
      <c r="D162" s="232" t="s">
        <v>135</v>
      </c>
      <c r="E162" s="251" t="s">
        <v>1</v>
      </c>
      <c r="F162" s="252" t="s">
        <v>175</v>
      </c>
      <c r="G162" s="250"/>
      <c r="H162" s="253">
        <v>237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135</v>
      </c>
      <c r="AU162" s="259" t="s">
        <v>87</v>
      </c>
      <c r="AV162" s="14" t="s">
        <v>87</v>
      </c>
      <c r="AW162" s="14" t="s">
        <v>33</v>
      </c>
      <c r="AX162" s="14" t="s">
        <v>77</v>
      </c>
      <c r="AY162" s="259" t="s">
        <v>122</v>
      </c>
    </row>
    <row r="163" s="14" customFormat="1">
      <c r="A163" s="14"/>
      <c r="B163" s="249"/>
      <c r="C163" s="250"/>
      <c r="D163" s="232" t="s">
        <v>135</v>
      </c>
      <c r="E163" s="251" t="s">
        <v>1</v>
      </c>
      <c r="F163" s="252" t="s">
        <v>176</v>
      </c>
      <c r="G163" s="250"/>
      <c r="H163" s="253">
        <v>161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135</v>
      </c>
      <c r="AU163" s="259" t="s">
        <v>87</v>
      </c>
      <c r="AV163" s="14" t="s">
        <v>87</v>
      </c>
      <c r="AW163" s="14" t="s">
        <v>33</v>
      </c>
      <c r="AX163" s="14" t="s">
        <v>77</v>
      </c>
      <c r="AY163" s="259" t="s">
        <v>122</v>
      </c>
    </row>
    <row r="164" s="14" customFormat="1">
      <c r="A164" s="14"/>
      <c r="B164" s="249"/>
      <c r="C164" s="250"/>
      <c r="D164" s="232" t="s">
        <v>135</v>
      </c>
      <c r="E164" s="251" t="s">
        <v>1</v>
      </c>
      <c r="F164" s="252" t="s">
        <v>177</v>
      </c>
      <c r="G164" s="250"/>
      <c r="H164" s="253">
        <v>418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135</v>
      </c>
      <c r="AU164" s="259" t="s">
        <v>87</v>
      </c>
      <c r="AV164" s="14" t="s">
        <v>87</v>
      </c>
      <c r="AW164" s="14" t="s">
        <v>33</v>
      </c>
      <c r="AX164" s="14" t="s">
        <v>77</v>
      </c>
      <c r="AY164" s="259" t="s">
        <v>122</v>
      </c>
    </row>
    <row r="165" s="16" customFormat="1">
      <c r="A165" s="16"/>
      <c r="B165" s="271"/>
      <c r="C165" s="272"/>
      <c r="D165" s="232" t="s">
        <v>135</v>
      </c>
      <c r="E165" s="273" t="s">
        <v>1</v>
      </c>
      <c r="F165" s="274" t="s">
        <v>144</v>
      </c>
      <c r="G165" s="272"/>
      <c r="H165" s="275">
        <v>2101</v>
      </c>
      <c r="I165" s="276"/>
      <c r="J165" s="272"/>
      <c r="K165" s="272"/>
      <c r="L165" s="277"/>
      <c r="M165" s="278"/>
      <c r="N165" s="279"/>
      <c r="O165" s="279"/>
      <c r="P165" s="279"/>
      <c r="Q165" s="279"/>
      <c r="R165" s="279"/>
      <c r="S165" s="279"/>
      <c r="T165" s="280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1" t="s">
        <v>135</v>
      </c>
      <c r="AU165" s="281" t="s">
        <v>87</v>
      </c>
      <c r="AV165" s="16" t="s">
        <v>129</v>
      </c>
      <c r="AW165" s="16" t="s">
        <v>33</v>
      </c>
      <c r="AX165" s="16" t="s">
        <v>85</v>
      </c>
      <c r="AY165" s="281" t="s">
        <v>122</v>
      </c>
    </row>
    <row r="166" s="2" customFormat="1" ht="24.15" customHeight="1">
      <c r="A166" s="39"/>
      <c r="B166" s="40"/>
      <c r="C166" s="219" t="s">
        <v>178</v>
      </c>
      <c r="D166" s="219" t="s">
        <v>124</v>
      </c>
      <c r="E166" s="220" t="s">
        <v>179</v>
      </c>
      <c r="F166" s="221" t="s">
        <v>180</v>
      </c>
      <c r="G166" s="222" t="s">
        <v>127</v>
      </c>
      <c r="H166" s="223">
        <v>1628</v>
      </c>
      <c r="I166" s="224"/>
      <c r="J166" s="225">
        <f>ROUND(I166*H166,2)</f>
        <v>0</v>
      </c>
      <c r="K166" s="221" t="s">
        <v>128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129</v>
      </c>
      <c r="AT166" s="230" t="s">
        <v>124</v>
      </c>
      <c r="AU166" s="230" t="s">
        <v>87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129</v>
      </c>
      <c r="BM166" s="230" t="s">
        <v>181</v>
      </c>
    </row>
    <row r="167" s="2" customFormat="1">
      <c r="A167" s="39"/>
      <c r="B167" s="40"/>
      <c r="C167" s="41"/>
      <c r="D167" s="232" t="s">
        <v>131</v>
      </c>
      <c r="E167" s="41"/>
      <c r="F167" s="233" t="s">
        <v>182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87</v>
      </c>
    </row>
    <row r="168" s="2" customFormat="1">
      <c r="A168" s="39"/>
      <c r="B168" s="40"/>
      <c r="C168" s="41"/>
      <c r="D168" s="237" t="s">
        <v>133</v>
      </c>
      <c r="E168" s="41"/>
      <c r="F168" s="238" t="s">
        <v>183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87</v>
      </c>
    </row>
    <row r="169" s="13" customFormat="1">
      <c r="A169" s="13"/>
      <c r="B169" s="239"/>
      <c r="C169" s="240"/>
      <c r="D169" s="232" t="s">
        <v>135</v>
      </c>
      <c r="E169" s="241" t="s">
        <v>1</v>
      </c>
      <c r="F169" s="242" t="s">
        <v>184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135</v>
      </c>
      <c r="AU169" s="248" t="s">
        <v>87</v>
      </c>
      <c r="AV169" s="13" t="s">
        <v>85</v>
      </c>
      <c r="AW169" s="13" t="s">
        <v>33</v>
      </c>
      <c r="AX169" s="13" t="s">
        <v>77</v>
      </c>
      <c r="AY169" s="248" t="s">
        <v>122</v>
      </c>
    </row>
    <row r="170" s="13" customFormat="1">
      <c r="A170" s="13"/>
      <c r="B170" s="239"/>
      <c r="C170" s="240"/>
      <c r="D170" s="232" t="s">
        <v>135</v>
      </c>
      <c r="E170" s="241" t="s">
        <v>1</v>
      </c>
      <c r="F170" s="242" t="s">
        <v>185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135</v>
      </c>
      <c r="AU170" s="248" t="s">
        <v>87</v>
      </c>
      <c r="AV170" s="13" t="s">
        <v>85</v>
      </c>
      <c r="AW170" s="13" t="s">
        <v>33</v>
      </c>
      <c r="AX170" s="13" t="s">
        <v>77</v>
      </c>
      <c r="AY170" s="248" t="s">
        <v>122</v>
      </c>
    </row>
    <row r="171" s="13" customFormat="1">
      <c r="A171" s="13"/>
      <c r="B171" s="239"/>
      <c r="C171" s="240"/>
      <c r="D171" s="232" t="s">
        <v>135</v>
      </c>
      <c r="E171" s="241" t="s">
        <v>1</v>
      </c>
      <c r="F171" s="242" t="s">
        <v>186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87</v>
      </c>
      <c r="AV171" s="13" t="s">
        <v>85</v>
      </c>
      <c r="AW171" s="13" t="s">
        <v>33</v>
      </c>
      <c r="AX171" s="13" t="s">
        <v>77</v>
      </c>
      <c r="AY171" s="248" t="s">
        <v>122</v>
      </c>
    </row>
    <row r="172" s="13" customFormat="1">
      <c r="A172" s="13"/>
      <c r="B172" s="239"/>
      <c r="C172" s="240"/>
      <c r="D172" s="232" t="s">
        <v>135</v>
      </c>
      <c r="E172" s="241" t="s">
        <v>1</v>
      </c>
      <c r="F172" s="242" t="s">
        <v>187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135</v>
      </c>
      <c r="AU172" s="248" t="s">
        <v>87</v>
      </c>
      <c r="AV172" s="13" t="s">
        <v>85</v>
      </c>
      <c r="AW172" s="13" t="s">
        <v>33</v>
      </c>
      <c r="AX172" s="13" t="s">
        <v>77</v>
      </c>
      <c r="AY172" s="248" t="s">
        <v>122</v>
      </c>
    </row>
    <row r="173" s="14" customFormat="1">
      <c r="A173" s="14"/>
      <c r="B173" s="249"/>
      <c r="C173" s="250"/>
      <c r="D173" s="232" t="s">
        <v>135</v>
      </c>
      <c r="E173" s="251" t="s">
        <v>1</v>
      </c>
      <c r="F173" s="252" t="s">
        <v>188</v>
      </c>
      <c r="G173" s="250"/>
      <c r="H173" s="253">
        <v>1628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135</v>
      </c>
      <c r="AU173" s="259" t="s">
        <v>87</v>
      </c>
      <c r="AV173" s="14" t="s">
        <v>87</v>
      </c>
      <c r="AW173" s="14" t="s">
        <v>33</v>
      </c>
      <c r="AX173" s="14" t="s">
        <v>77</v>
      </c>
      <c r="AY173" s="259" t="s">
        <v>122</v>
      </c>
    </row>
    <row r="174" s="16" customFormat="1">
      <c r="A174" s="16"/>
      <c r="B174" s="271"/>
      <c r="C174" s="272"/>
      <c r="D174" s="232" t="s">
        <v>135</v>
      </c>
      <c r="E174" s="273" t="s">
        <v>1</v>
      </c>
      <c r="F174" s="274" t="s">
        <v>144</v>
      </c>
      <c r="G174" s="272"/>
      <c r="H174" s="275">
        <v>1628</v>
      </c>
      <c r="I174" s="276"/>
      <c r="J174" s="272"/>
      <c r="K174" s="272"/>
      <c r="L174" s="277"/>
      <c r="M174" s="278"/>
      <c r="N174" s="279"/>
      <c r="O174" s="279"/>
      <c r="P174" s="279"/>
      <c r="Q174" s="279"/>
      <c r="R174" s="279"/>
      <c r="S174" s="279"/>
      <c r="T174" s="280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1" t="s">
        <v>135</v>
      </c>
      <c r="AU174" s="281" t="s">
        <v>87</v>
      </c>
      <c r="AV174" s="16" t="s">
        <v>129</v>
      </c>
      <c r="AW174" s="16" t="s">
        <v>33</v>
      </c>
      <c r="AX174" s="16" t="s">
        <v>85</v>
      </c>
      <c r="AY174" s="281" t="s">
        <v>122</v>
      </c>
    </row>
    <row r="175" s="2" customFormat="1" ht="24.15" customHeight="1">
      <c r="A175" s="39"/>
      <c r="B175" s="40"/>
      <c r="C175" s="219" t="s">
        <v>189</v>
      </c>
      <c r="D175" s="219" t="s">
        <v>124</v>
      </c>
      <c r="E175" s="220" t="s">
        <v>190</v>
      </c>
      <c r="F175" s="221" t="s">
        <v>191</v>
      </c>
      <c r="G175" s="222" t="s">
        <v>127</v>
      </c>
      <c r="H175" s="223">
        <v>1132.5</v>
      </c>
      <c r="I175" s="224"/>
      <c r="J175" s="225">
        <f>ROUND(I175*H175,2)</f>
        <v>0</v>
      </c>
      <c r="K175" s="221" t="s">
        <v>128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129</v>
      </c>
      <c r="AT175" s="230" t="s">
        <v>124</v>
      </c>
      <c r="AU175" s="230" t="s">
        <v>87</v>
      </c>
      <c r="AY175" s="18" t="s">
        <v>122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129</v>
      </c>
      <c r="BM175" s="230" t="s">
        <v>192</v>
      </c>
    </row>
    <row r="176" s="2" customFormat="1">
      <c r="A176" s="39"/>
      <c r="B176" s="40"/>
      <c r="C176" s="41"/>
      <c r="D176" s="232" t="s">
        <v>131</v>
      </c>
      <c r="E176" s="41"/>
      <c r="F176" s="233" t="s">
        <v>193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87</v>
      </c>
    </row>
    <row r="177" s="2" customFormat="1">
      <c r="A177" s="39"/>
      <c r="B177" s="40"/>
      <c r="C177" s="41"/>
      <c r="D177" s="237" t="s">
        <v>133</v>
      </c>
      <c r="E177" s="41"/>
      <c r="F177" s="238" t="s">
        <v>194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87</v>
      </c>
    </row>
    <row r="178" s="13" customFormat="1">
      <c r="A178" s="13"/>
      <c r="B178" s="239"/>
      <c r="C178" s="240"/>
      <c r="D178" s="232" t="s">
        <v>135</v>
      </c>
      <c r="E178" s="241" t="s">
        <v>1</v>
      </c>
      <c r="F178" s="242" t="s">
        <v>150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135</v>
      </c>
      <c r="AU178" s="248" t="s">
        <v>87</v>
      </c>
      <c r="AV178" s="13" t="s">
        <v>85</v>
      </c>
      <c r="AW178" s="13" t="s">
        <v>33</v>
      </c>
      <c r="AX178" s="13" t="s">
        <v>77</v>
      </c>
      <c r="AY178" s="248" t="s">
        <v>122</v>
      </c>
    </row>
    <row r="179" s="13" customFormat="1">
      <c r="A179" s="13"/>
      <c r="B179" s="239"/>
      <c r="C179" s="240"/>
      <c r="D179" s="232" t="s">
        <v>135</v>
      </c>
      <c r="E179" s="241" t="s">
        <v>1</v>
      </c>
      <c r="F179" s="242" t="s">
        <v>195</v>
      </c>
      <c r="G179" s="240"/>
      <c r="H179" s="241" t="s">
        <v>1</v>
      </c>
      <c r="I179" s="243"/>
      <c r="J179" s="240"/>
      <c r="K179" s="240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135</v>
      </c>
      <c r="AU179" s="248" t="s">
        <v>87</v>
      </c>
      <c r="AV179" s="13" t="s">
        <v>85</v>
      </c>
      <c r="AW179" s="13" t="s">
        <v>33</v>
      </c>
      <c r="AX179" s="13" t="s">
        <v>77</v>
      </c>
      <c r="AY179" s="248" t="s">
        <v>122</v>
      </c>
    </row>
    <row r="180" s="14" customFormat="1">
      <c r="A180" s="14"/>
      <c r="B180" s="249"/>
      <c r="C180" s="250"/>
      <c r="D180" s="232" t="s">
        <v>135</v>
      </c>
      <c r="E180" s="251" t="s">
        <v>1</v>
      </c>
      <c r="F180" s="252" t="s">
        <v>196</v>
      </c>
      <c r="G180" s="250"/>
      <c r="H180" s="253">
        <v>1132.5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135</v>
      </c>
      <c r="AU180" s="259" t="s">
        <v>87</v>
      </c>
      <c r="AV180" s="14" t="s">
        <v>87</v>
      </c>
      <c r="AW180" s="14" t="s">
        <v>33</v>
      </c>
      <c r="AX180" s="14" t="s">
        <v>77</v>
      </c>
      <c r="AY180" s="259" t="s">
        <v>122</v>
      </c>
    </row>
    <row r="181" s="16" customFormat="1">
      <c r="A181" s="16"/>
      <c r="B181" s="271"/>
      <c r="C181" s="272"/>
      <c r="D181" s="232" t="s">
        <v>135</v>
      </c>
      <c r="E181" s="273" t="s">
        <v>1</v>
      </c>
      <c r="F181" s="274" t="s">
        <v>144</v>
      </c>
      <c r="G181" s="272"/>
      <c r="H181" s="275">
        <v>1132.5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1" t="s">
        <v>135</v>
      </c>
      <c r="AU181" s="281" t="s">
        <v>87</v>
      </c>
      <c r="AV181" s="16" t="s">
        <v>129</v>
      </c>
      <c r="AW181" s="16" t="s">
        <v>33</v>
      </c>
      <c r="AX181" s="16" t="s">
        <v>85</v>
      </c>
      <c r="AY181" s="281" t="s">
        <v>122</v>
      </c>
    </row>
    <row r="182" s="2" customFormat="1" ht="16.5" customHeight="1">
      <c r="A182" s="39"/>
      <c r="B182" s="40"/>
      <c r="C182" s="282" t="s">
        <v>197</v>
      </c>
      <c r="D182" s="282" t="s">
        <v>198</v>
      </c>
      <c r="E182" s="283" t="s">
        <v>199</v>
      </c>
      <c r="F182" s="284" t="s">
        <v>200</v>
      </c>
      <c r="G182" s="285" t="s">
        <v>201</v>
      </c>
      <c r="H182" s="286">
        <v>106.26000000000001</v>
      </c>
      <c r="I182" s="287"/>
      <c r="J182" s="288">
        <f>ROUND(I182*H182,2)</f>
        <v>0</v>
      </c>
      <c r="K182" s="284" t="s">
        <v>1</v>
      </c>
      <c r="L182" s="289"/>
      <c r="M182" s="290" t="s">
        <v>1</v>
      </c>
      <c r="N182" s="291" t="s">
        <v>42</v>
      </c>
      <c r="O182" s="92"/>
      <c r="P182" s="228">
        <f>O182*H182</f>
        <v>0</v>
      </c>
      <c r="Q182" s="228">
        <v>0.035000000000000003</v>
      </c>
      <c r="R182" s="228">
        <f>Q182*H182</f>
        <v>3.7191000000000005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202</v>
      </c>
      <c r="AT182" s="230" t="s">
        <v>198</v>
      </c>
      <c r="AU182" s="230" t="s">
        <v>87</v>
      </c>
      <c r="AY182" s="18" t="s">
        <v>122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85</v>
      </c>
      <c r="BK182" s="231">
        <f>ROUND(I182*H182,2)</f>
        <v>0</v>
      </c>
      <c r="BL182" s="18" t="s">
        <v>129</v>
      </c>
      <c r="BM182" s="230" t="s">
        <v>203</v>
      </c>
    </row>
    <row r="183" s="2" customFormat="1">
      <c r="A183" s="39"/>
      <c r="B183" s="40"/>
      <c r="C183" s="41"/>
      <c r="D183" s="232" t="s">
        <v>131</v>
      </c>
      <c r="E183" s="41"/>
      <c r="F183" s="233" t="s">
        <v>204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131</v>
      </c>
      <c r="AU183" s="18" t="s">
        <v>87</v>
      </c>
    </row>
    <row r="184" s="13" customFormat="1">
      <c r="A184" s="13"/>
      <c r="B184" s="239"/>
      <c r="C184" s="240"/>
      <c r="D184" s="232" t="s">
        <v>135</v>
      </c>
      <c r="E184" s="241" t="s">
        <v>1</v>
      </c>
      <c r="F184" s="242" t="s">
        <v>205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135</v>
      </c>
      <c r="AU184" s="248" t="s">
        <v>87</v>
      </c>
      <c r="AV184" s="13" t="s">
        <v>85</v>
      </c>
      <c r="AW184" s="13" t="s">
        <v>33</v>
      </c>
      <c r="AX184" s="13" t="s">
        <v>77</v>
      </c>
      <c r="AY184" s="248" t="s">
        <v>122</v>
      </c>
    </row>
    <row r="185" s="13" customFormat="1">
      <c r="A185" s="13"/>
      <c r="B185" s="239"/>
      <c r="C185" s="240"/>
      <c r="D185" s="232" t="s">
        <v>135</v>
      </c>
      <c r="E185" s="241" t="s">
        <v>1</v>
      </c>
      <c r="F185" s="242" t="s">
        <v>206</v>
      </c>
      <c r="G185" s="240"/>
      <c r="H185" s="241" t="s">
        <v>1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135</v>
      </c>
      <c r="AU185" s="248" t="s">
        <v>87</v>
      </c>
      <c r="AV185" s="13" t="s">
        <v>85</v>
      </c>
      <c r="AW185" s="13" t="s">
        <v>33</v>
      </c>
      <c r="AX185" s="13" t="s">
        <v>77</v>
      </c>
      <c r="AY185" s="248" t="s">
        <v>122</v>
      </c>
    </row>
    <row r="186" s="14" customFormat="1">
      <c r="A186" s="14"/>
      <c r="B186" s="249"/>
      <c r="C186" s="250"/>
      <c r="D186" s="232" t="s">
        <v>135</v>
      </c>
      <c r="E186" s="251" t="s">
        <v>1</v>
      </c>
      <c r="F186" s="252" t="s">
        <v>207</v>
      </c>
      <c r="G186" s="250"/>
      <c r="H186" s="253">
        <v>106.26000000000001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135</v>
      </c>
      <c r="AU186" s="259" t="s">
        <v>87</v>
      </c>
      <c r="AV186" s="14" t="s">
        <v>87</v>
      </c>
      <c r="AW186" s="14" t="s">
        <v>33</v>
      </c>
      <c r="AX186" s="14" t="s">
        <v>77</v>
      </c>
      <c r="AY186" s="259" t="s">
        <v>122</v>
      </c>
    </row>
    <row r="187" s="16" customFormat="1">
      <c r="A187" s="16"/>
      <c r="B187" s="271"/>
      <c r="C187" s="272"/>
      <c r="D187" s="232" t="s">
        <v>135</v>
      </c>
      <c r="E187" s="273" t="s">
        <v>1</v>
      </c>
      <c r="F187" s="274" t="s">
        <v>144</v>
      </c>
      <c r="G187" s="272"/>
      <c r="H187" s="275">
        <v>106.26000000000001</v>
      </c>
      <c r="I187" s="276"/>
      <c r="J187" s="272"/>
      <c r="K187" s="272"/>
      <c r="L187" s="277"/>
      <c r="M187" s="278"/>
      <c r="N187" s="279"/>
      <c r="O187" s="279"/>
      <c r="P187" s="279"/>
      <c r="Q187" s="279"/>
      <c r="R187" s="279"/>
      <c r="S187" s="279"/>
      <c r="T187" s="280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1" t="s">
        <v>135</v>
      </c>
      <c r="AU187" s="281" t="s">
        <v>87</v>
      </c>
      <c r="AV187" s="16" t="s">
        <v>129</v>
      </c>
      <c r="AW187" s="16" t="s">
        <v>33</v>
      </c>
      <c r="AX187" s="16" t="s">
        <v>85</v>
      </c>
      <c r="AY187" s="281" t="s">
        <v>122</v>
      </c>
    </row>
    <row r="188" s="2" customFormat="1" ht="16.5" customHeight="1">
      <c r="A188" s="39"/>
      <c r="B188" s="40"/>
      <c r="C188" s="219" t="s">
        <v>202</v>
      </c>
      <c r="D188" s="219" t="s">
        <v>124</v>
      </c>
      <c r="E188" s="220" t="s">
        <v>208</v>
      </c>
      <c r="F188" s="221" t="s">
        <v>209</v>
      </c>
      <c r="G188" s="222" t="s">
        <v>210</v>
      </c>
      <c r="H188" s="223">
        <v>8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42</v>
      </c>
      <c r="O188" s="92"/>
      <c r="P188" s="228">
        <f>O188*H188</f>
        <v>0</v>
      </c>
      <c r="Q188" s="228">
        <v>0.0202525</v>
      </c>
      <c r="R188" s="228">
        <f>Q188*H188</f>
        <v>0.16202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129</v>
      </c>
      <c r="AT188" s="230" t="s">
        <v>124</v>
      </c>
      <c r="AU188" s="230" t="s">
        <v>87</v>
      </c>
      <c r="AY188" s="18" t="s">
        <v>122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85</v>
      </c>
      <c r="BK188" s="231">
        <f>ROUND(I188*H188,2)</f>
        <v>0</v>
      </c>
      <c r="BL188" s="18" t="s">
        <v>129</v>
      </c>
      <c r="BM188" s="230" t="s">
        <v>211</v>
      </c>
    </row>
    <row r="189" s="2" customFormat="1">
      <c r="A189" s="39"/>
      <c r="B189" s="40"/>
      <c r="C189" s="41"/>
      <c r="D189" s="232" t="s">
        <v>131</v>
      </c>
      <c r="E189" s="41"/>
      <c r="F189" s="233" t="s">
        <v>209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87</v>
      </c>
    </row>
    <row r="190" s="2" customFormat="1">
      <c r="A190" s="39"/>
      <c r="B190" s="40"/>
      <c r="C190" s="41"/>
      <c r="D190" s="232" t="s">
        <v>212</v>
      </c>
      <c r="E190" s="41"/>
      <c r="F190" s="292" t="s">
        <v>213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212</v>
      </c>
      <c r="AU190" s="18" t="s">
        <v>87</v>
      </c>
    </row>
    <row r="191" s="13" customFormat="1">
      <c r="A191" s="13"/>
      <c r="B191" s="239"/>
      <c r="C191" s="240"/>
      <c r="D191" s="232" t="s">
        <v>135</v>
      </c>
      <c r="E191" s="241" t="s">
        <v>1</v>
      </c>
      <c r="F191" s="242" t="s">
        <v>214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135</v>
      </c>
      <c r="AU191" s="248" t="s">
        <v>87</v>
      </c>
      <c r="AV191" s="13" t="s">
        <v>85</v>
      </c>
      <c r="AW191" s="13" t="s">
        <v>33</v>
      </c>
      <c r="AX191" s="13" t="s">
        <v>77</v>
      </c>
      <c r="AY191" s="248" t="s">
        <v>122</v>
      </c>
    </row>
    <row r="192" s="13" customFormat="1">
      <c r="A192" s="13"/>
      <c r="B192" s="239"/>
      <c r="C192" s="240"/>
      <c r="D192" s="232" t="s">
        <v>135</v>
      </c>
      <c r="E192" s="241" t="s">
        <v>1</v>
      </c>
      <c r="F192" s="242" t="s">
        <v>215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135</v>
      </c>
      <c r="AU192" s="248" t="s">
        <v>87</v>
      </c>
      <c r="AV192" s="13" t="s">
        <v>85</v>
      </c>
      <c r="AW192" s="13" t="s">
        <v>33</v>
      </c>
      <c r="AX192" s="13" t="s">
        <v>77</v>
      </c>
      <c r="AY192" s="248" t="s">
        <v>122</v>
      </c>
    </row>
    <row r="193" s="14" customFormat="1">
      <c r="A193" s="14"/>
      <c r="B193" s="249"/>
      <c r="C193" s="250"/>
      <c r="D193" s="232" t="s">
        <v>135</v>
      </c>
      <c r="E193" s="251" t="s">
        <v>1</v>
      </c>
      <c r="F193" s="252" t="s">
        <v>202</v>
      </c>
      <c r="G193" s="250"/>
      <c r="H193" s="253">
        <v>8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135</v>
      </c>
      <c r="AU193" s="259" t="s">
        <v>87</v>
      </c>
      <c r="AV193" s="14" t="s">
        <v>87</v>
      </c>
      <c r="AW193" s="14" t="s">
        <v>33</v>
      </c>
      <c r="AX193" s="14" t="s">
        <v>77</v>
      </c>
      <c r="AY193" s="259" t="s">
        <v>122</v>
      </c>
    </row>
    <row r="194" s="16" customFormat="1">
      <c r="A194" s="16"/>
      <c r="B194" s="271"/>
      <c r="C194" s="272"/>
      <c r="D194" s="232" t="s">
        <v>135</v>
      </c>
      <c r="E194" s="273" t="s">
        <v>1</v>
      </c>
      <c r="F194" s="274" t="s">
        <v>144</v>
      </c>
      <c r="G194" s="272"/>
      <c r="H194" s="275">
        <v>8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1" t="s">
        <v>135</v>
      </c>
      <c r="AU194" s="281" t="s">
        <v>87</v>
      </c>
      <c r="AV194" s="16" t="s">
        <v>129</v>
      </c>
      <c r="AW194" s="16" t="s">
        <v>33</v>
      </c>
      <c r="AX194" s="16" t="s">
        <v>85</v>
      </c>
      <c r="AY194" s="281" t="s">
        <v>122</v>
      </c>
    </row>
    <row r="195" s="2" customFormat="1" ht="16.5" customHeight="1">
      <c r="A195" s="39"/>
      <c r="B195" s="40"/>
      <c r="C195" s="219" t="s">
        <v>216</v>
      </c>
      <c r="D195" s="219" t="s">
        <v>124</v>
      </c>
      <c r="E195" s="220" t="s">
        <v>217</v>
      </c>
      <c r="F195" s="221" t="s">
        <v>218</v>
      </c>
      <c r="G195" s="222" t="s">
        <v>219</v>
      </c>
      <c r="H195" s="223">
        <v>8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129</v>
      </c>
      <c r="AT195" s="230" t="s">
        <v>124</v>
      </c>
      <c r="AU195" s="230" t="s">
        <v>87</v>
      </c>
      <c r="AY195" s="18" t="s">
        <v>122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85</v>
      </c>
      <c r="BK195" s="231">
        <f>ROUND(I195*H195,2)</f>
        <v>0</v>
      </c>
      <c r="BL195" s="18" t="s">
        <v>129</v>
      </c>
      <c r="BM195" s="230" t="s">
        <v>220</v>
      </c>
    </row>
    <row r="196" s="2" customFormat="1">
      <c r="A196" s="39"/>
      <c r="B196" s="40"/>
      <c r="C196" s="41"/>
      <c r="D196" s="232" t="s">
        <v>131</v>
      </c>
      <c r="E196" s="41"/>
      <c r="F196" s="233" t="s">
        <v>218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87</v>
      </c>
    </row>
    <row r="197" s="13" customFormat="1">
      <c r="A197" s="13"/>
      <c r="B197" s="239"/>
      <c r="C197" s="240"/>
      <c r="D197" s="232" t="s">
        <v>135</v>
      </c>
      <c r="E197" s="241" t="s">
        <v>1</v>
      </c>
      <c r="F197" s="242" t="s">
        <v>221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135</v>
      </c>
      <c r="AU197" s="248" t="s">
        <v>87</v>
      </c>
      <c r="AV197" s="13" t="s">
        <v>85</v>
      </c>
      <c r="AW197" s="13" t="s">
        <v>33</v>
      </c>
      <c r="AX197" s="13" t="s">
        <v>77</v>
      </c>
      <c r="AY197" s="248" t="s">
        <v>122</v>
      </c>
    </row>
    <row r="198" s="13" customFormat="1">
      <c r="A198" s="13"/>
      <c r="B198" s="239"/>
      <c r="C198" s="240"/>
      <c r="D198" s="232" t="s">
        <v>135</v>
      </c>
      <c r="E198" s="241" t="s">
        <v>1</v>
      </c>
      <c r="F198" s="242" t="s">
        <v>222</v>
      </c>
      <c r="G198" s="240"/>
      <c r="H198" s="241" t="s">
        <v>1</v>
      </c>
      <c r="I198" s="243"/>
      <c r="J198" s="240"/>
      <c r="K198" s="240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135</v>
      </c>
      <c r="AU198" s="248" t="s">
        <v>87</v>
      </c>
      <c r="AV198" s="13" t="s">
        <v>85</v>
      </c>
      <c r="AW198" s="13" t="s">
        <v>33</v>
      </c>
      <c r="AX198" s="13" t="s">
        <v>77</v>
      </c>
      <c r="AY198" s="248" t="s">
        <v>122</v>
      </c>
    </row>
    <row r="199" s="14" customFormat="1">
      <c r="A199" s="14"/>
      <c r="B199" s="249"/>
      <c r="C199" s="250"/>
      <c r="D199" s="232" t="s">
        <v>135</v>
      </c>
      <c r="E199" s="251" t="s">
        <v>1</v>
      </c>
      <c r="F199" s="252" t="s">
        <v>202</v>
      </c>
      <c r="G199" s="250"/>
      <c r="H199" s="253">
        <v>8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135</v>
      </c>
      <c r="AU199" s="259" t="s">
        <v>87</v>
      </c>
      <c r="AV199" s="14" t="s">
        <v>87</v>
      </c>
      <c r="AW199" s="14" t="s">
        <v>33</v>
      </c>
      <c r="AX199" s="14" t="s">
        <v>77</v>
      </c>
      <c r="AY199" s="259" t="s">
        <v>122</v>
      </c>
    </row>
    <row r="200" s="16" customFormat="1">
      <c r="A200" s="16"/>
      <c r="B200" s="271"/>
      <c r="C200" s="272"/>
      <c r="D200" s="232" t="s">
        <v>135</v>
      </c>
      <c r="E200" s="273" t="s">
        <v>1</v>
      </c>
      <c r="F200" s="274" t="s">
        <v>144</v>
      </c>
      <c r="G200" s="272"/>
      <c r="H200" s="275">
        <v>8</v>
      </c>
      <c r="I200" s="276"/>
      <c r="J200" s="272"/>
      <c r="K200" s="272"/>
      <c r="L200" s="277"/>
      <c r="M200" s="278"/>
      <c r="N200" s="279"/>
      <c r="O200" s="279"/>
      <c r="P200" s="279"/>
      <c r="Q200" s="279"/>
      <c r="R200" s="279"/>
      <c r="S200" s="279"/>
      <c r="T200" s="280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1" t="s">
        <v>135</v>
      </c>
      <c r="AU200" s="281" t="s">
        <v>87</v>
      </c>
      <c r="AV200" s="16" t="s">
        <v>129</v>
      </c>
      <c r="AW200" s="16" t="s">
        <v>33</v>
      </c>
      <c r="AX200" s="16" t="s">
        <v>85</v>
      </c>
      <c r="AY200" s="281" t="s">
        <v>122</v>
      </c>
    </row>
    <row r="201" s="2" customFormat="1" ht="16.5" customHeight="1">
      <c r="A201" s="39"/>
      <c r="B201" s="40"/>
      <c r="C201" s="219" t="s">
        <v>223</v>
      </c>
      <c r="D201" s="219" t="s">
        <v>124</v>
      </c>
      <c r="E201" s="220" t="s">
        <v>224</v>
      </c>
      <c r="F201" s="221" t="s">
        <v>225</v>
      </c>
      <c r="G201" s="222" t="s">
        <v>201</v>
      </c>
      <c r="H201" s="223">
        <v>1085.625</v>
      </c>
      <c r="I201" s="224"/>
      <c r="J201" s="225">
        <f>ROUND(I201*H201,2)</f>
        <v>0</v>
      </c>
      <c r="K201" s="221" t="s">
        <v>128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129</v>
      </c>
      <c r="AT201" s="230" t="s">
        <v>124</v>
      </c>
      <c r="AU201" s="230" t="s">
        <v>87</v>
      </c>
      <c r="AY201" s="18" t="s">
        <v>122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129</v>
      </c>
      <c r="BM201" s="230" t="s">
        <v>226</v>
      </c>
    </row>
    <row r="202" s="2" customFormat="1">
      <c r="A202" s="39"/>
      <c r="B202" s="40"/>
      <c r="C202" s="41"/>
      <c r="D202" s="232" t="s">
        <v>131</v>
      </c>
      <c r="E202" s="41"/>
      <c r="F202" s="233" t="s">
        <v>227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87</v>
      </c>
    </row>
    <row r="203" s="2" customFormat="1">
      <c r="A203" s="39"/>
      <c r="B203" s="40"/>
      <c r="C203" s="41"/>
      <c r="D203" s="237" t="s">
        <v>133</v>
      </c>
      <c r="E203" s="41"/>
      <c r="F203" s="238" t="s">
        <v>228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87</v>
      </c>
    </row>
    <row r="204" s="13" customFormat="1">
      <c r="A204" s="13"/>
      <c r="B204" s="239"/>
      <c r="C204" s="240"/>
      <c r="D204" s="232" t="s">
        <v>135</v>
      </c>
      <c r="E204" s="241" t="s">
        <v>1</v>
      </c>
      <c r="F204" s="242" t="s">
        <v>229</v>
      </c>
      <c r="G204" s="240"/>
      <c r="H204" s="241" t="s">
        <v>1</v>
      </c>
      <c r="I204" s="243"/>
      <c r="J204" s="240"/>
      <c r="K204" s="240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135</v>
      </c>
      <c r="AU204" s="248" t="s">
        <v>87</v>
      </c>
      <c r="AV204" s="13" t="s">
        <v>85</v>
      </c>
      <c r="AW204" s="13" t="s">
        <v>33</v>
      </c>
      <c r="AX204" s="13" t="s">
        <v>77</v>
      </c>
      <c r="AY204" s="248" t="s">
        <v>122</v>
      </c>
    </row>
    <row r="205" s="13" customFormat="1">
      <c r="A205" s="13"/>
      <c r="B205" s="239"/>
      <c r="C205" s="240"/>
      <c r="D205" s="232" t="s">
        <v>135</v>
      </c>
      <c r="E205" s="241" t="s">
        <v>1</v>
      </c>
      <c r="F205" s="242" t="s">
        <v>230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135</v>
      </c>
      <c r="AU205" s="248" t="s">
        <v>87</v>
      </c>
      <c r="AV205" s="13" t="s">
        <v>85</v>
      </c>
      <c r="AW205" s="13" t="s">
        <v>33</v>
      </c>
      <c r="AX205" s="13" t="s">
        <v>77</v>
      </c>
      <c r="AY205" s="248" t="s">
        <v>122</v>
      </c>
    </row>
    <row r="206" s="13" customFormat="1">
      <c r="A206" s="13"/>
      <c r="B206" s="239"/>
      <c r="C206" s="240"/>
      <c r="D206" s="232" t="s">
        <v>135</v>
      </c>
      <c r="E206" s="241" t="s">
        <v>1</v>
      </c>
      <c r="F206" s="242" t="s">
        <v>231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135</v>
      </c>
      <c r="AU206" s="248" t="s">
        <v>87</v>
      </c>
      <c r="AV206" s="13" t="s">
        <v>85</v>
      </c>
      <c r="AW206" s="13" t="s">
        <v>33</v>
      </c>
      <c r="AX206" s="13" t="s">
        <v>77</v>
      </c>
      <c r="AY206" s="248" t="s">
        <v>122</v>
      </c>
    </row>
    <row r="207" s="14" customFormat="1">
      <c r="A207" s="14"/>
      <c r="B207" s="249"/>
      <c r="C207" s="250"/>
      <c r="D207" s="232" t="s">
        <v>135</v>
      </c>
      <c r="E207" s="251" t="s">
        <v>1</v>
      </c>
      <c r="F207" s="252" t="s">
        <v>232</v>
      </c>
      <c r="G207" s="250"/>
      <c r="H207" s="253">
        <v>1085.625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135</v>
      </c>
      <c r="AU207" s="259" t="s">
        <v>87</v>
      </c>
      <c r="AV207" s="14" t="s">
        <v>87</v>
      </c>
      <c r="AW207" s="14" t="s">
        <v>33</v>
      </c>
      <c r="AX207" s="14" t="s">
        <v>77</v>
      </c>
      <c r="AY207" s="259" t="s">
        <v>122</v>
      </c>
    </row>
    <row r="208" s="16" customFormat="1">
      <c r="A208" s="16"/>
      <c r="B208" s="271"/>
      <c r="C208" s="272"/>
      <c r="D208" s="232" t="s">
        <v>135</v>
      </c>
      <c r="E208" s="273" t="s">
        <v>1</v>
      </c>
      <c r="F208" s="274" t="s">
        <v>144</v>
      </c>
      <c r="G208" s="272"/>
      <c r="H208" s="275">
        <v>1085.625</v>
      </c>
      <c r="I208" s="276"/>
      <c r="J208" s="272"/>
      <c r="K208" s="272"/>
      <c r="L208" s="277"/>
      <c r="M208" s="278"/>
      <c r="N208" s="279"/>
      <c r="O208" s="279"/>
      <c r="P208" s="279"/>
      <c r="Q208" s="279"/>
      <c r="R208" s="279"/>
      <c r="S208" s="279"/>
      <c r="T208" s="280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81" t="s">
        <v>135</v>
      </c>
      <c r="AU208" s="281" t="s">
        <v>87</v>
      </c>
      <c r="AV208" s="16" t="s">
        <v>129</v>
      </c>
      <c r="AW208" s="16" t="s">
        <v>33</v>
      </c>
      <c r="AX208" s="16" t="s">
        <v>85</v>
      </c>
      <c r="AY208" s="281" t="s">
        <v>122</v>
      </c>
    </row>
    <row r="209" s="2" customFormat="1" ht="24.15" customHeight="1">
      <c r="A209" s="39"/>
      <c r="B209" s="40"/>
      <c r="C209" s="219" t="s">
        <v>233</v>
      </c>
      <c r="D209" s="219" t="s">
        <v>124</v>
      </c>
      <c r="E209" s="220" t="s">
        <v>234</v>
      </c>
      <c r="F209" s="221" t="s">
        <v>235</v>
      </c>
      <c r="G209" s="222" t="s">
        <v>127</v>
      </c>
      <c r="H209" s="223">
        <v>16.042000000000002</v>
      </c>
      <c r="I209" s="224"/>
      <c r="J209" s="225">
        <f>ROUND(I209*H209,2)</f>
        <v>0</v>
      </c>
      <c r="K209" s="221" t="s">
        <v>128</v>
      </c>
      <c r="L209" s="45"/>
      <c r="M209" s="226" t="s">
        <v>1</v>
      </c>
      <c r="N209" s="227" t="s">
        <v>42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2.8999999999999999</v>
      </c>
      <c r="T209" s="229">
        <f>S209*H209</f>
        <v>46.521800000000006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129</v>
      </c>
      <c r="AT209" s="230" t="s">
        <v>124</v>
      </c>
      <c r="AU209" s="230" t="s">
        <v>87</v>
      </c>
      <c r="AY209" s="18" t="s">
        <v>122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85</v>
      </c>
      <c r="BK209" s="231">
        <f>ROUND(I209*H209,2)</f>
        <v>0</v>
      </c>
      <c r="BL209" s="18" t="s">
        <v>129</v>
      </c>
      <c r="BM209" s="230" t="s">
        <v>236</v>
      </c>
    </row>
    <row r="210" s="2" customFormat="1">
      <c r="A210" s="39"/>
      <c r="B210" s="40"/>
      <c r="C210" s="41"/>
      <c r="D210" s="232" t="s">
        <v>131</v>
      </c>
      <c r="E210" s="41"/>
      <c r="F210" s="233" t="s">
        <v>237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87</v>
      </c>
    </row>
    <row r="211" s="2" customFormat="1">
      <c r="A211" s="39"/>
      <c r="B211" s="40"/>
      <c r="C211" s="41"/>
      <c r="D211" s="237" t="s">
        <v>133</v>
      </c>
      <c r="E211" s="41"/>
      <c r="F211" s="238" t="s">
        <v>238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133</v>
      </c>
      <c r="AU211" s="18" t="s">
        <v>87</v>
      </c>
    </row>
    <row r="212" s="13" customFormat="1">
      <c r="A212" s="13"/>
      <c r="B212" s="239"/>
      <c r="C212" s="240"/>
      <c r="D212" s="232" t="s">
        <v>135</v>
      </c>
      <c r="E212" s="241" t="s">
        <v>1</v>
      </c>
      <c r="F212" s="242" t="s">
        <v>229</v>
      </c>
      <c r="G212" s="240"/>
      <c r="H212" s="241" t="s">
        <v>1</v>
      </c>
      <c r="I212" s="243"/>
      <c r="J212" s="240"/>
      <c r="K212" s="240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135</v>
      </c>
      <c r="AU212" s="248" t="s">
        <v>87</v>
      </c>
      <c r="AV212" s="13" t="s">
        <v>85</v>
      </c>
      <c r="AW212" s="13" t="s">
        <v>33</v>
      </c>
      <c r="AX212" s="13" t="s">
        <v>77</v>
      </c>
      <c r="AY212" s="248" t="s">
        <v>122</v>
      </c>
    </row>
    <row r="213" s="13" customFormat="1">
      <c r="A213" s="13"/>
      <c r="B213" s="239"/>
      <c r="C213" s="240"/>
      <c r="D213" s="232" t="s">
        <v>135</v>
      </c>
      <c r="E213" s="241" t="s">
        <v>1</v>
      </c>
      <c r="F213" s="242" t="s">
        <v>239</v>
      </c>
      <c r="G213" s="240"/>
      <c r="H213" s="241" t="s">
        <v>1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135</v>
      </c>
      <c r="AU213" s="248" t="s">
        <v>87</v>
      </c>
      <c r="AV213" s="13" t="s">
        <v>85</v>
      </c>
      <c r="AW213" s="13" t="s">
        <v>33</v>
      </c>
      <c r="AX213" s="13" t="s">
        <v>77</v>
      </c>
      <c r="AY213" s="248" t="s">
        <v>122</v>
      </c>
    </row>
    <row r="214" s="14" customFormat="1">
      <c r="A214" s="14"/>
      <c r="B214" s="249"/>
      <c r="C214" s="250"/>
      <c r="D214" s="232" t="s">
        <v>135</v>
      </c>
      <c r="E214" s="251" t="s">
        <v>1</v>
      </c>
      <c r="F214" s="252" t="s">
        <v>240</v>
      </c>
      <c r="G214" s="250"/>
      <c r="H214" s="253">
        <v>2.1200000000000001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135</v>
      </c>
      <c r="AU214" s="259" t="s">
        <v>87</v>
      </c>
      <c r="AV214" s="14" t="s">
        <v>87</v>
      </c>
      <c r="AW214" s="14" t="s">
        <v>33</v>
      </c>
      <c r="AX214" s="14" t="s">
        <v>77</v>
      </c>
      <c r="AY214" s="259" t="s">
        <v>122</v>
      </c>
    </row>
    <row r="215" s="14" customFormat="1">
      <c r="A215" s="14"/>
      <c r="B215" s="249"/>
      <c r="C215" s="250"/>
      <c r="D215" s="232" t="s">
        <v>135</v>
      </c>
      <c r="E215" s="251" t="s">
        <v>1</v>
      </c>
      <c r="F215" s="252" t="s">
        <v>241</v>
      </c>
      <c r="G215" s="250"/>
      <c r="H215" s="253">
        <v>5.3680000000000003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135</v>
      </c>
      <c r="AU215" s="259" t="s">
        <v>87</v>
      </c>
      <c r="AV215" s="14" t="s">
        <v>87</v>
      </c>
      <c r="AW215" s="14" t="s">
        <v>33</v>
      </c>
      <c r="AX215" s="14" t="s">
        <v>77</v>
      </c>
      <c r="AY215" s="259" t="s">
        <v>122</v>
      </c>
    </row>
    <row r="216" s="14" customFormat="1">
      <c r="A216" s="14"/>
      <c r="B216" s="249"/>
      <c r="C216" s="250"/>
      <c r="D216" s="232" t="s">
        <v>135</v>
      </c>
      <c r="E216" s="251" t="s">
        <v>1</v>
      </c>
      <c r="F216" s="252" t="s">
        <v>242</v>
      </c>
      <c r="G216" s="250"/>
      <c r="H216" s="253">
        <v>8.5540000000000003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135</v>
      </c>
      <c r="AU216" s="259" t="s">
        <v>87</v>
      </c>
      <c r="AV216" s="14" t="s">
        <v>87</v>
      </c>
      <c r="AW216" s="14" t="s">
        <v>33</v>
      </c>
      <c r="AX216" s="14" t="s">
        <v>77</v>
      </c>
      <c r="AY216" s="259" t="s">
        <v>122</v>
      </c>
    </row>
    <row r="217" s="16" customFormat="1">
      <c r="A217" s="16"/>
      <c r="B217" s="271"/>
      <c r="C217" s="272"/>
      <c r="D217" s="232" t="s">
        <v>135</v>
      </c>
      <c r="E217" s="273" t="s">
        <v>1</v>
      </c>
      <c r="F217" s="274" t="s">
        <v>144</v>
      </c>
      <c r="G217" s="272"/>
      <c r="H217" s="275">
        <v>16.042000000000002</v>
      </c>
      <c r="I217" s="276"/>
      <c r="J217" s="272"/>
      <c r="K217" s="272"/>
      <c r="L217" s="277"/>
      <c r="M217" s="278"/>
      <c r="N217" s="279"/>
      <c r="O217" s="279"/>
      <c r="P217" s="279"/>
      <c r="Q217" s="279"/>
      <c r="R217" s="279"/>
      <c r="S217" s="279"/>
      <c r="T217" s="280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1" t="s">
        <v>135</v>
      </c>
      <c r="AU217" s="281" t="s">
        <v>87</v>
      </c>
      <c r="AV217" s="16" t="s">
        <v>129</v>
      </c>
      <c r="AW217" s="16" t="s">
        <v>33</v>
      </c>
      <c r="AX217" s="16" t="s">
        <v>85</v>
      </c>
      <c r="AY217" s="281" t="s">
        <v>122</v>
      </c>
    </row>
    <row r="218" s="2" customFormat="1" ht="21.75" customHeight="1">
      <c r="A218" s="39"/>
      <c r="B218" s="40"/>
      <c r="C218" s="219" t="s">
        <v>243</v>
      </c>
      <c r="D218" s="219" t="s">
        <v>124</v>
      </c>
      <c r="E218" s="220" t="s">
        <v>244</v>
      </c>
      <c r="F218" s="221" t="s">
        <v>245</v>
      </c>
      <c r="G218" s="222" t="s">
        <v>246</v>
      </c>
      <c r="H218" s="223">
        <v>5</v>
      </c>
      <c r="I218" s="224"/>
      <c r="J218" s="225">
        <f>ROUND(I218*H218,2)</f>
        <v>0</v>
      </c>
      <c r="K218" s="221" t="s">
        <v>128</v>
      </c>
      <c r="L218" s="45"/>
      <c r="M218" s="226" t="s">
        <v>1</v>
      </c>
      <c r="N218" s="227" t="s">
        <v>42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0.97999999999999998</v>
      </c>
      <c r="T218" s="229">
        <f>S218*H218</f>
        <v>4.9000000000000004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129</v>
      </c>
      <c r="AT218" s="230" t="s">
        <v>124</v>
      </c>
      <c r="AU218" s="230" t="s">
        <v>87</v>
      </c>
      <c r="AY218" s="18" t="s">
        <v>122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85</v>
      </c>
      <c r="BK218" s="231">
        <f>ROUND(I218*H218,2)</f>
        <v>0</v>
      </c>
      <c r="BL218" s="18" t="s">
        <v>129</v>
      </c>
      <c r="BM218" s="230" t="s">
        <v>247</v>
      </c>
    </row>
    <row r="219" s="2" customFormat="1">
      <c r="A219" s="39"/>
      <c r="B219" s="40"/>
      <c r="C219" s="41"/>
      <c r="D219" s="232" t="s">
        <v>131</v>
      </c>
      <c r="E219" s="41"/>
      <c r="F219" s="233" t="s">
        <v>248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87</v>
      </c>
    </row>
    <row r="220" s="2" customFormat="1">
      <c r="A220" s="39"/>
      <c r="B220" s="40"/>
      <c r="C220" s="41"/>
      <c r="D220" s="237" t="s">
        <v>133</v>
      </c>
      <c r="E220" s="41"/>
      <c r="F220" s="238" t="s">
        <v>249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133</v>
      </c>
      <c r="AU220" s="18" t="s">
        <v>87</v>
      </c>
    </row>
    <row r="221" s="13" customFormat="1">
      <c r="A221" s="13"/>
      <c r="B221" s="239"/>
      <c r="C221" s="240"/>
      <c r="D221" s="232" t="s">
        <v>135</v>
      </c>
      <c r="E221" s="241" t="s">
        <v>1</v>
      </c>
      <c r="F221" s="242" t="s">
        <v>250</v>
      </c>
      <c r="G221" s="240"/>
      <c r="H221" s="241" t="s">
        <v>1</v>
      </c>
      <c r="I221" s="243"/>
      <c r="J221" s="240"/>
      <c r="K221" s="240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135</v>
      </c>
      <c r="AU221" s="248" t="s">
        <v>87</v>
      </c>
      <c r="AV221" s="13" t="s">
        <v>85</v>
      </c>
      <c r="AW221" s="13" t="s">
        <v>33</v>
      </c>
      <c r="AX221" s="13" t="s">
        <v>77</v>
      </c>
      <c r="AY221" s="248" t="s">
        <v>122</v>
      </c>
    </row>
    <row r="222" s="13" customFormat="1">
      <c r="A222" s="13"/>
      <c r="B222" s="239"/>
      <c r="C222" s="240"/>
      <c r="D222" s="232" t="s">
        <v>135</v>
      </c>
      <c r="E222" s="241" t="s">
        <v>1</v>
      </c>
      <c r="F222" s="242" t="s">
        <v>251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135</v>
      </c>
      <c r="AU222" s="248" t="s">
        <v>87</v>
      </c>
      <c r="AV222" s="13" t="s">
        <v>85</v>
      </c>
      <c r="AW222" s="13" t="s">
        <v>33</v>
      </c>
      <c r="AX222" s="13" t="s">
        <v>77</v>
      </c>
      <c r="AY222" s="248" t="s">
        <v>122</v>
      </c>
    </row>
    <row r="223" s="14" customFormat="1">
      <c r="A223" s="14"/>
      <c r="B223" s="249"/>
      <c r="C223" s="250"/>
      <c r="D223" s="232" t="s">
        <v>135</v>
      </c>
      <c r="E223" s="251" t="s">
        <v>1</v>
      </c>
      <c r="F223" s="252" t="s">
        <v>252</v>
      </c>
      <c r="G223" s="250"/>
      <c r="H223" s="253">
        <v>5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135</v>
      </c>
      <c r="AU223" s="259" t="s">
        <v>87</v>
      </c>
      <c r="AV223" s="14" t="s">
        <v>87</v>
      </c>
      <c r="AW223" s="14" t="s">
        <v>33</v>
      </c>
      <c r="AX223" s="14" t="s">
        <v>77</v>
      </c>
      <c r="AY223" s="259" t="s">
        <v>122</v>
      </c>
    </row>
    <row r="224" s="16" customFormat="1">
      <c r="A224" s="16"/>
      <c r="B224" s="271"/>
      <c r="C224" s="272"/>
      <c r="D224" s="232" t="s">
        <v>135</v>
      </c>
      <c r="E224" s="273" t="s">
        <v>1</v>
      </c>
      <c r="F224" s="274" t="s">
        <v>144</v>
      </c>
      <c r="G224" s="272"/>
      <c r="H224" s="275">
        <v>5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80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1" t="s">
        <v>135</v>
      </c>
      <c r="AU224" s="281" t="s">
        <v>87</v>
      </c>
      <c r="AV224" s="16" t="s">
        <v>129</v>
      </c>
      <c r="AW224" s="16" t="s">
        <v>33</v>
      </c>
      <c r="AX224" s="16" t="s">
        <v>85</v>
      </c>
      <c r="AY224" s="281" t="s">
        <v>122</v>
      </c>
    </row>
    <row r="225" s="2" customFormat="1" ht="16.5" customHeight="1">
      <c r="A225" s="39"/>
      <c r="B225" s="40"/>
      <c r="C225" s="219" t="s">
        <v>253</v>
      </c>
      <c r="D225" s="219" t="s">
        <v>124</v>
      </c>
      <c r="E225" s="220" t="s">
        <v>254</v>
      </c>
      <c r="F225" s="221" t="s">
        <v>255</v>
      </c>
      <c r="G225" s="222" t="s">
        <v>127</v>
      </c>
      <c r="H225" s="223">
        <v>2.5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42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1.76</v>
      </c>
      <c r="T225" s="229">
        <f>S225*H225</f>
        <v>4.4000000000000004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129</v>
      </c>
      <c r="AT225" s="230" t="s">
        <v>124</v>
      </c>
      <c r="AU225" s="230" t="s">
        <v>87</v>
      </c>
      <c r="AY225" s="18" t="s">
        <v>122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85</v>
      </c>
      <c r="BK225" s="231">
        <f>ROUND(I225*H225,2)</f>
        <v>0</v>
      </c>
      <c r="BL225" s="18" t="s">
        <v>129</v>
      </c>
      <c r="BM225" s="230" t="s">
        <v>256</v>
      </c>
    </row>
    <row r="226" s="2" customFormat="1">
      <c r="A226" s="39"/>
      <c r="B226" s="40"/>
      <c r="C226" s="41"/>
      <c r="D226" s="232" t="s">
        <v>131</v>
      </c>
      <c r="E226" s="41"/>
      <c r="F226" s="233" t="s">
        <v>255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131</v>
      </c>
      <c r="AU226" s="18" t="s">
        <v>87</v>
      </c>
    </row>
    <row r="227" s="13" customFormat="1">
      <c r="A227" s="13"/>
      <c r="B227" s="239"/>
      <c r="C227" s="240"/>
      <c r="D227" s="232" t="s">
        <v>135</v>
      </c>
      <c r="E227" s="241" t="s">
        <v>1</v>
      </c>
      <c r="F227" s="242" t="s">
        <v>170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135</v>
      </c>
      <c r="AU227" s="248" t="s">
        <v>87</v>
      </c>
      <c r="AV227" s="13" t="s">
        <v>85</v>
      </c>
      <c r="AW227" s="13" t="s">
        <v>33</v>
      </c>
      <c r="AX227" s="13" t="s">
        <v>77</v>
      </c>
      <c r="AY227" s="248" t="s">
        <v>122</v>
      </c>
    </row>
    <row r="228" s="13" customFormat="1">
      <c r="A228" s="13"/>
      <c r="B228" s="239"/>
      <c r="C228" s="240"/>
      <c r="D228" s="232" t="s">
        <v>135</v>
      </c>
      <c r="E228" s="241" t="s">
        <v>1</v>
      </c>
      <c r="F228" s="242" t="s">
        <v>257</v>
      </c>
      <c r="G228" s="240"/>
      <c r="H228" s="241" t="s">
        <v>1</v>
      </c>
      <c r="I228" s="243"/>
      <c r="J228" s="240"/>
      <c r="K228" s="240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135</v>
      </c>
      <c r="AU228" s="248" t="s">
        <v>87</v>
      </c>
      <c r="AV228" s="13" t="s">
        <v>85</v>
      </c>
      <c r="AW228" s="13" t="s">
        <v>33</v>
      </c>
      <c r="AX228" s="13" t="s">
        <v>77</v>
      </c>
      <c r="AY228" s="248" t="s">
        <v>122</v>
      </c>
    </row>
    <row r="229" s="13" customFormat="1">
      <c r="A229" s="13"/>
      <c r="B229" s="239"/>
      <c r="C229" s="240"/>
      <c r="D229" s="232" t="s">
        <v>135</v>
      </c>
      <c r="E229" s="241" t="s">
        <v>1</v>
      </c>
      <c r="F229" s="242" t="s">
        <v>258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135</v>
      </c>
      <c r="AU229" s="248" t="s">
        <v>87</v>
      </c>
      <c r="AV229" s="13" t="s">
        <v>85</v>
      </c>
      <c r="AW229" s="13" t="s">
        <v>33</v>
      </c>
      <c r="AX229" s="13" t="s">
        <v>77</v>
      </c>
      <c r="AY229" s="248" t="s">
        <v>122</v>
      </c>
    </row>
    <row r="230" s="14" customFormat="1">
      <c r="A230" s="14"/>
      <c r="B230" s="249"/>
      <c r="C230" s="250"/>
      <c r="D230" s="232" t="s">
        <v>135</v>
      </c>
      <c r="E230" s="251" t="s">
        <v>1</v>
      </c>
      <c r="F230" s="252" t="s">
        <v>259</v>
      </c>
      <c r="G230" s="250"/>
      <c r="H230" s="253">
        <v>2.5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135</v>
      </c>
      <c r="AU230" s="259" t="s">
        <v>87</v>
      </c>
      <c r="AV230" s="14" t="s">
        <v>87</v>
      </c>
      <c r="AW230" s="14" t="s">
        <v>33</v>
      </c>
      <c r="AX230" s="14" t="s">
        <v>77</v>
      </c>
      <c r="AY230" s="259" t="s">
        <v>122</v>
      </c>
    </row>
    <row r="231" s="16" customFormat="1">
      <c r="A231" s="16"/>
      <c r="B231" s="271"/>
      <c r="C231" s="272"/>
      <c r="D231" s="232" t="s">
        <v>135</v>
      </c>
      <c r="E231" s="273" t="s">
        <v>1</v>
      </c>
      <c r="F231" s="274" t="s">
        <v>144</v>
      </c>
      <c r="G231" s="272"/>
      <c r="H231" s="275">
        <v>2.5</v>
      </c>
      <c r="I231" s="276"/>
      <c r="J231" s="272"/>
      <c r="K231" s="272"/>
      <c r="L231" s="277"/>
      <c r="M231" s="278"/>
      <c r="N231" s="279"/>
      <c r="O231" s="279"/>
      <c r="P231" s="279"/>
      <c r="Q231" s="279"/>
      <c r="R231" s="279"/>
      <c r="S231" s="279"/>
      <c r="T231" s="280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1" t="s">
        <v>135</v>
      </c>
      <c r="AU231" s="281" t="s">
        <v>87</v>
      </c>
      <c r="AV231" s="16" t="s">
        <v>129</v>
      </c>
      <c r="AW231" s="16" t="s">
        <v>33</v>
      </c>
      <c r="AX231" s="16" t="s">
        <v>85</v>
      </c>
      <c r="AY231" s="281" t="s">
        <v>122</v>
      </c>
    </row>
    <row r="232" s="2" customFormat="1" ht="24.15" customHeight="1">
      <c r="A232" s="39"/>
      <c r="B232" s="40"/>
      <c r="C232" s="219" t="s">
        <v>260</v>
      </c>
      <c r="D232" s="219" t="s">
        <v>124</v>
      </c>
      <c r="E232" s="220" t="s">
        <v>261</v>
      </c>
      <c r="F232" s="221" t="s">
        <v>262</v>
      </c>
      <c r="G232" s="222" t="s">
        <v>246</v>
      </c>
      <c r="H232" s="223">
        <v>72</v>
      </c>
      <c r="I232" s="224"/>
      <c r="J232" s="225">
        <f>ROUND(I232*H232,2)</f>
        <v>0</v>
      </c>
      <c r="K232" s="221" t="s">
        <v>128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0.32000000000000001</v>
      </c>
      <c r="T232" s="229">
        <f>S232*H232</f>
        <v>23.039999999999999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129</v>
      </c>
      <c r="AT232" s="230" t="s">
        <v>124</v>
      </c>
      <c r="AU232" s="230" t="s">
        <v>87</v>
      </c>
      <c r="AY232" s="18" t="s">
        <v>122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129</v>
      </c>
      <c r="BM232" s="230" t="s">
        <v>263</v>
      </c>
    </row>
    <row r="233" s="2" customFormat="1">
      <c r="A233" s="39"/>
      <c r="B233" s="40"/>
      <c r="C233" s="41"/>
      <c r="D233" s="232" t="s">
        <v>131</v>
      </c>
      <c r="E233" s="41"/>
      <c r="F233" s="233" t="s">
        <v>264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87</v>
      </c>
    </row>
    <row r="234" s="2" customFormat="1">
      <c r="A234" s="39"/>
      <c r="B234" s="40"/>
      <c r="C234" s="41"/>
      <c r="D234" s="237" t="s">
        <v>133</v>
      </c>
      <c r="E234" s="41"/>
      <c r="F234" s="238" t="s">
        <v>265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133</v>
      </c>
      <c r="AU234" s="18" t="s">
        <v>87</v>
      </c>
    </row>
    <row r="235" s="13" customFormat="1">
      <c r="A235" s="13"/>
      <c r="B235" s="239"/>
      <c r="C235" s="240"/>
      <c r="D235" s="232" t="s">
        <v>135</v>
      </c>
      <c r="E235" s="241" t="s">
        <v>1</v>
      </c>
      <c r="F235" s="242" t="s">
        <v>150</v>
      </c>
      <c r="G235" s="240"/>
      <c r="H235" s="241" t="s">
        <v>1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135</v>
      </c>
      <c r="AU235" s="248" t="s">
        <v>87</v>
      </c>
      <c r="AV235" s="13" t="s">
        <v>85</v>
      </c>
      <c r="AW235" s="13" t="s">
        <v>33</v>
      </c>
      <c r="AX235" s="13" t="s">
        <v>77</v>
      </c>
      <c r="AY235" s="248" t="s">
        <v>122</v>
      </c>
    </row>
    <row r="236" s="13" customFormat="1">
      <c r="A236" s="13"/>
      <c r="B236" s="239"/>
      <c r="C236" s="240"/>
      <c r="D236" s="232" t="s">
        <v>135</v>
      </c>
      <c r="E236" s="241" t="s">
        <v>1</v>
      </c>
      <c r="F236" s="242" t="s">
        <v>266</v>
      </c>
      <c r="G236" s="240"/>
      <c r="H236" s="241" t="s">
        <v>1</v>
      </c>
      <c r="I236" s="243"/>
      <c r="J236" s="240"/>
      <c r="K236" s="240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135</v>
      </c>
      <c r="AU236" s="248" t="s">
        <v>87</v>
      </c>
      <c r="AV236" s="13" t="s">
        <v>85</v>
      </c>
      <c r="AW236" s="13" t="s">
        <v>33</v>
      </c>
      <c r="AX236" s="13" t="s">
        <v>77</v>
      </c>
      <c r="AY236" s="248" t="s">
        <v>122</v>
      </c>
    </row>
    <row r="237" s="14" customFormat="1">
      <c r="A237" s="14"/>
      <c r="B237" s="249"/>
      <c r="C237" s="250"/>
      <c r="D237" s="232" t="s">
        <v>135</v>
      </c>
      <c r="E237" s="251" t="s">
        <v>1</v>
      </c>
      <c r="F237" s="252" t="s">
        <v>267</v>
      </c>
      <c r="G237" s="250"/>
      <c r="H237" s="253">
        <v>5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135</v>
      </c>
      <c r="AU237" s="259" t="s">
        <v>87</v>
      </c>
      <c r="AV237" s="14" t="s">
        <v>87</v>
      </c>
      <c r="AW237" s="14" t="s">
        <v>33</v>
      </c>
      <c r="AX237" s="14" t="s">
        <v>77</v>
      </c>
      <c r="AY237" s="259" t="s">
        <v>122</v>
      </c>
    </row>
    <row r="238" s="14" customFormat="1">
      <c r="A238" s="14"/>
      <c r="B238" s="249"/>
      <c r="C238" s="250"/>
      <c r="D238" s="232" t="s">
        <v>135</v>
      </c>
      <c r="E238" s="251" t="s">
        <v>1</v>
      </c>
      <c r="F238" s="252" t="s">
        <v>268</v>
      </c>
      <c r="G238" s="250"/>
      <c r="H238" s="253">
        <v>25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135</v>
      </c>
      <c r="AU238" s="259" t="s">
        <v>87</v>
      </c>
      <c r="AV238" s="14" t="s">
        <v>87</v>
      </c>
      <c r="AW238" s="14" t="s">
        <v>33</v>
      </c>
      <c r="AX238" s="14" t="s">
        <v>77</v>
      </c>
      <c r="AY238" s="259" t="s">
        <v>122</v>
      </c>
    </row>
    <row r="239" s="14" customFormat="1">
      <c r="A239" s="14"/>
      <c r="B239" s="249"/>
      <c r="C239" s="250"/>
      <c r="D239" s="232" t="s">
        <v>135</v>
      </c>
      <c r="E239" s="251" t="s">
        <v>1</v>
      </c>
      <c r="F239" s="252" t="s">
        <v>269</v>
      </c>
      <c r="G239" s="250"/>
      <c r="H239" s="253">
        <v>20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135</v>
      </c>
      <c r="AU239" s="259" t="s">
        <v>87</v>
      </c>
      <c r="AV239" s="14" t="s">
        <v>87</v>
      </c>
      <c r="AW239" s="14" t="s">
        <v>33</v>
      </c>
      <c r="AX239" s="14" t="s">
        <v>77</v>
      </c>
      <c r="AY239" s="259" t="s">
        <v>122</v>
      </c>
    </row>
    <row r="240" s="14" customFormat="1">
      <c r="A240" s="14"/>
      <c r="B240" s="249"/>
      <c r="C240" s="250"/>
      <c r="D240" s="232" t="s">
        <v>135</v>
      </c>
      <c r="E240" s="251" t="s">
        <v>1</v>
      </c>
      <c r="F240" s="252" t="s">
        <v>270</v>
      </c>
      <c r="G240" s="250"/>
      <c r="H240" s="253">
        <v>22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135</v>
      </c>
      <c r="AU240" s="259" t="s">
        <v>87</v>
      </c>
      <c r="AV240" s="14" t="s">
        <v>87</v>
      </c>
      <c r="AW240" s="14" t="s">
        <v>33</v>
      </c>
      <c r="AX240" s="14" t="s">
        <v>77</v>
      </c>
      <c r="AY240" s="259" t="s">
        <v>122</v>
      </c>
    </row>
    <row r="241" s="16" customFormat="1">
      <c r="A241" s="16"/>
      <c r="B241" s="271"/>
      <c r="C241" s="272"/>
      <c r="D241" s="232" t="s">
        <v>135</v>
      </c>
      <c r="E241" s="273" t="s">
        <v>1</v>
      </c>
      <c r="F241" s="274" t="s">
        <v>144</v>
      </c>
      <c r="G241" s="272"/>
      <c r="H241" s="275">
        <v>72</v>
      </c>
      <c r="I241" s="276"/>
      <c r="J241" s="272"/>
      <c r="K241" s="272"/>
      <c r="L241" s="277"/>
      <c r="M241" s="278"/>
      <c r="N241" s="279"/>
      <c r="O241" s="279"/>
      <c r="P241" s="279"/>
      <c r="Q241" s="279"/>
      <c r="R241" s="279"/>
      <c r="S241" s="279"/>
      <c r="T241" s="280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81" t="s">
        <v>135</v>
      </c>
      <c r="AU241" s="281" t="s">
        <v>87</v>
      </c>
      <c r="AV241" s="16" t="s">
        <v>129</v>
      </c>
      <c r="AW241" s="16" t="s">
        <v>33</v>
      </c>
      <c r="AX241" s="16" t="s">
        <v>85</v>
      </c>
      <c r="AY241" s="281" t="s">
        <v>122</v>
      </c>
    </row>
    <row r="242" s="2" customFormat="1" ht="16.5" customHeight="1">
      <c r="A242" s="39"/>
      <c r="B242" s="40"/>
      <c r="C242" s="219" t="s">
        <v>8</v>
      </c>
      <c r="D242" s="219" t="s">
        <v>124</v>
      </c>
      <c r="E242" s="220" t="s">
        <v>271</v>
      </c>
      <c r="F242" s="221" t="s">
        <v>272</v>
      </c>
      <c r="G242" s="222" t="s">
        <v>273</v>
      </c>
      <c r="H242" s="223">
        <v>1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129</v>
      </c>
      <c r="AT242" s="230" t="s">
        <v>124</v>
      </c>
      <c r="AU242" s="230" t="s">
        <v>87</v>
      </c>
      <c r="AY242" s="18" t="s">
        <v>122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85</v>
      </c>
      <c r="BK242" s="231">
        <f>ROUND(I242*H242,2)</f>
        <v>0</v>
      </c>
      <c r="BL242" s="18" t="s">
        <v>129</v>
      </c>
      <c r="BM242" s="230" t="s">
        <v>274</v>
      </c>
    </row>
    <row r="243" s="2" customFormat="1">
      <c r="A243" s="39"/>
      <c r="B243" s="40"/>
      <c r="C243" s="41"/>
      <c r="D243" s="232" t="s">
        <v>131</v>
      </c>
      <c r="E243" s="41"/>
      <c r="F243" s="233" t="s">
        <v>272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87</v>
      </c>
    </row>
    <row r="244" s="13" customFormat="1">
      <c r="A244" s="13"/>
      <c r="B244" s="239"/>
      <c r="C244" s="240"/>
      <c r="D244" s="232" t="s">
        <v>135</v>
      </c>
      <c r="E244" s="241" t="s">
        <v>1</v>
      </c>
      <c r="F244" s="242" t="s">
        <v>229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135</v>
      </c>
      <c r="AU244" s="248" t="s">
        <v>87</v>
      </c>
      <c r="AV244" s="13" t="s">
        <v>85</v>
      </c>
      <c r="AW244" s="13" t="s">
        <v>33</v>
      </c>
      <c r="AX244" s="13" t="s">
        <v>77</v>
      </c>
      <c r="AY244" s="248" t="s">
        <v>122</v>
      </c>
    </row>
    <row r="245" s="13" customFormat="1">
      <c r="A245" s="13"/>
      <c r="B245" s="239"/>
      <c r="C245" s="240"/>
      <c r="D245" s="232" t="s">
        <v>135</v>
      </c>
      <c r="E245" s="241" t="s">
        <v>1</v>
      </c>
      <c r="F245" s="242" t="s">
        <v>275</v>
      </c>
      <c r="G245" s="240"/>
      <c r="H245" s="241" t="s">
        <v>1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135</v>
      </c>
      <c r="AU245" s="248" t="s">
        <v>87</v>
      </c>
      <c r="AV245" s="13" t="s">
        <v>85</v>
      </c>
      <c r="AW245" s="13" t="s">
        <v>33</v>
      </c>
      <c r="AX245" s="13" t="s">
        <v>77</v>
      </c>
      <c r="AY245" s="248" t="s">
        <v>122</v>
      </c>
    </row>
    <row r="246" s="14" customFormat="1">
      <c r="A246" s="14"/>
      <c r="B246" s="249"/>
      <c r="C246" s="250"/>
      <c r="D246" s="232" t="s">
        <v>135</v>
      </c>
      <c r="E246" s="251" t="s">
        <v>1</v>
      </c>
      <c r="F246" s="252" t="s">
        <v>85</v>
      </c>
      <c r="G246" s="250"/>
      <c r="H246" s="253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135</v>
      </c>
      <c r="AU246" s="259" t="s">
        <v>87</v>
      </c>
      <c r="AV246" s="14" t="s">
        <v>87</v>
      </c>
      <c r="AW246" s="14" t="s">
        <v>33</v>
      </c>
      <c r="AX246" s="14" t="s">
        <v>85</v>
      </c>
      <c r="AY246" s="259" t="s">
        <v>122</v>
      </c>
    </row>
    <row r="247" s="2" customFormat="1" ht="37.8" customHeight="1">
      <c r="A247" s="39"/>
      <c r="B247" s="40"/>
      <c r="C247" s="219" t="s">
        <v>276</v>
      </c>
      <c r="D247" s="219" t="s">
        <v>124</v>
      </c>
      <c r="E247" s="220" t="s">
        <v>277</v>
      </c>
      <c r="F247" s="221" t="s">
        <v>278</v>
      </c>
      <c r="G247" s="222" t="s">
        <v>273</v>
      </c>
      <c r="H247" s="223">
        <v>1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42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129</v>
      </c>
      <c r="AT247" s="230" t="s">
        <v>124</v>
      </c>
      <c r="AU247" s="230" t="s">
        <v>87</v>
      </c>
      <c r="AY247" s="18" t="s">
        <v>122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85</v>
      </c>
      <c r="BK247" s="231">
        <f>ROUND(I247*H247,2)</f>
        <v>0</v>
      </c>
      <c r="BL247" s="18" t="s">
        <v>129</v>
      </c>
      <c r="BM247" s="230" t="s">
        <v>279</v>
      </c>
    </row>
    <row r="248" s="2" customFormat="1">
      <c r="A248" s="39"/>
      <c r="B248" s="40"/>
      <c r="C248" s="41"/>
      <c r="D248" s="232" t="s">
        <v>131</v>
      </c>
      <c r="E248" s="41"/>
      <c r="F248" s="233" t="s">
        <v>280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131</v>
      </c>
      <c r="AU248" s="18" t="s">
        <v>87</v>
      </c>
    </row>
    <row r="249" s="13" customFormat="1">
      <c r="A249" s="13"/>
      <c r="B249" s="239"/>
      <c r="C249" s="240"/>
      <c r="D249" s="232" t="s">
        <v>135</v>
      </c>
      <c r="E249" s="241" t="s">
        <v>1</v>
      </c>
      <c r="F249" s="242" t="s">
        <v>281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135</v>
      </c>
      <c r="AU249" s="248" t="s">
        <v>87</v>
      </c>
      <c r="AV249" s="13" t="s">
        <v>85</v>
      </c>
      <c r="AW249" s="13" t="s">
        <v>33</v>
      </c>
      <c r="AX249" s="13" t="s">
        <v>77</v>
      </c>
      <c r="AY249" s="248" t="s">
        <v>122</v>
      </c>
    </row>
    <row r="250" s="14" customFormat="1">
      <c r="A250" s="14"/>
      <c r="B250" s="249"/>
      <c r="C250" s="250"/>
      <c r="D250" s="232" t="s">
        <v>135</v>
      </c>
      <c r="E250" s="251" t="s">
        <v>1</v>
      </c>
      <c r="F250" s="252" t="s">
        <v>85</v>
      </c>
      <c r="G250" s="250"/>
      <c r="H250" s="253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135</v>
      </c>
      <c r="AU250" s="259" t="s">
        <v>87</v>
      </c>
      <c r="AV250" s="14" t="s">
        <v>87</v>
      </c>
      <c r="AW250" s="14" t="s">
        <v>33</v>
      </c>
      <c r="AX250" s="14" t="s">
        <v>85</v>
      </c>
      <c r="AY250" s="259" t="s">
        <v>122</v>
      </c>
    </row>
    <row r="251" s="2" customFormat="1" ht="21.75" customHeight="1">
      <c r="A251" s="39"/>
      <c r="B251" s="40"/>
      <c r="C251" s="219" t="s">
        <v>282</v>
      </c>
      <c r="D251" s="219" t="s">
        <v>124</v>
      </c>
      <c r="E251" s="220" t="s">
        <v>283</v>
      </c>
      <c r="F251" s="221" t="s">
        <v>284</v>
      </c>
      <c r="G251" s="222" t="s">
        <v>201</v>
      </c>
      <c r="H251" s="223">
        <v>20.064</v>
      </c>
      <c r="I251" s="224"/>
      <c r="J251" s="225">
        <f>ROUND(I251*H251,2)</f>
        <v>0</v>
      </c>
      <c r="K251" s="221" t="s">
        <v>128</v>
      </c>
      <c r="L251" s="45"/>
      <c r="M251" s="226" t="s">
        <v>1</v>
      </c>
      <c r="N251" s="227" t="s">
        <v>42</v>
      </c>
      <c r="O251" s="92"/>
      <c r="P251" s="228">
        <f>O251*H251</f>
        <v>0</v>
      </c>
      <c r="Q251" s="228">
        <v>0.40079999999999999</v>
      </c>
      <c r="R251" s="228">
        <f>Q251*H251</f>
        <v>8.0416512000000004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129</v>
      </c>
      <c r="AT251" s="230" t="s">
        <v>124</v>
      </c>
      <c r="AU251" s="230" t="s">
        <v>87</v>
      </c>
      <c r="AY251" s="18" t="s">
        <v>122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85</v>
      </c>
      <c r="BK251" s="231">
        <f>ROUND(I251*H251,2)</f>
        <v>0</v>
      </c>
      <c r="BL251" s="18" t="s">
        <v>129</v>
      </c>
      <c r="BM251" s="230" t="s">
        <v>285</v>
      </c>
    </row>
    <row r="252" s="2" customFormat="1">
      <c r="A252" s="39"/>
      <c r="B252" s="40"/>
      <c r="C252" s="41"/>
      <c r="D252" s="232" t="s">
        <v>131</v>
      </c>
      <c r="E252" s="41"/>
      <c r="F252" s="233" t="s">
        <v>286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87</v>
      </c>
    </row>
    <row r="253" s="2" customFormat="1">
      <c r="A253" s="39"/>
      <c r="B253" s="40"/>
      <c r="C253" s="41"/>
      <c r="D253" s="237" t="s">
        <v>133</v>
      </c>
      <c r="E253" s="41"/>
      <c r="F253" s="238" t="s">
        <v>287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133</v>
      </c>
      <c r="AU253" s="18" t="s">
        <v>87</v>
      </c>
    </row>
    <row r="254" s="13" customFormat="1">
      <c r="A254" s="13"/>
      <c r="B254" s="239"/>
      <c r="C254" s="240"/>
      <c r="D254" s="232" t="s">
        <v>135</v>
      </c>
      <c r="E254" s="241" t="s">
        <v>1</v>
      </c>
      <c r="F254" s="242" t="s">
        <v>150</v>
      </c>
      <c r="G254" s="240"/>
      <c r="H254" s="241" t="s">
        <v>1</v>
      </c>
      <c r="I254" s="243"/>
      <c r="J254" s="240"/>
      <c r="K254" s="240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135</v>
      </c>
      <c r="AU254" s="248" t="s">
        <v>87</v>
      </c>
      <c r="AV254" s="13" t="s">
        <v>85</v>
      </c>
      <c r="AW254" s="13" t="s">
        <v>33</v>
      </c>
      <c r="AX254" s="13" t="s">
        <v>77</v>
      </c>
      <c r="AY254" s="248" t="s">
        <v>122</v>
      </c>
    </row>
    <row r="255" s="13" customFormat="1">
      <c r="A255" s="13"/>
      <c r="B255" s="239"/>
      <c r="C255" s="240"/>
      <c r="D255" s="232" t="s">
        <v>135</v>
      </c>
      <c r="E255" s="241" t="s">
        <v>1</v>
      </c>
      <c r="F255" s="242" t="s">
        <v>288</v>
      </c>
      <c r="G255" s="240"/>
      <c r="H255" s="241" t="s">
        <v>1</v>
      </c>
      <c r="I255" s="243"/>
      <c r="J255" s="240"/>
      <c r="K255" s="240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135</v>
      </c>
      <c r="AU255" s="248" t="s">
        <v>87</v>
      </c>
      <c r="AV255" s="13" t="s">
        <v>85</v>
      </c>
      <c r="AW255" s="13" t="s">
        <v>33</v>
      </c>
      <c r="AX255" s="13" t="s">
        <v>77</v>
      </c>
      <c r="AY255" s="248" t="s">
        <v>122</v>
      </c>
    </row>
    <row r="256" s="13" customFormat="1">
      <c r="A256" s="13"/>
      <c r="B256" s="239"/>
      <c r="C256" s="240"/>
      <c r="D256" s="232" t="s">
        <v>135</v>
      </c>
      <c r="E256" s="241" t="s">
        <v>1</v>
      </c>
      <c r="F256" s="242" t="s">
        <v>289</v>
      </c>
      <c r="G256" s="240"/>
      <c r="H256" s="241" t="s">
        <v>1</v>
      </c>
      <c r="I256" s="243"/>
      <c r="J256" s="240"/>
      <c r="K256" s="240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135</v>
      </c>
      <c r="AU256" s="248" t="s">
        <v>87</v>
      </c>
      <c r="AV256" s="13" t="s">
        <v>85</v>
      </c>
      <c r="AW256" s="13" t="s">
        <v>33</v>
      </c>
      <c r="AX256" s="13" t="s">
        <v>77</v>
      </c>
      <c r="AY256" s="248" t="s">
        <v>122</v>
      </c>
    </row>
    <row r="257" s="14" customFormat="1">
      <c r="A257" s="14"/>
      <c r="B257" s="249"/>
      <c r="C257" s="250"/>
      <c r="D257" s="232" t="s">
        <v>135</v>
      </c>
      <c r="E257" s="251" t="s">
        <v>1</v>
      </c>
      <c r="F257" s="252" t="s">
        <v>290</v>
      </c>
      <c r="G257" s="250"/>
      <c r="H257" s="253">
        <v>20.064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135</v>
      </c>
      <c r="AU257" s="259" t="s">
        <v>87</v>
      </c>
      <c r="AV257" s="14" t="s">
        <v>87</v>
      </c>
      <c r="AW257" s="14" t="s">
        <v>33</v>
      </c>
      <c r="AX257" s="14" t="s">
        <v>77</v>
      </c>
      <c r="AY257" s="259" t="s">
        <v>122</v>
      </c>
    </row>
    <row r="258" s="16" customFormat="1">
      <c r="A258" s="16"/>
      <c r="B258" s="271"/>
      <c r="C258" s="272"/>
      <c r="D258" s="232" t="s">
        <v>135</v>
      </c>
      <c r="E258" s="273" t="s">
        <v>1</v>
      </c>
      <c r="F258" s="274" t="s">
        <v>144</v>
      </c>
      <c r="G258" s="272"/>
      <c r="H258" s="275">
        <v>20.064</v>
      </c>
      <c r="I258" s="276"/>
      <c r="J258" s="272"/>
      <c r="K258" s="272"/>
      <c r="L258" s="277"/>
      <c r="M258" s="278"/>
      <c r="N258" s="279"/>
      <c r="O258" s="279"/>
      <c r="P258" s="279"/>
      <c r="Q258" s="279"/>
      <c r="R258" s="279"/>
      <c r="S258" s="279"/>
      <c r="T258" s="280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81" t="s">
        <v>135</v>
      </c>
      <c r="AU258" s="281" t="s">
        <v>87</v>
      </c>
      <c r="AV258" s="16" t="s">
        <v>129</v>
      </c>
      <c r="AW258" s="16" t="s">
        <v>33</v>
      </c>
      <c r="AX258" s="16" t="s">
        <v>85</v>
      </c>
      <c r="AY258" s="281" t="s">
        <v>122</v>
      </c>
    </row>
    <row r="259" s="2" customFormat="1" ht="37.8" customHeight="1">
      <c r="A259" s="39"/>
      <c r="B259" s="40"/>
      <c r="C259" s="219" t="s">
        <v>291</v>
      </c>
      <c r="D259" s="219" t="s">
        <v>124</v>
      </c>
      <c r="E259" s="220" t="s">
        <v>292</v>
      </c>
      <c r="F259" s="221" t="s">
        <v>293</v>
      </c>
      <c r="G259" s="222" t="s">
        <v>127</v>
      </c>
      <c r="H259" s="223">
        <v>0.435</v>
      </c>
      <c r="I259" s="224"/>
      <c r="J259" s="225">
        <f>ROUND(I259*H259,2)</f>
        <v>0</v>
      </c>
      <c r="K259" s="221" t="s">
        <v>128</v>
      </c>
      <c r="L259" s="45"/>
      <c r="M259" s="226" t="s">
        <v>1</v>
      </c>
      <c r="N259" s="227" t="s">
        <v>42</v>
      </c>
      <c r="O259" s="92"/>
      <c r="P259" s="228">
        <f>O259*H259</f>
        <v>0</v>
      </c>
      <c r="Q259" s="228">
        <v>1.8480000000000001</v>
      </c>
      <c r="R259" s="228">
        <f>Q259*H259</f>
        <v>0.80388000000000004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129</v>
      </c>
      <c r="AT259" s="230" t="s">
        <v>124</v>
      </c>
      <c r="AU259" s="230" t="s">
        <v>87</v>
      </c>
      <c r="AY259" s="18" t="s">
        <v>122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85</v>
      </c>
      <c r="BK259" s="231">
        <f>ROUND(I259*H259,2)</f>
        <v>0</v>
      </c>
      <c r="BL259" s="18" t="s">
        <v>129</v>
      </c>
      <c r="BM259" s="230" t="s">
        <v>294</v>
      </c>
    </row>
    <row r="260" s="2" customFormat="1">
      <c r="A260" s="39"/>
      <c r="B260" s="40"/>
      <c r="C260" s="41"/>
      <c r="D260" s="232" t="s">
        <v>131</v>
      </c>
      <c r="E260" s="41"/>
      <c r="F260" s="233" t="s">
        <v>295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87</v>
      </c>
    </row>
    <row r="261" s="2" customFormat="1">
      <c r="A261" s="39"/>
      <c r="B261" s="40"/>
      <c r="C261" s="41"/>
      <c r="D261" s="237" t="s">
        <v>133</v>
      </c>
      <c r="E261" s="41"/>
      <c r="F261" s="238" t="s">
        <v>296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133</v>
      </c>
      <c r="AU261" s="18" t="s">
        <v>87</v>
      </c>
    </row>
    <row r="262" s="13" customFormat="1">
      <c r="A262" s="13"/>
      <c r="B262" s="239"/>
      <c r="C262" s="240"/>
      <c r="D262" s="232" t="s">
        <v>135</v>
      </c>
      <c r="E262" s="241" t="s">
        <v>1</v>
      </c>
      <c r="F262" s="242" t="s">
        <v>297</v>
      </c>
      <c r="G262" s="240"/>
      <c r="H262" s="241" t="s">
        <v>1</v>
      </c>
      <c r="I262" s="243"/>
      <c r="J262" s="240"/>
      <c r="K262" s="240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135</v>
      </c>
      <c r="AU262" s="248" t="s">
        <v>87</v>
      </c>
      <c r="AV262" s="13" t="s">
        <v>85</v>
      </c>
      <c r="AW262" s="13" t="s">
        <v>33</v>
      </c>
      <c r="AX262" s="13" t="s">
        <v>77</v>
      </c>
      <c r="AY262" s="248" t="s">
        <v>122</v>
      </c>
    </row>
    <row r="263" s="13" customFormat="1">
      <c r="A263" s="13"/>
      <c r="B263" s="239"/>
      <c r="C263" s="240"/>
      <c r="D263" s="232" t="s">
        <v>135</v>
      </c>
      <c r="E263" s="241" t="s">
        <v>1</v>
      </c>
      <c r="F263" s="242" t="s">
        <v>298</v>
      </c>
      <c r="G263" s="240"/>
      <c r="H263" s="241" t="s">
        <v>1</v>
      </c>
      <c r="I263" s="243"/>
      <c r="J263" s="240"/>
      <c r="K263" s="240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135</v>
      </c>
      <c r="AU263" s="248" t="s">
        <v>87</v>
      </c>
      <c r="AV263" s="13" t="s">
        <v>85</v>
      </c>
      <c r="AW263" s="13" t="s">
        <v>33</v>
      </c>
      <c r="AX263" s="13" t="s">
        <v>77</v>
      </c>
      <c r="AY263" s="248" t="s">
        <v>122</v>
      </c>
    </row>
    <row r="264" s="13" customFormat="1">
      <c r="A264" s="13"/>
      <c r="B264" s="239"/>
      <c r="C264" s="240"/>
      <c r="D264" s="232" t="s">
        <v>135</v>
      </c>
      <c r="E264" s="241" t="s">
        <v>1</v>
      </c>
      <c r="F264" s="242" t="s">
        <v>299</v>
      </c>
      <c r="G264" s="240"/>
      <c r="H264" s="241" t="s">
        <v>1</v>
      </c>
      <c r="I264" s="243"/>
      <c r="J264" s="240"/>
      <c r="K264" s="240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135</v>
      </c>
      <c r="AU264" s="248" t="s">
        <v>87</v>
      </c>
      <c r="AV264" s="13" t="s">
        <v>85</v>
      </c>
      <c r="AW264" s="13" t="s">
        <v>33</v>
      </c>
      <c r="AX264" s="13" t="s">
        <v>77</v>
      </c>
      <c r="AY264" s="248" t="s">
        <v>122</v>
      </c>
    </row>
    <row r="265" s="14" customFormat="1">
      <c r="A265" s="14"/>
      <c r="B265" s="249"/>
      <c r="C265" s="250"/>
      <c r="D265" s="232" t="s">
        <v>135</v>
      </c>
      <c r="E265" s="251" t="s">
        <v>1</v>
      </c>
      <c r="F265" s="252" t="s">
        <v>300</v>
      </c>
      <c r="G265" s="250"/>
      <c r="H265" s="253">
        <v>0.435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135</v>
      </c>
      <c r="AU265" s="259" t="s">
        <v>87</v>
      </c>
      <c r="AV265" s="14" t="s">
        <v>87</v>
      </c>
      <c r="AW265" s="14" t="s">
        <v>33</v>
      </c>
      <c r="AX265" s="14" t="s">
        <v>77</v>
      </c>
      <c r="AY265" s="259" t="s">
        <v>122</v>
      </c>
    </row>
    <row r="266" s="15" customFormat="1">
      <c r="A266" s="15"/>
      <c r="B266" s="260"/>
      <c r="C266" s="261"/>
      <c r="D266" s="232" t="s">
        <v>135</v>
      </c>
      <c r="E266" s="262" t="s">
        <v>1</v>
      </c>
      <c r="F266" s="263" t="s">
        <v>142</v>
      </c>
      <c r="G266" s="261"/>
      <c r="H266" s="264">
        <v>0.435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0" t="s">
        <v>135</v>
      </c>
      <c r="AU266" s="270" t="s">
        <v>87</v>
      </c>
      <c r="AV266" s="15" t="s">
        <v>143</v>
      </c>
      <c r="AW266" s="15" t="s">
        <v>33</v>
      </c>
      <c r="AX266" s="15" t="s">
        <v>77</v>
      </c>
      <c r="AY266" s="270" t="s">
        <v>122</v>
      </c>
    </row>
    <row r="267" s="16" customFormat="1">
      <c r="A267" s="16"/>
      <c r="B267" s="271"/>
      <c r="C267" s="272"/>
      <c r="D267" s="232" t="s">
        <v>135</v>
      </c>
      <c r="E267" s="273" t="s">
        <v>1</v>
      </c>
      <c r="F267" s="274" t="s">
        <v>144</v>
      </c>
      <c r="G267" s="272"/>
      <c r="H267" s="275">
        <v>0.435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81" t="s">
        <v>135</v>
      </c>
      <c r="AU267" s="281" t="s">
        <v>87</v>
      </c>
      <c r="AV267" s="16" t="s">
        <v>129</v>
      </c>
      <c r="AW267" s="16" t="s">
        <v>33</v>
      </c>
      <c r="AX267" s="16" t="s">
        <v>85</v>
      </c>
      <c r="AY267" s="281" t="s">
        <v>122</v>
      </c>
    </row>
    <row r="268" s="14" customFormat="1">
      <c r="A268" s="14"/>
      <c r="B268" s="249"/>
      <c r="C268" s="250"/>
      <c r="D268" s="232" t="s">
        <v>135</v>
      </c>
      <c r="E268" s="251" t="s">
        <v>1</v>
      </c>
      <c r="F268" s="252" t="s">
        <v>77</v>
      </c>
      <c r="G268" s="250"/>
      <c r="H268" s="253">
        <v>0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135</v>
      </c>
      <c r="AU268" s="259" t="s">
        <v>87</v>
      </c>
      <c r="AV268" s="14" t="s">
        <v>87</v>
      </c>
      <c r="AW268" s="14" t="s">
        <v>33</v>
      </c>
      <c r="AX268" s="14" t="s">
        <v>77</v>
      </c>
      <c r="AY268" s="259" t="s">
        <v>122</v>
      </c>
    </row>
    <row r="269" s="2" customFormat="1" ht="37.8" customHeight="1">
      <c r="A269" s="39"/>
      <c r="B269" s="40"/>
      <c r="C269" s="219" t="s">
        <v>301</v>
      </c>
      <c r="D269" s="219" t="s">
        <v>124</v>
      </c>
      <c r="E269" s="220" t="s">
        <v>302</v>
      </c>
      <c r="F269" s="221" t="s">
        <v>303</v>
      </c>
      <c r="G269" s="222" t="s">
        <v>127</v>
      </c>
      <c r="H269" s="223">
        <v>53.700000000000003</v>
      </c>
      <c r="I269" s="224"/>
      <c r="J269" s="225">
        <f>ROUND(I269*H269,2)</f>
        <v>0</v>
      </c>
      <c r="K269" s="221" t="s">
        <v>128</v>
      </c>
      <c r="L269" s="45"/>
      <c r="M269" s="226" t="s">
        <v>1</v>
      </c>
      <c r="N269" s="227" t="s">
        <v>42</v>
      </c>
      <c r="O269" s="92"/>
      <c r="P269" s="228">
        <f>O269*H269</f>
        <v>0</v>
      </c>
      <c r="Q269" s="228">
        <v>1.8480000000000001</v>
      </c>
      <c r="R269" s="228">
        <f>Q269*H269</f>
        <v>99.237600000000015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129</v>
      </c>
      <c r="AT269" s="230" t="s">
        <v>124</v>
      </c>
      <c r="AU269" s="230" t="s">
        <v>87</v>
      </c>
      <c r="AY269" s="18" t="s">
        <v>122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85</v>
      </c>
      <c r="BK269" s="231">
        <f>ROUND(I269*H269,2)</f>
        <v>0</v>
      </c>
      <c r="BL269" s="18" t="s">
        <v>129</v>
      </c>
      <c r="BM269" s="230" t="s">
        <v>304</v>
      </c>
    </row>
    <row r="270" s="2" customFormat="1">
      <c r="A270" s="39"/>
      <c r="B270" s="40"/>
      <c r="C270" s="41"/>
      <c r="D270" s="232" t="s">
        <v>131</v>
      </c>
      <c r="E270" s="41"/>
      <c r="F270" s="233" t="s">
        <v>305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87</v>
      </c>
    </row>
    <row r="271" s="2" customFormat="1">
      <c r="A271" s="39"/>
      <c r="B271" s="40"/>
      <c r="C271" s="41"/>
      <c r="D271" s="237" t="s">
        <v>133</v>
      </c>
      <c r="E271" s="41"/>
      <c r="F271" s="238" t="s">
        <v>306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133</v>
      </c>
      <c r="AU271" s="18" t="s">
        <v>87</v>
      </c>
    </row>
    <row r="272" s="13" customFormat="1">
      <c r="A272" s="13"/>
      <c r="B272" s="239"/>
      <c r="C272" s="240"/>
      <c r="D272" s="232" t="s">
        <v>135</v>
      </c>
      <c r="E272" s="241" t="s">
        <v>1</v>
      </c>
      <c r="F272" s="242" t="s">
        <v>307</v>
      </c>
      <c r="G272" s="240"/>
      <c r="H272" s="241" t="s">
        <v>1</v>
      </c>
      <c r="I272" s="243"/>
      <c r="J272" s="240"/>
      <c r="K272" s="240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135</v>
      </c>
      <c r="AU272" s="248" t="s">
        <v>87</v>
      </c>
      <c r="AV272" s="13" t="s">
        <v>85</v>
      </c>
      <c r="AW272" s="13" t="s">
        <v>33</v>
      </c>
      <c r="AX272" s="13" t="s">
        <v>77</v>
      </c>
      <c r="AY272" s="248" t="s">
        <v>122</v>
      </c>
    </row>
    <row r="273" s="13" customFormat="1">
      <c r="A273" s="13"/>
      <c r="B273" s="239"/>
      <c r="C273" s="240"/>
      <c r="D273" s="232" t="s">
        <v>135</v>
      </c>
      <c r="E273" s="241" t="s">
        <v>1</v>
      </c>
      <c r="F273" s="242" t="s">
        <v>308</v>
      </c>
      <c r="G273" s="240"/>
      <c r="H273" s="241" t="s">
        <v>1</v>
      </c>
      <c r="I273" s="243"/>
      <c r="J273" s="240"/>
      <c r="K273" s="240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135</v>
      </c>
      <c r="AU273" s="248" t="s">
        <v>87</v>
      </c>
      <c r="AV273" s="13" t="s">
        <v>85</v>
      </c>
      <c r="AW273" s="13" t="s">
        <v>33</v>
      </c>
      <c r="AX273" s="13" t="s">
        <v>77</v>
      </c>
      <c r="AY273" s="248" t="s">
        <v>122</v>
      </c>
    </row>
    <row r="274" s="14" customFormat="1">
      <c r="A274" s="14"/>
      <c r="B274" s="249"/>
      <c r="C274" s="250"/>
      <c r="D274" s="232" t="s">
        <v>135</v>
      </c>
      <c r="E274" s="251" t="s">
        <v>1</v>
      </c>
      <c r="F274" s="252" t="s">
        <v>309</v>
      </c>
      <c r="G274" s="250"/>
      <c r="H274" s="253">
        <v>3.6000000000000001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135</v>
      </c>
      <c r="AU274" s="259" t="s">
        <v>87</v>
      </c>
      <c r="AV274" s="14" t="s">
        <v>87</v>
      </c>
      <c r="AW274" s="14" t="s">
        <v>33</v>
      </c>
      <c r="AX274" s="14" t="s">
        <v>77</v>
      </c>
      <c r="AY274" s="259" t="s">
        <v>122</v>
      </c>
    </row>
    <row r="275" s="14" customFormat="1">
      <c r="A275" s="14"/>
      <c r="B275" s="249"/>
      <c r="C275" s="250"/>
      <c r="D275" s="232" t="s">
        <v>135</v>
      </c>
      <c r="E275" s="251" t="s">
        <v>1</v>
      </c>
      <c r="F275" s="252" t="s">
        <v>310</v>
      </c>
      <c r="G275" s="250"/>
      <c r="H275" s="253">
        <v>3.6000000000000001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135</v>
      </c>
      <c r="AU275" s="259" t="s">
        <v>87</v>
      </c>
      <c r="AV275" s="14" t="s">
        <v>87</v>
      </c>
      <c r="AW275" s="14" t="s">
        <v>33</v>
      </c>
      <c r="AX275" s="14" t="s">
        <v>77</v>
      </c>
      <c r="AY275" s="259" t="s">
        <v>122</v>
      </c>
    </row>
    <row r="276" s="14" customFormat="1">
      <c r="A276" s="14"/>
      <c r="B276" s="249"/>
      <c r="C276" s="250"/>
      <c r="D276" s="232" t="s">
        <v>135</v>
      </c>
      <c r="E276" s="251" t="s">
        <v>1</v>
      </c>
      <c r="F276" s="252" t="s">
        <v>311</v>
      </c>
      <c r="G276" s="250"/>
      <c r="H276" s="253">
        <v>3.6000000000000001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135</v>
      </c>
      <c r="AU276" s="259" t="s">
        <v>87</v>
      </c>
      <c r="AV276" s="14" t="s">
        <v>87</v>
      </c>
      <c r="AW276" s="14" t="s">
        <v>33</v>
      </c>
      <c r="AX276" s="14" t="s">
        <v>77</v>
      </c>
      <c r="AY276" s="259" t="s">
        <v>122</v>
      </c>
    </row>
    <row r="277" s="14" customFormat="1">
      <c r="A277" s="14"/>
      <c r="B277" s="249"/>
      <c r="C277" s="250"/>
      <c r="D277" s="232" t="s">
        <v>135</v>
      </c>
      <c r="E277" s="251" t="s">
        <v>1</v>
      </c>
      <c r="F277" s="252" t="s">
        <v>312</v>
      </c>
      <c r="G277" s="250"/>
      <c r="H277" s="253">
        <v>3.6000000000000001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135</v>
      </c>
      <c r="AU277" s="259" t="s">
        <v>87</v>
      </c>
      <c r="AV277" s="14" t="s">
        <v>87</v>
      </c>
      <c r="AW277" s="14" t="s">
        <v>33</v>
      </c>
      <c r="AX277" s="14" t="s">
        <v>77</v>
      </c>
      <c r="AY277" s="259" t="s">
        <v>122</v>
      </c>
    </row>
    <row r="278" s="14" customFormat="1">
      <c r="A278" s="14"/>
      <c r="B278" s="249"/>
      <c r="C278" s="250"/>
      <c r="D278" s="232" t="s">
        <v>135</v>
      </c>
      <c r="E278" s="251" t="s">
        <v>1</v>
      </c>
      <c r="F278" s="252" t="s">
        <v>313</v>
      </c>
      <c r="G278" s="250"/>
      <c r="H278" s="253">
        <v>3.6000000000000001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135</v>
      </c>
      <c r="AU278" s="259" t="s">
        <v>87</v>
      </c>
      <c r="AV278" s="14" t="s">
        <v>87</v>
      </c>
      <c r="AW278" s="14" t="s">
        <v>33</v>
      </c>
      <c r="AX278" s="14" t="s">
        <v>77</v>
      </c>
      <c r="AY278" s="259" t="s">
        <v>122</v>
      </c>
    </row>
    <row r="279" s="15" customFormat="1">
      <c r="A279" s="15"/>
      <c r="B279" s="260"/>
      <c r="C279" s="261"/>
      <c r="D279" s="232" t="s">
        <v>135</v>
      </c>
      <c r="E279" s="262" t="s">
        <v>1</v>
      </c>
      <c r="F279" s="263" t="s">
        <v>142</v>
      </c>
      <c r="G279" s="261"/>
      <c r="H279" s="264">
        <v>18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135</v>
      </c>
      <c r="AU279" s="270" t="s">
        <v>87</v>
      </c>
      <c r="AV279" s="15" t="s">
        <v>143</v>
      </c>
      <c r="AW279" s="15" t="s">
        <v>33</v>
      </c>
      <c r="AX279" s="15" t="s">
        <v>77</v>
      </c>
      <c r="AY279" s="270" t="s">
        <v>122</v>
      </c>
    </row>
    <row r="280" s="13" customFormat="1">
      <c r="A280" s="13"/>
      <c r="B280" s="239"/>
      <c r="C280" s="240"/>
      <c r="D280" s="232" t="s">
        <v>135</v>
      </c>
      <c r="E280" s="241" t="s">
        <v>1</v>
      </c>
      <c r="F280" s="242" t="s">
        <v>314</v>
      </c>
      <c r="G280" s="240"/>
      <c r="H280" s="241" t="s">
        <v>1</v>
      </c>
      <c r="I280" s="243"/>
      <c r="J280" s="240"/>
      <c r="K280" s="240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135</v>
      </c>
      <c r="AU280" s="248" t="s">
        <v>87</v>
      </c>
      <c r="AV280" s="13" t="s">
        <v>85</v>
      </c>
      <c r="AW280" s="13" t="s">
        <v>33</v>
      </c>
      <c r="AX280" s="13" t="s">
        <v>77</v>
      </c>
      <c r="AY280" s="248" t="s">
        <v>122</v>
      </c>
    </row>
    <row r="281" s="14" customFormat="1">
      <c r="A281" s="14"/>
      <c r="B281" s="249"/>
      <c r="C281" s="250"/>
      <c r="D281" s="232" t="s">
        <v>135</v>
      </c>
      <c r="E281" s="251" t="s">
        <v>1</v>
      </c>
      <c r="F281" s="252" t="s">
        <v>315</v>
      </c>
      <c r="G281" s="250"/>
      <c r="H281" s="253">
        <v>35.700000000000003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135</v>
      </c>
      <c r="AU281" s="259" t="s">
        <v>87</v>
      </c>
      <c r="AV281" s="14" t="s">
        <v>87</v>
      </c>
      <c r="AW281" s="14" t="s">
        <v>33</v>
      </c>
      <c r="AX281" s="14" t="s">
        <v>77</v>
      </c>
      <c r="AY281" s="259" t="s">
        <v>122</v>
      </c>
    </row>
    <row r="282" s="16" customFormat="1">
      <c r="A282" s="16"/>
      <c r="B282" s="271"/>
      <c r="C282" s="272"/>
      <c r="D282" s="232" t="s">
        <v>135</v>
      </c>
      <c r="E282" s="273" t="s">
        <v>1</v>
      </c>
      <c r="F282" s="274" t="s">
        <v>144</v>
      </c>
      <c r="G282" s="272"/>
      <c r="H282" s="275">
        <v>53.700000000000003</v>
      </c>
      <c r="I282" s="276"/>
      <c r="J282" s="272"/>
      <c r="K282" s="272"/>
      <c r="L282" s="277"/>
      <c r="M282" s="278"/>
      <c r="N282" s="279"/>
      <c r="O282" s="279"/>
      <c r="P282" s="279"/>
      <c r="Q282" s="279"/>
      <c r="R282" s="279"/>
      <c r="S282" s="279"/>
      <c r="T282" s="280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1" t="s">
        <v>135</v>
      </c>
      <c r="AU282" s="281" t="s">
        <v>87</v>
      </c>
      <c r="AV282" s="16" t="s">
        <v>129</v>
      </c>
      <c r="AW282" s="16" t="s">
        <v>33</v>
      </c>
      <c r="AX282" s="16" t="s">
        <v>85</v>
      </c>
      <c r="AY282" s="281" t="s">
        <v>122</v>
      </c>
    </row>
    <row r="283" s="2" customFormat="1" ht="33" customHeight="1">
      <c r="A283" s="39"/>
      <c r="B283" s="40"/>
      <c r="C283" s="219" t="s">
        <v>316</v>
      </c>
      <c r="D283" s="219" t="s">
        <v>124</v>
      </c>
      <c r="E283" s="220" t="s">
        <v>317</v>
      </c>
      <c r="F283" s="221" t="s">
        <v>318</v>
      </c>
      <c r="G283" s="222" t="s">
        <v>127</v>
      </c>
      <c r="H283" s="223">
        <v>379.10000000000002</v>
      </c>
      <c r="I283" s="224"/>
      <c r="J283" s="225">
        <f>ROUND(I283*H283,2)</f>
        <v>0</v>
      </c>
      <c r="K283" s="221" t="s">
        <v>128</v>
      </c>
      <c r="L283" s="45"/>
      <c r="M283" s="226" t="s">
        <v>1</v>
      </c>
      <c r="N283" s="227" t="s">
        <v>42</v>
      </c>
      <c r="O283" s="92"/>
      <c r="P283" s="228">
        <f>O283*H283</f>
        <v>0</v>
      </c>
      <c r="Q283" s="228">
        <v>1.8480000000000001</v>
      </c>
      <c r="R283" s="228">
        <f>Q283*H283</f>
        <v>700.57680000000005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129</v>
      </c>
      <c r="AT283" s="230" t="s">
        <v>124</v>
      </c>
      <c r="AU283" s="230" t="s">
        <v>87</v>
      </c>
      <c r="AY283" s="18" t="s">
        <v>122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85</v>
      </c>
      <c r="BK283" s="231">
        <f>ROUND(I283*H283,2)</f>
        <v>0</v>
      </c>
      <c r="BL283" s="18" t="s">
        <v>129</v>
      </c>
      <c r="BM283" s="230" t="s">
        <v>319</v>
      </c>
    </row>
    <row r="284" s="2" customFormat="1">
      <c r="A284" s="39"/>
      <c r="B284" s="40"/>
      <c r="C284" s="41"/>
      <c r="D284" s="232" t="s">
        <v>131</v>
      </c>
      <c r="E284" s="41"/>
      <c r="F284" s="233" t="s">
        <v>320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131</v>
      </c>
      <c r="AU284" s="18" t="s">
        <v>87</v>
      </c>
    </row>
    <row r="285" s="2" customFormat="1">
      <c r="A285" s="39"/>
      <c r="B285" s="40"/>
      <c r="C285" s="41"/>
      <c r="D285" s="237" t="s">
        <v>133</v>
      </c>
      <c r="E285" s="41"/>
      <c r="F285" s="238" t="s">
        <v>321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133</v>
      </c>
      <c r="AU285" s="18" t="s">
        <v>87</v>
      </c>
    </row>
    <row r="286" s="13" customFormat="1">
      <c r="A286" s="13"/>
      <c r="B286" s="239"/>
      <c r="C286" s="240"/>
      <c r="D286" s="232" t="s">
        <v>135</v>
      </c>
      <c r="E286" s="241" t="s">
        <v>1</v>
      </c>
      <c r="F286" s="242" t="s">
        <v>150</v>
      </c>
      <c r="G286" s="240"/>
      <c r="H286" s="241" t="s">
        <v>1</v>
      </c>
      <c r="I286" s="243"/>
      <c r="J286" s="240"/>
      <c r="K286" s="240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135</v>
      </c>
      <c r="AU286" s="248" t="s">
        <v>87</v>
      </c>
      <c r="AV286" s="13" t="s">
        <v>85</v>
      </c>
      <c r="AW286" s="13" t="s">
        <v>33</v>
      </c>
      <c r="AX286" s="13" t="s">
        <v>77</v>
      </c>
      <c r="AY286" s="248" t="s">
        <v>122</v>
      </c>
    </row>
    <row r="287" s="13" customFormat="1">
      <c r="A287" s="13"/>
      <c r="B287" s="239"/>
      <c r="C287" s="240"/>
      <c r="D287" s="232" t="s">
        <v>135</v>
      </c>
      <c r="E287" s="241" t="s">
        <v>1</v>
      </c>
      <c r="F287" s="242" t="s">
        <v>322</v>
      </c>
      <c r="G287" s="240"/>
      <c r="H287" s="241" t="s">
        <v>1</v>
      </c>
      <c r="I287" s="243"/>
      <c r="J287" s="240"/>
      <c r="K287" s="240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135</v>
      </c>
      <c r="AU287" s="248" t="s">
        <v>87</v>
      </c>
      <c r="AV287" s="13" t="s">
        <v>85</v>
      </c>
      <c r="AW287" s="13" t="s">
        <v>33</v>
      </c>
      <c r="AX287" s="13" t="s">
        <v>77</v>
      </c>
      <c r="AY287" s="248" t="s">
        <v>122</v>
      </c>
    </row>
    <row r="288" s="13" customFormat="1">
      <c r="A288" s="13"/>
      <c r="B288" s="239"/>
      <c r="C288" s="240"/>
      <c r="D288" s="232" t="s">
        <v>135</v>
      </c>
      <c r="E288" s="241" t="s">
        <v>1</v>
      </c>
      <c r="F288" s="242" t="s">
        <v>323</v>
      </c>
      <c r="G288" s="240"/>
      <c r="H288" s="241" t="s">
        <v>1</v>
      </c>
      <c r="I288" s="243"/>
      <c r="J288" s="240"/>
      <c r="K288" s="240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135</v>
      </c>
      <c r="AU288" s="248" t="s">
        <v>87</v>
      </c>
      <c r="AV288" s="13" t="s">
        <v>85</v>
      </c>
      <c r="AW288" s="13" t="s">
        <v>33</v>
      </c>
      <c r="AX288" s="13" t="s">
        <v>77</v>
      </c>
      <c r="AY288" s="248" t="s">
        <v>122</v>
      </c>
    </row>
    <row r="289" s="14" customFormat="1">
      <c r="A289" s="14"/>
      <c r="B289" s="249"/>
      <c r="C289" s="250"/>
      <c r="D289" s="232" t="s">
        <v>135</v>
      </c>
      <c r="E289" s="251" t="s">
        <v>1</v>
      </c>
      <c r="F289" s="252" t="s">
        <v>324</v>
      </c>
      <c r="G289" s="250"/>
      <c r="H289" s="253">
        <v>29.699999999999999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135</v>
      </c>
      <c r="AU289" s="259" t="s">
        <v>87</v>
      </c>
      <c r="AV289" s="14" t="s">
        <v>87</v>
      </c>
      <c r="AW289" s="14" t="s">
        <v>33</v>
      </c>
      <c r="AX289" s="14" t="s">
        <v>77</v>
      </c>
      <c r="AY289" s="259" t="s">
        <v>122</v>
      </c>
    </row>
    <row r="290" s="13" customFormat="1">
      <c r="A290" s="13"/>
      <c r="B290" s="239"/>
      <c r="C290" s="240"/>
      <c r="D290" s="232" t="s">
        <v>135</v>
      </c>
      <c r="E290" s="241" t="s">
        <v>1</v>
      </c>
      <c r="F290" s="242" t="s">
        <v>325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135</v>
      </c>
      <c r="AU290" s="248" t="s">
        <v>87</v>
      </c>
      <c r="AV290" s="13" t="s">
        <v>85</v>
      </c>
      <c r="AW290" s="13" t="s">
        <v>33</v>
      </c>
      <c r="AX290" s="13" t="s">
        <v>77</v>
      </c>
      <c r="AY290" s="248" t="s">
        <v>122</v>
      </c>
    </row>
    <row r="291" s="14" customFormat="1">
      <c r="A291" s="14"/>
      <c r="B291" s="249"/>
      <c r="C291" s="250"/>
      <c r="D291" s="232" t="s">
        <v>135</v>
      </c>
      <c r="E291" s="251" t="s">
        <v>1</v>
      </c>
      <c r="F291" s="252" t="s">
        <v>326</v>
      </c>
      <c r="G291" s="250"/>
      <c r="H291" s="253">
        <v>69.200000000000003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135</v>
      </c>
      <c r="AU291" s="259" t="s">
        <v>87</v>
      </c>
      <c r="AV291" s="14" t="s">
        <v>87</v>
      </c>
      <c r="AW291" s="14" t="s">
        <v>33</v>
      </c>
      <c r="AX291" s="14" t="s">
        <v>77</v>
      </c>
      <c r="AY291" s="259" t="s">
        <v>122</v>
      </c>
    </row>
    <row r="292" s="14" customFormat="1">
      <c r="A292" s="14"/>
      <c r="B292" s="249"/>
      <c r="C292" s="250"/>
      <c r="D292" s="232" t="s">
        <v>135</v>
      </c>
      <c r="E292" s="251" t="s">
        <v>1</v>
      </c>
      <c r="F292" s="252" t="s">
        <v>327</v>
      </c>
      <c r="G292" s="250"/>
      <c r="H292" s="253">
        <v>72.599999999999994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135</v>
      </c>
      <c r="AU292" s="259" t="s">
        <v>87</v>
      </c>
      <c r="AV292" s="14" t="s">
        <v>87</v>
      </c>
      <c r="AW292" s="14" t="s">
        <v>33</v>
      </c>
      <c r="AX292" s="14" t="s">
        <v>77</v>
      </c>
      <c r="AY292" s="259" t="s">
        <v>122</v>
      </c>
    </row>
    <row r="293" s="14" customFormat="1">
      <c r="A293" s="14"/>
      <c r="B293" s="249"/>
      <c r="C293" s="250"/>
      <c r="D293" s="232" t="s">
        <v>135</v>
      </c>
      <c r="E293" s="251" t="s">
        <v>1</v>
      </c>
      <c r="F293" s="252" t="s">
        <v>328</v>
      </c>
      <c r="G293" s="250"/>
      <c r="H293" s="253">
        <v>62.299999999999997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135</v>
      </c>
      <c r="AU293" s="259" t="s">
        <v>87</v>
      </c>
      <c r="AV293" s="14" t="s">
        <v>87</v>
      </c>
      <c r="AW293" s="14" t="s">
        <v>33</v>
      </c>
      <c r="AX293" s="14" t="s">
        <v>77</v>
      </c>
      <c r="AY293" s="259" t="s">
        <v>122</v>
      </c>
    </row>
    <row r="294" s="14" customFormat="1">
      <c r="A294" s="14"/>
      <c r="B294" s="249"/>
      <c r="C294" s="250"/>
      <c r="D294" s="232" t="s">
        <v>135</v>
      </c>
      <c r="E294" s="251" t="s">
        <v>1</v>
      </c>
      <c r="F294" s="252" t="s">
        <v>329</v>
      </c>
      <c r="G294" s="250"/>
      <c r="H294" s="253">
        <v>67.5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135</v>
      </c>
      <c r="AU294" s="259" t="s">
        <v>87</v>
      </c>
      <c r="AV294" s="14" t="s">
        <v>87</v>
      </c>
      <c r="AW294" s="14" t="s">
        <v>33</v>
      </c>
      <c r="AX294" s="14" t="s">
        <v>77</v>
      </c>
      <c r="AY294" s="259" t="s">
        <v>122</v>
      </c>
    </row>
    <row r="295" s="14" customFormat="1">
      <c r="A295" s="14"/>
      <c r="B295" s="249"/>
      <c r="C295" s="250"/>
      <c r="D295" s="232" t="s">
        <v>135</v>
      </c>
      <c r="E295" s="251" t="s">
        <v>1</v>
      </c>
      <c r="F295" s="252" t="s">
        <v>330</v>
      </c>
      <c r="G295" s="250"/>
      <c r="H295" s="253">
        <v>77.799999999999997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135</v>
      </c>
      <c r="AU295" s="259" t="s">
        <v>87</v>
      </c>
      <c r="AV295" s="14" t="s">
        <v>87</v>
      </c>
      <c r="AW295" s="14" t="s">
        <v>33</v>
      </c>
      <c r="AX295" s="14" t="s">
        <v>77</v>
      </c>
      <c r="AY295" s="259" t="s">
        <v>122</v>
      </c>
    </row>
    <row r="296" s="16" customFormat="1">
      <c r="A296" s="16"/>
      <c r="B296" s="271"/>
      <c r="C296" s="272"/>
      <c r="D296" s="232" t="s">
        <v>135</v>
      </c>
      <c r="E296" s="273" t="s">
        <v>1</v>
      </c>
      <c r="F296" s="274" t="s">
        <v>144</v>
      </c>
      <c r="G296" s="272"/>
      <c r="H296" s="275">
        <v>379.10000000000002</v>
      </c>
      <c r="I296" s="276"/>
      <c r="J296" s="272"/>
      <c r="K296" s="272"/>
      <c r="L296" s="277"/>
      <c r="M296" s="278"/>
      <c r="N296" s="279"/>
      <c r="O296" s="279"/>
      <c r="P296" s="279"/>
      <c r="Q296" s="279"/>
      <c r="R296" s="279"/>
      <c r="S296" s="279"/>
      <c r="T296" s="280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81" t="s">
        <v>135</v>
      </c>
      <c r="AU296" s="281" t="s">
        <v>87</v>
      </c>
      <c r="AV296" s="16" t="s">
        <v>129</v>
      </c>
      <c r="AW296" s="16" t="s">
        <v>33</v>
      </c>
      <c r="AX296" s="16" t="s">
        <v>85</v>
      </c>
      <c r="AY296" s="281" t="s">
        <v>122</v>
      </c>
    </row>
    <row r="297" s="2" customFormat="1" ht="16.5" customHeight="1">
      <c r="A297" s="39"/>
      <c r="B297" s="40"/>
      <c r="C297" s="219" t="s">
        <v>7</v>
      </c>
      <c r="D297" s="219" t="s">
        <v>124</v>
      </c>
      <c r="E297" s="220" t="s">
        <v>331</v>
      </c>
      <c r="F297" s="221" t="s">
        <v>332</v>
      </c>
      <c r="G297" s="222" t="s">
        <v>273</v>
      </c>
      <c r="H297" s="223">
        <v>1</v>
      </c>
      <c r="I297" s="224"/>
      <c r="J297" s="225">
        <f>ROUND(I297*H297,2)</f>
        <v>0</v>
      </c>
      <c r="K297" s="221" t="s">
        <v>1</v>
      </c>
      <c r="L297" s="45"/>
      <c r="M297" s="226" t="s">
        <v>1</v>
      </c>
      <c r="N297" s="227" t="s">
        <v>42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129</v>
      </c>
      <c r="AT297" s="230" t="s">
        <v>124</v>
      </c>
      <c r="AU297" s="230" t="s">
        <v>87</v>
      </c>
      <c r="AY297" s="18" t="s">
        <v>122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85</v>
      </c>
      <c r="BK297" s="231">
        <f>ROUND(I297*H297,2)</f>
        <v>0</v>
      </c>
      <c r="BL297" s="18" t="s">
        <v>129</v>
      </c>
      <c r="BM297" s="230" t="s">
        <v>333</v>
      </c>
    </row>
    <row r="298" s="2" customFormat="1">
      <c r="A298" s="39"/>
      <c r="B298" s="40"/>
      <c r="C298" s="41"/>
      <c r="D298" s="232" t="s">
        <v>131</v>
      </c>
      <c r="E298" s="41"/>
      <c r="F298" s="233" t="s">
        <v>334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131</v>
      </c>
      <c r="AU298" s="18" t="s">
        <v>87</v>
      </c>
    </row>
    <row r="299" s="13" customFormat="1">
      <c r="A299" s="13"/>
      <c r="B299" s="239"/>
      <c r="C299" s="240"/>
      <c r="D299" s="232" t="s">
        <v>135</v>
      </c>
      <c r="E299" s="241" t="s">
        <v>1</v>
      </c>
      <c r="F299" s="242" t="s">
        <v>335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135</v>
      </c>
      <c r="AU299" s="248" t="s">
        <v>87</v>
      </c>
      <c r="AV299" s="13" t="s">
        <v>85</v>
      </c>
      <c r="AW299" s="13" t="s">
        <v>33</v>
      </c>
      <c r="AX299" s="13" t="s">
        <v>77</v>
      </c>
      <c r="AY299" s="248" t="s">
        <v>122</v>
      </c>
    </row>
    <row r="300" s="13" customFormat="1">
      <c r="A300" s="13"/>
      <c r="B300" s="239"/>
      <c r="C300" s="240"/>
      <c r="D300" s="232" t="s">
        <v>135</v>
      </c>
      <c r="E300" s="241" t="s">
        <v>1</v>
      </c>
      <c r="F300" s="242" t="s">
        <v>336</v>
      </c>
      <c r="G300" s="240"/>
      <c r="H300" s="241" t="s">
        <v>1</v>
      </c>
      <c r="I300" s="243"/>
      <c r="J300" s="240"/>
      <c r="K300" s="240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135</v>
      </c>
      <c r="AU300" s="248" t="s">
        <v>87</v>
      </c>
      <c r="AV300" s="13" t="s">
        <v>85</v>
      </c>
      <c r="AW300" s="13" t="s">
        <v>33</v>
      </c>
      <c r="AX300" s="13" t="s">
        <v>77</v>
      </c>
      <c r="AY300" s="248" t="s">
        <v>122</v>
      </c>
    </row>
    <row r="301" s="14" customFormat="1">
      <c r="A301" s="14"/>
      <c r="B301" s="249"/>
      <c r="C301" s="250"/>
      <c r="D301" s="232" t="s">
        <v>135</v>
      </c>
      <c r="E301" s="251" t="s">
        <v>1</v>
      </c>
      <c r="F301" s="252" t="s">
        <v>85</v>
      </c>
      <c r="G301" s="250"/>
      <c r="H301" s="253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135</v>
      </c>
      <c r="AU301" s="259" t="s">
        <v>87</v>
      </c>
      <c r="AV301" s="14" t="s">
        <v>87</v>
      </c>
      <c r="AW301" s="14" t="s">
        <v>33</v>
      </c>
      <c r="AX301" s="14" t="s">
        <v>85</v>
      </c>
      <c r="AY301" s="259" t="s">
        <v>122</v>
      </c>
    </row>
    <row r="302" s="2" customFormat="1" ht="24.15" customHeight="1">
      <c r="A302" s="39"/>
      <c r="B302" s="40"/>
      <c r="C302" s="219" t="s">
        <v>337</v>
      </c>
      <c r="D302" s="219" t="s">
        <v>124</v>
      </c>
      <c r="E302" s="220" t="s">
        <v>338</v>
      </c>
      <c r="F302" s="221" t="s">
        <v>339</v>
      </c>
      <c r="G302" s="222" t="s">
        <v>127</v>
      </c>
      <c r="H302" s="223">
        <v>25.199999999999999</v>
      </c>
      <c r="I302" s="224"/>
      <c r="J302" s="225">
        <f>ROUND(I302*H302,2)</f>
        <v>0</v>
      </c>
      <c r="K302" s="221" t="s">
        <v>128</v>
      </c>
      <c r="L302" s="45"/>
      <c r="M302" s="226" t="s">
        <v>1</v>
      </c>
      <c r="N302" s="227" t="s">
        <v>42</v>
      </c>
      <c r="O302" s="92"/>
      <c r="P302" s="228">
        <f>O302*H302</f>
        <v>0</v>
      </c>
      <c r="Q302" s="228">
        <v>2.0032199999999998</v>
      </c>
      <c r="R302" s="228">
        <f>Q302*H302</f>
        <v>50.481143999999993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129</v>
      </c>
      <c r="AT302" s="230" t="s">
        <v>124</v>
      </c>
      <c r="AU302" s="230" t="s">
        <v>87</v>
      </c>
      <c r="AY302" s="18" t="s">
        <v>122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85</v>
      </c>
      <c r="BK302" s="231">
        <f>ROUND(I302*H302,2)</f>
        <v>0</v>
      </c>
      <c r="BL302" s="18" t="s">
        <v>129</v>
      </c>
      <c r="BM302" s="230" t="s">
        <v>340</v>
      </c>
    </row>
    <row r="303" s="2" customFormat="1">
      <c r="A303" s="39"/>
      <c r="B303" s="40"/>
      <c r="C303" s="41"/>
      <c r="D303" s="232" t="s">
        <v>131</v>
      </c>
      <c r="E303" s="41"/>
      <c r="F303" s="233" t="s">
        <v>341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131</v>
      </c>
      <c r="AU303" s="18" t="s">
        <v>87</v>
      </c>
    </row>
    <row r="304" s="2" customFormat="1">
      <c r="A304" s="39"/>
      <c r="B304" s="40"/>
      <c r="C304" s="41"/>
      <c r="D304" s="237" t="s">
        <v>133</v>
      </c>
      <c r="E304" s="41"/>
      <c r="F304" s="238" t="s">
        <v>342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133</v>
      </c>
      <c r="AU304" s="18" t="s">
        <v>87</v>
      </c>
    </row>
    <row r="305" s="13" customFormat="1">
      <c r="A305" s="13"/>
      <c r="B305" s="239"/>
      <c r="C305" s="240"/>
      <c r="D305" s="232" t="s">
        <v>135</v>
      </c>
      <c r="E305" s="241" t="s">
        <v>1</v>
      </c>
      <c r="F305" s="242" t="s">
        <v>343</v>
      </c>
      <c r="G305" s="240"/>
      <c r="H305" s="241" t="s">
        <v>1</v>
      </c>
      <c r="I305" s="243"/>
      <c r="J305" s="240"/>
      <c r="K305" s="240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135</v>
      </c>
      <c r="AU305" s="248" t="s">
        <v>87</v>
      </c>
      <c r="AV305" s="13" t="s">
        <v>85</v>
      </c>
      <c r="AW305" s="13" t="s">
        <v>33</v>
      </c>
      <c r="AX305" s="13" t="s">
        <v>77</v>
      </c>
      <c r="AY305" s="248" t="s">
        <v>122</v>
      </c>
    </row>
    <row r="306" s="13" customFormat="1">
      <c r="A306" s="13"/>
      <c r="B306" s="239"/>
      <c r="C306" s="240"/>
      <c r="D306" s="232" t="s">
        <v>135</v>
      </c>
      <c r="E306" s="241" t="s">
        <v>1</v>
      </c>
      <c r="F306" s="242" t="s">
        <v>344</v>
      </c>
      <c r="G306" s="240"/>
      <c r="H306" s="241" t="s">
        <v>1</v>
      </c>
      <c r="I306" s="243"/>
      <c r="J306" s="240"/>
      <c r="K306" s="240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135</v>
      </c>
      <c r="AU306" s="248" t="s">
        <v>87</v>
      </c>
      <c r="AV306" s="13" t="s">
        <v>85</v>
      </c>
      <c r="AW306" s="13" t="s">
        <v>33</v>
      </c>
      <c r="AX306" s="13" t="s">
        <v>77</v>
      </c>
      <c r="AY306" s="248" t="s">
        <v>122</v>
      </c>
    </row>
    <row r="307" s="13" customFormat="1">
      <c r="A307" s="13"/>
      <c r="B307" s="239"/>
      <c r="C307" s="240"/>
      <c r="D307" s="232" t="s">
        <v>135</v>
      </c>
      <c r="E307" s="241" t="s">
        <v>1</v>
      </c>
      <c r="F307" s="242" t="s">
        <v>345</v>
      </c>
      <c r="G307" s="240"/>
      <c r="H307" s="241" t="s">
        <v>1</v>
      </c>
      <c r="I307" s="243"/>
      <c r="J307" s="240"/>
      <c r="K307" s="240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135</v>
      </c>
      <c r="AU307" s="248" t="s">
        <v>87</v>
      </c>
      <c r="AV307" s="13" t="s">
        <v>85</v>
      </c>
      <c r="AW307" s="13" t="s">
        <v>33</v>
      </c>
      <c r="AX307" s="13" t="s">
        <v>77</v>
      </c>
      <c r="AY307" s="248" t="s">
        <v>122</v>
      </c>
    </row>
    <row r="308" s="14" customFormat="1">
      <c r="A308" s="14"/>
      <c r="B308" s="249"/>
      <c r="C308" s="250"/>
      <c r="D308" s="232" t="s">
        <v>135</v>
      </c>
      <c r="E308" s="251" t="s">
        <v>1</v>
      </c>
      <c r="F308" s="252" t="s">
        <v>346</v>
      </c>
      <c r="G308" s="250"/>
      <c r="H308" s="253">
        <v>17.699999999999999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9" t="s">
        <v>135</v>
      </c>
      <c r="AU308" s="259" t="s">
        <v>87</v>
      </c>
      <c r="AV308" s="14" t="s">
        <v>87</v>
      </c>
      <c r="AW308" s="14" t="s">
        <v>33</v>
      </c>
      <c r="AX308" s="14" t="s">
        <v>77</v>
      </c>
      <c r="AY308" s="259" t="s">
        <v>122</v>
      </c>
    </row>
    <row r="309" s="13" customFormat="1">
      <c r="A309" s="13"/>
      <c r="B309" s="239"/>
      <c r="C309" s="240"/>
      <c r="D309" s="232" t="s">
        <v>135</v>
      </c>
      <c r="E309" s="241" t="s">
        <v>1</v>
      </c>
      <c r="F309" s="242" t="s">
        <v>347</v>
      </c>
      <c r="G309" s="240"/>
      <c r="H309" s="241" t="s">
        <v>1</v>
      </c>
      <c r="I309" s="243"/>
      <c r="J309" s="240"/>
      <c r="K309" s="240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135</v>
      </c>
      <c r="AU309" s="248" t="s">
        <v>87</v>
      </c>
      <c r="AV309" s="13" t="s">
        <v>85</v>
      </c>
      <c r="AW309" s="13" t="s">
        <v>33</v>
      </c>
      <c r="AX309" s="13" t="s">
        <v>77</v>
      </c>
      <c r="AY309" s="248" t="s">
        <v>122</v>
      </c>
    </row>
    <row r="310" s="13" customFormat="1">
      <c r="A310" s="13"/>
      <c r="B310" s="239"/>
      <c r="C310" s="240"/>
      <c r="D310" s="232" t="s">
        <v>135</v>
      </c>
      <c r="E310" s="241" t="s">
        <v>1</v>
      </c>
      <c r="F310" s="242" t="s">
        <v>348</v>
      </c>
      <c r="G310" s="240"/>
      <c r="H310" s="241" t="s">
        <v>1</v>
      </c>
      <c r="I310" s="243"/>
      <c r="J310" s="240"/>
      <c r="K310" s="240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135</v>
      </c>
      <c r="AU310" s="248" t="s">
        <v>87</v>
      </c>
      <c r="AV310" s="13" t="s">
        <v>85</v>
      </c>
      <c r="AW310" s="13" t="s">
        <v>33</v>
      </c>
      <c r="AX310" s="13" t="s">
        <v>77</v>
      </c>
      <c r="AY310" s="248" t="s">
        <v>122</v>
      </c>
    </row>
    <row r="311" s="14" customFormat="1">
      <c r="A311" s="14"/>
      <c r="B311" s="249"/>
      <c r="C311" s="250"/>
      <c r="D311" s="232" t="s">
        <v>135</v>
      </c>
      <c r="E311" s="251" t="s">
        <v>1</v>
      </c>
      <c r="F311" s="252" t="s">
        <v>349</v>
      </c>
      <c r="G311" s="250"/>
      <c r="H311" s="253">
        <v>7.5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135</v>
      </c>
      <c r="AU311" s="259" t="s">
        <v>87</v>
      </c>
      <c r="AV311" s="14" t="s">
        <v>87</v>
      </c>
      <c r="AW311" s="14" t="s">
        <v>33</v>
      </c>
      <c r="AX311" s="14" t="s">
        <v>77</v>
      </c>
      <c r="AY311" s="259" t="s">
        <v>122</v>
      </c>
    </row>
    <row r="312" s="16" customFormat="1">
      <c r="A312" s="16"/>
      <c r="B312" s="271"/>
      <c r="C312" s="272"/>
      <c r="D312" s="232" t="s">
        <v>135</v>
      </c>
      <c r="E312" s="273" t="s">
        <v>1</v>
      </c>
      <c r="F312" s="274" t="s">
        <v>144</v>
      </c>
      <c r="G312" s="272"/>
      <c r="H312" s="275">
        <v>25.199999999999999</v>
      </c>
      <c r="I312" s="276"/>
      <c r="J312" s="272"/>
      <c r="K312" s="272"/>
      <c r="L312" s="277"/>
      <c r="M312" s="278"/>
      <c r="N312" s="279"/>
      <c r="O312" s="279"/>
      <c r="P312" s="279"/>
      <c r="Q312" s="279"/>
      <c r="R312" s="279"/>
      <c r="S312" s="279"/>
      <c r="T312" s="280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81" t="s">
        <v>135</v>
      </c>
      <c r="AU312" s="281" t="s">
        <v>87</v>
      </c>
      <c r="AV312" s="16" t="s">
        <v>129</v>
      </c>
      <c r="AW312" s="16" t="s">
        <v>33</v>
      </c>
      <c r="AX312" s="16" t="s">
        <v>85</v>
      </c>
      <c r="AY312" s="281" t="s">
        <v>122</v>
      </c>
    </row>
    <row r="313" s="2" customFormat="1" ht="24.15" customHeight="1">
      <c r="A313" s="39"/>
      <c r="B313" s="40"/>
      <c r="C313" s="219" t="s">
        <v>350</v>
      </c>
      <c r="D313" s="219" t="s">
        <v>124</v>
      </c>
      <c r="E313" s="220" t="s">
        <v>351</v>
      </c>
      <c r="F313" s="221" t="s">
        <v>352</v>
      </c>
      <c r="G313" s="222" t="s">
        <v>201</v>
      </c>
      <c r="H313" s="223">
        <v>3369.5</v>
      </c>
      <c r="I313" s="224"/>
      <c r="J313" s="225">
        <f>ROUND(I313*H313,2)</f>
        <v>0</v>
      </c>
      <c r="K313" s="221" t="s">
        <v>128</v>
      </c>
      <c r="L313" s="45"/>
      <c r="M313" s="226" t="s">
        <v>1</v>
      </c>
      <c r="N313" s="227" t="s">
        <v>42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129</v>
      </c>
      <c r="AT313" s="230" t="s">
        <v>124</v>
      </c>
      <c r="AU313" s="230" t="s">
        <v>87</v>
      </c>
      <c r="AY313" s="18" t="s">
        <v>122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85</v>
      </c>
      <c r="BK313" s="231">
        <f>ROUND(I313*H313,2)</f>
        <v>0</v>
      </c>
      <c r="BL313" s="18" t="s">
        <v>129</v>
      </c>
      <c r="BM313" s="230" t="s">
        <v>353</v>
      </c>
    </row>
    <row r="314" s="2" customFormat="1">
      <c r="A314" s="39"/>
      <c r="B314" s="40"/>
      <c r="C314" s="41"/>
      <c r="D314" s="232" t="s">
        <v>131</v>
      </c>
      <c r="E314" s="41"/>
      <c r="F314" s="233" t="s">
        <v>354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131</v>
      </c>
      <c r="AU314" s="18" t="s">
        <v>87</v>
      </c>
    </row>
    <row r="315" s="2" customFormat="1">
      <c r="A315" s="39"/>
      <c r="B315" s="40"/>
      <c r="C315" s="41"/>
      <c r="D315" s="237" t="s">
        <v>133</v>
      </c>
      <c r="E315" s="41"/>
      <c r="F315" s="238" t="s">
        <v>355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133</v>
      </c>
      <c r="AU315" s="18" t="s">
        <v>87</v>
      </c>
    </row>
    <row r="316" s="13" customFormat="1">
      <c r="A316" s="13"/>
      <c r="B316" s="239"/>
      <c r="C316" s="240"/>
      <c r="D316" s="232" t="s">
        <v>135</v>
      </c>
      <c r="E316" s="241" t="s">
        <v>1</v>
      </c>
      <c r="F316" s="242" t="s">
        <v>356</v>
      </c>
      <c r="G316" s="240"/>
      <c r="H316" s="241" t="s">
        <v>1</v>
      </c>
      <c r="I316" s="243"/>
      <c r="J316" s="240"/>
      <c r="K316" s="240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135</v>
      </c>
      <c r="AU316" s="248" t="s">
        <v>87</v>
      </c>
      <c r="AV316" s="13" t="s">
        <v>85</v>
      </c>
      <c r="AW316" s="13" t="s">
        <v>33</v>
      </c>
      <c r="AX316" s="13" t="s">
        <v>77</v>
      </c>
      <c r="AY316" s="248" t="s">
        <v>122</v>
      </c>
    </row>
    <row r="317" s="13" customFormat="1">
      <c r="A317" s="13"/>
      <c r="B317" s="239"/>
      <c r="C317" s="240"/>
      <c r="D317" s="232" t="s">
        <v>135</v>
      </c>
      <c r="E317" s="241" t="s">
        <v>1</v>
      </c>
      <c r="F317" s="242" t="s">
        <v>357</v>
      </c>
      <c r="G317" s="240"/>
      <c r="H317" s="241" t="s">
        <v>1</v>
      </c>
      <c r="I317" s="243"/>
      <c r="J317" s="240"/>
      <c r="K317" s="240"/>
      <c r="L317" s="244"/>
      <c r="M317" s="245"/>
      <c r="N317" s="246"/>
      <c r="O317" s="246"/>
      <c r="P317" s="246"/>
      <c r="Q317" s="246"/>
      <c r="R317" s="246"/>
      <c r="S317" s="246"/>
      <c r="T317" s="24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8" t="s">
        <v>135</v>
      </c>
      <c r="AU317" s="248" t="s">
        <v>87</v>
      </c>
      <c r="AV317" s="13" t="s">
        <v>85</v>
      </c>
      <c r="AW317" s="13" t="s">
        <v>33</v>
      </c>
      <c r="AX317" s="13" t="s">
        <v>77</v>
      </c>
      <c r="AY317" s="248" t="s">
        <v>122</v>
      </c>
    </row>
    <row r="318" s="14" customFormat="1">
      <c r="A318" s="14"/>
      <c r="B318" s="249"/>
      <c r="C318" s="250"/>
      <c r="D318" s="232" t="s">
        <v>135</v>
      </c>
      <c r="E318" s="251" t="s">
        <v>1</v>
      </c>
      <c r="F318" s="252" t="s">
        <v>358</v>
      </c>
      <c r="G318" s="250"/>
      <c r="H318" s="253">
        <v>1447.5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135</v>
      </c>
      <c r="AU318" s="259" t="s">
        <v>87</v>
      </c>
      <c r="AV318" s="14" t="s">
        <v>87</v>
      </c>
      <c r="AW318" s="14" t="s">
        <v>33</v>
      </c>
      <c r="AX318" s="14" t="s">
        <v>77</v>
      </c>
      <c r="AY318" s="259" t="s">
        <v>122</v>
      </c>
    </row>
    <row r="319" s="14" customFormat="1">
      <c r="A319" s="14"/>
      <c r="B319" s="249"/>
      <c r="C319" s="250"/>
      <c r="D319" s="232" t="s">
        <v>135</v>
      </c>
      <c r="E319" s="251" t="s">
        <v>1</v>
      </c>
      <c r="F319" s="252" t="s">
        <v>359</v>
      </c>
      <c r="G319" s="250"/>
      <c r="H319" s="253">
        <v>1922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135</v>
      </c>
      <c r="AU319" s="259" t="s">
        <v>87</v>
      </c>
      <c r="AV319" s="14" t="s">
        <v>87</v>
      </c>
      <c r="AW319" s="14" t="s">
        <v>33</v>
      </c>
      <c r="AX319" s="14" t="s">
        <v>77</v>
      </c>
      <c r="AY319" s="259" t="s">
        <v>122</v>
      </c>
    </row>
    <row r="320" s="16" customFormat="1">
      <c r="A320" s="16"/>
      <c r="B320" s="271"/>
      <c r="C320" s="272"/>
      <c r="D320" s="232" t="s">
        <v>135</v>
      </c>
      <c r="E320" s="273" t="s">
        <v>1</v>
      </c>
      <c r="F320" s="274" t="s">
        <v>144</v>
      </c>
      <c r="G320" s="272"/>
      <c r="H320" s="275">
        <v>3369.5</v>
      </c>
      <c r="I320" s="276"/>
      <c r="J320" s="272"/>
      <c r="K320" s="272"/>
      <c r="L320" s="277"/>
      <c r="M320" s="278"/>
      <c r="N320" s="279"/>
      <c r="O320" s="279"/>
      <c r="P320" s="279"/>
      <c r="Q320" s="279"/>
      <c r="R320" s="279"/>
      <c r="S320" s="279"/>
      <c r="T320" s="280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81" t="s">
        <v>135</v>
      </c>
      <c r="AU320" s="281" t="s">
        <v>87</v>
      </c>
      <c r="AV320" s="16" t="s">
        <v>129</v>
      </c>
      <c r="AW320" s="16" t="s">
        <v>33</v>
      </c>
      <c r="AX320" s="16" t="s">
        <v>85</v>
      </c>
      <c r="AY320" s="281" t="s">
        <v>122</v>
      </c>
    </row>
    <row r="321" s="12" customFormat="1" ht="22.8" customHeight="1">
      <c r="A321" s="12"/>
      <c r="B321" s="203"/>
      <c r="C321" s="204"/>
      <c r="D321" s="205" t="s">
        <v>76</v>
      </c>
      <c r="E321" s="217" t="s">
        <v>360</v>
      </c>
      <c r="F321" s="217" t="s">
        <v>361</v>
      </c>
      <c r="G321" s="204"/>
      <c r="H321" s="204"/>
      <c r="I321" s="207"/>
      <c r="J321" s="218">
        <f>BK321</f>
        <v>0</v>
      </c>
      <c r="K321" s="204"/>
      <c r="L321" s="209"/>
      <c r="M321" s="210"/>
      <c r="N321" s="211"/>
      <c r="O321" s="211"/>
      <c r="P321" s="212">
        <f>SUM(P322:P324)</f>
        <v>0</v>
      </c>
      <c r="Q321" s="211"/>
      <c r="R321" s="212">
        <f>SUM(R322:R324)</f>
        <v>0</v>
      </c>
      <c r="S321" s="211"/>
      <c r="T321" s="213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4" t="s">
        <v>85</v>
      </c>
      <c r="AT321" s="215" t="s">
        <v>76</v>
      </c>
      <c r="AU321" s="215" t="s">
        <v>85</v>
      </c>
      <c r="AY321" s="214" t="s">
        <v>122</v>
      </c>
      <c r="BK321" s="216">
        <f>SUM(BK322:BK324)</f>
        <v>0</v>
      </c>
    </row>
    <row r="322" s="2" customFormat="1" ht="24.15" customHeight="1">
      <c r="A322" s="39"/>
      <c r="B322" s="40"/>
      <c r="C322" s="219" t="s">
        <v>362</v>
      </c>
      <c r="D322" s="219" t="s">
        <v>124</v>
      </c>
      <c r="E322" s="220" t="s">
        <v>363</v>
      </c>
      <c r="F322" s="221" t="s">
        <v>364</v>
      </c>
      <c r="G322" s="222" t="s">
        <v>365</v>
      </c>
      <c r="H322" s="223">
        <v>863.02200000000005</v>
      </c>
      <c r="I322" s="224"/>
      <c r="J322" s="225">
        <f>ROUND(I322*H322,2)</f>
        <v>0</v>
      </c>
      <c r="K322" s="221" t="s">
        <v>128</v>
      </c>
      <c r="L322" s="45"/>
      <c r="M322" s="226" t="s">
        <v>1</v>
      </c>
      <c r="N322" s="227" t="s">
        <v>42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129</v>
      </c>
      <c r="AT322" s="230" t="s">
        <v>124</v>
      </c>
      <c r="AU322" s="230" t="s">
        <v>87</v>
      </c>
      <c r="AY322" s="18" t="s">
        <v>122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85</v>
      </c>
      <c r="BK322" s="231">
        <f>ROUND(I322*H322,2)</f>
        <v>0</v>
      </c>
      <c r="BL322" s="18" t="s">
        <v>129</v>
      </c>
      <c r="BM322" s="230" t="s">
        <v>366</v>
      </c>
    </row>
    <row r="323" s="2" customFormat="1">
      <c r="A323" s="39"/>
      <c r="B323" s="40"/>
      <c r="C323" s="41"/>
      <c r="D323" s="232" t="s">
        <v>131</v>
      </c>
      <c r="E323" s="41"/>
      <c r="F323" s="233" t="s">
        <v>367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131</v>
      </c>
      <c r="AU323" s="18" t="s">
        <v>87</v>
      </c>
    </row>
    <row r="324" s="2" customFormat="1">
      <c r="A324" s="39"/>
      <c r="B324" s="40"/>
      <c r="C324" s="41"/>
      <c r="D324" s="237" t="s">
        <v>133</v>
      </c>
      <c r="E324" s="41"/>
      <c r="F324" s="238" t="s">
        <v>368</v>
      </c>
      <c r="G324" s="41"/>
      <c r="H324" s="41"/>
      <c r="I324" s="234"/>
      <c r="J324" s="41"/>
      <c r="K324" s="41"/>
      <c r="L324" s="45"/>
      <c r="M324" s="293"/>
      <c r="N324" s="294"/>
      <c r="O324" s="295"/>
      <c r="P324" s="295"/>
      <c r="Q324" s="295"/>
      <c r="R324" s="295"/>
      <c r="S324" s="295"/>
      <c r="T324" s="29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133</v>
      </c>
      <c r="AU324" s="18" t="s">
        <v>87</v>
      </c>
    </row>
    <row r="325" s="2" customFormat="1" ht="6.96" customHeight="1">
      <c r="A325" s="39"/>
      <c r="B325" s="67"/>
      <c r="C325" s="68"/>
      <c r="D325" s="68"/>
      <c r="E325" s="68"/>
      <c r="F325" s="68"/>
      <c r="G325" s="68"/>
      <c r="H325" s="68"/>
      <c r="I325" s="68"/>
      <c r="J325" s="68"/>
      <c r="K325" s="68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eld2QUAILeQ2oeh/tWbZZeJb2SRU4s4znrmCy5BwfBF/gIVfYDAhSfHAfxZxQyQFmuNdqraAWxxPmMho1CtZug==" hashValue="FHq29B4uidfGcY5/W5RWr6pNq991+Pzm3Gw8V1OE5AxZKK8R9JAdi9/+nFvPoYUgAdl66r1+lGm1bb8zSgT7GQ==" algorithmName="SHA-512" password="CC35"/>
  <autoFilter ref="C118:K3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2_02/122151107"/>
    <hyperlink ref="F135" r:id="rId2" display="https://podminky.urs.cz/item/CS_URS_2022_02/122551103"/>
    <hyperlink ref="F142" r:id="rId3" display="https://podminky.urs.cz/item/CS_URS_2022_02/162351103"/>
    <hyperlink ref="F156" r:id="rId4" display="https://podminky.urs.cz/item/CS_URS_2022_02/171103201"/>
    <hyperlink ref="F168" r:id="rId5" display="https://podminky.urs.cz/item/CS_URS_2022_02/171151103"/>
    <hyperlink ref="F177" r:id="rId6" display="https://podminky.urs.cz/item/CS_URS_2022_02/174151101"/>
    <hyperlink ref="F203" r:id="rId7" display="https://podminky.urs.cz/item/CS_URS_2022_02/182251101"/>
    <hyperlink ref="F211" r:id="rId8" display="https://podminky.urs.cz/item/CS_URS_2022_02/966025112"/>
    <hyperlink ref="F220" r:id="rId9" display="https://podminky.urs.cz/item/CS_URS_2022_02/966008112"/>
    <hyperlink ref="F234" r:id="rId10" display="https://podminky.urs.cz/item/CS_URS_2022_02/810391811"/>
    <hyperlink ref="F253" r:id="rId11" display="https://podminky.urs.cz/item/CS_URS_2022_02/451571413"/>
    <hyperlink ref="F261" r:id="rId12" display="https://podminky.urs.cz/item/CS_URS_2022_02/463211152"/>
    <hyperlink ref="F271" r:id="rId13" display="https://podminky.urs.cz/item/CS_URS_2022_02/463211153"/>
    <hyperlink ref="F285" r:id="rId14" display="https://podminky.urs.cz/item/CS_URS_2022_02/463211151"/>
    <hyperlink ref="F304" r:id="rId15" display="https://podminky.urs.cz/item/CS_URS_2022_02/462512161"/>
    <hyperlink ref="F315" r:id="rId16" display="https://podminky.urs.cz/item/CS_URS_2022_02/181951111"/>
    <hyperlink ref="F324" r:id="rId17" display="https://podminky.urs.cz/item/CS_URS_2022_02/99831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Revitalizace - HOZ Bohdalovice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ROUND((SUM(BE118:BE185)),  2)</f>
        <v>0</v>
      </c>
      <c r="G33" s="39"/>
      <c r="H33" s="39"/>
      <c r="I33" s="156">
        <v>0.20999999999999999</v>
      </c>
      <c r="J33" s="155">
        <f>ROUND(((SUM(BE118:BE185))*I33),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ROUND((SUM(BF118:BF185)),  2)</f>
        <v>0</v>
      </c>
      <c r="G34" s="39"/>
      <c r="H34" s="39"/>
      <c r="I34" s="156">
        <v>0.14999999999999999</v>
      </c>
      <c r="J34" s="155">
        <f>ROUND(((SUM(BF118:BF185))*I34),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ROUND((SUM(BG118:BG185)),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ROUND((SUM(BH118:BH185)),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ROUND((SUM(BI118:BI185)),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- HOZ Bohdalovice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SO.2. - Kácení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Bohdalovice</v>
      </c>
      <c r="G89" s="41"/>
      <c r="H89" s="41"/>
      <c r="I89" s="33" t="s">
        <v>23</v>
      </c>
      <c r="J89" s="80" t="str">
        <f>IF(J12="","",J12)</f>
        <v>21. 11. 2022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Státní pozemkový úřad</v>
      </c>
      <c r="G91" s="41"/>
      <c r="H91" s="41"/>
      <c r="I91" s="33" t="s">
        <v>31</v>
      </c>
      <c r="J91" s="37" t="str">
        <f>E21</f>
        <v>Ing. Josef Bím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Vodohospodářský rozvoj a výstavba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107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Revitalizace - HOZ Bohdalovice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SO.2. - Kácení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21</v>
      </c>
      <c r="D112" s="41"/>
      <c r="E112" s="41"/>
      <c r="F112" s="28" t="str">
        <f>F12</f>
        <v>Bohdalovice</v>
      </c>
      <c r="G112" s="41"/>
      <c r="H112" s="41"/>
      <c r="I112" s="33" t="s">
        <v>23</v>
      </c>
      <c r="J112" s="80" t="str">
        <f>IF(J12="","",J12)</f>
        <v>21. 11. 2022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25</v>
      </c>
      <c r="D114" s="41"/>
      <c r="E114" s="41"/>
      <c r="F114" s="28" t="str">
        <f>E15</f>
        <v>Státní pozemkový úřad</v>
      </c>
      <c r="G114" s="41"/>
      <c r="H114" s="41"/>
      <c r="I114" s="33" t="s">
        <v>31</v>
      </c>
      <c r="J114" s="37" t="str">
        <f>E21</f>
        <v>Ing. Josef Bím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29</v>
      </c>
      <c r="D115" s="41"/>
      <c r="E115" s="41"/>
      <c r="F115" s="28" t="str">
        <f>IF(E18="","",E18)</f>
        <v>Vyplň údaj</v>
      </c>
      <c r="G115" s="41"/>
      <c r="H115" s="41"/>
      <c r="I115" s="33" t="s">
        <v>34</v>
      </c>
      <c r="J115" s="37" t="str">
        <f>E24</f>
        <v>Vodohospodářský rozvoj a výstavba a.s.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108</v>
      </c>
      <c r="D117" s="195" t="s">
        <v>62</v>
      </c>
      <c r="E117" s="195" t="s">
        <v>58</v>
      </c>
      <c r="F117" s="195" t="s">
        <v>59</v>
      </c>
      <c r="G117" s="195" t="s">
        <v>109</v>
      </c>
      <c r="H117" s="195" t="s">
        <v>110</v>
      </c>
      <c r="I117" s="195" t="s">
        <v>111</v>
      </c>
      <c r="J117" s="195" t="s">
        <v>101</v>
      </c>
      <c r="K117" s="196" t="s">
        <v>112</v>
      </c>
      <c r="L117" s="197"/>
      <c r="M117" s="101" t="s">
        <v>1</v>
      </c>
      <c r="N117" s="102" t="s">
        <v>41</v>
      </c>
      <c r="O117" s="102" t="s">
        <v>113</v>
      </c>
      <c r="P117" s="102" t="s">
        <v>114</v>
      </c>
      <c r="Q117" s="102" t="s">
        <v>115</v>
      </c>
      <c r="R117" s="102" t="s">
        <v>116</v>
      </c>
      <c r="S117" s="102" t="s">
        <v>117</v>
      </c>
      <c r="T117" s="103" t="s">
        <v>118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119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76</v>
      </c>
      <c r="AU118" s="18" t="s">
        <v>103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76</v>
      </c>
      <c r="E119" s="206" t="s">
        <v>120</v>
      </c>
      <c r="F119" s="206" t="s">
        <v>121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85</v>
      </c>
      <c r="AT119" s="215" t="s">
        <v>76</v>
      </c>
      <c r="AU119" s="215" t="s">
        <v>77</v>
      </c>
      <c r="AY119" s="214" t="s">
        <v>122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76</v>
      </c>
      <c r="E120" s="217" t="s">
        <v>85</v>
      </c>
      <c r="F120" s="217" t="s">
        <v>123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SUM(P121:P185)</f>
        <v>0</v>
      </c>
      <c r="Q120" s="211"/>
      <c r="R120" s="212">
        <f>SUM(R121:R185)</f>
        <v>0</v>
      </c>
      <c r="S120" s="211"/>
      <c r="T120" s="213">
        <f>SUM(T121:T185)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85</v>
      </c>
      <c r="AT120" s="215" t="s">
        <v>76</v>
      </c>
      <c r="AU120" s="215" t="s">
        <v>85</v>
      </c>
      <c r="AY120" s="214" t="s">
        <v>122</v>
      </c>
      <c r="BK120" s="216">
        <f>SUM(BK121:BK185)</f>
        <v>0</v>
      </c>
    </row>
    <row r="121" s="2" customFormat="1" ht="24.15" customHeight="1">
      <c r="A121" s="39"/>
      <c r="B121" s="40"/>
      <c r="C121" s="219" t="s">
        <v>85</v>
      </c>
      <c r="D121" s="219" t="s">
        <v>124</v>
      </c>
      <c r="E121" s="220" t="s">
        <v>370</v>
      </c>
      <c r="F121" s="221" t="s">
        <v>371</v>
      </c>
      <c r="G121" s="222" t="s">
        <v>372</v>
      </c>
      <c r="H121" s="223">
        <v>152</v>
      </c>
      <c r="I121" s="224"/>
      <c r="J121" s="225">
        <f>ROUND(I121*H121,2)</f>
        <v>0</v>
      </c>
      <c r="K121" s="221" t="s">
        <v>128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129</v>
      </c>
      <c r="AT121" s="230" t="s">
        <v>124</v>
      </c>
      <c r="AU121" s="230" t="s">
        <v>87</v>
      </c>
      <c r="AY121" s="18" t="s">
        <v>122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85</v>
      </c>
      <c r="BK121" s="231">
        <f>ROUND(I121*H121,2)</f>
        <v>0</v>
      </c>
      <c r="BL121" s="18" t="s">
        <v>129</v>
      </c>
      <c r="BM121" s="230" t="s">
        <v>373</v>
      </c>
    </row>
    <row r="122" s="2" customFormat="1">
      <c r="A122" s="39"/>
      <c r="B122" s="40"/>
      <c r="C122" s="41"/>
      <c r="D122" s="232" t="s">
        <v>131</v>
      </c>
      <c r="E122" s="41"/>
      <c r="F122" s="233" t="s">
        <v>374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131</v>
      </c>
      <c r="AU122" s="18" t="s">
        <v>87</v>
      </c>
    </row>
    <row r="123" s="2" customFormat="1">
      <c r="A123" s="39"/>
      <c r="B123" s="40"/>
      <c r="C123" s="41"/>
      <c r="D123" s="237" t="s">
        <v>133</v>
      </c>
      <c r="E123" s="41"/>
      <c r="F123" s="238" t="s">
        <v>375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87</v>
      </c>
    </row>
    <row r="124" s="13" customFormat="1">
      <c r="A124" s="13"/>
      <c r="B124" s="239"/>
      <c r="C124" s="240"/>
      <c r="D124" s="232" t="s">
        <v>135</v>
      </c>
      <c r="E124" s="241" t="s">
        <v>1</v>
      </c>
      <c r="F124" s="242" t="s">
        <v>150</v>
      </c>
      <c r="G124" s="240"/>
      <c r="H124" s="241" t="s">
        <v>1</v>
      </c>
      <c r="I124" s="243"/>
      <c r="J124" s="240"/>
      <c r="K124" s="240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135</v>
      </c>
      <c r="AU124" s="248" t="s">
        <v>87</v>
      </c>
      <c r="AV124" s="13" t="s">
        <v>85</v>
      </c>
      <c r="AW124" s="13" t="s">
        <v>33</v>
      </c>
      <c r="AX124" s="13" t="s">
        <v>77</v>
      </c>
      <c r="AY124" s="248" t="s">
        <v>122</v>
      </c>
    </row>
    <row r="125" s="13" customFormat="1">
      <c r="A125" s="13"/>
      <c r="B125" s="239"/>
      <c r="C125" s="240"/>
      <c r="D125" s="232" t="s">
        <v>135</v>
      </c>
      <c r="E125" s="241" t="s">
        <v>1</v>
      </c>
      <c r="F125" s="242" t="s">
        <v>376</v>
      </c>
      <c r="G125" s="240"/>
      <c r="H125" s="241" t="s">
        <v>1</v>
      </c>
      <c r="I125" s="243"/>
      <c r="J125" s="240"/>
      <c r="K125" s="240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135</v>
      </c>
      <c r="AU125" s="248" t="s">
        <v>87</v>
      </c>
      <c r="AV125" s="13" t="s">
        <v>85</v>
      </c>
      <c r="AW125" s="13" t="s">
        <v>33</v>
      </c>
      <c r="AX125" s="13" t="s">
        <v>77</v>
      </c>
      <c r="AY125" s="248" t="s">
        <v>122</v>
      </c>
    </row>
    <row r="126" s="14" customFormat="1">
      <c r="A126" s="14"/>
      <c r="B126" s="249"/>
      <c r="C126" s="250"/>
      <c r="D126" s="232" t="s">
        <v>135</v>
      </c>
      <c r="E126" s="251" t="s">
        <v>1</v>
      </c>
      <c r="F126" s="252" t="s">
        <v>377</v>
      </c>
      <c r="G126" s="250"/>
      <c r="H126" s="253">
        <v>152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135</v>
      </c>
      <c r="AU126" s="259" t="s">
        <v>87</v>
      </c>
      <c r="AV126" s="14" t="s">
        <v>87</v>
      </c>
      <c r="AW126" s="14" t="s">
        <v>33</v>
      </c>
      <c r="AX126" s="14" t="s">
        <v>77</v>
      </c>
      <c r="AY126" s="259" t="s">
        <v>122</v>
      </c>
    </row>
    <row r="127" s="16" customFormat="1">
      <c r="A127" s="16"/>
      <c r="B127" s="271"/>
      <c r="C127" s="272"/>
      <c r="D127" s="232" t="s">
        <v>135</v>
      </c>
      <c r="E127" s="273" t="s">
        <v>1</v>
      </c>
      <c r="F127" s="274" t="s">
        <v>144</v>
      </c>
      <c r="G127" s="272"/>
      <c r="H127" s="275">
        <v>152</v>
      </c>
      <c r="I127" s="276"/>
      <c r="J127" s="272"/>
      <c r="K127" s="272"/>
      <c r="L127" s="277"/>
      <c r="M127" s="278"/>
      <c r="N127" s="279"/>
      <c r="O127" s="279"/>
      <c r="P127" s="279"/>
      <c r="Q127" s="279"/>
      <c r="R127" s="279"/>
      <c r="S127" s="279"/>
      <c r="T127" s="280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1" t="s">
        <v>135</v>
      </c>
      <c r="AU127" s="281" t="s">
        <v>87</v>
      </c>
      <c r="AV127" s="16" t="s">
        <v>129</v>
      </c>
      <c r="AW127" s="16" t="s">
        <v>33</v>
      </c>
      <c r="AX127" s="16" t="s">
        <v>85</v>
      </c>
      <c r="AY127" s="281" t="s">
        <v>122</v>
      </c>
    </row>
    <row r="128" s="2" customFormat="1" ht="24.15" customHeight="1">
      <c r="A128" s="39"/>
      <c r="B128" s="40"/>
      <c r="C128" s="219" t="s">
        <v>87</v>
      </c>
      <c r="D128" s="219" t="s">
        <v>124</v>
      </c>
      <c r="E128" s="220" t="s">
        <v>378</v>
      </c>
      <c r="F128" s="221" t="s">
        <v>379</v>
      </c>
      <c r="G128" s="222" t="s">
        <v>372</v>
      </c>
      <c r="H128" s="223">
        <v>43</v>
      </c>
      <c r="I128" s="224"/>
      <c r="J128" s="225">
        <f>ROUND(I128*H128,2)</f>
        <v>0</v>
      </c>
      <c r="K128" s="221" t="s">
        <v>128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129</v>
      </c>
      <c r="AT128" s="230" t="s">
        <v>124</v>
      </c>
      <c r="AU128" s="230" t="s">
        <v>87</v>
      </c>
      <c r="AY128" s="18" t="s">
        <v>122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85</v>
      </c>
      <c r="BK128" s="231">
        <f>ROUND(I128*H128,2)</f>
        <v>0</v>
      </c>
      <c r="BL128" s="18" t="s">
        <v>129</v>
      </c>
      <c r="BM128" s="230" t="s">
        <v>380</v>
      </c>
    </row>
    <row r="129" s="2" customFormat="1">
      <c r="A129" s="39"/>
      <c r="B129" s="40"/>
      <c r="C129" s="41"/>
      <c r="D129" s="232" t="s">
        <v>131</v>
      </c>
      <c r="E129" s="41"/>
      <c r="F129" s="233" t="s">
        <v>381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131</v>
      </c>
      <c r="AU129" s="18" t="s">
        <v>87</v>
      </c>
    </row>
    <row r="130" s="2" customFormat="1">
      <c r="A130" s="39"/>
      <c r="B130" s="40"/>
      <c r="C130" s="41"/>
      <c r="D130" s="237" t="s">
        <v>133</v>
      </c>
      <c r="E130" s="41"/>
      <c r="F130" s="238" t="s">
        <v>382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87</v>
      </c>
    </row>
    <row r="131" s="13" customFormat="1">
      <c r="A131" s="13"/>
      <c r="B131" s="239"/>
      <c r="C131" s="240"/>
      <c r="D131" s="232" t="s">
        <v>135</v>
      </c>
      <c r="E131" s="241" t="s">
        <v>1</v>
      </c>
      <c r="F131" s="242" t="s">
        <v>150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135</v>
      </c>
      <c r="AU131" s="248" t="s">
        <v>87</v>
      </c>
      <c r="AV131" s="13" t="s">
        <v>85</v>
      </c>
      <c r="AW131" s="13" t="s">
        <v>33</v>
      </c>
      <c r="AX131" s="13" t="s">
        <v>77</v>
      </c>
      <c r="AY131" s="248" t="s">
        <v>122</v>
      </c>
    </row>
    <row r="132" s="13" customFormat="1">
      <c r="A132" s="13"/>
      <c r="B132" s="239"/>
      <c r="C132" s="240"/>
      <c r="D132" s="232" t="s">
        <v>135</v>
      </c>
      <c r="E132" s="241" t="s">
        <v>1</v>
      </c>
      <c r="F132" s="242" t="s">
        <v>383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135</v>
      </c>
      <c r="AU132" s="248" t="s">
        <v>87</v>
      </c>
      <c r="AV132" s="13" t="s">
        <v>85</v>
      </c>
      <c r="AW132" s="13" t="s">
        <v>33</v>
      </c>
      <c r="AX132" s="13" t="s">
        <v>77</v>
      </c>
      <c r="AY132" s="248" t="s">
        <v>122</v>
      </c>
    </row>
    <row r="133" s="14" customFormat="1">
      <c r="A133" s="14"/>
      <c r="B133" s="249"/>
      <c r="C133" s="250"/>
      <c r="D133" s="232" t="s">
        <v>135</v>
      </c>
      <c r="E133" s="251" t="s">
        <v>1</v>
      </c>
      <c r="F133" s="252" t="s">
        <v>384</v>
      </c>
      <c r="G133" s="250"/>
      <c r="H133" s="253">
        <v>43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135</v>
      </c>
      <c r="AU133" s="259" t="s">
        <v>87</v>
      </c>
      <c r="AV133" s="14" t="s">
        <v>87</v>
      </c>
      <c r="AW133" s="14" t="s">
        <v>33</v>
      </c>
      <c r="AX133" s="14" t="s">
        <v>77</v>
      </c>
      <c r="AY133" s="259" t="s">
        <v>122</v>
      </c>
    </row>
    <row r="134" s="16" customFormat="1">
      <c r="A134" s="16"/>
      <c r="B134" s="271"/>
      <c r="C134" s="272"/>
      <c r="D134" s="232" t="s">
        <v>135</v>
      </c>
      <c r="E134" s="273" t="s">
        <v>1</v>
      </c>
      <c r="F134" s="274" t="s">
        <v>144</v>
      </c>
      <c r="G134" s="272"/>
      <c r="H134" s="275">
        <v>43</v>
      </c>
      <c r="I134" s="276"/>
      <c r="J134" s="272"/>
      <c r="K134" s="272"/>
      <c r="L134" s="277"/>
      <c r="M134" s="278"/>
      <c r="N134" s="279"/>
      <c r="O134" s="279"/>
      <c r="P134" s="279"/>
      <c r="Q134" s="279"/>
      <c r="R134" s="279"/>
      <c r="S134" s="279"/>
      <c r="T134" s="280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81" t="s">
        <v>135</v>
      </c>
      <c r="AU134" s="281" t="s">
        <v>87</v>
      </c>
      <c r="AV134" s="16" t="s">
        <v>129</v>
      </c>
      <c r="AW134" s="16" t="s">
        <v>33</v>
      </c>
      <c r="AX134" s="16" t="s">
        <v>85</v>
      </c>
      <c r="AY134" s="281" t="s">
        <v>122</v>
      </c>
    </row>
    <row r="135" s="2" customFormat="1" ht="24.15" customHeight="1">
      <c r="A135" s="39"/>
      <c r="B135" s="40"/>
      <c r="C135" s="219" t="s">
        <v>143</v>
      </c>
      <c r="D135" s="219" t="s">
        <v>124</v>
      </c>
      <c r="E135" s="220" t="s">
        <v>385</v>
      </c>
      <c r="F135" s="221" t="s">
        <v>386</v>
      </c>
      <c r="G135" s="222" t="s">
        <v>372</v>
      </c>
      <c r="H135" s="223">
        <v>4</v>
      </c>
      <c r="I135" s="224"/>
      <c r="J135" s="225">
        <f>ROUND(I135*H135,2)</f>
        <v>0</v>
      </c>
      <c r="K135" s="221" t="s">
        <v>128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129</v>
      </c>
      <c r="AT135" s="230" t="s">
        <v>124</v>
      </c>
      <c r="AU135" s="230" t="s">
        <v>87</v>
      </c>
      <c r="AY135" s="18" t="s">
        <v>122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129</v>
      </c>
      <c r="BM135" s="230" t="s">
        <v>387</v>
      </c>
    </row>
    <row r="136" s="2" customFormat="1">
      <c r="A136" s="39"/>
      <c r="B136" s="40"/>
      <c r="C136" s="41"/>
      <c r="D136" s="232" t="s">
        <v>131</v>
      </c>
      <c r="E136" s="41"/>
      <c r="F136" s="233" t="s">
        <v>388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131</v>
      </c>
      <c r="AU136" s="18" t="s">
        <v>87</v>
      </c>
    </row>
    <row r="137" s="2" customFormat="1">
      <c r="A137" s="39"/>
      <c r="B137" s="40"/>
      <c r="C137" s="41"/>
      <c r="D137" s="237" t="s">
        <v>133</v>
      </c>
      <c r="E137" s="41"/>
      <c r="F137" s="238" t="s">
        <v>389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87</v>
      </c>
    </row>
    <row r="138" s="13" customFormat="1">
      <c r="A138" s="13"/>
      <c r="B138" s="239"/>
      <c r="C138" s="240"/>
      <c r="D138" s="232" t="s">
        <v>135</v>
      </c>
      <c r="E138" s="241" t="s">
        <v>1</v>
      </c>
      <c r="F138" s="242" t="s">
        <v>150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135</v>
      </c>
      <c r="AU138" s="248" t="s">
        <v>87</v>
      </c>
      <c r="AV138" s="13" t="s">
        <v>85</v>
      </c>
      <c r="AW138" s="13" t="s">
        <v>33</v>
      </c>
      <c r="AX138" s="13" t="s">
        <v>77</v>
      </c>
      <c r="AY138" s="248" t="s">
        <v>122</v>
      </c>
    </row>
    <row r="139" s="13" customFormat="1">
      <c r="A139" s="13"/>
      <c r="B139" s="239"/>
      <c r="C139" s="240"/>
      <c r="D139" s="232" t="s">
        <v>135</v>
      </c>
      <c r="E139" s="241" t="s">
        <v>1</v>
      </c>
      <c r="F139" s="242" t="s">
        <v>390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135</v>
      </c>
      <c r="AU139" s="248" t="s">
        <v>87</v>
      </c>
      <c r="AV139" s="13" t="s">
        <v>85</v>
      </c>
      <c r="AW139" s="13" t="s">
        <v>33</v>
      </c>
      <c r="AX139" s="13" t="s">
        <v>77</v>
      </c>
      <c r="AY139" s="248" t="s">
        <v>122</v>
      </c>
    </row>
    <row r="140" s="14" customFormat="1">
      <c r="A140" s="14"/>
      <c r="B140" s="249"/>
      <c r="C140" s="250"/>
      <c r="D140" s="232" t="s">
        <v>135</v>
      </c>
      <c r="E140" s="251" t="s">
        <v>1</v>
      </c>
      <c r="F140" s="252" t="s">
        <v>129</v>
      </c>
      <c r="G140" s="250"/>
      <c r="H140" s="253">
        <v>4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135</v>
      </c>
      <c r="AU140" s="259" t="s">
        <v>87</v>
      </c>
      <c r="AV140" s="14" t="s">
        <v>87</v>
      </c>
      <c r="AW140" s="14" t="s">
        <v>33</v>
      </c>
      <c r="AX140" s="14" t="s">
        <v>85</v>
      </c>
      <c r="AY140" s="259" t="s">
        <v>122</v>
      </c>
    </row>
    <row r="141" s="2" customFormat="1" ht="24.15" customHeight="1">
      <c r="A141" s="39"/>
      <c r="B141" s="40"/>
      <c r="C141" s="219" t="s">
        <v>129</v>
      </c>
      <c r="D141" s="219" t="s">
        <v>124</v>
      </c>
      <c r="E141" s="220" t="s">
        <v>391</v>
      </c>
      <c r="F141" s="221" t="s">
        <v>392</v>
      </c>
      <c r="G141" s="222" t="s">
        <v>372</v>
      </c>
      <c r="H141" s="223">
        <v>1</v>
      </c>
      <c r="I141" s="224"/>
      <c r="J141" s="225">
        <f>ROUND(I141*H141,2)</f>
        <v>0</v>
      </c>
      <c r="K141" s="221" t="s">
        <v>128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129</v>
      </c>
      <c r="AT141" s="230" t="s">
        <v>124</v>
      </c>
      <c r="AU141" s="230" t="s">
        <v>87</v>
      </c>
      <c r="AY141" s="18" t="s">
        <v>122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129</v>
      </c>
      <c r="BM141" s="230" t="s">
        <v>393</v>
      </c>
    </row>
    <row r="142" s="2" customFormat="1">
      <c r="A142" s="39"/>
      <c r="B142" s="40"/>
      <c r="C142" s="41"/>
      <c r="D142" s="232" t="s">
        <v>131</v>
      </c>
      <c r="E142" s="41"/>
      <c r="F142" s="233" t="s">
        <v>394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131</v>
      </c>
      <c r="AU142" s="18" t="s">
        <v>87</v>
      </c>
    </row>
    <row r="143" s="2" customFormat="1">
      <c r="A143" s="39"/>
      <c r="B143" s="40"/>
      <c r="C143" s="41"/>
      <c r="D143" s="237" t="s">
        <v>133</v>
      </c>
      <c r="E143" s="41"/>
      <c r="F143" s="238" t="s">
        <v>395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87</v>
      </c>
    </row>
    <row r="144" s="13" customFormat="1">
      <c r="A144" s="13"/>
      <c r="B144" s="239"/>
      <c r="C144" s="240"/>
      <c r="D144" s="232" t="s">
        <v>135</v>
      </c>
      <c r="E144" s="241" t="s">
        <v>1</v>
      </c>
      <c r="F144" s="242" t="s">
        <v>150</v>
      </c>
      <c r="G144" s="240"/>
      <c r="H144" s="241" t="s">
        <v>1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135</v>
      </c>
      <c r="AU144" s="248" t="s">
        <v>87</v>
      </c>
      <c r="AV144" s="13" t="s">
        <v>85</v>
      </c>
      <c r="AW144" s="13" t="s">
        <v>33</v>
      </c>
      <c r="AX144" s="13" t="s">
        <v>77</v>
      </c>
      <c r="AY144" s="248" t="s">
        <v>122</v>
      </c>
    </row>
    <row r="145" s="13" customFormat="1">
      <c r="A145" s="13"/>
      <c r="B145" s="239"/>
      <c r="C145" s="240"/>
      <c r="D145" s="232" t="s">
        <v>135</v>
      </c>
      <c r="E145" s="241" t="s">
        <v>1</v>
      </c>
      <c r="F145" s="242" t="s">
        <v>396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135</v>
      </c>
      <c r="AU145" s="248" t="s">
        <v>87</v>
      </c>
      <c r="AV145" s="13" t="s">
        <v>85</v>
      </c>
      <c r="AW145" s="13" t="s">
        <v>33</v>
      </c>
      <c r="AX145" s="13" t="s">
        <v>77</v>
      </c>
      <c r="AY145" s="248" t="s">
        <v>122</v>
      </c>
    </row>
    <row r="146" s="14" customFormat="1">
      <c r="A146" s="14"/>
      <c r="B146" s="249"/>
      <c r="C146" s="250"/>
      <c r="D146" s="232" t="s">
        <v>135</v>
      </c>
      <c r="E146" s="251" t="s">
        <v>1</v>
      </c>
      <c r="F146" s="252" t="s">
        <v>85</v>
      </c>
      <c r="G146" s="250"/>
      <c r="H146" s="253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135</v>
      </c>
      <c r="AU146" s="259" t="s">
        <v>87</v>
      </c>
      <c r="AV146" s="14" t="s">
        <v>87</v>
      </c>
      <c r="AW146" s="14" t="s">
        <v>33</v>
      </c>
      <c r="AX146" s="14" t="s">
        <v>85</v>
      </c>
      <c r="AY146" s="259" t="s">
        <v>122</v>
      </c>
    </row>
    <row r="147" s="2" customFormat="1" ht="24.15" customHeight="1">
      <c r="A147" s="39"/>
      <c r="B147" s="40"/>
      <c r="C147" s="219" t="s">
        <v>178</v>
      </c>
      <c r="D147" s="219" t="s">
        <v>124</v>
      </c>
      <c r="E147" s="220" t="s">
        <v>397</v>
      </c>
      <c r="F147" s="221" t="s">
        <v>398</v>
      </c>
      <c r="G147" s="222" t="s">
        <v>372</v>
      </c>
      <c r="H147" s="223">
        <v>1</v>
      </c>
      <c r="I147" s="224"/>
      <c r="J147" s="225">
        <f>ROUND(I147*H147,2)</f>
        <v>0</v>
      </c>
      <c r="K147" s="221" t="s">
        <v>128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129</v>
      </c>
      <c r="AT147" s="230" t="s">
        <v>124</v>
      </c>
      <c r="AU147" s="230" t="s">
        <v>87</v>
      </c>
      <c r="AY147" s="18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129</v>
      </c>
      <c r="BM147" s="230" t="s">
        <v>399</v>
      </c>
    </row>
    <row r="148" s="2" customFormat="1">
      <c r="A148" s="39"/>
      <c r="B148" s="40"/>
      <c r="C148" s="41"/>
      <c r="D148" s="232" t="s">
        <v>131</v>
      </c>
      <c r="E148" s="41"/>
      <c r="F148" s="233" t="s">
        <v>400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87</v>
      </c>
    </row>
    <row r="149" s="2" customFormat="1">
      <c r="A149" s="39"/>
      <c r="B149" s="40"/>
      <c r="C149" s="41"/>
      <c r="D149" s="237" t="s">
        <v>133</v>
      </c>
      <c r="E149" s="41"/>
      <c r="F149" s="238" t="s">
        <v>401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87</v>
      </c>
    </row>
    <row r="150" s="13" customFormat="1">
      <c r="A150" s="13"/>
      <c r="B150" s="239"/>
      <c r="C150" s="240"/>
      <c r="D150" s="232" t="s">
        <v>135</v>
      </c>
      <c r="E150" s="241" t="s">
        <v>1</v>
      </c>
      <c r="F150" s="242" t="s">
        <v>150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135</v>
      </c>
      <c r="AU150" s="248" t="s">
        <v>87</v>
      </c>
      <c r="AV150" s="13" t="s">
        <v>85</v>
      </c>
      <c r="AW150" s="13" t="s">
        <v>33</v>
      </c>
      <c r="AX150" s="13" t="s">
        <v>77</v>
      </c>
      <c r="AY150" s="248" t="s">
        <v>122</v>
      </c>
    </row>
    <row r="151" s="13" customFormat="1">
      <c r="A151" s="13"/>
      <c r="B151" s="239"/>
      <c r="C151" s="240"/>
      <c r="D151" s="232" t="s">
        <v>135</v>
      </c>
      <c r="E151" s="241" t="s">
        <v>1</v>
      </c>
      <c r="F151" s="242" t="s">
        <v>402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135</v>
      </c>
      <c r="AU151" s="248" t="s">
        <v>87</v>
      </c>
      <c r="AV151" s="13" t="s">
        <v>85</v>
      </c>
      <c r="AW151" s="13" t="s">
        <v>33</v>
      </c>
      <c r="AX151" s="13" t="s">
        <v>77</v>
      </c>
      <c r="AY151" s="248" t="s">
        <v>122</v>
      </c>
    </row>
    <row r="152" s="14" customFormat="1">
      <c r="A152" s="14"/>
      <c r="B152" s="249"/>
      <c r="C152" s="250"/>
      <c r="D152" s="232" t="s">
        <v>135</v>
      </c>
      <c r="E152" s="251" t="s">
        <v>1</v>
      </c>
      <c r="F152" s="252" t="s">
        <v>85</v>
      </c>
      <c r="G152" s="250"/>
      <c r="H152" s="253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135</v>
      </c>
      <c r="AU152" s="259" t="s">
        <v>87</v>
      </c>
      <c r="AV152" s="14" t="s">
        <v>87</v>
      </c>
      <c r="AW152" s="14" t="s">
        <v>33</v>
      </c>
      <c r="AX152" s="14" t="s">
        <v>77</v>
      </c>
      <c r="AY152" s="259" t="s">
        <v>122</v>
      </c>
    </row>
    <row r="153" s="16" customFormat="1">
      <c r="A153" s="16"/>
      <c r="B153" s="271"/>
      <c r="C153" s="272"/>
      <c r="D153" s="232" t="s">
        <v>135</v>
      </c>
      <c r="E153" s="273" t="s">
        <v>1</v>
      </c>
      <c r="F153" s="274" t="s">
        <v>144</v>
      </c>
      <c r="G153" s="272"/>
      <c r="H153" s="275">
        <v>1</v>
      </c>
      <c r="I153" s="276"/>
      <c r="J153" s="272"/>
      <c r="K153" s="272"/>
      <c r="L153" s="277"/>
      <c r="M153" s="278"/>
      <c r="N153" s="279"/>
      <c r="O153" s="279"/>
      <c r="P153" s="279"/>
      <c r="Q153" s="279"/>
      <c r="R153" s="279"/>
      <c r="S153" s="279"/>
      <c r="T153" s="280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1" t="s">
        <v>135</v>
      </c>
      <c r="AU153" s="281" t="s">
        <v>87</v>
      </c>
      <c r="AV153" s="16" t="s">
        <v>129</v>
      </c>
      <c r="AW153" s="16" t="s">
        <v>33</v>
      </c>
      <c r="AX153" s="16" t="s">
        <v>85</v>
      </c>
      <c r="AY153" s="281" t="s">
        <v>122</v>
      </c>
    </row>
    <row r="154" s="2" customFormat="1" ht="24.15" customHeight="1">
      <c r="A154" s="39"/>
      <c r="B154" s="40"/>
      <c r="C154" s="219" t="s">
        <v>189</v>
      </c>
      <c r="D154" s="219" t="s">
        <v>124</v>
      </c>
      <c r="E154" s="220" t="s">
        <v>403</v>
      </c>
      <c r="F154" s="221" t="s">
        <v>404</v>
      </c>
      <c r="G154" s="222" t="s">
        <v>372</v>
      </c>
      <c r="H154" s="223">
        <v>152</v>
      </c>
      <c r="I154" s="224"/>
      <c r="J154" s="225">
        <f>ROUND(I154*H154,2)</f>
        <v>0</v>
      </c>
      <c r="K154" s="221" t="s">
        <v>128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129</v>
      </c>
      <c r="AT154" s="230" t="s">
        <v>124</v>
      </c>
      <c r="AU154" s="230" t="s">
        <v>87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129</v>
      </c>
      <c r="BM154" s="230" t="s">
        <v>405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406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87</v>
      </c>
    </row>
    <row r="156" s="2" customFormat="1">
      <c r="A156" s="39"/>
      <c r="B156" s="40"/>
      <c r="C156" s="41"/>
      <c r="D156" s="237" t="s">
        <v>133</v>
      </c>
      <c r="E156" s="41"/>
      <c r="F156" s="238" t="s">
        <v>407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87</v>
      </c>
    </row>
    <row r="157" s="13" customFormat="1">
      <c r="A157" s="13"/>
      <c r="B157" s="239"/>
      <c r="C157" s="240"/>
      <c r="D157" s="232" t="s">
        <v>135</v>
      </c>
      <c r="E157" s="241" t="s">
        <v>1</v>
      </c>
      <c r="F157" s="242" t="s">
        <v>150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135</v>
      </c>
      <c r="AU157" s="248" t="s">
        <v>87</v>
      </c>
      <c r="AV157" s="13" t="s">
        <v>85</v>
      </c>
      <c r="AW157" s="13" t="s">
        <v>33</v>
      </c>
      <c r="AX157" s="13" t="s">
        <v>77</v>
      </c>
      <c r="AY157" s="248" t="s">
        <v>122</v>
      </c>
    </row>
    <row r="158" s="13" customFormat="1">
      <c r="A158" s="13"/>
      <c r="B158" s="239"/>
      <c r="C158" s="240"/>
      <c r="D158" s="232" t="s">
        <v>135</v>
      </c>
      <c r="E158" s="241" t="s">
        <v>1</v>
      </c>
      <c r="F158" s="242" t="s">
        <v>376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135</v>
      </c>
      <c r="AU158" s="248" t="s">
        <v>87</v>
      </c>
      <c r="AV158" s="13" t="s">
        <v>85</v>
      </c>
      <c r="AW158" s="13" t="s">
        <v>33</v>
      </c>
      <c r="AX158" s="13" t="s">
        <v>77</v>
      </c>
      <c r="AY158" s="248" t="s">
        <v>122</v>
      </c>
    </row>
    <row r="159" s="14" customFormat="1">
      <c r="A159" s="14"/>
      <c r="B159" s="249"/>
      <c r="C159" s="250"/>
      <c r="D159" s="232" t="s">
        <v>135</v>
      </c>
      <c r="E159" s="251" t="s">
        <v>1</v>
      </c>
      <c r="F159" s="252" t="s">
        <v>377</v>
      </c>
      <c r="G159" s="250"/>
      <c r="H159" s="253">
        <v>152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135</v>
      </c>
      <c r="AU159" s="259" t="s">
        <v>87</v>
      </c>
      <c r="AV159" s="14" t="s">
        <v>87</v>
      </c>
      <c r="AW159" s="14" t="s">
        <v>33</v>
      </c>
      <c r="AX159" s="14" t="s">
        <v>77</v>
      </c>
      <c r="AY159" s="259" t="s">
        <v>122</v>
      </c>
    </row>
    <row r="160" s="16" customFormat="1">
      <c r="A160" s="16"/>
      <c r="B160" s="271"/>
      <c r="C160" s="272"/>
      <c r="D160" s="232" t="s">
        <v>135</v>
      </c>
      <c r="E160" s="273" t="s">
        <v>1</v>
      </c>
      <c r="F160" s="274" t="s">
        <v>144</v>
      </c>
      <c r="G160" s="272"/>
      <c r="H160" s="275">
        <v>152</v>
      </c>
      <c r="I160" s="276"/>
      <c r="J160" s="272"/>
      <c r="K160" s="272"/>
      <c r="L160" s="277"/>
      <c r="M160" s="278"/>
      <c r="N160" s="279"/>
      <c r="O160" s="279"/>
      <c r="P160" s="279"/>
      <c r="Q160" s="279"/>
      <c r="R160" s="279"/>
      <c r="S160" s="279"/>
      <c r="T160" s="280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1" t="s">
        <v>135</v>
      </c>
      <c r="AU160" s="281" t="s">
        <v>87</v>
      </c>
      <c r="AV160" s="16" t="s">
        <v>129</v>
      </c>
      <c r="AW160" s="16" t="s">
        <v>33</v>
      </c>
      <c r="AX160" s="16" t="s">
        <v>85</v>
      </c>
      <c r="AY160" s="281" t="s">
        <v>122</v>
      </c>
    </row>
    <row r="161" s="2" customFormat="1" ht="33" customHeight="1">
      <c r="A161" s="39"/>
      <c r="B161" s="40"/>
      <c r="C161" s="219" t="s">
        <v>197</v>
      </c>
      <c r="D161" s="219" t="s">
        <v>124</v>
      </c>
      <c r="E161" s="220" t="s">
        <v>408</v>
      </c>
      <c r="F161" s="221" t="s">
        <v>409</v>
      </c>
      <c r="G161" s="222" t="s">
        <v>372</v>
      </c>
      <c r="H161" s="223">
        <v>44</v>
      </c>
      <c r="I161" s="224"/>
      <c r="J161" s="225">
        <f>ROUND(I161*H161,2)</f>
        <v>0</v>
      </c>
      <c r="K161" s="221" t="s">
        <v>128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129</v>
      </c>
      <c r="AT161" s="230" t="s">
        <v>124</v>
      </c>
      <c r="AU161" s="230" t="s">
        <v>87</v>
      </c>
      <c r="AY161" s="18" t="s">
        <v>122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85</v>
      </c>
      <c r="BK161" s="231">
        <f>ROUND(I161*H161,2)</f>
        <v>0</v>
      </c>
      <c r="BL161" s="18" t="s">
        <v>129</v>
      </c>
      <c r="BM161" s="230" t="s">
        <v>410</v>
      </c>
    </row>
    <row r="162" s="2" customFormat="1">
      <c r="A162" s="39"/>
      <c r="B162" s="40"/>
      <c r="C162" s="41"/>
      <c r="D162" s="232" t="s">
        <v>131</v>
      </c>
      <c r="E162" s="41"/>
      <c r="F162" s="233" t="s">
        <v>411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87</v>
      </c>
    </row>
    <row r="163" s="2" customFormat="1">
      <c r="A163" s="39"/>
      <c r="B163" s="40"/>
      <c r="C163" s="41"/>
      <c r="D163" s="237" t="s">
        <v>133</v>
      </c>
      <c r="E163" s="41"/>
      <c r="F163" s="238" t="s">
        <v>412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87</v>
      </c>
    </row>
    <row r="164" s="13" customFormat="1">
      <c r="A164" s="13"/>
      <c r="B164" s="239"/>
      <c r="C164" s="240"/>
      <c r="D164" s="232" t="s">
        <v>135</v>
      </c>
      <c r="E164" s="241" t="s">
        <v>1</v>
      </c>
      <c r="F164" s="242" t="s">
        <v>150</v>
      </c>
      <c r="G164" s="240"/>
      <c r="H164" s="241" t="s">
        <v>1</v>
      </c>
      <c r="I164" s="243"/>
      <c r="J164" s="240"/>
      <c r="K164" s="240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135</v>
      </c>
      <c r="AU164" s="248" t="s">
        <v>87</v>
      </c>
      <c r="AV164" s="13" t="s">
        <v>85</v>
      </c>
      <c r="AW164" s="13" t="s">
        <v>33</v>
      </c>
      <c r="AX164" s="13" t="s">
        <v>77</v>
      </c>
      <c r="AY164" s="248" t="s">
        <v>122</v>
      </c>
    </row>
    <row r="165" s="13" customFormat="1">
      <c r="A165" s="13"/>
      <c r="B165" s="239"/>
      <c r="C165" s="240"/>
      <c r="D165" s="232" t="s">
        <v>135</v>
      </c>
      <c r="E165" s="241" t="s">
        <v>1</v>
      </c>
      <c r="F165" s="242" t="s">
        <v>383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135</v>
      </c>
      <c r="AU165" s="248" t="s">
        <v>87</v>
      </c>
      <c r="AV165" s="13" t="s">
        <v>85</v>
      </c>
      <c r="AW165" s="13" t="s">
        <v>33</v>
      </c>
      <c r="AX165" s="13" t="s">
        <v>77</v>
      </c>
      <c r="AY165" s="248" t="s">
        <v>122</v>
      </c>
    </row>
    <row r="166" s="14" customFormat="1">
      <c r="A166" s="14"/>
      <c r="B166" s="249"/>
      <c r="C166" s="250"/>
      <c r="D166" s="232" t="s">
        <v>135</v>
      </c>
      <c r="E166" s="251" t="s">
        <v>1</v>
      </c>
      <c r="F166" s="252" t="s">
        <v>413</v>
      </c>
      <c r="G166" s="250"/>
      <c r="H166" s="253">
        <v>44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135</v>
      </c>
      <c r="AU166" s="259" t="s">
        <v>87</v>
      </c>
      <c r="AV166" s="14" t="s">
        <v>87</v>
      </c>
      <c r="AW166" s="14" t="s">
        <v>33</v>
      </c>
      <c r="AX166" s="14" t="s">
        <v>77</v>
      </c>
      <c r="AY166" s="259" t="s">
        <v>122</v>
      </c>
    </row>
    <row r="167" s="16" customFormat="1">
      <c r="A167" s="16"/>
      <c r="B167" s="271"/>
      <c r="C167" s="272"/>
      <c r="D167" s="232" t="s">
        <v>135</v>
      </c>
      <c r="E167" s="273" t="s">
        <v>1</v>
      </c>
      <c r="F167" s="274" t="s">
        <v>144</v>
      </c>
      <c r="G167" s="272"/>
      <c r="H167" s="275">
        <v>44</v>
      </c>
      <c r="I167" s="276"/>
      <c r="J167" s="272"/>
      <c r="K167" s="272"/>
      <c r="L167" s="277"/>
      <c r="M167" s="278"/>
      <c r="N167" s="279"/>
      <c r="O167" s="279"/>
      <c r="P167" s="279"/>
      <c r="Q167" s="279"/>
      <c r="R167" s="279"/>
      <c r="S167" s="279"/>
      <c r="T167" s="280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81" t="s">
        <v>135</v>
      </c>
      <c r="AU167" s="281" t="s">
        <v>87</v>
      </c>
      <c r="AV167" s="16" t="s">
        <v>129</v>
      </c>
      <c r="AW167" s="16" t="s">
        <v>33</v>
      </c>
      <c r="AX167" s="16" t="s">
        <v>85</v>
      </c>
      <c r="AY167" s="281" t="s">
        <v>122</v>
      </c>
    </row>
    <row r="168" s="2" customFormat="1" ht="33" customHeight="1">
      <c r="A168" s="39"/>
      <c r="B168" s="40"/>
      <c r="C168" s="219" t="s">
        <v>202</v>
      </c>
      <c r="D168" s="219" t="s">
        <v>124</v>
      </c>
      <c r="E168" s="220" t="s">
        <v>414</v>
      </c>
      <c r="F168" s="221" t="s">
        <v>415</v>
      </c>
      <c r="G168" s="222" t="s">
        <v>372</v>
      </c>
      <c r="H168" s="223">
        <v>1</v>
      </c>
      <c r="I168" s="224"/>
      <c r="J168" s="225">
        <f>ROUND(I168*H168,2)</f>
        <v>0</v>
      </c>
      <c r="K168" s="221" t="s">
        <v>128</v>
      </c>
      <c r="L168" s="45"/>
      <c r="M168" s="226" t="s">
        <v>1</v>
      </c>
      <c r="N168" s="227" t="s">
        <v>42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129</v>
      </c>
      <c r="AT168" s="230" t="s">
        <v>124</v>
      </c>
      <c r="AU168" s="230" t="s">
        <v>87</v>
      </c>
      <c r="AY168" s="18" t="s">
        <v>122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85</v>
      </c>
      <c r="BK168" s="231">
        <f>ROUND(I168*H168,2)</f>
        <v>0</v>
      </c>
      <c r="BL168" s="18" t="s">
        <v>129</v>
      </c>
      <c r="BM168" s="230" t="s">
        <v>416</v>
      </c>
    </row>
    <row r="169" s="2" customFormat="1">
      <c r="A169" s="39"/>
      <c r="B169" s="40"/>
      <c r="C169" s="41"/>
      <c r="D169" s="232" t="s">
        <v>131</v>
      </c>
      <c r="E169" s="41"/>
      <c r="F169" s="233" t="s">
        <v>417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87</v>
      </c>
    </row>
    <row r="170" s="2" customFormat="1">
      <c r="A170" s="39"/>
      <c r="B170" s="40"/>
      <c r="C170" s="41"/>
      <c r="D170" s="237" t="s">
        <v>133</v>
      </c>
      <c r="E170" s="41"/>
      <c r="F170" s="238" t="s">
        <v>418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87</v>
      </c>
    </row>
    <row r="171" s="13" customFormat="1">
      <c r="A171" s="13"/>
      <c r="B171" s="239"/>
      <c r="C171" s="240"/>
      <c r="D171" s="232" t="s">
        <v>135</v>
      </c>
      <c r="E171" s="241" t="s">
        <v>1</v>
      </c>
      <c r="F171" s="242" t="s">
        <v>150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87</v>
      </c>
      <c r="AV171" s="13" t="s">
        <v>85</v>
      </c>
      <c r="AW171" s="13" t="s">
        <v>33</v>
      </c>
      <c r="AX171" s="13" t="s">
        <v>77</v>
      </c>
      <c r="AY171" s="248" t="s">
        <v>122</v>
      </c>
    </row>
    <row r="172" s="13" customFormat="1">
      <c r="A172" s="13"/>
      <c r="B172" s="239"/>
      <c r="C172" s="240"/>
      <c r="D172" s="232" t="s">
        <v>135</v>
      </c>
      <c r="E172" s="241" t="s">
        <v>1</v>
      </c>
      <c r="F172" s="242" t="s">
        <v>396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135</v>
      </c>
      <c r="AU172" s="248" t="s">
        <v>87</v>
      </c>
      <c r="AV172" s="13" t="s">
        <v>85</v>
      </c>
      <c r="AW172" s="13" t="s">
        <v>33</v>
      </c>
      <c r="AX172" s="13" t="s">
        <v>77</v>
      </c>
      <c r="AY172" s="248" t="s">
        <v>122</v>
      </c>
    </row>
    <row r="173" s="14" customFormat="1">
      <c r="A173" s="14"/>
      <c r="B173" s="249"/>
      <c r="C173" s="250"/>
      <c r="D173" s="232" t="s">
        <v>135</v>
      </c>
      <c r="E173" s="251" t="s">
        <v>1</v>
      </c>
      <c r="F173" s="252" t="s">
        <v>85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135</v>
      </c>
      <c r="AU173" s="259" t="s">
        <v>87</v>
      </c>
      <c r="AV173" s="14" t="s">
        <v>87</v>
      </c>
      <c r="AW173" s="14" t="s">
        <v>33</v>
      </c>
      <c r="AX173" s="14" t="s">
        <v>85</v>
      </c>
      <c r="AY173" s="259" t="s">
        <v>122</v>
      </c>
    </row>
    <row r="174" s="2" customFormat="1" ht="21.75" customHeight="1">
      <c r="A174" s="39"/>
      <c r="B174" s="40"/>
      <c r="C174" s="219" t="s">
        <v>216</v>
      </c>
      <c r="D174" s="219" t="s">
        <v>124</v>
      </c>
      <c r="E174" s="220" t="s">
        <v>419</v>
      </c>
      <c r="F174" s="221" t="s">
        <v>420</v>
      </c>
      <c r="G174" s="222" t="s">
        <v>372</v>
      </c>
      <c r="H174" s="223">
        <v>11</v>
      </c>
      <c r="I174" s="224"/>
      <c r="J174" s="225">
        <f>ROUND(I174*H174,2)</f>
        <v>0</v>
      </c>
      <c r="K174" s="221" t="s">
        <v>128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129</v>
      </c>
      <c r="AT174" s="230" t="s">
        <v>124</v>
      </c>
      <c r="AU174" s="230" t="s">
        <v>87</v>
      </c>
      <c r="AY174" s="18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129</v>
      </c>
      <c r="BM174" s="230" t="s">
        <v>421</v>
      </c>
    </row>
    <row r="175" s="2" customFormat="1">
      <c r="A175" s="39"/>
      <c r="B175" s="40"/>
      <c r="C175" s="41"/>
      <c r="D175" s="232" t="s">
        <v>131</v>
      </c>
      <c r="E175" s="41"/>
      <c r="F175" s="233" t="s">
        <v>422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87</v>
      </c>
    </row>
    <row r="176" s="2" customFormat="1">
      <c r="A176" s="39"/>
      <c r="B176" s="40"/>
      <c r="C176" s="41"/>
      <c r="D176" s="237" t="s">
        <v>133</v>
      </c>
      <c r="E176" s="41"/>
      <c r="F176" s="238" t="s">
        <v>423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87</v>
      </c>
    </row>
    <row r="177" s="13" customFormat="1">
      <c r="A177" s="13"/>
      <c r="B177" s="239"/>
      <c r="C177" s="240"/>
      <c r="D177" s="232" t="s">
        <v>135</v>
      </c>
      <c r="E177" s="241" t="s">
        <v>1</v>
      </c>
      <c r="F177" s="242" t="s">
        <v>424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135</v>
      </c>
      <c r="AU177" s="248" t="s">
        <v>87</v>
      </c>
      <c r="AV177" s="13" t="s">
        <v>85</v>
      </c>
      <c r="AW177" s="13" t="s">
        <v>33</v>
      </c>
      <c r="AX177" s="13" t="s">
        <v>77</v>
      </c>
      <c r="AY177" s="248" t="s">
        <v>122</v>
      </c>
    </row>
    <row r="178" s="13" customFormat="1">
      <c r="A178" s="13"/>
      <c r="B178" s="239"/>
      <c r="C178" s="240"/>
      <c r="D178" s="232" t="s">
        <v>135</v>
      </c>
      <c r="E178" s="241" t="s">
        <v>1</v>
      </c>
      <c r="F178" s="242" t="s">
        <v>425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135</v>
      </c>
      <c r="AU178" s="248" t="s">
        <v>87</v>
      </c>
      <c r="AV178" s="13" t="s">
        <v>85</v>
      </c>
      <c r="AW178" s="13" t="s">
        <v>33</v>
      </c>
      <c r="AX178" s="13" t="s">
        <v>77</v>
      </c>
      <c r="AY178" s="248" t="s">
        <v>122</v>
      </c>
    </row>
    <row r="179" s="14" customFormat="1">
      <c r="A179" s="14"/>
      <c r="B179" s="249"/>
      <c r="C179" s="250"/>
      <c r="D179" s="232" t="s">
        <v>135</v>
      </c>
      <c r="E179" s="251" t="s">
        <v>1</v>
      </c>
      <c r="F179" s="252" t="s">
        <v>426</v>
      </c>
      <c r="G179" s="250"/>
      <c r="H179" s="253">
        <v>11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135</v>
      </c>
      <c r="AU179" s="259" t="s">
        <v>87</v>
      </c>
      <c r="AV179" s="14" t="s">
        <v>87</v>
      </c>
      <c r="AW179" s="14" t="s">
        <v>33</v>
      </c>
      <c r="AX179" s="14" t="s">
        <v>77</v>
      </c>
      <c r="AY179" s="259" t="s">
        <v>122</v>
      </c>
    </row>
    <row r="180" s="16" customFormat="1">
      <c r="A180" s="16"/>
      <c r="B180" s="271"/>
      <c r="C180" s="272"/>
      <c r="D180" s="232" t="s">
        <v>135</v>
      </c>
      <c r="E180" s="273" t="s">
        <v>1</v>
      </c>
      <c r="F180" s="274" t="s">
        <v>144</v>
      </c>
      <c r="G180" s="272"/>
      <c r="H180" s="275">
        <v>11</v>
      </c>
      <c r="I180" s="276"/>
      <c r="J180" s="272"/>
      <c r="K180" s="272"/>
      <c r="L180" s="277"/>
      <c r="M180" s="278"/>
      <c r="N180" s="279"/>
      <c r="O180" s="279"/>
      <c r="P180" s="279"/>
      <c r="Q180" s="279"/>
      <c r="R180" s="279"/>
      <c r="S180" s="279"/>
      <c r="T180" s="280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81" t="s">
        <v>135</v>
      </c>
      <c r="AU180" s="281" t="s">
        <v>87</v>
      </c>
      <c r="AV180" s="16" t="s">
        <v>129</v>
      </c>
      <c r="AW180" s="16" t="s">
        <v>33</v>
      </c>
      <c r="AX180" s="16" t="s">
        <v>85</v>
      </c>
      <c r="AY180" s="281" t="s">
        <v>122</v>
      </c>
    </row>
    <row r="181" s="2" customFormat="1" ht="44.25" customHeight="1">
      <c r="A181" s="39"/>
      <c r="B181" s="40"/>
      <c r="C181" s="219" t="s">
        <v>223</v>
      </c>
      <c r="D181" s="219" t="s">
        <v>124</v>
      </c>
      <c r="E181" s="220" t="s">
        <v>427</v>
      </c>
      <c r="F181" s="221" t="s">
        <v>428</v>
      </c>
      <c r="G181" s="222" t="s">
        <v>429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129</v>
      </c>
      <c r="AT181" s="230" t="s">
        <v>124</v>
      </c>
      <c r="AU181" s="230" t="s">
        <v>87</v>
      </c>
      <c r="AY181" s="18" t="s">
        <v>122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129</v>
      </c>
      <c r="BM181" s="230" t="s">
        <v>430</v>
      </c>
    </row>
    <row r="182" s="2" customFormat="1">
      <c r="A182" s="39"/>
      <c r="B182" s="40"/>
      <c r="C182" s="41"/>
      <c r="D182" s="232" t="s">
        <v>131</v>
      </c>
      <c r="E182" s="41"/>
      <c r="F182" s="233" t="s">
        <v>431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131</v>
      </c>
      <c r="AU182" s="18" t="s">
        <v>87</v>
      </c>
    </row>
    <row r="183" s="13" customFormat="1">
      <c r="A183" s="13"/>
      <c r="B183" s="239"/>
      <c r="C183" s="240"/>
      <c r="D183" s="232" t="s">
        <v>135</v>
      </c>
      <c r="E183" s="241" t="s">
        <v>1</v>
      </c>
      <c r="F183" s="242" t="s">
        <v>432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135</v>
      </c>
      <c r="AU183" s="248" t="s">
        <v>87</v>
      </c>
      <c r="AV183" s="13" t="s">
        <v>85</v>
      </c>
      <c r="AW183" s="13" t="s">
        <v>33</v>
      </c>
      <c r="AX183" s="13" t="s">
        <v>77</v>
      </c>
      <c r="AY183" s="248" t="s">
        <v>122</v>
      </c>
    </row>
    <row r="184" s="13" customFormat="1">
      <c r="A184" s="13"/>
      <c r="B184" s="239"/>
      <c r="C184" s="240"/>
      <c r="D184" s="232" t="s">
        <v>135</v>
      </c>
      <c r="E184" s="241" t="s">
        <v>1</v>
      </c>
      <c r="F184" s="242" t="s">
        <v>433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135</v>
      </c>
      <c r="AU184" s="248" t="s">
        <v>87</v>
      </c>
      <c r="AV184" s="13" t="s">
        <v>85</v>
      </c>
      <c r="AW184" s="13" t="s">
        <v>33</v>
      </c>
      <c r="AX184" s="13" t="s">
        <v>77</v>
      </c>
      <c r="AY184" s="248" t="s">
        <v>122</v>
      </c>
    </row>
    <row r="185" s="14" customFormat="1">
      <c r="A185" s="14"/>
      <c r="B185" s="249"/>
      <c r="C185" s="250"/>
      <c r="D185" s="232" t="s">
        <v>135</v>
      </c>
      <c r="E185" s="251" t="s">
        <v>1</v>
      </c>
      <c r="F185" s="252" t="s">
        <v>85</v>
      </c>
      <c r="G185" s="250"/>
      <c r="H185" s="253">
        <v>1</v>
      </c>
      <c r="I185" s="254"/>
      <c r="J185" s="250"/>
      <c r="K185" s="250"/>
      <c r="L185" s="255"/>
      <c r="M185" s="297"/>
      <c r="N185" s="298"/>
      <c r="O185" s="298"/>
      <c r="P185" s="298"/>
      <c r="Q185" s="298"/>
      <c r="R185" s="298"/>
      <c r="S185" s="298"/>
      <c r="T185" s="29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135</v>
      </c>
      <c r="AU185" s="259" t="s">
        <v>87</v>
      </c>
      <c r="AV185" s="14" t="s">
        <v>87</v>
      </c>
      <c r="AW185" s="14" t="s">
        <v>33</v>
      </c>
      <c r="AX185" s="14" t="s">
        <v>85</v>
      </c>
      <c r="AY185" s="259" t="s">
        <v>122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68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LDDM3O6iSOcIIG8WAlZaz6FgtwRd1J3QfVIK+ZM8gxvwBvzpBa0L+It23LYFoK7ZDjxjN/Irt9RqPKEXZAjtSw==" hashValue="C7asLWGmh9gCwl8kG9oJyTTaIHhLvOG39Ovi6D/iIv7KI6reucwqh0fo7da2plE3GOjV5W7tIxUd8AuFfnZbqA==" algorithmName="SHA-512" password="CC35"/>
  <autoFilter ref="C117:K18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3" r:id="rId1" display="https://podminky.urs.cz/item/CS_URS_2022_02/112101101"/>
    <hyperlink ref="F130" r:id="rId2" display="https://podminky.urs.cz/item/CS_URS_2022_02/112101102"/>
    <hyperlink ref="F137" r:id="rId3" display="https://podminky.urs.cz/item/CS_URS_2022_02/112101103"/>
    <hyperlink ref="F143" r:id="rId4" display="https://podminky.urs.cz/item/CS_URS_2022_02/112101104"/>
    <hyperlink ref="F149" r:id="rId5" display="https://podminky.urs.cz/item/CS_URS_2022_02/112101122"/>
    <hyperlink ref="F156" r:id="rId6" display="https://podminky.urs.cz/item/CS_URS_2022_02/112155115"/>
    <hyperlink ref="F163" r:id="rId7" display="https://podminky.urs.cz/item/CS_URS_2022_02/112155121"/>
    <hyperlink ref="F170" r:id="rId8" display="https://podminky.urs.cz/item/CS_URS_2022_02/112155125"/>
    <hyperlink ref="F176" r:id="rId9" display="https://podminky.urs.cz/item/CS_URS_2022_02/11225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Revitalizace - HOZ Bohdalovice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ROUND((SUM(BE119:BE200)),  2)</f>
        <v>0</v>
      </c>
      <c r="G33" s="39"/>
      <c r="H33" s="39"/>
      <c r="I33" s="156">
        <v>0.20999999999999999</v>
      </c>
      <c r="J33" s="155">
        <f>ROUND(((SUM(BE119:BE200))*I33),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ROUND((SUM(BF119:BF200)),  2)</f>
        <v>0</v>
      </c>
      <c r="G34" s="39"/>
      <c r="H34" s="39"/>
      <c r="I34" s="156">
        <v>0.14999999999999999</v>
      </c>
      <c r="J34" s="155">
        <f>ROUND(((SUM(BF119:BF200))*I34),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ROUND((SUM(BG119:BG200)),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ROUND((SUM(BH119:BH200)),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ROUND((SUM(BI119:BI200)),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- HOZ Bohdalovice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SO.3. - Výsadby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Bohdalovice</v>
      </c>
      <c r="G89" s="41"/>
      <c r="H89" s="41"/>
      <c r="I89" s="33" t="s">
        <v>23</v>
      </c>
      <c r="J89" s="80" t="str">
        <f>IF(J12="","",J12)</f>
        <v>21. 11. 2022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Státní pozemkový úřad</v>
      </c>
      <c r="G91" s="41"/>
      <c r="H91" s="41"/>
      <c r="I91" s="33" t="s">
        <v>31</v>
      </c>
      <c r="J91" s="37" t="str">
        <f>E21</f>
        <v>Ing. Josef Bím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Vodohospodářský rozvoj a výstavba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J197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Revitalizace - HOZ Bohdalovice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SO.3. - Výsadby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21</v>
      </c>
      <c r="D113" s="41"/>
      <c r="E113" s="41"/>
      <c r="F113" s="28" t="str">
        <f>F12</f>
        <v>Bohdalovice</v>
      </c>
      <c r="G113" s="41"/>
      <c r="H113" s="41"/>
      <c r="I113" s="33" t="s">
        <v>23</v>
      </c>
      <c r="J113" s="80" t="str">
        <f>IF(J12="","",J12)</f>
        <v>21. 11. 2022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25</v>
      </c>
      <c r="D115" s="41"/>
      <c r="E115" s="41"/>
      <c r="F115" s="28" t="str">
        <f>E15</f>
        <v>Státní pozemkový úřad</v>
      </c>
      <c r="G115" s="41"/>
      <c r="H115" s="41"/>
      <c r="I115" s="33" t="s">
        <v>31</v>
      </c>
      <c r="J115" s="37" t="str">
        <f>E21</f>
        <v>Ing. Josef Bím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34</v>
      </c>
      <c r="J116" s="37" t="str">
        <f>E24</f>
        <v>Vodohospodářský rozvoj a výstavba a.s.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108</v>
      </c>
      <c r="D118" s="195" t="s">
        <v>62</v>
      </c>
      <c r="E118" s="195" t="s">
        <v>58</v>
      </c>
      <c r="F118" s="195" t="s">
        <v>59</v>
      </c>
      <c r="G118" s="195" t="s">
        <v>109</v>
      </c>
      <c r="H118" s="195" t="s">
        <v>110</v>
      </c>
      <c r="I118" s="195" t="s">
        <v>111</v>
      </c>
      <c r="J118" s="195" t="s">
        <v>101</v>
      </c>
      <c r="K118" s="196" t="s">
        <v>112</v>
      </c>
      <c r="L118" s="197"/>
      <c r="M118" s="101" t="s">
        <v>1</v>
      </c>
      <c r="N118" s="102" t="s">
        <v>41</v>
      </c>
      <c r="O118" s="102" t="s">
        <v>113</v>
      </c>
      <c r="P118" s="102" t="s">
        <v>114</v>
      </c>
      <c r="Q118" s="102" t="s">
        <v>115</v>
      </c>
      <c r="R118" s="102" t="s">
        <v>116</v>
      </c>
      <c r="S118" s="102" t="s">
        <v>117</v>
      </c>
      <c r="T118" s="103" t="s">
        <v>118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119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0.9666846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103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76</v>
      </c>
      <c r="E120" s="206" t="s">
        <v>120</v>
      </c>
      <c r="F120" s="206" t="s">
        <v>121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P121+P197</f>
        <v>0</v>
      </c>
      <c r="Q120" s="211"/>
      <c r="R120" s="212">
        <f>R121+R197</f>
        <v>0.9666846</v>
      </c>
      <c r="S120" s="211"/>
      <c r="T120" s="213">
        <f>T121+T197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85</v>
      </c>
      <c r="AT120" s="215" t="s">
        <v>76</v>
      </c>
      <c r="AU120" s="215" t="s">
        <v>77</v>
      </c>
      <c r="AY120" s="214" t="s">
        <v>122</v>
      </c>
      <c r="BK120" s="216">
        <f>BK121+BK197</f>
        <v>0</v>
      </c>
    </row>
    <row r="121" s="12" customFormat="1" ht="22.8" customHeight="1">
      <c r="A121" s="12"/>
      <c r="B121" s="203"/>
      <c r="C121" s="204"/>
      <c r="D121" s="205" t="s">
        <v>76</v>
      </c>
      <c r="E121" s="217" t="s">
        <v>85</v>
      </c>
      <c r="F121" s="217" t="s">
        <v>123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SUM(P122:P196)</f>
        <v>0</v>
      </c>
      <c r="Q121" s="211"/>
      <c r="R121" s="212">
        <f>SUM(R122:R196)</f>
        <v>0.9666846</v>
      </c>
      <c r="S121" s="211"/>
      <c r="T121" s="213">
        <f>SUM(T122:T196)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85</v>
      </c>
      <c r="AY121" s="214" t="s">
        <v>122</v>
      </c>
      <c r="BK121" s="216">
        <f>SUM(BK122:BK196)</f>
        <v>0</v>
      </c>
    </row>
    <row r="122" s="2" customFormat="1" ht="24.15" customHeight="1">
      <c r="A122" s="39"/>
      <c r="B122" s="40"/>
      <c r="C122" s="219" t="s">
        <v>85</v>
      </c>
      <c r="D122" s="219" t="s">
        <v>124</v>
      </c>
      <c r="E122" s="220" t="s">
        <v>435</v>
      </c>
      <c r="F122" s="221" t="s">
        <v>436</v>
      </c>
      <c r="G122" s="222" t="s">
        <v>372</v>
      </c>
      <c r="H122" s="223">
        <v>32</v>
      </c>
      <c r="I122" s="224"/>
      <c r="J122" s="225">
        <f>ROUND(I122*H122,2)</f>
        <v>0</v>
      </c>
      <c r="K122" s="221" t="s">
        <v>128</v>
      </c>
      <c r="L122" s="45"/>
      <c r="M122" s="226" t="s">
        <v>1</v>
      </c>
      <c r="N122" s="227" t="s">
        <v>42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129</v>
      </c>
      <c r="AT122" s="230" t="s">
        <v>124</v>
      </c>
      <c r="AU122" s="230" t="s">
        <v>87</v>
      </c>
      <c r="AY122" s="18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85</v>
      </c>
      <c r="BK122" s="231">
        <f>ROUND(I122*H122,2)</f>
        <v>0</v>
      </c>
      <c r="BL122" s="18" t="s">
        <v>129</v>
      </c>
      <c r="BM122" s="230" t="s">
        <v>437</v>
      </c>
    </row>
    <row r="123" s="2" customFormat="1">
      <c r="A123" s="39"/>
      <c r="B123" s="40"/>
      <c r="C123" s="41"/>
      <c r="D123" s="232" t="s">
        <v>131</v>
      </c>
      <c r="E123" s="41"/>
      <c r="F123" s="233" t="s">
        <v>438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87</v>
      </c>
    </row>
    <row r="124" s="2" customFormat="1">
      <c r="A124" s="39"/>
      <c r="B124" s="40"/>
      <c r="C124" s="41"/>
      <c r="D124" s="237" t="s">
        <v>133</v>
      </c>
      <c r="E124" s="41"/>
      <c r="F124" s="238" t="s">
        <v>439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87</v>
      </c>
    </row>
    <row r="125" s="13" customFormat="1">
      <c r="A125" s="13"/>
      <c r="B125" s="239"/>
      <c r="C125" s="240"/>
      <c r="D125" s="232" t="s">
        <v>135</v>
      </c>
      <c r="E125" s="241" t="s">
        <v>1</v>
      </c>
      <c r="F125" s="242" t="s">
        <v>440</v>
      </c>
      <c r="G125" s="240"/>
      <c r="H125" s="241" t="s">
        <v>1</v>
      </c>
      <c r="I125" s="243"/>
      <c r="J125" s="240"/>
      <c r="K125" s="240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135</v>
      </c>
      <c r="AU125" s="248" t="s">
        <v>87</v>
      </c>
      <c r="AV125" s="13" t="s">
        <v>85</v>
      </c>
      <c r="AW125" s="13" t="s">
        <v>33</v>
      </c>
      <c r="AX125" s="13" t="s">
        <v>77</v>
      </c>
      <c r="AY125" s="248" t="s">
        <v>122</v>
      </c>
    </row>
    <row r="126" s="14" customFormat="1">
      <c r="A126" s="14"/>
      <c r="B126" s="249"/>
      <c r="C126" s="250"/>
      <c r="D126" s="232" t="s">
        <v>135</v>
      </c>
      <c r="E126" s="251" t="s">
        <v>1</v>
      </c>
      <c r="F126" s="252" t="s">
        <v>441</v>
      </c>
      <c r="G126" s="250"/>
      <c r="H126" s="253">
        <v>32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135</v>
      </c>
      <c r="AU126" s="259" t="s">
        <v>87</v>
      </c>
      <c r="AV126" s="14" t="s">
        <v>87</v>
      </c>
      <c r="AW126" s="14" t="s">
        <v>33</v>
      </c>
      <c r="AX126" s="14" t="s">
        <v>85</v>
      </c>
      <c r="AY126" s="259" t="s">
        <v>122</v>
      </c>
    </row>
    <row r="127" s="2" customFormat="1" ht="24.15" customHeight="1">
      <c r="A127" s="39"/>
      <c r="B127" s="40"/>
      <c r="C127" s="219" t="s">
        <v>87</v>
      </c>
      <c r="D127" s="219" t="s">
        <v>124</v>
      </c>
      <c r="E127" s="220" t="s">
        <v>442</v>
      </c>
      <c r="F127" s="221" t="s">
        <v>443</v>
      </c>
      <c r="G127" s="222" t="s">
        <v>372</v>
      </c>
      <c r="H127" s="223">
        <v>32</v>
      </c>
      <c r="I127" s="224"/>
      <c r="J127" s="225">
        <f>ROUND(I127*H127,2)</f>
        <v>0</v>
      </c>
      <c r="K127" s="221" t="s">
        <v>128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129</v>
      </c>
      <c r="AT127" s="230" t="s">
        <v>124</v>
      </c>
      <c r="AU127" s="230" t="s">
        <v>87</v>
      </c>
      <c r="AY127" s="18" t="s">
        <v>122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129</v>
      </c>
      <c r="BM127" s="230" t="s">
        <v>444</v>
      </c>
    </row>
    <row r="128" s="2" customFormat="1">
      <c r="A128" s="39"/>
      <c r="B128" s="40"/>
      <c r="C128" s="41"/>
      <c r="D128" s="232" t="s">
        <v>131</v>
      </c>
      <c r="E128" s="41"/>
      <c r="F128" s="233" t="s">
        <v>445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87</v>
      </c>
    </row>
    <row r="129" s="2" customFormat="1">
      <c r="A129" s="39"/>
      <c r="B129" s="40"/>
      <c r="C129" s="41"/>
      <c r="D129" s="237" t="s">
        <v>133</v>
      </c>
      <c r="E129" s="41"/>
      <c r="F129" s="238" t="s">
        <v>446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87</v>
      </c>
    </row>
    <row r="130" s="13" customFormat="1">
      <c r="A130" s="13"/>
      <c r="B130" s="239"/>
      <c r="C130" s="240"/>
      <c r="D130" s="232" t="s">
        <v>135</v>
      </c>
      <c r="E130" s="241" t="s">
        <v>1</v>
      </c>
      <c r="F130" s="242" t="s">
        <v>221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135</v>
      </c>
      <c r="AU130" s="248" t="s">
        <v>87</v>
      </c>
      <c r="AV130" s="13" t="s">
        <v>85</v>
      </c>
      <c r="AW130" s="13" t="s">
        <v>33</v>
      </c>
      <c r="AX130" s="13" t="s">
        <v>77</v>
      </c>
      <c r="AY130" s="248" t="s">
        <v>122</v>
      </c>
    </row>
    <row r="131" s="13" customFormat="1">
      <c r="A131" s="13"/>
      <c r="B131" s="239"/>
      <c r="C131" s="240"/>
      <c r="D131" s="232" t="s">
        <v>135</v>
      </c>
      <c r="E131" s="241" t="s">
        <v>1</v>
      </c>
      <c r="F131" s="242" t="s">
        <v>447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135</v>
      </c>
      <c r="AU131" s="248" t="s">
        <v>87</v>
      </c>
      <c r="AV131" s="13" t="s">
        <v>85</v>
      </c>
      <c r="AW131" s="13" t="s">
        <v>33</v>
      </c>
      <c r="AX131" s="13" t="s">
        <v>77</v>
      </c>
      <c r="AY131" s="248" t="s">
        <v>122</v>
      </c>
    </row>
    <row r="132" s="14" customFormat="1">
      <c r="A132" s="14"/>
      <c r="B132" s="249"/>
      <c r="C132" s="250"/>
      <c r="D132" s="232" t="s">
        <v>135</v>
      </c>
      <c r="E132" s="251" t="s">
        <v>1</v>
      </c>
      <c r="F132" s="252" t="s">
        <v>448</v>
      </c>
      <c r="G132" s="250"/>
      <c r="H132" s="253">
        <v>32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135</v>
      </c>
      <c r="AU132" s="259" t="s">
        <v>87</v>
      </c>
      <c r="AV132" s="14" t="s">
        <v>87</v>
      </c>
      <c r="AW132" s="14" t="s">
        <v>33</v>
      </c>
      <c r="AX132" s="14" t="s">
        <v>85</v>
      </c>
      <c r="AY132" s="259" t="s">
        <v>122</v>
      </c>
    </row>
    <row r="133" s="2" customFormat="1" ht="24.15" customHeight="1">
      <c r="A133" s="39"/>
      <c r="B133" s="40"/>
      <c r="C133" s="219" t="s">
        <v>143</v>
      </c>
      <c r="D133" s="219" t="s">
        <v>124</v>
      </c>
      <c r="E133" s="220" t="s">
        <v>449</v>
      </c>
      <c r="F133" s="221" t="s">
        <v>450</v>
      </c>
      <c r="G133" s="222" t="s">
        <v>372</v>
      </c>
      <c r="H133" s="223">
        <v>32</v>
      </c>
      <c r="I133" s="224"/>
      <c r="J133" s="225">
        <f>ROUND(I133*H133,2)</f>
        <v>0</v>
      </c>
      <c r="K133" s="221" t="s">
        <v>128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129</v>
      </c>
      <c r="AT133" s="230" t="s">
        <v>124</v>
      </c>
      <c r="AU133" s="230" t="s">
        <v>87</v>
      </c>
      <c r="AY133" s="18" t="s">
        <v>122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129</v>
      </c>
      <c r="BM133" s="230" t="s">
        <v>451</v>
      </c>
    </row>
    <row r="134" s="2" customFormat="1">
      <c r="A134" s="39"/>
      <c r="B134" s="40"/>
      <c r="C134" s="41"/>
      <c r="D134" s="232" t="s">
        <v>131</v>
      </c>
      <c r="E134" s="41"/>
      <c r="F134" s="233" t="s">
        <v>452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87</v>
      </c>
    </row>
    <row r="135" s="2" customFormat="1">
      <c r="A135" s="39"/>
      <c r="B135" s="40"/>
      <c r="C135" s="41"/>
      <c r="D135" s="237" t="s">
        <v>133</v>
      </c>
      <c r="E135" s="41"/>
      <c r="F135" s="238" t="s">
        <v>453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133</v>
      </c>
      <c r="AU135" s="18" t="s">
        <v>87</v>
      </c>
    </row>
    <row r="136" s="13" customFormat="1">
      <c r="A136" s="13"/>
      <c r="B136" s="239"/>
      <c r="C136" s="240"/>
      <c r="D136" s="232" t="s">
        <v>135</v>
      </c>
      <c r="E136" s="241" t="s">
        <v>1</v>
      </c>
      <c r="F136" s="242" t="s">
        <v>221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135</v>
      </c>
      <c r="AU136" s="248" t="s">
        <v>87</v>
      </c>
      <c r="AV136" s="13" t="s">
        <v>85</v>
      </c>
      <c r="AW136" s="13" t="s">
        <v>33</v>
      </c>
      <c r="AX136" s="13" t="s">
        <v>77</v>
      </c>
      <c r="AY136" s="248" t="s">
        <v>122</v>
      </c>
    </row>
    <row r="137" s="13" customFormat="1">
      <c r="A137" s="13"/>
      <c r="B137" s="239"/>
      <c r="C137" s="240"/>
      <c r="D137" s="232" t="s">
        <v>135</v>
      </c>
      <c r="E137" s="241" t="s">
        <v>1</v>
      </c>
      <c r="F137" s="242" t="s">
        <v>447</v>
      </c>
      <c r="G137" s="240"/>
      <c r="H137" s="241" t="s">
        <v>1</v>
      </c>
      <c r="I137" s="243"/>
      <c r="J137" s="240"/>
      <c r="K137" s="240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135</v>
      </c>
      <c r="AU137" s="248" t="s">
        <v>87</v>
      </c>
      <c r="AV137" s="13" t="s">
        <v>85</v>
      </c>
      <c r="AW137" s="13" t="s">
        <v>33</v>
      </c>
      <c r="AX137" s="13" t="s">
        <v>77</v>
      </c>
      <c r="AY137" s="248" t="s">
        <v>122</v>
      </c>
    </row>
    <row r="138" s="14" customFormat="1">
      <c r="A138" s="14"/>
      <c r="B138" s="249"/>
      <c r="C138" s="250"/>
      <c r="D138" s="232" t="s">
        <v>135</v>
      </c>
      <c r="E138" s="251" t="s">
        <v>1</v>
      </c>
      <c r="F138" s="252" t="s">
        <v>448</v>
      </c>
      <c r="G138" s="250"/>
      <c r="H138" s="253">
        <v>32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135</v>
      </c>
      <c r="AU138" s="259" t="s">
        <v>87</v>
      </c>
      <c r="AV138" s="14" t="s">
        <v>87</v>
      </c>
      <c r="AW138" s="14" t="s">
        <v>33</v>
      </c>
      <c r="AX138" s="14" t="s">
        <v>85</v>
      </c>
      <c r="AY138" s="259" t="s">
        <v>122</v>
      </c>
    </row>
    <row r="139" s="2" customFormat="1" ht="24.15" customHeight="1">
      <c r="A139" s="39"/>
      <c r="B139" s="40"/>
      <c r="C139" s="219" t="s">
        <v>129</v>
      </c>
      <c r="D139" s="219" t="s">
        <v>124</v>
      </c>
      <c r="E139" s="220" t="s">
        <v>454</v>
      </c>
      <c r="F139" s="221" t="s">
        <v>455</v>
      </c>
      <c r="G139" s="222" t="s">
        <v>372</v>
      </c>
      <c r="H139" s="223">
        <v>32</v>
      </c>
      <c r="I139" s="224"/>
      <c r="J139" s="225">
        <f>ROUND(I139*H139,2)</f>
        <v>0</v>
      </c>
      <c r="K139" s="221" t="s">
        <v>128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129</v>
      </c>
      <c r="AT139" s="230" t="s">
        <v>124</v>
      </c>
      <c r="AU139" s="230" t="s">
        <v>87</v>
      </c>
      <c r="AY139" s="18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129</v>
      </c>
      <c r="BM139" s="230" t="s">
        <v>456</v>
      </c>
    </row>
    <row r="140" s="2" customFormat="1">
      <c r="A140" s="39"/>
      <c r="B140" s="40"/>
      <c r="C140" s="41"/>
      <c r="D140" s="232" t="s">
        <v>131</v>
      </c>
      <c r="E140" s="41"/>
      <c r="F140" s="233" t="s">
        <v>457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87</v>
      </c>
    </row>
    <row r="141" s="2" customFormat="1">
      <c r="A141" s="39"/>
      <c r="B141" s="40"/>
      <c r="C141" s="41"/>
      <c r="D141" s="237" t="s">
        <v>133</v>
      </c>
      <c r="E141" s="41"/>
      <c r="F141" s="238" t="s">
        <v>458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133</v>
      </c>
      <c r="AU141" s="18" t="s">
        <v>87</v>
      </c>
    </row>
    <row r="142" s="13" customFormat="1">
      <c r="A142" s="13"/>
      <c r="B142" s="239"/>
      <c r="C142" s="240"/>
      <c r="D142" s="232" t="s">
        <v>135</v>
      </c>
      <c r="E142" s="241" t="s">
        <v>1</v>
      </c>
      <c r="F142" s="242" t="s">
        <v>221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135</v>
      </c>
      <c r="AU142" s="248" t="s">
        <v>87</v>
      </c>
      <c r="AV142" s="13" t="s">
        <v>85</v>
      </c>
      <c r="AW142" s="13" t="s">
        <v>33</v>
      </c>
      <c r="AX142" s="13" t="s">
        <v>77</v>
      </c>
      <c r="AY142" s="248" t="s">
        <v>122</v>
      </c>
    </row>
    <row r="143" s="13" customFormat="1">
      <c r="A143" s="13"/>
      <c r="B143" s="239"/>
      <c r="C143" s="240"/>
      <c r="D143" s="232" t="s">
        <v>135</v>
      </c>
      <c r="E143" s="241" t="s">
        <v>1</v>
      </c>
      <c r="F143" s="242" t="s">
        <v>447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135</v>
      </c>
      <c r="AU143" s="248" t="s">
        <v>87</v>
      </c>
      <c r="AV143" s="13" t="s">
        <v>85</v>
      </c>
      <c r="AW143" s="13" t="s">
        <v>33</v>
      </c>
      <c r="AX143" s="13" t="s">
        <v>77</v>
      </c>
      <c r="AY143" s="248" t="s">
        <v>122</v>
      </c>
    </row>
    <row r="144" s="14" customFormat="1">
      <c r="A144" s="14"/>
      <c r="B144" s="249"/>
      <c r="C144" s="250"/>
      <c r="D144" s="232" t="s">
        <v>135</v>
      </c>
      <c r="E144" s="251" t="s">
        <v>1</v>
      </c>
      <c r="F144" s="252" t="s">
        <v>448</v>
      </c>
      <c r="G144" s="250"/>
      <c r="H144" s="253">
        <v>32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135</v>
      </c>
      <c r="AU144" s="259" t="s">
        <v>87</v>
      </c>
      <c r="AV144" s="14" t="s">
        <v>87</v>
      </c>
      <c r="AW144" s="14" t="s">
        <v>33</v>
      </c>
      <c r="AX144" s="14" t="s">
        <v>77</v>
      </c>
      <c r="AY144" s="259" t="s">
        <v>122</v>
      </c>
    </row>
    <row r="145" s="16" customFormat="1">
      <c r="A145" s="16"/>
      <c r="B145" s="271"/>
      <c r="C145" s="272"/>
      <c r="D145" s="232" t="s">
        <v>135</v>
      </c>
      <c r="E145" s="273" t="s">
        <v>1</v>
      </c>
      <c r="F145" s="274" t="s">
        <v>144</v>
      </c>
      <c r="G145" s="272"/>
      <c r="H145" s="275">
        <v>32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81" t="s">
        <v>135</v>
      </c>
      <c r="AU145" s="281" t="s">
        <v>87</v>
      </c>
      <c r="AV145" s="16" t="s">
        <v>129</v>
      </c>
      <c r="AW145" s="16" t="s">
        <v>33</v>
      </c>
      <c r="AX145" s="16" t="s">
        <v>85</v>
      </c>
      <c r="AY145" s="281" t="s">
        <v>122</v>
      </c>
    </row>
    <row r="146" s="2" customFormat="1" ht="21.75" customHeight="1">
      <c r="A146" s="39"/>
      <c r="B146" s="40"/>
      <c r="C146" s="219" t="s">
        <v>178</v>
      </c>
      <c r="D146" s="219" t="s">
        <v>124</v>
      </c>
      <c r="E146" s="220" t="s">
        <v>459</v>
      </c>
      <c r="F146" s="221" t="s">
        <v>460</v>
      </c>
      <c r="G146" s="222" t="s">
        <v>372</v>
      </c>
      <c r="H146" s="223">
        <v>32</v>
      </c>
      <c r="I146" s="224"/>
      <c r="J146" s="225">
        <f>ROUND(I146*H146,2)</f>
        <v>0</v>
      </c>
      <c r="K146" s="221" t="s">
        <v>128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129</v>
      </c>
      <c r="AT146" s="230" t="s">
        <v>124</v>
      </c>
      <c r="AU146" s="230" t="s">
        <v>87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129</v>
      </c>
      <c r="BM146" s="230" t="s">
        <v>461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462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87</v>
      </c>
    </row>
    <row r="148" s="2" customFormat="1">
      <c r="A148" s="39"/>
      <c r="B148" s="40"/>
      <c r="C148" s="41"/>
      <c r="D148" s="237" t="s">
        <v>133</v>
      </c>
      <c r="E148" s="41"/>
      <c r="F148" s="238" t="s">
        <v>463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87</v>
      </c>
    </row>
    <row r="149" s="13" customFormat="1">
      <c r="A149" s="13"/>
      <c r="B149" s="239"/>
      <c r="C149" s="240"/>
      <c r="D149" s="232" t="s">
        <v>135</v>
      </c>
      <c r="E149" s="241" t="s">
        <v>1</v>
      </c>
      <c r="F149" s="242" t="s">
        <v>150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135</v>
      </c>
      <c r="AU149" s="248" t="s">
        <v>87</v>
      </c>
      <c r="AV149" s="13" t="s">
        <v>85</v>
      </c>
      <c r="AW149" s="13" t="s">
        <v>33</v>
      </c>
      <c r="AX149" s="13" t="s">
        <v>77</v>
      </c>
      <c r="AY149" s="248" t="s">
        <v>122</v>
      </c>
    </row>
    <row r="150" s="14" customFormat="1">
      <c r="A150" s="14"/>
      <c r="B150" s="249"/>
      <c r="C150" s="250"/>
      <c r="D150" s="232" t="s">
        <v>135</v>
      </c>
      <c r="E150" s="251" t="s">
        <v>1</v>
      </c>
      <c r="F150" s="252" t="s">
        <v>464</v>
      </c>
      <c r="G150" s="250"/>
      <c r="H150" s="253">
        <v>32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135</v>
      </c>
      <c r="AU150" s="259" t="s">
        <v>87</v>
      </c>
      <c r="AV150" s="14" t="s">
        <v>87</v>
      </c>
      <c r="AW150" s="14" t="s">
        <v>33</v>
      </c>
      <c r="AX150" s="14" t="s">
        <v>77</v>
      </c>
      <c r="AY150" s="259" t="s">
        <v>122</v>
      </c>
    </row>
    <row r="151" s="16" customFormat="1">
      <c r="A151" s="16"/>
      <c r="B151" s="271"/>
      <c r="C151" s="272"/>
      <c r="D151" s="232" t="s">
        <v>135</v>
      </c>
      <c r="E151" s="273" t="s">
        <v>1</v>
      </c>
      <c r="F151" s="274" t="s">
        <v>144</v>
      </c>
      <c r="G151" s="272"/>
      <c r="H151" s="275">
        <v>32</v>
      </c>
      <c r="I151" s="276"/>
      <c r="J151" s="272"/>
      <c r="K151" s="272"/>
      <c r="L151" s="277"/>
      <c r="M151" s="278"/>
      <c r="N151" s="279"/>
      <c r="O151" s="279"/>
      <c r="P151" s="279"/>
      <c r="Q151" s="279"/>
      <c r="R151" s="279"/>
      <c r="S151" s="279"/>
      <c r="T151" s="280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1" t="s">
        <v>135</v>
      </c>
      <c r="AU151" s="281" t="s">
        <v>87</v>
      </c>
      <c r="AV151" s="16" t="s">
        <v>129</v>
      </c>
      <c r="AW151" s="16" t="s">
        <v>33</v>
      </c>
      <c r="AX151" s="16" t="s">
        <v>85</v>
      </c>
      <c r="AY151" s="281" t="s">
        <v>122</v>
      </c>
    </row>
    <row r="152" s="2" customFormat="1" ht="21.75" customHeight="1">
      <c r="A152" s="39"/>
      <c r="B152" s="40"/>
      <c r="C152" s="219" t="s">
        <v>189</v>
      </c>
      <c r="D152" s="219" t="s">
        <v>124</v>
      </c>
      <c r="E152" s="220" t="s">
        <v>465</v>
      </c>
      <c r="F152" s="221" t="s">
        <v>466</v>
      </c>
      <c r="G152" s="222" t="s">
        <v>372</v>
      </c>
      <c r="H152" s="223">
        <v>64</v>
      </c>
      <c r="I152" s="224"/>
      <c r="J152" s="225">
        <f>ROUND(I152*H152,2)</f>
        <v>0</v>
      </c>
      <c r="K152" s="221" t="s">
        <v>128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0.0025999999999999999</v>
      </c>
      <c r="R152" s="228">
        <f>Q152*H152</f>
        <v>0.16639999999999999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129</v>
      </c>
      <c r="AT152" s="230" t="s">
        <v>124</v>
      </c>
      <c r="AU152" s="230" t="s">
        <v>87</v>
      </c>
      <c r="AY152" s="18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85</v>
      </c>
      <c r="BK152" s="231">
        <f>ROUND(I152*H152,2)</f>
        <v>0</v>
      </c>
      <c r="BL152" s="18" t="s">
        <v>129</v>
      </c>
      <c r="BM152" s="230" t="s">
        <v>467</v>
      </c>
    </row>
    <row r="153" s="2" customFormat="1">
      <c r="A153" s="39"/>
      <c r="B153" s="40"/>
      <c r="C153" s="41"/>
      <c r="D153" s="232" t="s">
        <v>131</v>
      </c>
      <c r="E153" s="41"/>
      <c r="F153" s="233" t="s">
        <v>468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131</v>
      </c>
      <c r="AU153" s="18" t="s">
        <v>87</v>
      </c>
    </row>
    <row r="154" s="2" customFormat="1">
      <c r="A154" s="39"/>
      <c r="B154" s="40"/>
      <c r="C154" s="41"/>
      <c r="D154" s="237" t="s">
        <v>133</v>
      </c>
      <c r="E154" s="41"/>
      <c r="F154" s="238" t="s">
        <v>469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133</v>
      </c>
      <c r="AU154" s="18" t="s">
        <v>87</v>
      </c>
    </row>
    <row r="155" s="13" customFormat="1">
      <c r="A155" s="13"/>
      <c r="B155" s="239"/>
      <c r="C155" s="240"/>
      <c r="D155" s="232" t="s">
        <v>135</v>
      </c>
      <c r="E155" s="241" t="s">
        <v>1</v>
      </c>
      <c r="F155" s="242" t="s">
        <v>150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135</v>
      </c>
      <c r="AU155" s="248" t="s">
        <v>87</v>
      </c>
      <c r="AV155" s="13" t="s">
        <v>85</v>
      </c>
      <c r="AW155" s="13" t="s">
        <v>33</v>
      </c>
      <c r="AX155" s="13" t="s">
        <v>77</v>
      </c>
      <c r="AY155" s="248" t="s">
        <v>122</v>
      </c>
    </row>
    <row r="156" s="13" customFormat="1">
      <c r="A156" s="13"/>
      <c r="B156" s="239"/>
      <c r="C156" s="240"/>
      <c r="D156" s="232" t="s">
        <v>135</v>
      </c>
      <c r="E156" s="241" t="s">
        <v>1</v>
      </c>
      <c r="F156" s="242" t="s">
        <v>470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135</v>
      </c>
      <c r="AU156" s="248" t="s">
        <v>87</v>
      </c>
      <c r="AV156" s="13" t="s">
        <v>85</v>
      </c>
      <c r="AW156" s="13" t="s">
        <v>33</v>
      </c>
      <c r="AX156" s="13" t="s">
        <v>77</v>
      </c>
      <c r="AY156" s="248" t="s">
        <v>122</v>
      </c>
    </row>
    <row r="157" s="14" customFormat="1">
      <c r="A157" s="14"/>
      <c r="B157" s="249"/>
      <c r="C157" s="250"/>
      <c r="D157" s="232" t="s">
        <v>135</v>
      </c>
      <c r="E157" s="251" t="s">
        <v>1</v>
      </c>
      <c r="F157" s="252" t="s">
        <v>471</v>
      </c>
      <c r="G157" s="250"/>
      <c r="H157" s="253">
        <v>64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135</v>
      </c>
      <c r="AU157" s="259" t="s">
        <v>87</v>
      </c>
      <c r="AV157" s="14" t="s">
        <v>87</v>
      </c>
      <c r="AW157" s="14" t="s">
        <v>33</v>
      </c>
      <c r="AX157" s="14" t="s">
        <v>77</v>
      </c>
      <c r="AY157" s="259" t="s">
        <v>122</v>
      </c>
    </row>
    <row r="158" s="16" customFormat="1">
      <c r="A158" s="16"/>
      <c r="B158" s="271"/>
      <c r="C158" s="272"/>
      <c r="D158" s="232" t="s">
        <v>135</v>
      </c>
      <c r="E158" s="273" t="s">
        <v>1</v>
      </c>
      <c r="F158" s="274" t="s">
        <v>144</v>
      </c>
      <c r="G158" s="272"/>
      <c r="H158" s="275">
        <v>64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81" t="s">
        <v>135</v>
      </c>
      <c r="AU158" s="281" t="s">
        <v>87</v>
      </c>
      <c r="AV158" s="16" t="s">
        <v>129</v>
      </c>
      <c r="AW158" s="16" t="s">
        <v>33</v>
      </c>
      <c r="AX158" s="16" t="s">
        <v>85</v>
      </c>
      <c r="AY158" s="281" t="s">
        <v>122</v>
      </c>
    </row>
    <row r="159" s="2" customFormat="1" ht="21.75" customHeight="1">
      <c r="A159" s="39"/>
      <c r="B159" s="40"/>
      <c r="C159" s="219" t="s">
        <v>197</v>
      </c>
      <c r="D159" s="219" t="s">
        <v>124</v>
      </c>
      <c r="E159" s="220" t="s">
        <v>472</v>
      </c>
      <c r="F159" s="221" t="s">
        <v>473</v>
      </c>
      <c r="G159" s="222" t="s">
        <v>372</v>
      </c>
      <c r="H159" s="223">
        <v>19</v>
      </c>
      <c r="I159" s="224"/>
      <c r="J159" s="225">
        <f>ROUND(I159*H159,2)</f>
        <v>0</v>
      </c>
      <c r="K159" s="221" t="s">
        <v>128</v>
      </c>
      <c r="L159" s="45"/>
      <c r="M159" s="226" t="s">
        <v>1</v>
      </c>
      <c r="N159" s="227" t="s">
        <v>42</v>
      </c>
      <c r="O159" s="92"/>
      <c r="P159" s="228">
        <f>O159*H159</f>
        <v>0</v>
      </c>
      <c r="Q159" s="228">
        <v>0.00050100000000000003</v>
      </c>
      <c r="R159" s="228">
        <f>Q159*H159</f>
        <v>0.0095190000000000014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129</v>
      </c>
      <c r="AT159" s="230" t="s">
        <v>124</v>
      </c>
      <c r="AU159" s="230" t="s">
        <v>87</v>
      </c>
      <c r="AY159" s="18" t="s">
        <v>122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85</v>
      </c>
      <c r="BK159" s="231">
        <f>ROUND(I159*H159,2)</f>
        <v>0</v>
      </c>
      <c r="BL159" s="18" t="s">
        <v>129</v>
      </c>
      <c r="BM159" s="230" t="s">
        <v>474</v>
      </c>
    </row>
    <row r="160" s="2" customFormat="1">
      <c r="A160" s="39"/>
      <c r="B160" s="40"/>
      <c r="C160" s="41"/>
      <c r="D160" s="232" t="s">
        <v>131</v>
      </c>
      <c r="E160" s="41"/>
      <c r="F160" s="233" t="s">
        <v>473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131</v>
      </c>
      <c r="AU160" s="18" t="s">
        <v>87</v>
      </c>
    </row>
    <row r="161" s="2" customFormat="1">
      <c r="A161" s="39"/>
      <c r="B161" s="40"/>
      <c r="C161" s="41"/>
      <c r="D161" s="237" t="s">
        <v>133</v>
      </c>
      <c r="E161" s="41"/>
      <c r="F161" s="238" t="s">
        <v>475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87</v>
      </c>
    </row>
    <row r="162" s="13" customFormat="1">
      <c r="A162" s="13"/>
      <c r="B162" s="239"/>
      <c r="C162" s="240"/>
      <c r="D162" s="232" t="s">
        <v>135</v>
      </c>
      <c r="E162" s="241" t="s">
        <v>1</v>
      </c>
      <c r="F162" s="242" t="s">
        <v>476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135</v>
      </c>
      <c r="AU162" s="248" t="s">
        <v>87</v>
      </c>
      <c r="AV162" s="13" t="s">
        <v>85</v>
      </c>
      <c r="AW162" s="13" t="s">
        <v>33</v>
      </c>
      <c r="AX162" s="13" t="s">
        <v>77</v>
      </c>
      <c r="AY162" s="248" t="s">
        <v>122</v>
      </c>
    </row>
    <row r="163" s="14" customFormat="1">
      <c r="A163" s="14"/>
      <c r="B163" s="249"/>
      <c r="C163" s="250"/>
      <c r="D163" s="232" t="s">
        <v>135</v>
      </c>
      <c r="E163" s="251" t="s">
        <v>1</v>
      </c>
      <c r="F163" s="252" t="s">
        <v>477</v>
      </c>
      <c r="G163" s="250"/>
      <c r="H163" s="253">
        <v>19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135</v>
      </c>
      <c r="AU163" s="259" t="s">
        <v>87</v>
      </c>
      <c r="AV163" s="14" t="s">
        <v>87</v>
      </c>
      <c r="AW163" s="14" t="s">
        <v>33</v>
      </c>
      <c r="AX163" s="14" t="s">
        <v>77</v>
      </c>
      <c r="AY163" s="259" t="s">
        <v>122</v>
      </c>
    </row>
    <row r="164" s="16" customFormat="1">
      <c r="A164" s="16"/>
      <c r="B164" s="271"/>
      <c r="C164" s="272"/>
      <c r="D164" s="232" t="s">
        <v>135</v>
      </c>
      <c r="E164" s="273" t="s">
        <v>1</v>
      </c>
      <c r="F164" s="274" t="s">
        <v>144</v>
      </c>
      <c r="G164" s="272"/>
      <c r="H164" s="275">
        <v>19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81" t="s">
        <v>135</v>
      </c>
      <c r="AU164" s="281" t="s">
        <v>87</v>
      </c>
      <c r="AV164" s="16" t="s">
        <v>129</v>
      </c>
      <c r="AW164" s="16" t="s">
        <v>33</v>
      </c>
      <c r="AX164" s="16" t="s">
        <v>85</v>
      </c>
      <c r="AY164" s="281" t="s">
        <v>122</v>
      </c>
    </row>
    <row r="165" s="2" customFormat="1" ht="16.5" customHeight="1">
      <c r="A165" s="39"/>
      <c r="B165" s="40"/>
      <c r="C165" s="219" t="s">
        <v>202</v>
      </c>
      <c r="D165" s="219" t="s">
        <v>124</v>
      </c>
      <c r="E165" s="220" t="s">
        <v>478</v>
      </c>
      <c r="F165" s="221" t="s">
        <v>479</v>
      </c>
      <c r="G165" s="222" t="s">
        <v>429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42</v>
      </c>
      <c r="O165" s="92"/>
      <c r="P165" s="228">
        <f>O165*H165</f>
        <v>0</v>
      </c>
      <c r="Q165" s="228">
        <v>0.096000000000000002</v>
      </c>
      <c r="R165" s="228">
        <f>Q165*H165</f>
        <v>0.096000000000000002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129</v>
      </c>
      <c r="AT165" s="230" t="s">
        <v>124</v>
      </c>
      <c r="AU165" s="230" t="s">
        <v>87</v>
      </c>
      <c r="AY165" s="18" t="s">
        <v>122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129</v>
      </c>
      <c r="BM165" s="230" t="s">
        <v>480</v>
      </c>
    </row>
    <row r="166" s="2" customFormat="1">
      <c r="A166" s="39"/>
      <c r="B166" s="40"/>
      <c r="C166" s="41"/>
      <c r="D166" s="232" t="s">
        <v>131</v>
      </c>
      <c r="E166" s="41"/>
      <c r="F166" s="233" t="s">
        <v>479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87</v>
      </c>
    </row>
    <row r="167" s="13" customFormat="1">
      <c r="A167" s="13"/>
      <c r="B167" s="239"/>
      <c r="C167" s="240"/>
      <c r="D167" s="232" t="s">
        <v>135</v>
      </c>
      <c r="E167" s="241" t="s">
        <v>1</v>
      </c>
      <c r="F167" s="242" t="s">
        <v>476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135</v>
      </c>
      <c r="AU167" s="248" t="s">
        <v>87</v>
      </c>
      <c r="AV167" s="13" t="s">
        <v>85</v>
      </c>
      <c r="AW167" s="13" t="s">
        <v>33</v>
      </c>
      <c r="AX167" s="13" t="s">
        <v>77</v>
      </c>
      <c r="AY167" s="248" t="s">
        <v>122</v>
      </c>
    </row>
    <row r="168" s="13" customFormat="1">
      <c r="A168" s="13"/>
      <c r="B168" s="239"/>
      <c r="C168" s="240"/>
      <c r="D168" s="232" t="s">
        <v>135</v>
      </c>
      <c r="E168" s="241" t="s">
        <v>1</v>
      </c>
      <c r="F168" s="242" t="s">
        <v>481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135</v>
      </c>
      <c r="AU168" s="248" t="s">
        <v>87</v>
      </c>
      <c r="AV168" s="13" t="s">
        <v>85</v>
      </c>
      <c r="AW168" s="13" t="s">
        <v>33</v>
      </c>
      <c r="AX168" s="13" t="s">
        <v>77</v>
      </c>
      <c r="AY168" s="248" t="s">
        <v>122</v>
      </c>
    </row>
    <row r="169" s="13" customFormat="1">
      <c r="A169" s="13"/>
      <c r="B169" s="239"/>
      <c r="C169" s="240"/>
      <c r="D169" s="232" t="s">
        <v>135</v>
      </c>
      <c r="E169" s="241" t="s">
        <v>1</v>
      </c>
      <c r="F169" s="242" t="s">
        <v>482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135</v>
      </c>
      <c r="AU169" s="248" t="s">
        <v>87</v>
      </c>
      <c r="AV169" s="13" t="s">
        <v>85</v>
      </c>
      <c r="AW169" s="13" t="s">
        <v>33</v>
      </c>
      <c r="AX169" s="13" t="s">
        <v>77</v>
      </c>
      <c r="AY169" s="248" t="s">
        <v>122</v>
      </c>
    </row>
    <row r="170" s="13" customFormat="1">
      <c r="A170" s="13"/>
      <c r="B170" s="239"/>
      <c r="C170" s="240"/>
      <c r="D170" s="232" t="s">
        <v>135</v>
      </c>
      <c r="E170" s="241" t="s">
        <v>1</v>
      </c>
      <c r="F170" s="242" t="s">
        <v>483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135</v>
      </c>
      <c r="AU170" s="248" t="s">
        <v>87</v>
      </c>
      <c r="AV170" s="13" t="s">
        <v>85</v>
      </c>
      <c r="AW170" s="13" t="s">
        <v>33</v>
      </c>
      <c r="AX170" s="13" t="s">
        <v>77</v>
      </c>
      <c r="AY170" s="248" t="s">
        <v>122</v>
      </c>
    </row>
    <row r="171" s="13" customFormat="1">
      <c r="A171" s="13"/>
      <c r="B171" s="239"/>
      <c r="C171" s="240"/>
      <c r="D171" s="232" t="s">
        <v>135</v>
      </c>
      <c r="E171" s="241" t="s">
        <v>1</v>
      </c>
      <c r="F171" s="242" t="s">
        <v>484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87</v>
      </c>
      <c r="AV171" s="13" t="s">
        <v>85</v>
      </c>
      <c r="AW171" s="13" t="s">
        <v>33</v>
      </c>
      <c r="AX171" s="13" t="s">
        <v>77</v>
      </c>
      <c r="AY171" s="248" t="s">
        <v>122</v>
      </c>
    </row>
    <row r="172" s="13" customFormat="1">
      <c r="A172" s="13"/>
      <c r="B172" s="239"/>
      <c r="C172" s="240"/>
      <c r="D172" s="232" t="s">
        <v>135</v>
      </c>
      <c r="E172" s="241" t="s">
        <v>1</v>
      </c>
      <c r="F172" s="242" t="s">
        <v>485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135</v>
      </c>
      <c r="AU172" s="248" t="s">
        <v>87</v>
      </c>
      <c r="AV172" s="13" t="s">
        <v>85</v>
      </c>
      <c r="AW172" s="13" t="s">
        <v>33</v>
      </c>
      <c r="AX172" s="13" t="s">
        <v>77</v>
      </c>
      <c r="AY172" s="248" t="s">
        <v>122</v>
      </c>
    </row>
    <row r="173" s="13" customFormat="1">
      <c r="A173" s="13"/>
      <c r="B173" s="239"/>
      <c r="C173" s="240"/>
      <c r="D173" s="232" t="s">
        <v>135</v>
      </c>
      <c r="E173" s="241" t="s">
        <v>1</v>
      </c>
      <c r="F173" s="242" t="s">
        <v>486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135</v>
      </c>
      <c r="AU173" s="248" t="s">
        <v>87</v>
      </c>
      <c r="AV173" s="13" t="s">
        <v>85</v>
      </c>
      <c r="AW173" s="13" t="s">
        <v>33</v>
      </c>
      <c r="AX173" s="13" t="s">
        <v>77</v>
      </c>
      <c r="AY173" s="248" t="s">
        <v>122</v>
      </c>
    </row>
    <row r="174" s="14" customFormat="1">
      <c r="A174" s="14"/>
      <c r="B174" s="249"/>
      <c r="C174" s="250"/>
      <c r="D174" s="232" t="s">
        <v>135</v>
      </c>
      <c r="E174" s="251" t="s">
        <v>1</v>
      </c>
      <c r="F174" s="252" t="s">
        <v>85</v>
      </c>
      <c r="G174" s="250"/>
      <c r="H174" s="253">
        <v>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135</v>
      </c>
      <c r="AU174" s="259" t="s">
        <v>87</v>
      </c>
      <c r="AV174" s="14" t="s">
        <v>87</v>
      </c>
      <c r="AW174" s="14" t="s">
        <v>33</v>
      </c>
      <c r="AX174" s="14" t="s">
        <v>85</v>
      </c>
      <c r="AY174" s="259" t="s">
        <v>122</v>
      </c>
    </row>
    <row r="175" s="2" customFormat="1" ht="24.15" customHeight="1">
      <c r="A175" s="39"/>
      <c r="B175" s="40"/>
      <c r="C175" s="219" t="s">
        <v>216</v>
      </c>
      <c r="D175" s="219" t="s">
        <v>124</v>
      </c>
      <c r="E175" s="220" t="s">
        <v>487</v>
      </c>
      <c r="F175" s="221" t="s">
        <v>488</v>
      </c>
      <c r="G175" s="222" t="s">
        <v>372</v>
      </c>
      <c r="H175" s="223">
        <v>19</v>
      </c>
      <c r="I175" s="224"/>
      <c r="J175" s="225">
        <f>ROUND(I175*H175,2)</f>
        <v>0</v>
      </c>
      <c r="K175" s="221" t="s">
        <v>128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0.0020823999999999999</v>
      </c>
      <c r="R175" s="228">
        <f>Q175*H175</f>
        <v>0.039565599999999999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129</v>
      </c>
      <c r="AT175" s="230" t="s">
        <v>124</v>
      </c>
      <c r="AU175" s="230" t="s">
        <v>87</v>
      </c>
      <c r="AY175" s="18" t="s">
        <v>122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129</v>
      </c>
      <c r="BM175" s="230" t="s">
        <v>489</v>
      </c>
    </row>
    <row r="176" s="2" customFormat="1">
      <c r="A176" s="39"/>
      <c r="B176" s="40"/>
      <c r="C176" s="41"/>
      <c r="D176" s="232" t="s">
        <v>131</v>
      </c>
      <c r="E176" s="41"/>
      <c r="F176" s="233" t="s">
        <v>490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87</v>
      </c>
    </row>
    <row r="177" s="2" customFormat="1">
      <c r="A177" s="39"/>
      <c r="B177" s="40"/>
      <c r="C177" s="41"/>
      <c r="D177" s="237" t="s">
        <v>133</v>
      </c>
      <c r="E177" s="41"/>
      <c r="F177" s="238" t="s">
        <v>491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87</v>
      </c>
    </row>
    <row r="178" s="13" customFormat="1">
      <c r="A178" s="13"/>
      <c r="B178" s="239"/>
      <c r="C178" s="240"/>
      <c r="D178" s="232" t="s">
        <v>135</v>
      </c>
      <c r="E178" s="241" t="s">
        <v>1</v>
      </c>
      <c r="F178" s="242" t="s">
        <v>150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135</v>
      </c>
      <c r="AU178" s="248" t="s">
        <v>87</v>
      </c>
      <c r="AV178" s="13" t="s">
        <v>85</v>
      </c>
      <c r="AW178" s="13" t="s">
        <v>33</v>
      </c>
      <c r="AX178" s="13" t="s">
        <v>77</v>
      </c>
      <c r="AY178" s="248" t="s">
        <v>122</v>
      </c>
    </row>
    <row r="179" s="13" customFormat="1">
      <c r="A179" s="13"/>
      <c r="B179" s="239"/>
      <c r="C179" s="240"/>
      <c r="D179" s="232" t="s">
        <v>135</v>
      </c>
      <c r="E179" s="241" t="s">
        <v>1</v>
      </c>
      <c r="F179" s="242" t="s">
        <v>492</v>
      </c>
      <c r="G179" s="240"/>
      <c r="H179" s="241" t="s">
        <v>1</v>
      </c>
      <c r="I179" s="243"/>
      <c r="J179" s="240"/>
      <c r="K179" s="240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135</v>
      </c>
      <c r="AU179" s="248" t="s">
        <v>87</v>
      </c>
      <c r="AV179" s="13" t="s">
        <v>85</v>
      </c>
      <c r="AW179" s="13" t="s">
        <v>33</v>
      </c>
      <c r="AX179" s="13" t="s">
        <v>77</v>
      </c>
      <c r="AY179" s="248" t="s">
        <v>122</v>
      </c>
    </row>
    <row r="180" s="14" customFormat="1">
      <c r="A180" s="14"/>
      <c r="B180" s="249"/>
      <c r="C180" s="250"/>
      <c r="D180" s="232" t="s">
        <v>135</v>
      </c>
      <c r="E180" s="251" t="s">
        <v>1</v>
      </c>
      <c r="F180" s="252" t="s">
        <v>493</v>
      </c>
      <c r="G180" s="250"/>
      <c r="H180" s="253">
        <v>19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135</v>
      </c>
      <c r="AU180" s="259" t="s">
        <v>87</v>
      </c>
      <c r="AV180" s="14" t="s">
        <v>87</v>
      </c>
      <c r="AW180" s="14" t="s">
        <v>33</v>
      </c>
      <c r="AX180" s="14" t="s">
        <v>85</v>
      </c>
      <c r="AY180" s="259" t="s">
        <v>122</v>
      </c>
    </row>
    <row r="181" s="2" customFormat="1" ht="24.15" customHeight="1">
      <c r="A181" s="39"/>
      <c r="B181" s="40"/>
      <c r="C181" s="219" t="s">
        <v>223</v>
      </c>
      <c r="D181" s="219" t="s">
        <v>124</v>
      </c>
      <c r="E181" s="220" t="s">
        <v>494</v>
      </c>
      <c r="F181" s="221" t="s">
        <v>495</v>
      </c>
      <c r="G181" s="222" t="s">
        <v>372</v>
      </c>
      <c r="H181" s="223">
        <v>48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0.013650000000000001</v>
      </c>
      <c r="R181" s="228">
        <f>Q181*H181</f>
        <v>0.6552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129</v>
      </c>
      <c r="AT181" s="230" t="s">
        <v>124</v>
      </c>
      <c r="AU181" s="230" t="s">
        <v>87</v>
      </c>
      <c r="AY181" s="18" t="s">
        <v>122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129</v>
      </c>
      <c r="BM181" s="230" t="s">
        <v>496</v>
      </c>
    </row>
    <row r="182" s="2" customFormat="1">
      <c r="A182" s="39"/>
      <c r="B182" s="40"/>
      <c r="C182" s="41"/>
      <c r="D182" s="232" t="s">
        <v>131</v>
      </c>
      <c r="E182" s="41"/>
      <c r="F182" s="233" t="s">
        <v>497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131</v>
      </c>
      <c r="AU182" s="18" t="s">
        <v>87</v>
      </c>
    </row>
    <row r="183" s="2" customFormat="1">
      <c r="A183" s="39"/>
      <c r="B183" s="40"/>
      <c r="C183" s="41"/>
      <c r="D183" s="232" t="s">
        <v>212</v>
      </c>
      <c r="E183" s="41"/>
      <c r="F183" s="292" t="s">
        <v>498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212</v>
      </c>
      <c r="AU183" s="18" t="s">
        <v>87</v>
      </c>
    </row>
    <row r="184" s="13" customFormat="1">
      <c r="A184" s="13"/>
      <c r="B184" s="239"/>
      <c r="C184" s="240"/>
      <c r="D184" s="232" t="s">
        <v>135</v>
      </c>
      <c r="E184" s="241" t="s">
        <v>1</v>
      </c>
      <c r="F184" s="242" t="s">
        <v>150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135</v>
      </c>
      <c r="AU184" s="248" t="s">
        <v>87</v>
      </c>
      <c r="AV184" s="13" t="s">
        <v>85</v>
      </c>
      <c r="AW184" s="13" t="s">
        <v>33</v>
      </c>
      <c r="AX184" s="13" t="s">
        <v>77</v>
      </c>
      <c r="AY184" s="248" t="s">
        <v>122</v>
      </c>
    </row>
    <row r="185" s="13" customFormat="1">
      <c r="A185" s="13"/>
      <c r="B185" s="239"/>
      <c r="C185" s="240"/>
      <c r="D185" s="232" t="s">
        <v>135</v>
      </c>
      <c r="E185" s="241" t="s">
        <v>1</v>
      </c>
      <c r="F185" s="242" t="s">
        <v>499</v>
      </c>
      <c r="G185" s="240"/>
      <c r="H185" s="241" t="s">
        <v>1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135</v>
      </c>
      <c r="AU185" s="248" t="s">
        <v>87</v>
      </c>
      <c r="AV185" s="13" t="s">
        <v>85</v>
      </c>
      <c r="AW185" s="13" t="s">
        <v>33</v>
      </c>
      <c r="AX185" s="13" t="s">
        <v>77</v>
      </c>
      <c r="AY185" s="248" t="s">
        <v>122</v>
      </c>
    </row>
    <row r="186" s="13" customFormat="1">
      <c r="A186" s="13"/>
      <c r="B186" s="239"/>
      <c r="C186" s="240"/>
      <c r="D186" s="232" t="s">
        <v>135</v>
      </c>
      <c r="E186" s="241" t="s">
        <v>1</v>
      </c>
      <c r="F186" s="242" t="s">
        <v>500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135</v>
      </c>
      <c r="AU186" s="248" t="s">
        <v>87</v>
      </c>
      <c r="AV186" s="13" t="s">
        <v>85</v>
      </c>
      <c r="AW186" s="13" t="s">
        <v>33</v>
      </c>
      <c r="AX186" s="13" t="s">
        <v>77</v>
      </c>
      <c r="AY186" s="248" t="s">
        <v>122</v>
      </c>
    </row>
    <row r="187" s="14" customFormat="1">
      <c r="A187" s="14"/>
      <c r="B187" s="249"/>
      <c r="C187" s="250"/>
      <c r="D187" s="232" t="s">
        <v>135</v>
      </c>
      <c r="E187" s="251" t="s">
        <v>1</v>
      </c>
      <c r="F187" s="252" t="s">
        <v>501</v>
      </c>
      <c r="G187" s="250"/>
      <c r="H187" s="253">
        <v>48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135</v>
      </c>
      <c r="AU187" s="259" t="s">
        <v>87</v>
      </c>
      <c r="AV187" s="14" t="s">
        <v>87</v>
      </c>
      <c r="AW187" s="14" t="s">
        <v>33</v>
      </c>
      <c r="AX187" s="14" t="s">
        <v>85</v>
      </c>
      <c r="AY187" s="259" t="s">
        <v>122</v>
      </c>
    </row>
    <row r="188" s="2" customFormat="1" ht="24.15" customHeight="1">
      <c r="A188" s="39"/>
      <c r="B188" s="40"/>
      <c r="C188" s="282" t="s">
        <v>233</v>
      </c>
      <c r="D188" s="282" t="s">
        <v>198</v>
      </c>
      <c r="E188" s="283" t="s">
        <v>502</v>
      </c>
      <c r="F188" s="284" t="s">
        <v>503</v>
      </c>
      <c r="G188" s="285" t="s">
        <v>504</v>
      </c>
      <c r="H188" s="286">
        <v>10</v>
      </c>
      <c r="I188" s="287"/>
      <c r="J188" s="288">
        <f>ROUND(I188*H188,2)</f>
        <v>0</v>
      </c>
      <c r="K188" s="284" t="s">
        <v>1</v>
      </c>
      <c r="L188" s="289"/>
      <c r="M188" s="290" t="s">
        <v>1</v>
      </c>
      <c r="N188" s="291" t="s">
        <v>42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202</v>
      </c>
      <c r="AT188" s="230" t="s">
        <v>198</v>
      </c>
      <c r="AU188" s="230" t="s">
        <v>87</v>
      </c>
      <c r="AY188" s="18" t="s">
        <v>122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85</v>
      </c>
      <c r="BK188" s="231">
        <f>ROUND(I188*H188,2)</f>
        <v>0</v>
      </c>
      <c r="BL188" s="18" t="s">
        <v>129</v>
      </c>
      <c r="BM188" s="230" t="s">
        <v>505</v>
      </c>
    </row>
    <row r="189" s="2" customFormat="1">
      <c r="A189" s="39"/>
      <c r="B189" s="40"/>
      <c r="C189" s="41"/>
      <c r="D189" s="232" t="s">
        <v>131</v>
      </c>
      <c r="E189" s="41"/>
      <c r="F189" s="233" t="s">
        <v>506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87</v>
      </c>
    </row>
    <row r="190" s="13" customFormat="1">
      <c r="A190" s="13"/>
      <c r="B190" s="239"/>
      <c r="C190" s="240"/>
      <c r="D190" s="232" t="s">
        <v>135</v>
      </c>
      <c r="E190" s="241" t="s">
        <v>1</v>
      </c>
      <c r="F190" s="242" t="s">
        <v>150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135</v>
      </c>
      <c r="AU190" s="248" t="s">
        <v>87</v>
      </c>
      <c r="AV190" s="13" t="s">
        <v>85</v>
      </c>
      <c r="AW190" s="13" t="s">
        <v>33</v>
      </c>
      <c r="AX190" s="13" t="s">
        <v>77</v>
      </c>
      <c r="AY190" s="248" t="s">
        <v>122</v>
      </c>
    </row>
    <row r="191" s="13" customFormat="1">
      <c r="A191" s="13"/>
      <c r="B191" s="239"/>
      <c r="C191" s="240"/>
      <c r="D191" s="232" t="s">
        <v>135</v>
      </c>
      <c r="E191" s="241" t="s">
        <v>1</v>
      </c>
      <c r="F191" s="242" t="s">
        <v>507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135</v>
      </c>
      <c r="AU191" s="248" t="s">
        <v>87</v>
      </c>
      <c r="AV191" s="13" t="s">
        <v>85</v>
      </c>
      <c r="AW191" s="13" t="s">
        <v>33</v>
      </c>
      <c r="AX191" s="13" t="s">
        <v>77</v>
      </c>
      <c r="AY191" s="248" t="s">
        <v>122</v>
      </c>
    </row>
    <row r="192" s="13" customFormat="1">
      <c r="A192" s="13"/>
      <c r="B192" s="239"/>
      <c r="C192" s="240"/>
      <c r="D192" s="232" t="s">
        <v>135</v>
      </c>
      <c r="E192" s="241" t="s">
        <v>1</v>
      </c>
      <c r="F192" s="242" t="s">
        <v>508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135</v>
      </c>
      <c r="AU192" s="248" t="s">
        <v>87</v>
      </c>
      <c r="AV192" s="13" t="s">
        <v>85</v>
      </c>
      <c r="AW192" s="13" t="s">
        <v>33</v>
      </c>
      <c r="AX192" s="13" t="s">
        <v>77</v>
      </c>
      <c r="AY192" s="248" t="s">
        <v>122</v>
      </c>
    </row>
    <row r="193" s="14" customFormat="1">
      <c r="A193" s="14"/>
      <c r="B193" s="249"/>
      <c r="C193" s="250"/>
      <c r="D193" s="232" t="s">
        <v>135</v>
      </c>
      <c r="E193" s="251" t="s">
        <v>1</v>
      </c>
      <c r="F193" s="252" t="s">
        <v>509</v>
      </c>
      <c r="G193" s="250"/>
      <c r="H193" s="253">
        <v>9.8000000000000007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135</v>
      </c>
      <c r="AU193" s="259" t="s">
        <v>87</v>
      </c>
      <c r="AV193" s="14" t="s">
        <v>87</v>
      </c>
      <c r="AW193" s="14" t="s">
        <v>33</v>
      </c>
      <c r="AX193" s="14" t="s">
        <v>77</v>
      </c>
      <c r="AY193" s="259" t="s">
        <v>122</v>
      </c>
    </row>
    <row r="194" s="14" customFormat="1">
      <c r="A194" s="14"/>
      <c r="B194" s="249"/>
      <c r="C194" s="250"/>
      <c r="D194" s="232" t="s">
        <v>135</v>
      </c>
      <c r="E194" s="251" t="s">
        <v>1</v>
      </c>
      <c r="F194" s="252" t="s">
        <v>510</v>
      </c>
      <c r="G194" s="250"/>
      <c r="H194" s="253">
        <v>10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135</v>
      </c>
      <c r="AU194" s="259" t="s">
        <v>87</v>
      </c>
      <c r="AV194" s="14" t="s">
        <v>87</v>
      </c>
      <c r="AW194" s="14" t="s">
        <v>33</v>
      </c>
      <c r="AX194" s="14" t="s">
        <v>85</v>
      </c>
      <c r="AY194" s="259" t="s">
        <v>122</v>
      </c>
    </row>
    <row r="195" s="2" customFormat="1" ht="24.15" customHeight="1">
      <c r="A195" s="39"/>
      <c r="B195" s="40"/>
      <c r="C195" s="282" t="s">
        <v>243</v>
      </c>
      <c r="D195" s="282" t="s">
        <v>198</v>
      </c>
      <c r="E195" s="283" t="s">
        <v>511</v>
      </c>
      <c r="F195" s="284" t="s">
        <v>512</v>
      </c>
      <c r="G195" s="285" t="s">
        <v>513</v>
      </c>
      <c r="H195" s="286">
        <v>10</v>
      </c>
      <c r="I195" s="287"/>
      <c r="J195" s="288">
        <f>ROUND(I195*H195,2)</f>
        <v>0</v>
      </c>
      <c r="K195" s="284" t="s">
        <v>1</v>
      </c>
      <c r="L195" s="289"/>
      <c r="M195" s="290" t="s">
        <v>1</v>
      </c>
      <c r="N195" s="291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202</v>
      </c>
      <c r="AT195" s="230" t="s">
        <v>198</v>
      </c>
      <c r="AU195" s="230" t="s">
        <v>87</v>
      </c>
      <c r="AY195" s="18" t="s">
        <v>122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85</v>
      </c>
      <c r="BK195" s="231">
        <f>ROUND(I195*H195,2)</f>
        <v>0</v>
      </c>
      <c r="BL195" s="18" t="s">
        <v>129</v>
      </c>
      <c r="BM195" s="230" t="s">
        <v>514</v>
      </c>
    </row>
    <row r="196" s="2" customFormat="1">
      <c r="A196" s="39"/>
      <c r="B196" s="40"/>
      <c r="C196" s="41"/>
      <c r="D196" s="232" t="s">
        <v>131</v>
      </c>
      <c r="E196" s="41"/>
      <c r="F196" s="233" t="s">
        <v>515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87</v>
      </c>
    </row>
    <row r="197" s="12" customFormat="1" ht="22.8" customHeight="1">
      <c r="A197" s="12"/>
      <c r="B197" s="203"/>
      <c r="C197" s="204"/>
      <c r="D197" s="205" t="s">
        <v>76</v>
      </c>
      <c r="E197" s="217" t="s">
        <v>360</v>
      </c>
      <c r="F197" s="217" t="s">
        <v>361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SUM(P198:P200)</f>
        <v>0</v>
      </c>
      <c r="Q197" s="211"/>
      <c r="R197" s="212">
        <f>SUM(R198:R200)</f>
        <v>0</v>
      </c>
      <c r="S197" s="211"/>
      <c r="T197" s="213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85</v>
      </c>
      <c r="AT197" s="215" t="s">
        <v>76</v>
      </c>
      <c r="AU197" s="215" t="s">
        <v>85</v>
      </c>
      <c r="AY197" s="214" t="s">
        <v>122</v>
      </c>
      <c r="BK197" s="216">
        <f>SUM(BK198:BK200)</f>
        <v>0</v>
      </c>
    </row>
    <row r="198" s="2" customFormat="1" ht="16.5" customHeight="1">
      <c r="A198" s="39"/>
      <c r="B198" s="40"/>
      <c r="C198" s="219" t="s">
        <v>253</v>
      </c>
      <c r="D198" s="219" t="s">
        <v>124</v>
      </c>
      <c r="E198" s="220" t="s">
        <v>516</v>
      </c>
      <c r="F198" s="221" t="s">
        <v>517</v>
      </c>
      <c r="G198" s="222" t="s">
        <v>365</v>
      </c>
      <c r="H198" s="223">
        <v>0.96699999999999997</v>
      </c>
      <c r="I198" s="224"/>
      <c r="J198" s="225">
        <f>ROUND(I198*H198,2)</f>
        <v>0</v>
      </c>
      <c r="K198" s="221" t="s">
        <v>518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129</v>
      </c>
      <c r="AT198" s="230" t="s">
        <v>124</v>
      </c>
      <c r="AU198" s="230" t="s">
        <v>87</v>
      </c>
      <c r="AY198" s="18" t="s">
        <v>122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85</v>
      </c>
      <c r="BK198" s="231">
        <f>ROUND(I198*H198,2)</f>
        <v>0</v>
      </c>
      <c r="BL198" s="18" t="s">
        <v>129</v>
      </c>
      <c r="BM198" s="230" t="s">
        <v>519</v>
      </c>
    </row>
    <row r="199" s="2" customFormat="1">
      <c r="A199" s="39"/>
      <c r="B199" s="40"/>
      <c r="C199" s="41"/>
      <c r="D199" s="232" t="s">
        <v>131</v>
      </c>
      <c r="E199" s="41"/>
      <c r="F199" s="233" t="s">
        <v>520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131</v>
      </c>
      <c r="AU199" s="18" t="s">
        <v>87</v>
      </c>
    </row>
    <row r="200" s="2" customFormat="1">
      <c r="A200" s="39"/>
      <c r="B200" s="40"/>
      <c r="C200" s="41"/>
      <c r="D200" s="237" t="s">
        <v>133</v>
      </c>
      <c r="E200" s="41"/>
      <c r="F200" s="238" t="s">
        <v>521</v>
      </c>
      <c r="G200" s="41"/>
      <c r="H200" s="41"/>
      <c r="I200" s="234"/>
      <c r="J200" s="41"/>
      <c r="K200" s="41"/>
      <c r="L200" s="45"/>
      <c r="M200" s="293"/>
      <c r="N200" s="294"/>
      <c r="O200" s="295"/>
      <c r="P200" s="295"/>
      <c r="Q200" s="295"/>
      <c r="R200" s="295"/>
      <c r="S200" s="295"/>
      <c r="T200" s="29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133</v>
      </c>
      <c r="AU200" s="18" t="s">
        <v>87</v>
      </c>
    </row>
    <row r="201" s="2" customFormat="1" ht="6.96" customHeight="1">
      <c r="A201" s="39"/>
      <c r="B201" s="67"/>
      <c r="C201" s="68"/>
      <c r="D201" s="68"/>
      <c r="E201" s="68"/>
      <c r="F201" s="68"/>
      <c r="G201" s="68"/>
      <c r="H201" s="68"/>
      <c r="I201" s="68"/>
      <c r="J201" s="68"/>
      <c r="K201" s="68"/>
      <c r="L201" s="45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</row>
  </sheetData>
  <sheetProtection sheet="1" autoFilter="0" formatColumns="0" formatRows="0" objects="1" scenarios="1" spinCount="100000" saltValue="5uYX/xpaPjfjIZq22mUwh1wk/7VUa9U9A0fP74DmcLFsiJAvS6gLDF4dqejTry7/lQlbpo+U+TYcWqehxqKpfg==" hashValue="Ukdk71JVEXlhtbV9ExYC3CN9zH8PvJ6HSv0W7eFX5EkKedg8w6JgZpQWKfHQ4VfWmnU7SEq/8rxF/0O8XUivfQ==" algorithmName="SHA-512" password="CC35"/>
  <autoFilter ref="C118:K20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2_02/183104713"/>
    <hyperlink ref="F129" r:id="rId2" display="https://podminky.urs.cz/item/CS_URS_2022_02/184004415"/>
    <hyperlink ref="F135" r:id="rId3" display="https://podminky.urs.cz/item/CS_URS_2022_02/184004917"/>
    <hyperlink ref="F141" r:id="rId4" display="https://podminky.urs.cz/item/CS_URS_2022_02/184004927"/>
    <hyperlink ref="F148" r:id="rId5" display="https://podminky.urs.cz/item/CS_URS_2022_02/184807711"/>
    <hyperlink ref="F154" r:id="rId6" display="https://podminky.urs.cz/item/CS_URS_2022_02/184807911"/>
    <hyperlink ref="F161" r:id="rId7" display="https://podminky.urs.cz/item/CS_URS_2022_02/184808221"/>
    <hyperlink ref="F177" r:id="rId8" display="https://podminky.urs.cz/item/CS_URS_2022_02/184813121"/>
    <hyperlink ref="F200" r:id="rId9" display="https://podminky.urs.cz/item/CS_URS_2021_02/998315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Revitalizace - HOZ Bohdalovice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21. 11. 2022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ROUND((SUM(BE116:BE163)),  2)</f>
        <v>0</v>
      </c>
      <c r="G33" s="39"/>
      <c r="H33" s="39"/>
      <c r="I33" s="156">
        <v>0.20999999999999999</v>
      </c>
      <c r="J33" s="155">
        <f>ROUND(((SUM(BE116:BE163))*I33),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ROUND((SUM(BF116:BF163)),  2)</f>
        <v>0</v>
      </c>
      <c r="G34" s="39"/>
      <c r="H34" s="39"/>
      <c r="I34" s="156">
        <v>0.14999999999999999</v>
      </c>
      <c r="J34" s="155">
        <f>ROUND(((SUM(BF116:BF163))*I34),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ROUND((SUM(BG116:BG163)),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ROUND((SUM(BH116:BH163)),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ROUND((SUM(BI116:BI163)),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Revitalizace - HOZ Bohdalovice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VON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Bohdalovice</v>
      </c>
      <c r="G89" s="41"/>
      <c r="H89" s="41"/>
      <c r="I89" s="33" t="s">
        <v>23</v>
      </c>
      <c r="J89" s="80" t="str">
        <f>IF(J12="","",J12)</f>
        <v>21. 11. 2022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Státní pozemkový úřad</v>
      </c>
      <c r="G91" s="41"/>
      <c r="H91" s="41"/>
      <c r="I91" s="33" t="s">
        <v>31</v>
      </c>
      <c r="J91" s="37" t="str">
        <f>E21</f>
        <v>Ing. Josef Bím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Vodohospodářský rozvoj a výstavba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4" t="s">
        <v>107</v>
      </c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175" t="str">
        <f>E7</f>
        <v>Revitalizace - HOZ Bohdalovice</v>
      </c>
      <c r="F106" s="33"/>
      <c r="G106" s="33"/>
      <c r="H106" s="33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97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VON - VON</v>
      </c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21</v>
      </c>
      <c r="D110" s="41"/>
      <c r="E110" s="41"/>
      <c r="F110" s="28" t="str">
        <f>F12</f>
        <v>Bohdalovice</v>
      </c>
      <c r="G110" s="41"/>
      <c r="H110" s="41"/>
      <c r="I110" s="33" t="s">
        <v>23</v>
      </c>
      <c r="J110" s="80" t="str">
        <f>IF(J12="","",J12)</f>
        <v>21. 11. 2022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5.15" customHeight="1">
      <c r="A112" s="39"/>
      <c r="B112" s="40"/>
      <c r="C112" s="33" t="s">
        <v>25</v>
      </c>
      <c r="D112" s="41"/>
      <c r="E112" s="41"/>
      <c r="F112" s="28" t="str">
        <f>E15</f>
        <v>Státní pozemkový úřad</v>
      </c>
      <c r="G112" s="41"/>
      <c r="H112" s="41"/>
      <c r="I112" s="33" t="s">
        <v>31</v>
      </c>
      <c r="J112" s="37" t="str">
        <f>E21</f>
        <v>Ing. Josef Bím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29</v>
      </c>
      <c r="D113" s="41"/>
      <c r="E113" s="41"/>
      <c r="F113" s="28" t="str">
        <f>IF(E18="","",E18)</f>
        <v>Vyplň údaj</v>
      </c>
      <c r="G113" s="41"/>
      <c r="H113" s="41"/>
      <c r="I113" s="33" t="s">
        <v>34</v>
      </c>
      <c r="J113" s="37" t="str">
        <f>E24</f>
        <v>Vodohospodářský rozvoj a výstavba a.s.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1" customFormat="1" ht="29.28" customHeight="1">
      <c r="A115" s="192"/>
      <c r="B115" s="193"/>
      <c r="C115" s="194" t="s">
        <v>108</v>
      </c>
      <c r="D115" s="195" t="s">
        <v>62</v>
      </c>
      <c r="E115" s="195" t="s">
        <v>58</v>
      </c>
      <c r="F115" s="195" t="s">
        <v>59</v>
      </c>
      <c r="G115" s="195" t="s">
        <v>109</v>
      </c>
      <c r="H115" s="195" t="s">
        <v>110</v>
      </c>
      <c r="I115" s="195" t="s">
        <v>111</v>
      </c>
      <c r="J115" s="195" t="s">
        <v>101</v>
      </c>
      <c r="K115" s="196" t="s">
        <v>112</v>
      </c>
      <c r="L115" s="197"/>
      <c r="M115" s="101" t="s">
        <v>1</v>
      </c>
      <c r="N115" s="102" t="s">
        <v>41</v>
      </c>
      <c r="O115" s="102" t="s">
        <v>113</v>
      </c>
      <c r="P115" s="102" t="s">
        <v>114</v>
      </c>
      <c r="Q115" s="102" t="s">
        <v>115</v>
      </c>
      <c r="R115" s="102" t="s">
        <v>116</v>
      </c>
      <c r="S115" s="102" t="s">
        <v>117</v>
      </c>
      <c r="T115" s="103" t="s">
        <v>118</v>
      </c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</row>
    <row r="116" s="2" customFormat="1" ht="22.8" customHeight="1">
      <c r="A116" s="39"/>
      <c r="B116" s="40"/>
      <c r="C116" s="108" t="s">
        <v>119</v>
      </c>
      <c r="D116" s="41"/>
      <c r="E116" s="41"/>
      <c r="F116" s="41"/>
      <c r="G116" s="41"/>
      <c r="H116" s="41"/>
      <c r="I116" s="41"/>
      <c r="J116" s="198">
        <f>BK116</f>
        <v>0</v>
      </c>
      <c r="K116" s="41"/>
      <c r="L116" s="45"/>
      <c r="M116" s="104"/>
      <c r="N116" s="199"/>
      <c r="O116" s="105"/>
      <c r="P116" s="200">
        <f>SUM(P117:P163)</f>
        <v>0</v>
      </c>
      <c r="Q116" s="105"/>
      <c r="R116" s="200">
        <f>SUM(R117:R163)</f>
        <v>0.0054000000000000003</v>
      </c>
      <c r="S116" s="105"/>
      <c r="T116" s="201">
        <f>SUM(T117:T163)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76</v>
      </c>
      <c r="AU116" s="18" t="s">
        <v>103</v>
      </c>
      <c r="BK116" s="202">
        <f>SUM(BK117:BK163)</f>
        <v>0</v>
      </c>
    </row>
    <row r="117" s="2" customFormat="1" ht="62.7" customHeight="1">
      <c r="A117" s="39"/>
      <c r="B117" s="40"/>
      <c r="C117" s="219" t="s">
        <v>85</v>
      </c>
      <c r="D117" s="219" t="s">
        <v>124</v>
      </c>
      <c r="E117" s="220" t="s">
        <v>523</v>
      </c>
      <c r="F117" s="221" t="s">
        <v>524</v>
      </c>
      <c r="G117" s="222" t="s">
        <v>525</v>
      </c>
      <c r="H117" s="223">
        <v>1</v>
      </c>
      <c r="I117" s="224"/>
      <c r="J117" s="225">
        <f>ROUND(I117*H117,2)</f>
        <v>0</v>
      </c>
      <c r="K117" s="221" t="s">
        <v>1</v>
      </c>
      <c r="L117" s="45"/>
      <c r="M117" s="226" t="s">
        <v>1</v>
      </c>
      <c r="N117" s="227" t="s">
        <v>42</v>
      </c>
      <c r="O117" s="92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526</v>
      </c>
      <c r="AT117" s="230" t="s">
        <v>124</v>
      </c>
      <c r="AU117" s="230" t="s">
        <v>77</v>
      </c>
      <c r="AY117" s="18" t="s">
        <v>122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85</v>
      </c>
      <c r="BK117" s="231">
        <f>ROUND(I117*H117,2)</f>
        <v>0</v>
      </c>
      <c r="BL117" s="18" t="s">
        <v>526</v>
      </c>
      <c r="BM117" s="230" t="s">
        <v>527</v>
      </c>
    </row>
    <row r="118" s="2" customFormat="1">
      <c r="A118" s="39"/>
      <c r="B118" s="40"/>
      <c r="C118" s="41"/>
      <c r="D118" s="232" t="s">
        <v>131</v>
      </c>
      <c r="E118" s="41"/>
      <c r="F118" s="233" t="s">
        <v>528</v>
      </c>
      <c r="G118" s="41"/>
      <c r="H118" s="41"/>
      <c r="I118" s="234"/>
      <c r="J118" s="41"/>
      <c r="K118" s="41"/>
      <c r="L118" s="45"/>
      <c r="M118" s="235"/>
      <c r="N118" s="236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131</v>
      </c>
      <c r="AU118" s="18" t="s">
        <v>77</v>
      </c>
    </row>
    <row r="119" s="2" customFormat="1">
      <c r="A119" s="39"/>
      <c r="B119" s="40"/>
      <c r="C119" s="41"/>
      <c r="D119" s="232" t="s">
        <v>212</v>
      </c>
      <c r="E119" s="41"/>
      <c r="F119" s="292" t="s">
        <v>529</v>
      </c>
      <c r="G119" s="41"/>
      <c r="H119" s="41"/>
      <c r="I119" s="234"/>
      <c r="J119" s="41"/>
      <c r="K119" s="41"/>
      <c r="L119" s="45"/>
      <c r="M119" s="235"/>
      <c r="N119" s="236"/>
      <c r="O119" s="92"/>
      <c r="P119" s="92"/>
      <c r="Q119" s="92"/>
      <c r="R119" s="92"/>
      <c r="S119" s="92"/>
      <c r="T119" s="93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212</v>
      </c>
      <c r="AU119" s="18" t="s">
        <v>77</v>
      </c>
    </row>
    <row r="120" s="2" customFormat="1" ht="44.25" customHeight="1">
      <c r="A120" s="39"/>
      <c r="B120" s="40"/>
      <c r="C120" s="219" t="s">
        <v>87</v>
      </c>
      <c r="D120" s="219" t="s">
        <v>124</v>
      </c>
      <c r="E120" s="220" t="s">
        <v>530</v>
      </c>
      <c r="F120" s="221" t="s">
        <v>531</v>
      </c>
      <c r="G120" s="222" t="s">
        <v>525</v>
      </c>
      <c r="H120" s="223">
        <v>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42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526</v>
      </c>
      <c r="AT120" s="230" t="s">
        <v>124</v>
      </c>
      <c r="AU120" s="230" t="s">
        <v>77</v>
      </c>
      <c r="AY120" s="18" t="s">
        <v>122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85</v>
      </c>
      <c r="BK120" s="231">
        <f>ROUND(I120*H120,2)</f>
        <v>0</v>
      </c>
      <c r="BL120" s="18" t="s">
        <v>526</v>
      </c>
      <c r="BM120" s="230" t="s">
        <v>532</v>
      </c>
    </row>
    <row r="121" s="2" customFormat="1">
      <c r="A121" s="39"/>
      <c r="B121" s="40"/>
      <c r="C121" s="41"/>
      <c r="D121" s="232" t="s">
        <v>131</v>
      </c>
      <c r="E121" s="41"/>
      <c r="F121" s="233" t="s">
        <v>531</v>
      </c>
      <c r="G121" s="41"/>
      <c r="H121" s="41"/>
      <c r="I121" s="234"/>
      <c r="J121" s="41"/>
      <c r="K121" s="41"/>
      <c r="L121" s="45"/>
      <c r="M121" s="235"/>
      <c r="N121" s="23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131</v>
      </c>
      <c r="AU121" s="18" t="s">
        <v>77</v>
      </c>
    </row>
    <row r="122" s="13" customFormat="1">
      <c r="A122" s="13"/>
      <c r="B122" s="239"/>
      <c r="C122" s="240"/>
      <c r="D122" s="232" t="s">
        <v>135</v>
      </c>
      <c r="E122" s="241" t="s">
        <v>1</v>
      </c>
      <c r="F122" s="242" t="s">
        <v>533</v>
      </c>
      <c r="G122" s="240"/>
      <c r="H122" s="241" t="s">
        <v>1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8" t="s">
        <v>135</v>
      </c>
      <c r="AU122" s="248" t="s">
        <v>77</v>
      </c>
      <c r="AV122" s="13" t="s">
        <v>85</v>
      </c>
      <c r="AW122" s="13" t="s">
        <v>33</v>
      </c>
      <c r="AX122" s="13" t="s">
        <v>77</v>
      </c>
      <c r="AY122" s="248" t="s">
        <v>122</v>
      </c>
    </row>
    <row r="123" s="14" customFormat="1">
      <c r="A123" s="14"/>
      <c r="B123" s="249"/>
      <c r="C123" s="250"/>
      <c r="D123" s="232" t="s">
        <v>135</v>
      </c>
      <c r="E123" s="251" t="s">
        <v>1</v>
      </c>
      <c r="F123" s="252" t="s">
        <v>534</v>
      </c>
      <c r="G123" s="250"/>
      <c r="H123" s="253">
        <v>1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9" t="s">
        <v>135</v>
      </c>
      <c r="AU123" s="259" t="s">
        <v>77</v>
      </c>
      <c r="AV123" s="14" t="s">
        <v>87</v>
      </c>
      <c r="AW123" s="14" t="s">
        <v>33</v>
      </c>
      <c r="AX123" s="14" t="s">
        <v>85</v>
      </c>
      <c r="AY123" s="259" t="s">
        <v>122</v>
      </c>
    </row>
    <row r="124" s="2" customFormat="1" ht="78.75" customHeight="1">
      <c r="A124" s="39"/>
      <c r="B124" s="40"/>
      <c r="C124" s="219" t="s">
        <v>143</v>
      </c>
      <c r="D124" s="219" t="s">
        <v>124</v>
      </c>
      <c r="E124" s="220" t="s">
        <v>535</v>
      </c>
      <c r="F124" s="221" t="s">
        <v>536</v>
      </c>
      <c r="G124" s="222" t="s">
        <v>525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526</v>
      </c>
      <c r="AT124" s="230" t="s">
        <v>124</v>
      </c>
      <c r="AU124" s="230" t="s">
        <v>77</v>
      </c>
      <c r="AY124" s="18" t="s">
        <v>122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85</v>
      </c>
      <c r="BK124" s="231">
        <f>ROUND(I124*H124,2)</f>
        <v>0</v>
      </c>
      <c r="BL124" s="18" t="s">
        <v>526</v>
      </c>
      <c r="BM124" s="230" t="s">
        <v>537</v>
      </c>
    </row>
    <row r="125" s="2" customFormat="1">
      <c r="A125" s="39"/>
      <c r="B125" s="40"/>
      <c r="C125" s="41"/>
      <c r="D125" s="232" t="s">
        <v>131</v>
      </c>
      <c r="E125" s="41"/>
      <c r="F125" s="233" t="s">
        <v>538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77</v>
      </c>
    </row>
    <row r="126" s="2" customFormat="1" ht="16.5" customHeight="1">
      <c r="A126" s="39"/>
      <c r="B126" s="40"/>
      <c r="C126" s="219" t="s">
        <v>129</v>
      </c>
      <c r="D126" s="219" t="s">
        <v>124</v>
      </c>
      <c r="E126" s="220" t="s">
        <v>539</v>
      </c>
      <c r="F126" s="221" t="s">
        <v>540</v>
      </c>
      <c r="G126" s="222" t="s">
        <v>273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0.0054000000000000003</v>
      </c>
      <c r="R126" s="228">
        <f>Q126*H126</f>
        <v>0.0054000000000000003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129</v>
      </c>
      <c r="AT126" s="230" t="s">
        <v>124</v>
      </c>
      <c r="AU126" s="230" t="s">
        <v>77</v>
      </c>
      <c r="AY126" s="18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129</v>
      </c>
      <c r="BM126" s="230" t="s">
        <v>541</v>
      </c>
    </row>
    <row r="127" s="2" customFormat="1">
      <c r="A127" s="39"/>
      <c r="B127" s="40"/>
      <c r="C127" s="41"/>
      <c r="D127" s="232" t="s">
        <v>131</v>
      </c>
      <c r="E127" s="41"/>
      <c r="F127" s="233" t="s">
        <v>540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77</v>
      </c>
    </row>
    <row r="128" s="13" customFormat="1">
      <c r="A128" s="13"/>
      <c r="B128" s="239"/>
      <c r="C128" s="240"/>
      <c r="D128" s="232" t="s">
        <v>135</v>
      </c>
      <c r="E128" s="241" t="s">
        <v>1</v>
      </c>
      <c r="F128" s="242" t="s">
        <v>150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135</v>
      </c>
      <c r="AU128" s="248" t="s">
        <v>77</v>
      </c>
      <c r="AV128" s="13" t="s">
        <v>85</v>
      </c>
      <c r="AW128" s="13" t="s">
        <v>33</v>
      </c>
      <c r="AX128" s="13" t="s">
        <v>77</v>
      </c>
      <c r="AY128" s="248" t="s">
        <v>122</v>
      </c>
    </row>
    <row r="129" s="13" customFormat="1">
      <c r="A129" s="13"/>
      <c r="B129" s="239"/>
      <c r="C129" s="240"/>
      <c r="D129" s="232" t="s">
        <v>135</v>
      </c>
      <c r="E129" s="241" t="s">
        <v>1</v>
      </c>
      <c r="F129" s="242" t="s">
        <v>542</v>
      </c>
      <c r="G129" s="240"/>
      <c r="H129" s="241" t="s">
        <v>1</v>
      </c>
      <c r="I129" s="243"/>
      <c r="J129" s="240"/>
      <c r="K129" s="240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135</v>
      </c>
      <c r="AU129" s="248" t="s">
        <v>77</v>
      </c>
      <c r="AV129" s="13" t="s">
        <v>85</v>
      </c>
      <c r="AW129" s="13" t="s">
        <v>33</v>
      </c>
      <c r="AX129" s="13" t="s">
        <v>77</v>
      </c>
      <c r="AY129" s="248" t="s">
        <v>122</v>
      </c>
    </row>
    <row r="130" s="14" customFormat="1">
      <c r="A130" s="14"/>
      <c r="B130" s="249"/>
      <c r="C130" s="250"/>
      <c r="D130" s="232" t="s">
        <v>135</v>
      </c>
      <c r="E130" s="251" t="s">
        <v>1</v>
      </c>
      <c r="F130" s="252" t="s">
        <v>85</v>
      </c>
      <c r="G130" s="250"/>
      <c r="H130" s="253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135</v>
      </c>
      <c r="AU130" s="259" t="s">
        <v>77</v>
      </c>
      <c r="AV130" s="14" t="s">
        <v>87</v>
      </c>
      <c r="AW130" s="14" t="s">
        <v>33</v>
      </c>
      <c r="AX130" s="14" t="s">
        <v>85</v>
      </c>
      <c r="AY130" s="259" t="s">
        <v>122</v>
      </c>
    </row>
    <row r="131" s="2" customFormat="1" ht="16.5" customHeight="1">
      <c r="A131" s="39"/>
      <c r="B131" s="40"/>
      <c r="C131" s="219" t="s">
        <v>178</v>
      </c>
      <c r="D131" s="219" t="s">
        <v>124</v>
      </c>
      <c r="E131" s="220" t="s">
        <v>543</v>
      </c>
      <c r="F131" s="221" t="s">
        <v>544</v>
      </c>
      <c r="G131" s="222" t="s">
        <v>525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526</v>
      </c>
      <c r="AT131" s="230" t="s">
        <v>124</v>
      </c>
      <c r="AU131" s="230" t="s">
        <v>77</v>
      </c>
      <c r="AY131" s="18" t="s">
        <v>122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526</v>
      </c>
      <c r="BM131" s="230" t="s">
        <v>545</v>
      </c>
    </row>
    <row r="132" s="2" customFormat="1">
      <c r="A132" s="39"/>
      <c r="B132" s="40"/>
      <c r="C132" s="41"/>
      <c r="D132" s="232" t="s">
        <v>131</v>
      </c>
      <c r="E132" s="41"/>
      <c r="F132" s="233" t="s">
        <v>546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77</v>
      </c>
    </row>
    <row r="133" s="2" customFormat="1" ht="16.5" customHeight="1">
      <c r="A133" s="39"/>
      <c r="B133" s="40"/>
      <c r="C133" s="219" t="s">
        <v>189</v>
      </c>
      <c r="D133" s="219" t="s">
        <v>124</v>
      </c>
      <c r="E133" s="220" t="s">
        <v>547</v>
      </c>
      <c r="F133" s="221" t="s">
        <v>548</v>
      </c>
      <c r="G133" s="222" t="s">
        <v>525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526</v>
      </c>
      <c r="AT133" s="230" t="s">
        <v>124</v>
      </c>
      <c r="AU133" s="230" t="s">
        <v>77</v>
      </c>
      <c r="AY133" s="18" t="s">
        <v>122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526</v>
      </c>
      <c r="BM133" s="230" t="s">
        <v>549</v>
      </c>
    </row>
    <row r="134" s="2" customFormat="1">
      <c r="A134" s="39"/>
      <c r="B134" s="40"/>
      <c r="C134" s="41"/>
      <c r="D134" s="232" t="s">
        <v>131</v>
      </c>
      <c r="E134" s="41"/>
      <c r="F134" s="233" t="s">
        <v>550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77</v>
      </c>
    </row>
    <row r="135" s="2" customFormat="1" ht="16.5" customHeight="1">
      <c r="A135" s="39"/>
      <c r="B135" s="40"/>
      <c r="C135" s="219" t="s">
        <v>197</v>
      </c>
      <c r="D135" s="219" t="s">
        <v>124</v>
      </c>
      <c r="E135" s="220" t="s">
        <v>551</v>
      </c>
      <c r="F135" s="221" t="s">
        <v>552</v>
      </c>
      <c r="G135" s="222" t="s">
        <v>525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526</v>
      </c>
      <c r="AT135" s="230" t="s">
        <v>124</v>
      </c>
      <c r="AU135" s="230" t="s">
        <v>77</v>
      </c>
      <c r="AY135" s="18" t="s">
        <v>122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526</v>
      </c>
      <c r="BM135" s="230" t="s">
        <v>553</v>
      </c>
    </row>
    <row r="136" s="2" customFormat="1">
      <c r="A136" s="39"/>
      <c r="B136" s="40"/>
      <c r="C136" s="41"/>
      <c r="D136" s="232" t="s">
        <v>131</v>
      </c>
      <c r="E136" s="41"/>
      <c r="F136" s="233" t="s">
        <v>554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131</v>
      </c>
      <c r="AU136" s="18" t="s">
        <v>77</v>
      </c>
    </row>
    <row r="137" s="2" customFormat="1" ht="24.15" customHeight="1">
      <c r="A137" s="39"/>
      <c r="B137" s="40"/>
      <c r="C137" s="219" t="s">
        <v>202</v>
      </c>
      <c r="D137" s="219" t="s">
        <v>124</v>
      </c>
      <c r="E137" s="220" t="s">
        <v>555</v>
      </c>
      <c r="F137" s="221" t="s">
        <v>556</v>
      </c>
      <c r="G137" s="222" t="s">
        <v>525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526</v>
      </c>
      <c r="AT137" s="230" t="s">
        <v>124</v>
      </c>
      <c r="AU137" s="230" t="s">
        <v>77</v>
      </c>
      <c r="AY137" s="18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526</v>
      </c>
      <c r="BM137" s="230" t="s">
        <v>557</v>
      </c>
    </row>
    <row r="138" s="2" customFormat="1">
      <c r="A138" s="39"/>
      <c r="B138" s="40"/>
      <c r="C138" s="41"/>
      <c r="D138" s="232" t="s">
        <v>131</v>
      </c>
      <c r="E138" s="41"/>
      <c r="F138" s="233" t="s">
        <v>556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77</v>
      </c>
    </row>
    <row r="139" s="2" customFormat="1" ht="24.15" customHeight="1">
      <c r="A139" s="39"/>
      <c r="B139" s="40"/>
      <c r="C139" s="219" t="s">
        <v>216</v>
      </c>
      <c r="D139" s="219" t="s">
        <v>124</v>
      </c>
      <c r="E139" s="220" t="s">
        <v>558</v>
      </c>
      <c r="F139" s="221" t="s">
        <v>559</v>
      </c>
      <c r="G139" s="222" t="s">
        <v>560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526</v>
      </c>
      <c r="AT139" s="230" t="s">
        <v>124</v>
      </c>
      <c r="AU139" s="230" t="s">
        <v>77</v>
      </c>
      <c r="AY139" s="18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526</v>
      </c>
      <c r="BM139" s="230" t="s">
        <v>561</v>
      </c>
    </row>
    <row r="140" s="2" customFormat="1">
      <c r="A140" s="39"/>
      <c r="B140" s="40"/>
      <c r="C140" s="41"/>
      <c r="D140" s="232" t="s">
        <v>131</v>
      </c>
      <c r="E140" s="41"/>
      <c r="F140" s="233" t="s">
        <v>562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77</v>
      </c>
    </row>
    <row r="141" s="13" customFormat="1">
      <c r="A141" s="13"/>
      <c r="B141" s="239"/>
      <c r="C141" s="240"/>
      <c r="D141" s="232" t="s">
        <v>135</v>
      </c>
      <c r="E141" s="241" t="s">
        <v>1</v>
      </c>
      <c r="F141" s="242" t="s">
        <v>563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135</v>
      </c>
      <c r="AU141" s="248" t="s">
        <v>77</v>
      </c>
      <c r="AV141" s="13" t="s">
        <v>85</v>
      </c>
      <c r="AW141" s="13" t="s">
        <v>33</v>
      </c>
      <c r="AX141" s="13" t="s">
        <v>77</v>
      </c>
      <c r="AY141" s="248" t="s">
        <v>122</v>
      </c>
    </row>
    <row r="142" s="13" customFormat="1">
      <c r="A142" s="13"/>
      <c r="B142" s="239"/>
      <c r="C142" s="240"/>
      <c r="D142" s="232" t="s">
        <v>135</v>
      </c>
      <c r="E142" s="241" t="s">
        <v>1</v>
      </c>
      <c r="F142" s="242" t="s">
        <v>564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135</v>
      </c>
      <c r="AU142" s="248" t="s">
        <v>77</v>
      </c>
      <c r="AV142" s="13" t="s">
        <v>85</v>
      </c>
      <c r="AW142" s="13" t="s">
        <v>33</v>
      </c>
      <c r="AX142" s="13" t="s">
        <v>77</v>
      </c>
      <c r="AY142" s="248" t="s">
        <v>122</v>
      </c>
    </row>
    <row r="143" s="13" customFormat="1">
      <c r="A143" s="13"/>
      <c r="B143" s="239"/>
      <c r="C143" s="240"/>
      <c r="D143" s="232" t="s">
        <v>135</v>
      </c>
      <c r="E143" s="241" t="s">
        <v>1</v>
      </c>
      <c r="F143" s="242" t="s">
        <v>565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135</v>
      </c>
      <c r="AU143" s="248" t="s">
        <v>77</v>
      </c>
      <c r="AV143" s="13" t="s">
        <v>85</v>
      </c>
      <c r="AW143" s="13" t="s">
        <v>33</v>
      </c>
      <c r="AX143" s="13" t="s">
        <v>77</v>
      </c>
      <c r="AY143" s="248" t="s">
        <v>122</v>
      </c>
    </row>
    <row r="144" s="14" customFormat="1">
      <c r="A144" s="14"/>
      <c r="B144" s="249"/>
      <c r="C144" s="250"/>
      <c r="D144" s="232" t="s">
        <v>135</v>
      </c>
      <c r="E144" s="251" t="s">
        <v>1</v>
      </c>
      <c r="F144" s="252" t="s">
        <v>85</v>
      </c>
      <c r="G144" s="250"/>
      <c r="H144" s="253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135</v>
      </c>
      <c r="AU144" s="259" t="s">
        <v>77</v>
      </c>
      <c r="AV144" s="14" t="s">
        <v>87</v>
      </c>
      <c r="AW144" s="14" t="s">
        <v>33</v>
      </c>
      <c r="AX144" s="14" t="s">
        <v>85</v>
      </c>
      <c r="AY144" s="259" t="s">
        <v>122</v>
      </c>
    </row>
    <row r="145" s="2" customFormat="1" ht="62.7" customHeight="1">
      <c r="A145" s="39"/>
      <c r="B145" s="40"/>
      <c r="C145" s="219" t="s">
        <v>223</v>
      </c>
      <c r="D145" s="219" t="s">
        <v>124</v>
      </c>
      <c r="E145" s="220" t="s">
        <v>566</v>
      </c>
      <c r="F145" s="221" t="s">
        <v>567</v>
      </c>
      <c r="G145" s="222" t="s">
        <v>1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526</v>
      </c>
      <c r="AT145" s="230" t="s">
        <v>124</v>
      </c>
      <c r="AU145" s="230" t="s">
        <v>77</v>
      </c>
      <c r="AY145" s="18" t="s">
        <v>122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85</v>
      </c>
      <c r="BK145" s="231">
        <f>ROUND(I145*H145,2)</f>
        <v>0</v>
      </c>
      <c r="BL145" s="18" t="s">
        <v>526</v>
      </c>
      <c r="BM145" s="230" t="s">
        <v>568</v>
      </c>
    </row>
    <row r="146" s="2" customFormat="1">
      <c r="A146" s="39"/>
      <c r="B146" s="40"/>
      <c r="C146" s="41"/>
      <c r="D146" s="232" t="s">
        <v>131</v>
      </c>
      <c r="E146" s="41"/>
      <c r="F146" s="233" t="s">
        <v>569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77</v>
      </c>
    </row>
    <row r="147" s="2" customFormat="1" ht="24.15" customHeight="1">
      <c r="A147" s="39"/>
      <c r="B147" s="40"/>
      <c r="C147" s="219" t="s">
        <v>233</v>
      </c>
      <c r="D147" s="219" t="s">
        <v>124</v>
      </c>
      <c r="E147" s="220" t="s">
        <v>570</v>
      </c>
      <c r="F147" s="221" t="s">
        <v>571</v>
      </c>
      <c r="G147" s="222" t="s">
        <v>273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526</v>
      </c>
      <c r="AT147" s="230" t="s">
        <v>124</v>
      </c>
      <c r="AU147" s="230" t="s">
        <v>77</v>
      </c>
      <c r="AY147" s="18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526</v>
      </c>
      <c r="BM147" s="230" t="s">
        <v>572</v>
      </c>
    </row>
    <row r="148" s="2" customFormat="1">
      <c r="A148" s="39"/>
      <c r="B148" s="40"/>
      <c r="C148" s="41"/>
      <c r="D148" s="232" t="s">
        <v>131</v>
      </c>
      <c r="E148" s="41"/>
      <c r="F148" s="233" t="s">
        <v>573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77</v>
      </c>
    </row>
    <row r="149" s="13" customFormat="1">
      <c r="A149" s="13"/>
      <c r="B149" s="239"/>
      <c r="C149" s="240"/>
      <c r="D149" s="232" t="s">
        <v>135</v>
      </c>
      <c r="E149" s="241" t="s">
        <v>1</v>
      </c>
      <c r="F149" s="242" t="s">
        <v>574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135</v>
      </c>
      <c r="AU149" s="248" t="s">
        <v>77</v>
      </c>
      <c r="AV149" s="13" t="s">
        <v>85</v>
      </c>
      <c r="AW149" s="13" t="s">
        <v>33</v>
      </c>
      <c r="AX149" s="13" t="s">
        <v>77</v>
      </c>
      <c r="AY149" s="248" t="s">
        <v>122</v>
      </c>
    </row>
    <row r="150" s="13" customFormat="1">
      <c r="A150" s="13"/>
      <c r="B150" s="239"/>
      <c r="C150" s="240"/>
      <c r="D150" s="232" t="s">
        <v>135</v>
      </c>
      <c r="E150" s="241" t="s">
        <v>1</v>
      </c>
      <c r="F150" s="242" t="s">
        <v>575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135</v>
      </c>
      <c r="AU150" s="248" t="s">
        <v>77</v>
      </c>
      <c r="AV150" s="13" t="s">
        <v>85</v>
      </c>
      <c r="AW150" s="13" t="s">
        <v>33</v>
      </c>
      <c r="AX150" s="13" t="s">
        <v>77</v>
      </c>
      <c r="AY150" s="248" t="s">
        <v>122</v>
      </c>
    </row>
    <row r="151" s="13" customFormat="1">
      <c r="A151" s="13"/>
      <c r="B151" s="239"/>
      <c r="C151" s="240"/>
      <c r="D151" s="232" t="s">
        <v>135</v>
      </c>
      <c r="E151" s="241" t="s">
        <v>1</v>
      </c>
      <c r="F151" s="242" t="s">
        <v>576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135</v>
      </c>
      <c r="AU151" s="248" t="s">
        <v>77</v>
      </c>
      <c r="AV151" s="13" t="s">
        <v>85</v>
      </c>
      <c r="AW151" s="13" t="s">
        <v>33</v>
      </c>
      <c r="AX151" s="13" t="s">
        <v>77</v>
      </c>
      <c r="AY151" s="248" t="s">
        <v>122</v>
      </c>
    </row>
    <row r="152" s="14" customFormat="1">
      <c r="A152" s="14"/>
      <c r="B152" s="249"/>
      <c r="C152" s="250"/>
      <c r="D152" s="232" t="s">
        <v>135</v>
      </c>
      <c r="E152" s="251" t="s">
        <v>1</v>
      </c>
      <c r="F152" s="252" t="s">
        <v>85</v>
      </c>
      <c r="G152" s="250"/>
      <c r="H152" s="253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135</v>
      </c>
      <c r="AU152" s="259" t="s">
        <v>77</v>
      </c>
      <c r="AV152" s="14" t="s">
        <v>87</v>
      </c>
      <c r="AW152" s="14" t="s">
        <v>33</v>
      </c>
      <c r="AX152" s="14" t="s">
        <v>85</v>
      </c>
      <c r="AY152" s="259" t="s">
        <v>122</v>
      </c>
    </row>
    <row r="153" s="2" customFormat="1" ht="66.75" customHeight="1">
      <c r="A153" s="39"/>
      <c r="B153" s="40"/>
      <c r="C153" s="219" t="s">
        <v>243</v>
      </c>
      <c r="D153" s="219" t="s">
        <v>124</v>
      </c>
      <c r="E153" s="220" t="s">
        <v>577</v>
      </c>
      <c r="F153" s="221" t="s">
        <v>578</v>
      </c>
      <c r="G153" s="222" t="s">
        <v>525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129</v>
      </c>
      <c r="AT153" s="230" t="s">
        <v>124</v>
      </c>
      <c r="AU153" s="230" t="s">
        <v>77</v>
      </c>
      <c r="AY153" s="18" t="s">
        <v>122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85</v>
      </c>
      <c r="BK153" s="231">
        <f>ROUND(I153*H153,2)</f>
        <v>0</v>
      </c>
      <c r="BL153" s="18" t="s">
        <v>129</v>
      </c>
      <c r="BM153" s="230" t="s">
        <v>579</v>
      </c>
    </row>
    <row r="154" s="2" customFormat="1">
      <c r="A154" s="39"/>
      <c r="B154" s="40"/>
      <c r="C154" s="41"/>
      <c r="D154" s="232" t="s">
        <v>131</v>
      </c>
      <c r="E154" s="41"/>
      <c r="F154" s="233" t="s">
        <v>580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131</v>
      </c>
      <c r="AU154" s="18" t="s">
        <v>77</v>
      </c>
    </row>
    <row r="155" s="2" customFormat="1">
      <c r="A155" s="39"/>
      <c r="B155" s="40"/>
      <c r="C155" s="41"/>
      <c r="D155" s="232" t="s">
        <v>212</v>
      </c>
      <c r="E155" s="41"/>
      <c r="F155" s="292" t="s">
        <v>581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212</v>
      </c>
      <c r="AU155" s="18" t="s">
        <v>77</v>
      </c>
    </row>
    <row r="156" s="2" customFormat="1" ht="37.8" customHeight="1">
      <c r="A156" s="39"/>
      <c r="B156" s="40"/>
      <c r="C156" s="219" t="s">
        <v>253</v>
      </c>
      <c r="D156" s="219" t="s">
        <v>124</v>
      </c>
      <c r="E156" s="220" t="s">
        <v>582</v>
      </c>
      <c r="F156" s="221" t="s">
        <v>583</v>
      </c>
      <c r="G156" s="222" t="s">
        <v>525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526</v>
      </c>
      <c r="AT156" s="230" t="s">
        <v>124</v>
      </c>
      <c r="AU156" s="230" t="s">
        <v>77</v>
      </c>
      <c r="AY156" s="18" t="s">
        <v>122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526</v>
      </c>
      <c r="BM156" s="230" t="s">
        <v>584</v>
      </c>
    </row>
    <row r="157" s="2" customFormat="1">
      <c r="A157" s="39"/>
      <c r="B157" s="40"/>
      <c r="C157" s="41"/>
      <c r="D157" s="232" t="s">
        <v>131</v>
      </c>
      <c r="E157" s="41"/>
      <c r="F157" s="233" t="s">
        <v>585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131</v>
      </c>
      <c r="AU157" s="18" t="s">
        <v>77</v>
      </c>
    </row>
    <row r="158" s="2" customFormat="1" ht="16.5" customHeight="1">
      <c r="A158" s="39"/>
      <c r="B158" s="40"/>
      <c r="C158" s="219" t="s">
        <v>260</v>
      </c>
      <c r="D158" s="219" t="s">
        <v>124</v>
      </c>
      <c r="E158" s="220" t="s">
        <v>586</v>
      </c>
      <c r="F158" s="221" t="s">
        <v>587</v>
      </c>
      <c r="G158" s="222" t="s">
        <v>1</v>
      </c>
      <c r="H158" s="223">
        <v>6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526</v>
      </c>
      <c r="AT158" s="230" t="s">
        <v>124</v>
      </c>
      <c r="AU158" s="230" t="s">
        <v>77</v>
      </c>
      <c r="AY158" s="18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526</v>
      </c>
      <c r="BM158" s="230" t="s">
        <v>588</v>
      </c>
    </row>
    <row r="159" s="2" customFormat="1">
      <c r="A159" s="39"/>
      <c r="B159" s="40"/>
      <c r="C159" s="41"/>
      <c r="D159" s="232" t="s">
        <v>131</v>
      </c>
      <c r="E159" s="41"/>
      <c r="F159" s="233" t="s">
        <v>589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77</v>
      </c>
    </row>
    <row r="160" s="13" customFormat="1">
      <c r="A160" s="13"/>
      <c r="B160" s="239"/>
      <c r="C160" s="240"/>
      <c r="D160" s="232" t="s">
        <v>135</v>
      </c>
      <c r="E160" s="241" t="s">
        <v>1</v>
      </c>
      <c r="F160" s="242" t="s">
        <v>590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135</v>
      </c>
      <c r="AU160" s="248" t="s">
        <v>77</v>
      </c>
      <c r="AV160" s="13" t="s">
        <v>85</v>
      </c>
      <c r="AW160" s="13" t="s">
        <v>33</v>
      </c>
      <c r="AX160" s="13" t="s">
        <v>77</v>
      </c>
      <c r="AY160" s="248" t="s">
        <v>122</v>
      </c>
    </row>
    <row r="161" s="13" customFormat="1">
      <c r="A161" s="13"/>
      <c r="B161" s="239"/>
      <c r="C161" s="240"/>
      <c r="D161" s="232" t="s">
        <v>135</v>
      </c>
      <c r="E161" s="241" t="s">
        <v>1</v>
      </c>
      <c r="F161" s="242" t="s">
        <v>591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135</v>
      </c>
      <c r="AU161" s="248" t="s">
        <v>77</v>
      </c>
      <c r="AV161" s="13" t="s">
        <v>85</v>
      </c>
      <c r="AW161" s="13" t="s">
        <v>33</v>
      </c>
      <c r="AX161" s="13" t="s">
        <v>77</v>
      </c>
      <c r="AY161" s="248" t="s">
        <v>122</v>
      </c>
    </row>
    <row r="162" s="14" customFormat="1">
      <c r="A162" s="14"/>
      <c r="B162" s="249"/>
      <c r="C162" s="250"/>
      <c r="D162" s="232" t="s">
        <v>135</v>
      </c>
      <c r="E162" s="251" t="s">
        <v>1</v>
      </c>
      <c r="F162" s="252" t="s">
        <v>592</v>
      </c>
      <c r="G162" s="250"/>
      <c r="H162" s="253">
        <v>6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135</v>
      </c>
      <c r="AU162" s="259" t="s">
        <v>77</v>
      </c>
      <c r="AV162" s="14" t="s">
        <v>87</v>
      </c>
      <c r="AW162" s="14" t="s">
        <v>33</v>
      </c>
      <c r="AX162" s="14" t="s">
        <v>77</v>
      </c>
      <c r="AY162" s="259" t="s">
        <v>122</v>
      </c>
    </row>
    <row r="163" s="16" customFormat="1">
      <c r="A163" s="16"/>
      <c r="B163" s="271"/>
      <c r="C163" s="272"/>
      <c r="D163" s="232" t="s">
        <v>135</v>
      </c>
      <c r="E163" s="273" t="s">
        <v>1</v>
      </c>
      <c r="F163" s="274" t="s">
        <v>144</v>
      </c>
      <c r="G163" s="272"/>
      <c r="H163" s="275">
        <v>6</v>
      </c>
      <c r="I163" s="276"/>
      <c r="J163" s="272"/>
      <c r="K163" s="272"/>
      <c r="L163" s="277"/>
      <c r="M163" s="300"/>
      <c r="N163" s="301"/>
      <c r="O163" s="301"/>
      <c r="P163" s="301"/>
      <c r="Q163" s="301"/>
      <c r="R163" s="301"/>
      <c r="S163" s="301"/>
      <c r="T163" s="302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81" t="s">
        <v>135</v>
      </c>
      <c r="AU163" s="281" t="s">
        <v>77</v>
      </c>
      <c r="AV163" s="16" t="s">
        <v>129</v>
      </c>
      <c r="AW163" s="16" t="s">
        <v>33</v>
      </c>
      <c r="AX163" s="16" t="s">
        <v>85</v>
      </c>
      <c r="AY163" s="281" t="s">
        <v>122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SzaFsCJOLHOdc8zr/U/Tv05UA05EZV6MRYWGkMZdS5BMGnrlNez1SB3Sn9sy3RN8bh+ODwHXSHOQ8zli2kWB7w==" hashValue="ob4bJDcIECFFAoUIzbOMnlz8QpqtsSXqHLeeyWbOH/j4Q+V2jbWtI5xEQdqgTK60hsyNNnZWNzJ0mGrKoYuLVw==" algorithmName="SHA-512" password="CC35"/>
  <autoFilter ref="C115:K16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Bím Josef</dc:creator>
  <cp:lastModifiedBy>Bím Josef</cp:lastModifiedBy>
  <dcterms:created xsi:type="dcterms:W3CDTF">2023-01-02T11:30:09Z</dcterms:created>
  <dcterms:modified xsi:type="dcterms:W3CDTF">2023-01-02T11:30:14Z</dcterms:modified>
</cp:coreProperties>
</file>