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DiskuL/1 VZ příprava/2022,2023 -JC-LBK4 Bukvice a Podhradí (ZPŘ,NPO)/3-Výzva, ZD (9.1.2023)/"/>
    </mc:Choice>
  </mc:AlternateContent>
  <xr:revisionPtr revIDLastSave="11" documentId="8_{BEF38092-4D61-4F4E-9CCE-68ADCC89A4AE}" xr6:coauthVersionLast="47" xr6:coauthVersionMax="47" xr10:uidLastSave="{EB2CA9FC-BBFB-47FA-AF57-DC59CC5BD9EF}"/>
  <bookViews>
    <workbookView xWindow="-120" yWindow="-120" windowWidth="29040" windowHeight="17640" tabRatio="759" xr2:uid="{00000000-000D-0000-FFFF-FFFF00000000}"/>
  </bookViews>
  <sheets>
    <sheet name=" SUMARIZACE CELKOVÁ" sheetId="15" r:id="rId1"/>
    <sheet name=" SUMARIZACE BUKVICE" sheetId="8" r:id="rId2"/>
    <sheet name="kú. Bukvice - rostliny" sheetId="6" r:id="rId3"/>
    <sheet name="kú. Bukvice - materiál" sheetId="7" r:id="rId4"/>
    <sheet name="kú. Bukvice - práce" sheetId="5" r:id="rId5"/>
    <sheet name="kú. Bukvice NP 1.veg.odb" sheetId="16" r:id="rId6"/>
    <sheet name="kú. Bukvice NP 2.veg.odb" sheetId="17" r:id="rId7"/>
    <sheet name="kú. Bukvice NP 3.veg.odb " sheetId="18" r:id="rId8"/>
    <sheet name="SUMARIZACE PODHRADÍ" sheetId="14" r:id="rId9"/>
    <sheet name="kú. Podhradí - rostliny" sheetId="11" r:id="rId10"/>
    <sheet name="kú. Podhradí - materiál" sheetId="12" r:id="rId11"/>
    <sheet name="kú. Podhradí - práce" sheetId="13" r:id="rId12"/>
    <sheet name="kú.Podhradí NP 1.veg.obd" sheetId="20" r:id="rId13"/>
    <sheet name="kú.Podhradí NP 2.veg.obd " sheetId="21" r:id="rId14"/>
    <sheet name="kú.Podhradí NP 3.veg.obd" sheetId="22" r:id="rId15"/>
  </sheets>
  <definedNames>
    <definedName name="_xlnm.Print_Titles" localSheetId="3">'kú. Bukvice - materiál'!$7:$7</definedName>
    <definedName name="_xlnm.Print_Titles" localSheetId="4">'kú. Bukvice - práce'!$7:$7</definedName>
    <definedName name="_xlnm.Print_Titles" localSheetId="2">'kú. Bukvice - rostliny'!$7:$7</definedName>
    <definedName name="_xlnm.Print_Titles" localSheetId="5">'kú. Bukvice NP 1.veg.odb'!$20:$20</definedName>
    <definedName name="_xlnm.Print_Titles" localSheetId="6">'kú. Bukvice NP 2.veg.odb'!$20:$20</definedName>
    <definedName name="_xlnm.Print_Titles" localSheetId="7">'kú. Bukvice NP 3.veg.odb '!$22:$22</definedName>
    <definedName name="_xlnm.Print_Titles" localSheetId="10">'kú. Podhradí - materiál'!$7:$7</definedName>
    <definedName name="_xlnm.Print_Titles" localSheetId="11">'kú. Podhradí - práce'!$7:$7</definedName>
    <definedName name="_xlnm.Print_Titles" localSheetId="9">'kú. Podhradí - rostliny'!$7:$7</definedName>
    <definedName name="_xlnm.Print_Titles" localSheetId="12">'kú.Podhradí NP 1.veg.obd'!$20:$20</definedName>
    <definedName name="_xlnm.Print_Titles" localSheetId="13">'kú.Podhradí NP 2.veg.obd '!$20:$20</definedName>
    <definedName name="_xlnm.Print_Titles" localSheetId="14">'kú.Podhradí NP 3.veg.obd'!$22:$22</definedName>
    <definedName name="_xlnm.Print_Area" localSheetId="1">' SUMARIZACE BUKVICE'!$A$1:$E$23</definedName>
    <definedName name="_xlnm.Print_Area" localSheetId="0">' SUMARIZACE CELKOVÁ'!$A$1:$E$22</definedName>
    <definedName name="_xlnm.Print_Area" localSheetId="3">'kú. Bukvice - materiál'!$A$1:$G$49</definedName>
    <definedName name="_xlnm.Print_Area" localSheetId="4">'kú. Bukvice - práce'!$A$1:$G$57</definedName>
    <definedName name="_xlnm.Print_Area" localSheetId="2">'kú. Bukvice - rostliny'!$A$1:$G$29</definedName>
    <definedName name="_xlnm.Print_Area" localSheetId="5">'kú. Bukvice NP 1.veg.odb'!$A$1:$G$43</definedName>
    <definedName name="_xlnm.Print_Area" localSheetId="6">'kú. Bukvice NP 2.veg.odb'!$A$1:$G$43</definedName>
    <definedName name="_xlnm.Print_Area" localSheetId="7">'kú. Bukvice NP 3.veg.odb '!$A$1:$G$47</definedName>
    <definedName name="_xlnm.Print_Area" localSheetId="10">'kú. Podhradí - materiál'!$A$1:$G$49</definedName>
    <definedName name="_xlnm.Print_Area" localSheetId="11">'kú. Podhradí - práce'!$A$1:$G$57</definedName>
    <definedName name="_xlnm.Print_Area" localSheetId="9">'kú. Podhradí - rostliny'!$A$1:$G$30</definedName>
    <definedName name="_xlnm.Print_Area" localSheetId="8">'SUMARIZACE PODHRADÍ'!$A$1:$E$23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1" l="1"/>
  <c r="G28" i="6"/>
  <c r="G36" i="22"/>
  <c r="G33" i="21"/>
  <c r="G33" i="20"/>
  <c r="G36" i="18"/>
  <c r="G33" i="17"/>
  <c r="G33" i="16"/>
  <c r="G38" i="22" l="1"/>
  <c r="G32" i="22"/>
  <c r="G17" i="22"/>
  <c r="G14" i="22"/>
  <c r="G44" i="22"/>
  <c r="G43" i="22"/>
  <c r="G42" i="22"/>
  <c r="G41" i="22"/>
  <c r="G39" i="22"/>
  <c r="G37" i="22"/>
  <c r="G35" i="22"/>
  <c r="G33" i="22"/>
  <c r="G31" i="22"/>
  <c r="G30" i="22"/>
  <c r="G29" i="22"/>
  <c r="G28" i="22"/>
  <c r="G27" i="22"/>
  <c r="G25" i="22"/>
  <c r="G24" i="22"/>
  <c r="G19" i="22"/>
  <c r="G16" i="22"/>
  <c r="G13" i="22"/>
  <c r="G12" i="22"/>
  <c r="G40" i="21"/>
  <c r="G39" i="21"/>
  <c r="G38" i="21"/>
  <c r="G37" i="21"/>
  <c r="G35" i="21"/>
  <c r="G34" i="21"/>
  <c r="G32" i="21"/>
  <c r="G30" i="21"/>
  <c r="G29" i="21"/>
  <c r="G28" i="21"/>
  <c r="G27" i="21"/>
  <c r="G26" i="21"/>
  <c r="G25" i="21"/>
  <c r="G23" i="21"/>
  <c r="G22" i="21"/>
  <c r="G17" i="21"/>
  <c r="G15" i="21"/>
  <c r="G13" i="21"/>
  <c r="G12" i="21"/>
  <c r="G40" i="20"/>
  <c r="G39" i="20"/>
  <c r="G38" i="20"/>
  <c r="G37" i="20"/>
  <c r="G35" i="20"/>
  <c r="G34" i="20"/>
  <c r="G32" i="20"/>
  <c r="G30" i="20"/>
  <c r="G29" i="20"/>
  <c r="G28" i="20"/>
  <c r="G27" i="20"/>
  <c r="G26" i="20"/>
  <c r="G25" i="20"/>
  <c r="G23" i="20"/>
  <c r="G22" i="20"/>
  <c r="G17" i="20"/>
  <c r="G15" i="20"/>
  <c r="G13" i="20"/>
  <c r="G12" i="20"/>
  <c r="G38" i="18"/>
  <c r="G32" i="18"/>
  <c r="G17" i="18"/>
  <c r="G14" i="18"/>
  <c r="G44" i="18"/>
  <c r="G43" i="18"/>
  <c r="G42" i="18"/>
  <c r="G41" i="18"/>
  <c r="G39" i="18"/>
  <c r="G37" i="18"/>
  <c r="G35" i="18"/>
  <c r="G33" i="18"/>
  <c r="G31" i="18"/>
  <c r="G30" i="18"/>
  <c r="G29" i="18"/>
  <c r="G28" i="18"/>
  <c r="G27" i="18"/>
  <c r="G25" i="18"/>
  <c r="G24" i="18"/>
  <c r="G19" i="18"/>
  <c r="G16" i="18"/>
  <c r="G13" i="18"/>
  <c r="G12" i="18"/>
  <c r="G40" i="17"/>
  <c r="G39" i="17"/>
  <c r="G38" i="17"/>
  <c r="G37" i="17"/>
  <c r="G35" i="17"/>
  <c r="G34" i="17"/>
  <c r="G32" i="17"/>
  <c r="G30" i="17"/>
  <c r="G29" i="17"/>
  <c r="G28" i="17"/>
  <c r="G27" i="17"/>
  <c r="G26" i="17"/>
  <c r="G25" i="17"/>
  <c r="G23" i="17"/>
  <c r="G22" i="17"/>
  <c r="G17" i="17"/>
  <c r="G15" i="17"/>
  <c r="G13" i="17"/>
  <c r="G12" i="17"/>
  <c r="G17" i="16"/>
  <c r="G15" i="16"/>
  <c r="G13" i="16"/>
  <c r="G12" i="16"/>
  <c r="G40" i="16"/>
  <c r="G39" i="16"/>
  <c r="G38" i="16"/>
  <c r="G37" i="16"/>
  <c r="G35" i="16"/>
  <c r="G34" i="16"/>
  <c r="G32" i="16"/>
  <c r="G30" i="16"/>
  <c r="G29" i="16"/>
  <c r="G28" i="16"/>
  <c r="G27" i="16"/>
  <c r="G26" i="16"/>
  <c r="G25" i="16"/>
  <c r="G23" i="16"/>
  <c r="G22" i="16"/>
  <c r="G45" i="22" l="1"/>
  <c r="G41" i="21"/>
  <c r="G41" i="17"/>
  <c r="G41" i="20"/>
  <c r="G45" i="18"/>
  <c r="G41" i="16"/>
  <c r="G48" i="12"/>
  <c r="G48" i="7"/>
  <c r="G46" i="12"/>
  <c r="G45" i="12" l="1"/>
  <c r="G56" i="13" l="1"/>
  <c r="G45" i="13"/>
  <c r="G19" i="13"/>
  <c r="G56" i="5"/>
  <c r="G45" i="5"/>
  <c r="G19" i="5"/>
  <c r="G45" i="7"/>
  <c r="G46" i="7"/>
  <c r="G54" i="13" l="1"/>
  <c r="G52" i="13"/>
  <c r="G51" i="13"/>
  <c r="G50" i="13"/>
  <c r="G49" i="13"/>
  <c r="G48" i="13"/>
  <c r="G47" i="13"/>
  <c r="G46" i="13"/>
  <c r="G43" i="13"/>
  <c r="G42" i="13"/>
  <c r="G41" i="13"/>
  <c r="G40" i="13"/>
  <c r="G39" i="13"/>
  <c r="G38" i="13"/>
  <c r="G37" i="13"/>
  <c r="G36" i="13"/>
  <c r="G35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7" i="13"/>
  <c r="G16" i="13"/>
  <c r="G15" i="13"/>
  <c r="G13" i="13"/>
  <c r="G12" i="13"/>
  <c r="G11" i="13"/>
  <c r="G10" i="13"/>
  <c r="G9" i="13"/>
  <c r="G35" i="5"/>
  <c r="G36" i="5"/>
  <c r="G37" i="5"/>
  <c r="G17" i="5"/>
  <c r="G9" i="5"/>
  <c r="G26" i="5"/>
  <c r="G57" i="13" l="1"/>
  <c r="C14" i="14" s="1"/>
  <c r="D14" i="14" s="1"/>
  <c r="E14" i="14" s="1"/>
  <c r="G20" i="5"/>
  <c r="G49" i="5"/>
  <c r="G16" i="5"/>
  <c r="G10" i="12"/>
  <c r="G10" i="7"/>
  <c r="G43" i="12"/>
  <c r="G42" i="12"/>
  <c r="G41" i="12"/>
  <c r="G40" i="12"/>
  <c r="G39" i="12"/>
  <c r="G37" i="12"/>
  <c r="G36" i="12"/>
  <c r="G35" i="12"/>
  <c r="G34" i="12"/>
  <c r="G32" i="12"/>
  <c r="G31" i="12"/>
  <c r="G30" i="12"/>
  <c r="G29" i="12"/>
  <c r="G28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3" i="12"/>
  <c r="G11" i="12"/>
  <c r="G35" i="7"/>
  <c r="G23" i="7"/>
  <c r="G30" i="7"/>
  <c r="G49" i="12" l="1"/>
  <c r="C13" i="14" s="1"/>
  <c r="D13" i="14" s="1"/>
  <c r="E13" i="14" s="1"/>
  <c r="G19" i="11"/>
  <c r="G12" i="11"/>
  <c r="G13" i="11"/>
  <c r="G10" i="11"/>
  <c r="G27" i="11"/>
  <c r="G26" i="11"/>
  <c r="G25" i="11"/>
  <c r="G24" i="11"/>
  <c r="G23" i="11"/>
  <c r="G21" i="11"/>
  <c r="G20" i="11"/>
  <c r="G18" i="11"/>
  <c r="G17" i="11"/>
  <c r="G16" i="11"/>
  <c r="G14" i="11"/>
  <c r="G11" i="11"/>
  <c r="G9" i="11"/>
  <c r="G19" i="6"/>
  <c r="G18" i="6"/>
  <c r="G17" i="6"/>
  <c r="G28" i="11" l="1"/>
  <c r="G30" i="11" s="1"/>
  <c r="G33" i="5"/>
  <c r="F9" i="20" l="1"/>
  <c r="G9" i="20" s="1"/>
  <c r="G18" i="20" s="1"/>
  <c r="G43" i="20" s="1"/>
  <c r="C20" i="14" s="1"/>
  <c r="F9" i="22"/>
  <c r="G9" i="22" s="1"/>
  <c r="G20" i="22" s="1"/>
  <c r="G47" i="22" s="1"/>
  <c r="C22" i="14" s="1"/>
  <c r="F9" i="21"/>
  <c r="G9" i="21" s="1"/>
  <c r="G18" i="21" s="1"/>
  <c r="G43" i="21" s="1"/>
  <c r="C21" i="14" s="1"/>
  <c r="C12" i="14"/>
  <c r="G32" i="5"/>
  <c r="G31" i="5"/>
  <c r="G26" i="7"/>
  <c r="G25" i="7"/>
  <c r="G24" i="7"/>
  <c r="G13" i="7"/>
  <c r="D22" i="14" l="1"/>
  <c r="E22" i="14" s="1"/>
  <c r="D21" i="14"/>
  <c r="E21" i="14" s="1"/>
  <c r="D20" i="14"/>
  <c r="C23" i="14"/>
  <c r="C21" i="15" s="1"/>
  <c r="D12" i="14"/>
  <c r="D15" i="14" s="1"/>
  <c r="C15" i="14"/>
  <c r="C16" i="14" s="1"/>
  <c r="G43" i="5"/>
  <c r="G42" i="5"/>
  <c r="G41" i="5"/>
  <c r="G40" i="5"/>
  <c r="G39" i="5"/>
  <c r="G38" i="5"/>
  <c r="D23" i="14" l="1"/>
  <c r="E12" i="14"/>
  <c r="E15" i="14" s="1"/>
  <c r="E20" i="14"/>
  <c r="E23" i="14" s="1"/>
  <c r="D21" i="15"/>
  <c r="E21" i="15" s="1"/>
  <c r="C17" i="14"/>
  <c r="C14" i="15" s="1"/>
  <c r="D16" i="14"/>
  <c r="D17" i="14" s="1"/>
  <c r="G36" i="7"/>
  <c r="G31" i="7"/>
  <c r="E16" i="14" l="1"/>
  <c r="E17" i="14" s="1"/>
  <c r="D14" i="15"/>
  <c r="E14" i="15" s="1"/>
  <c r="G54" i="5"/>
  <c r="G43" i="7"/>
  <c r="G42" i="7"/>
  <c r="G41" i="7"/>
  <c r="G40" i="7"/>
  <c r="G39" i="7"/>
  <c r="G32" i="7" l="1"/>
  <c r="G29" i="7"/>
  <c r="G28" i="7"/>
  <c r="G20" i="7"/>
  <c r="G23" i="5" l="1"/>
  <c r="G15" i="7" l="1"/>
  <c r="G52" i="5" l="1"/>
  <c r="G51" i="5"/>
  <c r="G50" i="5"/>
  <c r="G48" i="5"/>
  <c r="G47" i="5"/>
  <c r="G46" i="5"/>
  <c r="G30" i="5"/>
  <c r="G29" i="5"/>
  <c r="G28" i="5"/>
  <c r="G27" i="5"/>
  <c r="G25" i="5"/>
  <c r="G24" i="5"/>
  <c r="G22" i="5"/>
  <c r="G21" i="5"/>
  <c r="G15" i="5"/>
  <c r="G13" i="5"/>
  <c r="G12" i="5"/>
  <c r="G11" i="5"/>
  <c r="G10" i="5"/>
  <c r="G34" i="7"/>
  <c r="G21" i="6"/>
  <c r="G22" i="6"/>
  <c r="G23" i="6"/>
  <c r="G24" i="6"/>
  <c r="G25" i="6"/>
  <c r="G26" i="6"/>
  <c r="G14" i="6"/>
  <c r="G15" i="6"/>
  <c r="G16" i="6"/>
  <c r="G13" i="6"/>
  <c r="G9" i="6"/>
  <c r="G10" i="6"/>
  <c r="G11" i="6"/>
  <c r="G21" i="7"/>
  <c r="G22" i="7"/>
  <c r="G37" i="7"/>
  <c r="G19" i="7"/>
  <c r="G18" i="7"/>
  <c r="G17" i="7"/>
  <c r="G16" i="7"/>
  <c r="G11" i="7"/>
  <c r="G49" i="7" l="1"/>
  <c r="G27" i="6"/>
  <c r="G29" i="6" s="1"/>
  <c r="G57" i="5"/>
  <c r="F9" i="18" l="1"/>
  <c r="G9" i="18" s="1"/>
  <c r="G20" i="18" s="1"/>
  <c r="G47" i="18" s="1"/>
  <c r="C22" i="8" s="1"/>
  <c r="F9" i="17"/>
  <c r="G9" i="17" s="1"/>
  <c r="G18" i="17" s="1"/>
  <c r="G43" i="17" s="1"/>
  <c r="C21" i="8" s="1"/>
  <c r="D21" i="8" s="1"/>
  <c r="E21" i="8" s="1"/>
  <c r="F9" i="16"/>
  <c r="G9" i="16" s="1"/>
  <c r="G18" i="16" s="1"/>
  <c r="G43" i="16" s="1"/>
  <c r="C20" i="8" s="1"/>
  <c r="C14" i="8"/>
  <c r="D14" i="8" s="1"/>
  <c r="E14" i="8" s="1"/>
  <c r="C13" i="8"/>
  <c r="D13" i="8" s="1"/>
  <c r="E13" i="8" s="1"/>
  <c r="D22" i="8" l="1"/>
  <c r="E22" i="8" s="1"/>
  <c r="C23" i="8"/>
  <c r="C20" i="15" s="1"/>
  <c r="D20" i="8"/>
  <c r="C12" i="8"/>
  <c r="C15" i="8" s="1"/>
  <c r="D23" i="8" l="1"/>
  <c r="E20" i="8"/>
  <c r="E23" i="8" s="1"/>
  <c r="C16" i="8"/>
  <c r="C17" i="8" s="1"/>
  <c r="C13" i="15" s="1"/>
  <c r="D12" i="8"/>
  <c r="D15" i="8" s="1"/>
  <c r="D20" i="15" l="1"/>
  <c r="C22" i="15"/>
  <c r="C15" i="15"/>
  <c r="D13" i="15"/>
  <c r="D15" i="15" s="1"/>
  <c r="D16" i="8"/>
  <c r="D17" i="8" s="1"/>
  <c r="E12" i="8"/>
  <c r="E15" i="8" s="1"/>
  <c r="E20" i="15" l="1"/>
  <c r="E22" i="15" s="1"/>
  <c r="D22" i="15"/>
  <c r="E16" i="8"/>
  <c r="E17" i="8" s="1"/>
  <c r="E13" i="15"/>
  <c r="E15" i="15" s="1"/>
</calcChain>
</file>

<file path=xl/sharedStrings.xml><?xml version="1.0" encoding="utf-8"?>
<sst xmlns="http://schemas.openxmlformats.org/spreadsheetml/2006/main" count="1459" uniqueCount="357">
  <si>
    <t>t</t>
  </si>
  <si>
    <t>Tabletové hnojivo ke dřevinám - Silvamix, 40g/ks</t>
  </si>
  <si>
    <t xml:space="preserve">m2 </t>
  </si>
  <si>
    <t>Kontrola ukotvení dřeviny a obalu kmene</t>
  </si>
  <si>
    <t>PŔÍPRAVA STANOVIŠTĚ</t>
  </si>
  <si>
    <t>ZALOŽENÍ TRÁVNÍKU</t>
  </si>
  <si>
    <t>VÝSADBA STROMU</t>
  </si>
  <si>
    <t>VÝSADBY KEŘOVÝCH SKUPIN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</si>
  <si>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</si>
  <si>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</si>
  <si>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</si>
  <si>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</si>
  <si>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</si>
  <si>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</si>
  <si>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</si>
  <si>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</si>
  <si>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m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</si>
  <si>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</si>
  <si>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</si>
  <si>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</si>
  <si>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</si>
  <si>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</si>
  <si>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</si>
  <si>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</si>
  <si>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</si>
  <si>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</si>
  <si>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</si>
  <si>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</si>
  <si>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</si>
  <si>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</si>
  <si>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</si>
  <si>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PŘÍPRAVA STANOVIŠTĚ</t>
  </si>
  <si>
    <t>VÝSADBA KEŘOVÝCH SKUPIN</t>
  </si>
  <si>
    <t>suma</t>
  </si>
  <si>
    <t>100ks</t>
  </si>
  <si>
    <t>Dovoz vody pro zálivku rostlin na vzdálenost do 1000 m</t>
  </si>
  <si>
    <t xml:space="preserve">Taxon </t>
  </si>
  <si>
    <t>CELKEM ROSTLINNÝ MATERIÁL</t>
  </si>
  <si>
    <t>OSTATNÍ MATERIÁL</t>
  </si>
  <si>
    <t>ROZPOČET - ROSTLINNÝ MATERIÁL</t>
  </si>
  <si>
    <t>Výpočet</t>
  </si>
  <si>
    <t>ROZPOČET - OSTATNÍ MATERIÁL</t>
  </si>
  <si>
    <t>Úvazek 1,8 m á 1 strom, na průřezu plochý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</si>
  <si>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</si>
  <si>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</si>
  <si>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</si>
  <si>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</si>
  <si>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</si>
  <si>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</si>
  <si>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</si>
  <si>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</si>
  <si>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</si>
  <si>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</si>
  <si>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>ROZPOČET - ZAHRADNICKÉ PRÁCE</t>
  </si>
  <si>
    <t>Zahradnické práce</t>
  </si>
  <si>
    <t>Acer campestre</t>
  </si>
  <si>
    <t>Acer platanoides</t>
  </si>
  <si>
    <t>Crataegus monogyna</t>
  </si>
  <si>
    <t>Prunus avium</t>
  </si>
  <si>
    <t>Quercus robur</t>
  </si>
  <si>
    <t>Sorbus aucuparia</t>
  </si>
  <si>
    <t>Tilia platyphyllos</t>
  </si>
  <si>
    <t>počet ks</t>
  </si>
  <si>
    <t>Ligustrum vulgare</t>
  </si>
  <si>
    <t>Lonicera xylosteum</t>
  </si>
  <si>
    <t>Euonymus europaeus</t>
  </si>
  <si>
    <t>Corylus avellana</t>
  </si>
  <si>
    <t>Sambucus nigra</t>
  </si>
  <si>
    <t>Objekt:</t>
  </si>
  <si>
    <t>Číslo</t>
  </si>
  <si>
    <t>Hydrogel, pod stromy, 0,3kg/ks</t>
  </si>
  <si>
    <t>Dřevěné příčky půlené - délka 60 cm, 3ks /listnáč</t>
  </si>
  <si>
    <t>Pletivo pozinkované, vhodné k individuální ochraně dřevin, výška 1,8m, 2,5bm/ks</t>
  </si>
  <si>
    <t>Nátěr proti okusu, 0,006kg/sazenice</t>
  </si>
  <si>
    <t>Následná péče v 1.vegetačním období</t>
  </si>
  <si>
    <t xml:space="preserve">Voda zálivková - zálivka stromů 50 l/ks, opakování 6x </t>
  </si>
  <si>
    <t>Následná péče v 2.vegetačním období</t>
  </si>
  <si>
    <t>Následná péče v 3.vegetačním období</t>
  </si>
  <si>
    <t>Tabletové hnojivo ke dřevinám - Silvamix, 20g/ks</t>
  </si>
  <si>
    <t>Štěpka do stromových mís (vrstva 8cm), 1ks/0,08m3</t>
  </si>
  <si>
    <t>OPLOCENKA</t>
  </si>
  <si>
    <t>Sloupek dřevěný, průměr 10cm, průřez kruhu, vzdálenost sloupků 2,5m</t>
  </si>
  <si>
    <t>Boční vzpěry v rozích a na každém třetím sloupku</t>
  </si>
  <si>
    <t>Pletivo pozinkované výšky 1,6m, průměr drátu 2mm, vzdálenost drátů 150mm, 23 vodorovných drátů</t>
  </si>
  <si>
    <t>Branka do oplocenky</t>
  </si>
  <si>
    <t>Drobný materiál, kolíky, spojovací materiál</t>
  </si>
  <si>
    <t>Zhotovení oplocenky z drátěného pletiva vč.branky, komplet</t>
  </si>
  <si>
    <t>1</t>
  </si>
  <si>
    <t>Obdělání půdy válením v rovině a svahu do 1:5</t>
  </si>
  <si>
    <t>Založení lučního trávníku výsevem plochy přes 1000 m2 v rovině a ve svahu do 1:5</t>
  </si>
  <si>
    <t>Uválcování trávníku v rovině a svahu do 1:5</t>
  </si>
  <si>
    <t>Hloubení jamek bez výměny půdy zeminy tř 1 až 4 objem do 0,4 m3 v rovině a svahu do 1:5</t>
  </si>
  <si>
    <t>Hloubení jamek bez výměny půdy zeminy tř 1 až 4 objem do 0,02 m3 v rovině a svahu do 1:5</t>
  </si>
  <si>
    <t>Hloubení jamek bez výměny půdy zeminy tř 1 až 4 objem do 0,05 m3 v rovině a svahu do 1:5</t>
  </si>
  <si>
    <t>Výsadba dřeviny s balem D do 0,5 m do jamky se zalitím v rovině a svahu do 1:5</t>
  </si>
  <si>
    <t>Ošetřování vysazených dřevin soliterních v rovině a svahu do 1:5</t>
  </si>
  <si>
    <t>Výsadba dřeviny s balem D do 0,1 m do jamky se zalitím v rovině a svahu do 1:5</t>
  </si>
  <si>
    <t>Výsadba dřeviny s balem D do 0,3 m do jamky se zalitím v rovině a svahu do 1:5</t>
  </si>
  <si>
    <t>Jutový pás šíře 15 cm - bandáž kmene –7 m á 1 strom</t>
  </si>
  <si>
    <t>Ukotvení kmene dřevin třemi kůly D do 0,1 m délky do 3 m</t>
  </si>
  <si>
    <t>Ukotvení kmene dřevin jedním kůlem D do 0,1 m délky do 2 m</t>
  </si>
  <si>
    <t>Mulčování rostlin kůrou tl. do 0,1 m v rovině a svahu do 1:5</t>
  </si>
  <si>
    <t>Hnojení půdy umělým hnojivem k jednotlivým rostlinám v rovině a svahu do 1:5 - HNOJIVO</t>
  </si>
  <si>
    <t>Hnojení půdy umělým hnojivem k jednotlivým rostlinám v rovině a svahu do 1:5 - HYDROGEL</t>
  </si>
  <si>
    <t>Ochrana dřevin před okusem mechanicky pletivem v rovině a svahu do 1:5</t>
  </si>
  <si>
    <t>Ochrana listnatých dřevin do 70 cm před okusem chemickým nátěrem v rovině a svahu do 1:5</t>
  </si>
  <si>
    <t>Ochrana listnatých dřevin přes 70 cm před okusem chemickým nátěrem v rovině a svahu do 1:5</t>
  </si>
  <si>
    <t>Ošetřování vysazených dřevin ve skupinách v rovině a svahu do 1:5</t>
  </si>
  <si>
    <t>Chemické odplevelení před založením kultury nad 20 m2 postřikem na široko v rovině a svahu do 1:5</t>
  </si>
  <si>
    <t>Obdělání půdy hrabáním v rovině a svahu do 1:5, opakování 2x</t>
  </si>
  <si>
    <t>Instalace závlahových vaků</t>
  </si>
  <si>
    <t>Biokoridor LBK 4 Na Vrábči, v kú. Bukvice a Podhradí u Jičína</t>
  </si>
  <si>
    <t>Sadové úpravy</t>
  </si>
  <si>
    <t>kú. Bukvice</t>
  </si>
  <si>
    <t xml:space="preserve">Lokalita: </t>
  </si>
  <si>
    <t>Listnaté stromy odrostky</t>
  </si>
  <si>
    <t>Populus tremula</t>
  </si>
  <si>
    <t>Prunus spinosa</t>
  </si>
  <si>
    <t>Ok 10-12cm, bal, nasazení 2m</t>
  </si>
  <si>
    <t>Odrostek 121-150, s balem</t>
  </si>
  <si>
    <t>30-40cm, bal K1l</t>
  </si>
  <si>
    <t>4+2+2ks</t>
  </si>
  <si>
    <t>8</t>
  </si>
  <si>
    <t>4+4+3+3ks</t>
  </si>
  <si>
    <t>14</t>
  </si>
  <si>
    <t>2+4ks</t>
  </si>
  <si>
    <t>6</t>
  </si>
  <si>
    <t>3+3+3+3+3+3ks</t>
  </si>
  <si>
    <t>18</t>
  </si>
  <si>
    <t>8+7+5+8+7+5+8+5+8+5ks</t>
  </si>
  <si>
    <t>66</t>
  </si>
  <si>
    <t>4+4+4+4+4+4+4+4ks</t>
  </si>
  <si>
    <t>32</t>
  </si>
  <si>
    <t>3+3ks</t>
  </si>
  <si>
    <t>2+2+2+2+2+2ks</t>
  </si>
  <si>
    <t>12</t>
  </si>
  <si>
    <t>4+4+4+4ks</t>
  </si>
  <si>
    <t>16</t>
  </si>
  <si>
    <t>4+4+6+4+4+6+4+4ks</t>
  </si>
  <si>
    <t>36</t>
  </si>
  <si>
    <t>7+6+7+6+6+6ks</t>
  </si>
  <si>
    <t>38</t>
  </si>
  <si>
    <t>12+6+4+12+6+4+12+6+12+6ks</t>
  </si>
  <si>
    <t>80</t>
  </si>
  <si>
    <t>6+9+6+9+6+6ks</t>
  </si>
  <si>
    <t>42</t>
  </si>
  <si>
    <t>9+9+7+9+9+9+7+9+9+7+9+7ks</t>
  </si>
  <si>
    <t>100</t>
  </si>
  <si>
    <t>8+4+6+4+6+8+4+6+4+6+8+4+8+4ks</t>
  </si>
  <si>
    <t>Malus domestica</t>
  </si>
  <si>
    <t>Malus domestica v minimálně 3 starých kultivarech např.: Malinové holovouské, Košíkové, Grávštýnské, Hájkova reneta, Studničné, Croncelské, Strýmka, Matčino..)</t>
  </si>
  <si>
    <t>Prunus domestica v minimálně 3 kultivarech např.: Durancie, Chrudimská, Čačanská Lepotica, Hamanova, Stanley, Gabrovská,..</t>
  </si>
  <si>
    <t>4ks</t>
  </si>
  <si>
    <t>4</t>
  </si>
  <si>
    <t>4+5ks</t>
  </si>
  <si>
    <t>9</t>
  </si>
  <si>
    <t>3ks</t>
  </si>
  <si>
    <t>3</t>
  </si>
  <si>
    <t>6+4ks</t>
  </si>
  <si>
    <t>10</t>
  </si>
  <si>
    <t>6+6ks</t>
  </si>
  <si>
    <t>4+4ks</t>
  </si>
  <si>
    <t>7+7ks</t>
  </si>
  <si>
    <t>8+8ks</t>
  </si>
  <si>
    <t>11+14+11+14ks</t>
  </si>
  <si>
    <t>50</t>
  </si>
  <si>
    <t>9+15+11+9+15+11+19+19ks</t>
  </si>
  <si>
    <t>108</t>
  </si>
  <si>
    <t>10+10ks</t>
  </si>
  <si>
    <t>20</t>
  </si>
  <si>
    <t>8+8+10+5+10+5ks</t>
  </si>
  <si>
    <t>46</t>
  </si>
  <si>
    <t>15+14+15+14+19+17+19+17ks</t>
  </si>
  <si>
    <t>130</t>
  </si>
  <si>
    <t>Zatlučení akátových kůlů tl. 15cm, štípaných v délce 2m nad zem (celková délka 2,5m)</t>
  </si>
  <si>
    <t>Akátové kůly tl. 15cm, štípané v délce 2m nad zem (celková délka 2,5m)</t>
  </si>
  <si>
    <t>VÝSADBA STROMŮ ODROSTKŮ</t>
  </si>
  <si>
    <t>Výměna 30% kotvících kůlů z důvodů uhnití</t>
  </si>
  <si>
    <t>Kůly dřevěné, kotvení listnáčů, 3 ks/ks, soustružené kůly s fazetou, průřez kruh, tl. 8cm, délka 2,5m</t>
  </si>
  <si>
    <t>INFORMAČNÍ TABULE</t>
  </si>
  <si>
    <t xml:space="preserve">Instalační tabule </t>
  </si>
  <si>
    <t>Beton pro ukotvení patek</t>
  </si>
  <si>
    <t>Herbicid před výsadbou - Glyfosát (např.:Roundup), 0,0005l/m2</t>
  </si>
  <si>
    <t>Hydrogel, pod stromy, 0,15kg/ks</t>
  </si>
  <si>
    <t>Kůly dřevěné, 1ks/ks, soustružené kůly s fazetou, průřez kruh, tl. 5cm, délka 1,8m</t>
  </si>
  <si>
    <t xml:space="preserve">Voda zálivková - zálivka stromů 10 l/ks, opakování 2x </t>
  </si>
  <si>
    <t xml:space="preserve">Voda zálivková - zálivka stromů 10 l/ks, opakování 6x </t>
  </si>
  <si>
    <t>Voda zálivková - zálivka stromů 100 l/ks</t>
  </si>
  <si>
    <t>Závlahové vaky velikost 50l</t>
  </si>
  <si>
    <t>Voda do závlahových vaků, 50l/ks</t>
  </si>
  <si>
    <t>Hydrogel, pod keře 0,05kg/ks</t>
  </si>
  <si>
    <t>Lokalita:</t>
  </si>
  <si>
    <t>8580m2*0,0005l</t>
  </si>
  <si>
    <t>47ks</t>
  </si>
  <si>
    <t>8580m2*0,02kg</t>
  </si>
  <si>
    <t>28ks*0,3kg</t>
  </si>
  <si>
    <t>28ks*0,04kg</t>
  </si>
  <si>
    <t>28ks*3ks</t>
  </si>
  <si>
    <t>28ks*1,8m</t>
  </si>
  <si>
    <t>28ks*7m*0,15m</t>
  </si>
  <si>
    <t>28ks*2,5bm</t>
  </si>
  <si>
    <t>28ks*0,006kg</t>
  </si>
  <si>
    <t>28ks*0,08m3</t>
  </si>
  <si>
    <t>28ks*100l</t>
  </si>
  <si>
    <t>28ks</t>
  </si>
  <si>
    <t>28ks*50l</t>
  </si>
  <si>
    <t>28ks*50l*6</t>
  </si>
  <si>
    <t>168ks*0,15kg</t>
  </si>
  <si>
    <t>168ks*0,02kg</t>
  </si>
  <si>
    <t>168ks*1ks</t>
  </si>
  <si>
    <t>168ks*0,02m3</t>
  </si>
  <si>
    <t>168ks*10l*2</t>
  </si>
  <si>
    <t>168ks*10l*6</t>
  </si>
  <si>
    <t>376ks*1ks</t>
  </si>
  <si>
    <t>376ks*0,05kg</t>
  </si>
  <si>
    <t>41ks</t>
  </si>
  <si>
    <t>32ks*0,3kg</t>
  </si>
  <si>
    <t>32ks*0,04kg</t>
  </si>
  <si>
    <t>32ks*3ks</t>
  </si>
  <si>
    <t>32ks*1,8m</t>
  </si>
  <si>
    <t>32ks*7m*0,15m</t>
  </si>
  <si>
    <t>32ks*2,5bm</t>
  </si>
  <si>
    <t>32ks*0,006kg</t>
  </si>
  <si>
    <t>32ks*0,08m3</t>
  </si>
  <si>
    <t>32ks*100l</t>
  </si>
  <si>
    <t>32ks</t>
  </si>
  <si>
    <t>32ks*50l</t>
  </si>
  <si>
    <t>32ks*50l*6</t>
  </si>
  <si>
    <t>29ks</t>
  </si>
  <si>
    <t>64ks*0,15kg</t>
  </si>
  <si>
    <t>64ks*0,02kg</t>
  </si>
  <si>
    <t>64ks*1ks</t>
  </si>
  <si>
    <t>64ks*0,02m3</t>
  </si>
  <si>
    <t>64ks*10l*2</t>
  </si>
  <si>
    <t>64ks*10l*6</t>
  </si>
  <si>
    <t>354ks*1ks</t>
  </si>
  <si>
    <t>354ks*0,05kg</t>
  </si>
  <si>
    <t>Oddrnování plochy o velikosti dvojnásobku balu stromu</t>
  </si>
  <si>
    <t>Zhotovení obalu z jutové omotávky v rovině a svahu do 1:5</t>
  </si>
  <si>
    <t>Oddrnování plochy o velikosti dvojnásobku balu keře</t>
  </si>
  <si>
    <t>Instalace informační tabule</t>
  </si>
  <si>
    <t>Obdělání půdy kultivátorováním v rovině a svahu do 1:5</t>
  </si>
  <si>
    <t>Travní semeno, luční směs s příměsí jetele, 20g/m2</t>
  </si>
  <si>
    <t>Mulčování rostlin štěpkou tl. do 0,1 m v rovině a svahu do 1:5</t>
  </si>
  <si>
    <t>Zalití rostlin vodou přes 20m2, 10l/ks, opakování 2x</t>
  </si>
  <si>
    <t>Zalití rostlin vodou přes 20m2, 10l/ks, opakování 6x</t>
  </si>
  <si>
    <t xml:space="preserve">Vypletí záhonu dřevin soliterních s naložením a odvozem odpadu do 20 km v rovině a svahu do 1:5, opakováno 2x </t>
  </si>
  <si>
    <t>Zalití rostlin vodou přes 20m2, 100l/ks</t>
  </si>
  <si>
    <t>Naplnění závlahových vaků, 50l/ks</t>
  </si>
  <si>
    <t>Naplnění závlahových vaků, 50l/ks, opakováno 6x</t>
  </si>
  <si>
    <t>Zalití rostlin vodou přes 20m2, 5l/ks, opakování 2x</t>
  </si>
  <si>
    <t>Zalití rostlin vodou přes 20m2, 5l/ks, opakování 6x</t>
  </si>
  <si>
    <t>Vypletí záhonu dřevin ve skupinách s naložením a odvozem odpadu do 20 km v rovině a svahu do 1:5, opakování 2x</t>
  </si>
  <si>
    <t>Pokosení trávníku lučního plochy do 10000 m2 s odvozem do 20 km v rovině a svahu do 1:5, opakováno 2x</t>
  </si>
  <si>
    <t>Pokosení trávníku lučního plochy do 10000 m2 s odvozem do 20 km v rovině a svahu do 1:5, opakováno 3x</t>
  </si>
  <si>
    <t>8580m2*2</t>
  </si>
  <si>
    <t>8580m2</t>
  </si>
  <si>
    <t>28ks*0,04kg/1000</t>
  </si>
  <si>
    <t>28ks*0,3kg/1000</t>
  </si>
  <si>
    <t>28m2</t>
  </si>
  <si>
    <t>28ks/100ks</t>
  </si>
  <si>
    <t>28ks*100l/1000</t>
  </si>
  <si>
    <t>28ks*50l/1000</t>
  </si>
  <si>
    <t>28ks*50l/1000*6</t>
  </si>
  <si>
    <t>168ks</t>
  </si>
  <si>
    <t>168ks*0,02kg/1000</t>
  </si>
  <si>
    <t>168ks*0,15kg/1000</t>
  </si>
  <si>
    <t>168ks*10l*2/1000</t>
  </si>
  <si>
    <t>168ks*10l*6/1000</t>
  </si>
  <si>
    <t>376ks</t>
  </si>
  <si>
    <t>376ks*0,05kg/1000</t>
  </si>
  <si>
    <t>33,84m2</t>
  </si>
  <si>
    <t>376ks*5l*2/1000</t>
  </si>
  <si>
    <t>376ks*5l*6/1000</t>
  </si>
  <si>
    <t>33,84m2*2</t>
  </si>
  <si>
    <t>1ks</t>
  </si>
  <si>
    <t>32ks*0,04kg/1000</t>
  </si>
  <si>
    <t>32ks*0,3kg/1000</t>
  </si>
  <si>
    <t>32ks/100ks</t>
  </si>
  <si>
    <t>32m2</t>
  </si>
  <si>
    <t>32ks*100l/1000</t>
  </si>
  <si>
    <t>32ks*50l/1000</t>
  </si>
  <si>
    <t>32ks*50l/1000*6</t>
  </si>
  <si>
    <t>32m2*2</t>
  </si>
  <si>
    <t>64ks</t>
  </si>
  <si>
    <t>64ks*0,02kg/1000</t>
  </si>
  <si>
    <t>64ks*0,15kg/1000</t>
  </si>
  <si>
    <t>64ks*10l*2/1000</t>
  </si>
  <si>
    <t>64ks*10l*6/1000</t>
  </si>
  <si>
    <t>16m2*2</t>
  </si>
  <si>
    <t>354ks</t>
  </si>
  <si>
    <t>354ks*0,05kg/1000</t>
  </si>
  <si>
    <t>31,86m2</t>
  </si>
  <si>
    <t>354ks*5l*2/1000</t>
  </si>
  <si>
    <t>354ks*5l*6/1000</t>
  </si>
  <si>
    <t>31,86m2*2</t>
  </si>
  <si>
    <t>341m</t>
  </si>
  <si>
    <t>8ks</t>
  </si>
  <si>
    <t>kú. Podhradí u Jičína</t>
  </si>
  <si>
    <t>28ks*3ks*0,3</t>
  </si>
  <si>
    <t>168ks*1ks*0,3</t>
  </si>
  <si>
    <t>Kůl dřevěný značkovací, délka 1,2m, průměr 5cm</t>
  </si>
  <si>
    <t>Štěpka do keřových záhonů (vrstva 8cm), 1 keř plocha 0,3*0,3m, tl. 0,08m, tj. 0,0072m3</t>
  </si>
  <si>
    <t>376ks*0,0072m3</t>
  </si>
  <si>
    <t>Štěpka do stromových mís (vrstva 8cm), plocha 0,5*0,5m, tl. 0,08m, 1ks/0,02m3</t>
  </si>
  <si>
    <t>Voda zálivková - zálivka keřových porostů, 5l/ks, opakování 2x</t>
  </si>
  <si>
    <t>376ks*5l*2</t>
  </si>
  <si>
    <t>Voda zálivková - zálivka keřových porostů, 5l/ks, opakování 6x</t>
  </si>
  <si>
    <t>376ks*5l*6</t>
  </si>
  <si>
    <t>336bm</t>
  </si>
  <si>
    <t>42+42+26+26ks</t>
  </si>
  <si>
    <t>(0,4*0,2*0,2)*1ks</t>
  </si>
  <si>
    <t>7000m2*0,0005l</t>
  </si>
  <si>
    <t>7000m2*0,02kg</t>
  </si>
  <si>
    <t>32ks*3*0,3</t>
  </si>
  <si>
    <t>64ks*0,3</t>
  </si>
  <si>
    <t>354ks*0,0072m3</t>
  </si>
  <si>
    <t>354ks*5l*2</t>
  </si>
  <si>
    <t>354ks*5l*6</t>
  </si>
  <si>
    <t>340 bm</t>
  </si>
  <si>
    <t>40+40+30+30</t>
  </si>
  <si>
    <t>32+32+20+20ks</t>
  </si>
  <si>
    <t>32+32+24+24</t>
  </si>
  <si>
    <t>ar</t>
  </si>
  <si>
    <t>7140m2*3</t>
  </si>
  <si>
    <t>1440m2*3/100</t>
  </si>
  <si>
    <t>28m2*2</t>
  </si>
  <si>
    <t>26ks</t>
  </si>
  <si>
    <t>168ks*0,5*0,5</t>
  </si>
  <si>
    <t>42m2*2</t>
  </si>
  <si>
    <t>51 ks</t>
  </si>
  <si>
    <t>Zatlučení značkovacího kolíku</t>
  </si>
  <si>
    <t>376ks*0,3*0,3m</t>
  </si>
  <si>
    <t>DOPRAVA</t>
  </si>
  <si>
    <t>Doprava materiálu</t>
  </si>
  <si>
    <t>Doprava rostlin</t>
  </si>
  <si>
    <t>VRN 5% (zahrnuje zařízení staveniště, vnitroareálovou dopravu, dopravu osob, zajištění případného dopravního značení, vytýčení inženýrských sítí v místech kolize, archeologický dohled, GEODETICKÉ VYTYČENÍ DÍLA a další nezbytné výdaje k dokončení díla)</t>
  </si>
  <si>
    <t>7000m2</t>
  </si>
  <si>
    <t>7000m2*2</t>
  </si>
  <si>
    <t>6220m2*3</t>
  </si>
  <si>
    <t>780m2*3/100</t>
  </si>
  <si>
    <t>Ožínání sazenic celoplošné sklon do 1:5 při dobré viditelnosti a výšky přes 60 cm, opakováno 3x</t>
  </si>
  <si>
    <t>20ks</t>
  </si>
  <si>
    <t>64ks*0,5*0,5m</t>
  </si>
  <si>
    <t>354ks*0,3*0,3m</t>
  </si>
  <si>
    <t>340bm</t>
  </si>
  <si>
    <t>Katastr Bukvice</t>
  </si>
  <si>
    <t>Katastr Podhradí u Jičína</t>
  </si>
  <si>
    <t>ROZPOČET - NÁSLEDNÁ PÉČE 1.VEGETAČNÍ OBDOBÍ</t>
  </si>
  <si>
    <t>ROSTLINNÝ MATERIÁL</t>
  </si>
  <si>
    <t>Ztratné 3% rostlinného materiálu</t>
  </si>
  <si>
    <t>=0,03*celková cena rostlin</t>
  </si>
  <si>
    <t>ROZPOČET - NÁSLEDNÁ PÉČE 2.VEGETAČNÍ OBDOBÍ</t>
  </si>
  <si>
    <t>REALIZACE</t>
  </si>
  <si>
    <t>NÁSLEDNÁ PÉČE</t>
  </si>
  <si>
    <t>ROZPOČET - NÁSLEDNÁ PÉČE 3.VEGETAČNÍ OBDOBÍ</t>
  </si>
  <si>
    <t>červenec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</si>
</sst>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2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6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0" borderId="0" xfId="0" applyNumberFormat="1" applyFont="1" applyFill="1" applyAlignment="1" applyProtection="1">
      <alignment vertical="center"/>
    </xf>
    <xf numFmtId="0" fontId="10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1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0" xfId="0" applyNumberFormat="1" applyFont="1" applyFill="1" applyAlignment="1" applyProtection="1">
      <alignment vertical="center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0" xfId="0" applyFont="1"/>
    <xf numFmtId="49" fontId="3" fillId="3" borderId="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7" fillId="3" borderId="2" xfId="0" applyFont="1" applyFill="1" applyBorder="1" applyAlignment="1">
      <alignment vertical="top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4" fillId="0" borderId="2" xfId="0" applyNumberFormat="1" applyFont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vertical="top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horizontal="center" vertical="center"/>
    </xf>
    <xf numFmtId="4" fontId="10" fillId="4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8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top" wrapText="1"/>
    </xf>
    <xf numFmtId="49" fontId="8" fillId="0" borderId="0" xfId="0" applyNumberFormat="1" applyFont="1" applyFill="1" applyAlignment="1" applyProtection="1">
      <alignment horizontal="left" vertic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justify" vertical="center"/>
    </xf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top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/>
    </xf>
    <xf numFmtId="49" fontId="10" fillId="4" borderId="7" xfId="0" applyNumberFormat="1" applyFont="1" applyFill="1" applyBorder="1" applyAlignment="1">
      <alignment horizontal="center" vertical="center" wrapText="1"/>
    </xf>
    <xf numFmtId="0" fontId="10" fillId="4" borderId="7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/>
    <xf numFmtId="0" fontId="8" fillId="6" borderId="2" xfId="0" applyFont="1" applyFill="1" applyBorder="1" applyAlignment="1">
      <alignment wrapText="1"/>
    </xf>
    <xf numFmtId="164" fontId="8" fillId="6" borderId="2" xfId="0" applyNumberFormat="1" applyFont="1" applyFill="1" applyBorder="1" applyAlignment="1">
      <alignment horizontal="center" vertical="center"/>
    </xf>
    <xf numFmtId="164" fontId="8" fillId="6" borderId="9" xfId="0" applyNumberFormat="1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vertical="center" wrapText="1"/>
    </xf>
    <xf numFmtId="164" fontId="22" fillId="4" borderId="7" xfId="0" applyNumberFormat="1" applyFont="1" applyFill="1" applyBorder="1" applyAlignment="1">
      <alignment horizontal="center" vertical="center" wrapText="1"/>
    </xf>
    <xf numFmtId="164" fontId="22" fillId="4" borderId="1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11" fillId="7" borderId="0" xfId="0" applyNumberFormat="1" applyFont="1" applyFill="1" applyAlignment="1" applyProtection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justify" vertical="top" wrapText="1"/>
    </xf>
    <xf numFmtId="0" fontId="2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justify" vertical="top" wrapText="1"/>
    </xf>
    <xf numFmtId="0" fontId="23" fillId="5" borderId="8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center" vertical="center"/>
    </xf>
    <xf numFmtId="4" fontId="7" fillId="5" borderId="8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left" vertical="center" wrapText="1"/>
    </xf>
    <xf numFmtId="2" fontId="10" fillId="4" borderId="7" xfId="0" applyNumberFormat="1" applyFont="1" applyFill="1" applyBorder="1" applyAlignment="1">
      <alignment horizontal="center" vertical="center" wrapText="1"/>
    </xf>
    <xf numFmtId="2" fontId="14" fillId="4" borderId="7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 applyProtection="1">
      <alignment horizontal="center" vertical="center"/>
    </xf>
    <xf numFmtId="0" fontId="24" fillId="0" borderId="0" xfId="0" applyFont="1"/>
    <xf numFmtId="0" fontId="24" fillId="7" borderId="0" xfId="0" applyNumberFormat="1" applyFont="1" applyFill="1" applyAlignment="1" applyProtection="1">
      <alignment horizontal="center" vertical="center"/>
    </xf>
    <xf numFmtId="49" fontId="24" fillId="7" borderId="0" xfId="0" applyNumberFormat="1" applyFont="1" applyFill="1" applyAlignment="1" applyProtection="1">
      <alignment horizontal="left" vertical="center"/>
    </xf>
    <xf numFmtId="49" fontId="24" fillId="7" borderId="0" xfId="0" applyNumberFormat="1" applyFont="1" applyFill="1" applyAlignment="1" applyProtection="1">
      <alignment horizontal="center" vertical="center"/>
    </xf>
    <xf numFmtId="0" fontId="11" fillId="0" borderId="0" xfId="0" applyFont="1" applyAlignment="1">
      <alignment horizontal="left" vertical="center"/>
    </xf>
    <xf numFmtId="0" fontId="10" fillId="6" borderId="13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horizontal="left" vertical="center" wrapText="1"/>
    </xf>
    <xf numFmtId="0" fontId="10" fillId="6" borderId="14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/>
    </xf>
    <xf numFmtId="0" fontId="10" fillId="6" borderId="14" xfId="0" applyNumberFormat="1" applyFont="1" applyFill="1" applyBorder="1" applyAlignment="1">
      <alignment horizontal="center" vertical="center"/>
    </xf>
    <xf numFmtId="4" fontId="10" fillId="6" borderId="15" xfId="0" applyNumberFormat="1" applyFont="1" applyFill="1" applyBorder="1" applyAlignment="1">
      <alignment horizontal="center" vertical="center"/>
    </xf>
    <xf numFmtId="49" fontId="24" fillId="6" borderId="0" xfId="0" applyNumberFormat="1" applyFont="1" applyFill="1" applyAlignment="1" applyProtection="1">
      <alignment horizontal="center" vertical="center"/>
    </xf>
    <xf numFmtId="0" fontId="9" fillId="6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center" vertical="center"/>
    </xf>
    <xf numFmtId="0" fontId="9" fillId="6" borderId="0" xfId="0" applyNumberFormat="1" applyFont="1" applyFill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Normal="100" workbookViewId="0">
      <selection activeCell="B7" sqref="B7"/>
    </sheetView>
  </sheetViews>
  <sheetFormatPr defaultColWidth="9.140625" defaultRowHeight="15" x14ac:dyDescent="0.25"/>
  <cols>
    <col min="1" max="1" width="10.7109375" style="7" customWidth="1"/>
    <col min="2" max="2" width="42.7109375" style="7" customWidth="1"/>
    <col min="3" max="3" width="19.5703125" style="8" customWidth="1"/>
    <col min="4" max="4" width="20.7109375" style="8" customWidth="1"/>
    <col min="5" max="5" width="27" style="8" customWidth="1"/>
    <col min="6" max="6" width="9.140625" style="7"/>
    <col min="7" max="7" width="11.42578125" style="7" bestFit="1" customWidth="1"/>
    <col min="8" max="16384" width="9.140625" style="7"/>
  </cols>
  <sheetData>
    <row r="1" spans="1:5" ht="18.75" x14ac:dyDescent="0.3">
      <c r="B1" s="26" t="s">
        <v>45</v>
      </c>
    </row>
    <row r="2" spans="1:5" s="190" customFormat="1" ht="34.5" customHeight="1" x14ac:dyDescent="0.35">
      <c r="A2" s="191" t="s">
        <v>14</v>
      </c>
      <c r="B2" s="192" t="s">
        <v>111</v>
      </c>
      <c r="C2" s="193"/>
      <c r="D2" s="191"/>
      <c r="E2" s="189"/>
    </row>
    <row r="3" spans="1:5" ht="14.25" customHeight="1" x14ac:dyDescent="0.25">
      <c r="A3" s="9" t="s">
        <v>68</v>
      </c>
      <c r="B3" s="103" t="s">
        <v>112</v>
      </c>
      <c r="C3" s="10"/>
      <c r="D3" s="9"/>
      <c r="E3" s="9"/>
    </row>
    <row r="4" spans="1:5" ht="15" customHeight="1" x14ac:dyDescent="0.25">
      <c r="A4" s="9" t="s">
        <v>15</v>
      </c>
      <c r="B4" s="103" t="s">
        <v>356</v>
      </c>
      <c r="C4" s="10"/>
      <c r="D4" s="9"/>
      <c r="E4" s="9"/>
    </row>
    <row r="5" spans="1:5" ht="15" customHeight="1" x14ac:dyDescent="0.25">
      <c r="A5" s="9"/>
      <c r="B5" s="10"/>
      <c r="C5" s="10"/>
      <c r="D5" s="9"/>
      <c r="E5" s="9"/>
    </row>
    <row r="6" spans="1:5" s="14" customFormat="1" ht="15" customHeight="1" x14ac:dyDescent="0.25">
      <c r="A6" s="11"/>
      <c r="B6" s="12"/>
      <c r="C6" s="12"/>
      <c r="D6" s="13"/>
      <c r="E6" s="13"/>
    </row>
    <row r="7" spans="1:5" s="14" customFormat="1" ht="15" customHeight="1" x14ac:dyDescent="0.25">
      <c r="A7" s="11"/>
      <c r="B7" s="12"/>
      <c r="C7" s="12"/>
      <c r="D7" s="13"/>
      <c r="E7" s="13"/>
    </row>
    <row r="8" spans="1:5" s="14" customFormat="1" ht="15" customHeight="1" x14ac:dyDescent="0.25">
      <c r="A8" s="11"/>
      <c r="B8" s="12"/>
      <c r="C8" s="12"/>
      <c r="D8" s="13"/>
      <c r="E8" s="13"/>
    </row>
    <row r="9" spans="1:5" s="14" customFormat="1" ht="15" customHeight="1" x14ac:dyDescent="0.25">
      <c r="A9" s="11"/>
      <c r="B9" s="12"/>
      <c r="C9" s="12"/>
      <c r="D9" s="13"/>
      <c r="E9" s="13"/>
    </row>
    <row r="10" spans="1:5" s="14" customFormat="1" ht="15" customHeight="1" x14ac:dyDescent="0.25">
      <c r="A10" s="202"/>
      <c r="B10" s="201" t="s">
        <v>353</v>
      </c>
      <c r="C10" s="203"/>
      <c r="D10" s="204"/>
      <c r="E10" s="204"/>
    </row>
    <row r="11" spans="1:5" ht="15.75" thickBot="1" x14ac:dyDescent="0.3">
      <c r="A11" s="15"/>
    </row>
    <row r="12" spans="1:5" s="20" customFormat="1" x14ac:dyDescent="0.25">
      <c r="A12" s="16" t="s">
        <v>21</v>
      </c>
      <c r="B12" s="17" t="s">
        <v>46</v>
      </c>
      <c r="C12" s="18" t="s">
        <v>47</v>
      </c>
      <c r="D12" s="18" t="s">
        <v>48</v>
      </c>
      <c r="E12" s="19" t="s">
        <v>49</v>
      </c>
    </row>
    <row r="13" spans="1:5" ht="30" customHeight="1" x14ac:dyDescent="0.25">
      <c r="A13" s="21">
        <v>1</v>
      </c>
      <c r="B13" s="22" t="s">
        <v>346</v>
      </c>
      <c r="C13" s="23">
        <f>' SUMARIZACE BUKVICE'!$C$17</f>
        <v>0</v>
      </c>
      <c r="D13" s="23">
        <f>0.21*C13</f>
        <v>0</v>
      </c>
      <c r="E13" s="24">
        <f>C13+D13</f>
        <v>0</v>
      </c>
    </row>
    <row r="14" spans="1:5" ht="30" customHeight="1" x14ac:dyDescent="0.25">
      <c r="A14" s="21">
        <v>2</v>
      </c>
      <c r="B14" s="22" t="s">
        <v>347</v>
      </c>
      <c r="C14" s="23">
        <f>'SUMARIZACE PODHRADÍ'!$C$17</f>
        <v>0</v>
      </c>
      <c r="D14" s="23">
        <f>0.21*C14</f>
        <v>0</v>
      </c>
      <c r="E14" s="24">
        <f>C14+D14</f>
        <v>0</v>
      </c>
    </row>
    <row r="15" spans="1:5" ht="16.5" thickBot="1" x14ac:dyDescent="0.3">
      <c r="A15" s="149"/>
      <c r="B15" s="150" t="s">
        <v>52</v>
      </c>
      <c r="C15" s="151">
        <f>SUM(C13:C14)</f>
        <v>0</v>
      </c>
      <c r="D15" s="151">
        <f>SUM(D13:D14)</f>
        <v>0</v>
      </c>
      <c r="E15" s="152">
        <f>SUM(E13:E14)</f>
        <v>0</v>
      </c>
    </row>
    <row r="17" spans="1:5" s="14" customFormat="1" ht="15" customHeight="1" x14ac:dyDescent="0.25">
      <c r="A17" s="202"/>
      <c r="B17" s="201" t="s">
        <v>354</v>
      </c>
      <c r="C17" s="203"/>
      <c r="D17" s="204"/>
      <c r="E17" s="204"/>
    </row>
    <row r="18" spans="1:5" ht="15.75" thickBot="1" x14ac:dyDescent="0.3">
      <c r="A18" s="15"/>
    </row>
    <row r="19" spans="1:5" s="20" customFormat="1" x14ac:dyDescent="0.25">
      <c r="A19" s="16" t="s">
        <v>21</v>
      </c>
      <c r="B19" s="17" t="s">
        <v>46</v>
      </c>
      <c r="C19" s="18" t="s">
        <v>47</v>
      </c>
      <c r="D19" s="18" t="s">
        <v>48</v>
      </c>
      <c r="E19" s="19" t="s">
        <v>49</v>
      </c>
    </row>
    <row r="20" spans="1:5" ht="30" customHeight="1" x14ac:dyDescent="0.25">
      <c r="A20" s="21">
        <v>1</v>
      </c>
      <c r="B20" s="22" t="s">
        <v>346</v>
      </c>
      <c r="C20" s="23">
        <f>' SUMARIZACE BUKVICE'!$C$23</f>
        <v>0</v>
      </c>
      <c r="D20" s="23">
        <f>0.21*C20</f>
        <v>0</v>
      </c>
      <c r="E20" s="24">
        <f>C20+D20</f>
        <v>0</v>
      </c>
    </row>
    <row r="21" spans="1:5" ht="30" customHeight="1" x14ac:dyDescent="0.25">
      <c r="A21" s="21">
        <v>2</v>
      </c>
      <c r="B21" s="22" t="s">
        <v>347</v>
      </c>
      <c r="C21" s="23">
        <f>'SUMARIZACE PODHRADÍ'!$C$23</f>
        <v>0</v>
      </c>
      <c r="D21" s="23">
        <f>0.21*C21</f>
        <v>0</v>
      </c>
      <c r="E21" s="24">
        <f>C21+D21</f>
        <v>0</v>
      </c>
    </row>
    <row r="22" spans="1:5" ht="16.5" thickBot="1" x14ac:dyDescent="0.3">
      <c r="A22" s="149"/>
      <c r="B22" s="150" t="s">
        <v>52</v>
      </c>
      <c r="C22" s="151">
        <f>SUM(C20:C21)</f>
        <v>0</v>
      </c>
      <c r="D22" s="151">
        <f>SUM(D20:D21)</f>
        <v>0</v>
      </c>
      <c r="E22" s="152">
        <f>SUM(E20:E21)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1"/>
  <sheetViews>
    <sheetView workbookViewId="0">
      <selection activeCell="F30" sqref="F30"/>
    </sheetView>
  </sheetViews>
  <sheetFormatPr defaultColWidth="9.140625" defaultRowHeight="12.75" x14ac:dyDescent="0.2"/>
  <cols>
    <col min="1" max="1" width="11.28515625" style="1" customWidth="1"/>
    <col min="2" max="2" width="36.85546875" style="1" customWidth="1"/>
    <col min="3" max="3" width="17.5703125" style="2" customWidth="1"/>
    <col min="4" max="4" width="18.140625" style="2" customWidth="1"/>
    <col min="5" max="5" width="12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6" t="s">
        <v>39</v>
      </c>
    </row>
    <row r="2" spans="1:7" s="7" customFormat="1" ht="15" x14ac:dyDescent="0.25">
      <c r="A2" s="9" t="s">
        <v>14</v>
      </c>
      <c r="B2" s="103" t="s">
        <v>111</v>
      </c>
      <c r="C2" s="10"/>
      <c r="D2" s="9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10"/>
      <c r="D3" s="9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10"/>
      <c r="D4" s="9"/>
      <c r="E4" s="9"/>
      <c r="F4" s="9"/>
      <c r="G4" s="9"/>
    </row>
    <row r="5" spans="1:7" s="7" customFormat="1" ht="18.75" x14ac:dyDescent="0.25">
      <c r="A5" s="9" t="s">
        <v>114</v>
      </c>
      <c r="B5" s="155" t="s">
        <v>298</v>
      </c>
      <c r="C5" s="10"/>
      <c r="D5" s="9"/>
      <c r="E5" s="9"/>
      <c r="F5" s="9"/>
      <c r="G5" s="9"/>
    </row>
    <row r="6" spans="1:7" ht="13.5" thickBot="1" x14ac:dyDescent="0.25">
      <c r="A6" s="27"/>
    </row>
    <row r="7" spans="1:7" s="31" customFormat="1" x14ac:dyDescent="0.2">
      <c r="A7" s="124" t="s">
        <v>21</v>
      </c>
      <c r="B7" s="125" t="s">
        <v>36</v>
      </c>
      <c r="C7" s="5" t="s">
        <v>22</v>
      </c>
      <c r="D7" s="5" t="s">
        <v>40</v>
      </c>
      <c r="E7" s="28" t="s">
        <v>62</v>
      </c>
      <c r="F7" s="29" t="s">
        <v>11</v>
      </c>
      <c r="G7" s="30" t="s">
        <v>17</v>
      </c>
    </row>
    <row r="8" spans="1:7" x14ac:dyDescent="0.2">
      <c r="A8" s="37"/>
      <c r="B8" s="38" t="s">
        <v>23</v>
      </c>
      <c r="C8" s="122"/>
      <c r="D8" s="123"/>
      <c r="E8" s="32"/>
      <c r="F8" s="39"/>
      <c r="G8" s="40"/>
    </row>
    <row r="9" spans="1:7" ht="25.5" x14ac:dyDescent="0.2">
      <c r="A9" s="109">
        <v>1</v>
      </c>
      <c r="B9" s="121" t="s">
        <v>56</v>
      </c>
      <c r="C9" s="154" t="s">
        <v>118</v>
      </c>
      <c r="D9" s="82" t="s">
        <v>152</v>
      </c>
      <c r="E9" s="53" t="s">
        <v>153</v>
      </c>
      <c r="F9" s="101">
        <v>0</v>
      </c>
      <c r="G9" s="87">
        <f t="shared" ref="G9:G13" si="0">E9*F9</f>
        <v>0</v>
      </c>
    </row>
    <row r="10" spans="1:7" ht="51" x14ac:dyDescent="0.2">
      <c r="A10" s="109">
        <v>2</v>
      </c>
      <c r="B10" s="126" t="s">
        <v>150</v>
      </c>
      <c r="C10" s="154" t="s">
        <v>118</v>
      </c>
      <c r="D10" s="82" t="s">
        <v>154</v>
      </c>
      <c r="E10" s="53" t="s">
        <v>155</v>
      </c>
      <c r="F10" s="101">
        <v>0</v>
      </c>
      <c r="G10" s="87">
        <f t="shared" si="0"/>
        <v>0</v>
      </c>
    </row>
    <row r="11" spans="1:7" ht="25.5" x14ac:dyDescent="0.2">
      <c r="A11" s="109">
        <v>3</v>
      </c>
      <c r="B11" s="121" t="s">
        <v>58</v>
      </c>
      <c r="C11" s="154" t="s">
        <v>118</v>
      </c>
      <c r="D11" s="82" t="s">
        <v>156</v>
      </c>
      <c r="E11" s="53" t="s">
        <v>157</v>
      </c>
      <c r="F11" s="101">
        <v>0</v>
      </c>
      <c r="G11" s="87">
        <f t="shared" si="0"/>
        <v>0</v>
      </c>
    </row>
    <row r="12" spans="1:7" ht="38.25" x14ac:dyDescent="0.2">
      <c r="A12" s="109">
        <v>4</v>
      </c>
      <c r="B12" s="126" t="s">
        <v>151</v>
      </c>
      <c r="C12" s="154" t="s">
        <v>118</v>
      </c>
      <c r="D12" s="82" t="s">
        <v>158</v>
      </c>
      <c r="E12" s="53" t="s">
        <v>159</v>
      </c>
      <c r="F12" s="101">
        <v>0</v>
      </c>
      <c r="G12" s="87">
        <f t="shared" si="0"/>
        <v>0</v>
      </c>
    </row>
    <row r="13" spans="1:7" ht="25.5" x14ac:dyDescent="0.2">
      <c r="A13" s="109">
        <v>5</v>
      </c>
      <c r="B13" s="121" t="s">
        <v>59</v>
      </c>
      <c r="C13" s="154" t="s">
        <v>118</v>
      </c>
      <c r="D13" s="82" t="s">
        <v>156</v>
      </c>
      <c r="E13" s="53" t="s">
        <v>157</v>
      </c>
      <c r="F13" s="101">
        <v>0</v>
      </c>
      <c r="G13" s="87">
        <f t="shared" si="0"/>
        <v>0</v>
      </c>
    </row>
    <row r="14" spans="1:7" ht="25.5" x14ac:dyDescent="0.2">
      <c r="A14" s="109">
        <v>6</v>
      </c>
      <c r="B14" s="121" t="s">
        <v>61</v>
      </c>
      <c r="C14" s="154" t="s">
        <v>118</v>
      </c>
      <c r="D14" s="82" t="s">
        <v>156</v>
      </c>
      <c r="E14" s="53" t="s">
        <v>157</v>
      </c>
      <c r="F14" s="101">
        <v>0</v>
      </c>
      <c r="G14" s="87">
        <f>E14*F14</f>
        <v>0</v>
      </c>
    </row>
    <row r="15" spans="1:7" x14ac:dyDescent="0.2">
      <c r="A15" s="37"/>
      <c r="B15" s="38" t="s">
        <v>115</v>
      </c>
      <c r="C15" s="122"/>
      <c r="D15" s="123"/>
      <c r="E15" s="32"/>
      <c r="F15" s="39"/>
      <c r="G15" s="40"/>
    </row>
    <row r="16" spans="1:7" ht="25.5" x14ac:dyDescent="0.2">
      <c r="A16" s="109">
        <v>7</v>
      </c>
      <c r="B16" s="121" t="s">
        <v>55</v>
      </c>
      <c r="C16" s="154" t="s">
        <v>119</v>
      </c>
      <c r="D16" s="82" t="s">
        <v>160</v>
      </c>
      <c r="E16" s="127" t="s">
        <v>135</v>
      </c>
      <c r="F16" s="101">
        <v>0</v>
      </c>
      <c r="G16" s="87">
        <f t="shared" ref="G16:G21" si="1">E16*F16</f>
        <v>0</v>
      </c>
    </row>
    <row r="17" spans="1:7" ht="25.5" x14ac:dyDescent="0.2">
      <c r="A17" s="109">
        <v>8</v>
      </c>
      <c r="B17" s="121" t="s">
        <v>56</v>
      </c>
      <c r="C17" s="154" t="s">
        <v>119</v>
      </c>
      <c r="D17" s="82" t="s">
        <v>161</v>
      </c>
      <c r="E17" s="127" t="s">
        <v>122</v>
      </c>
      <c r="F17" s="101">
        <v>0</v>
      </c>
      <c r="G17" s="87">
        <f t="shared" si="1"/>
        <v>0</v>
      </c>
    </row>
    <row r="18" spans="1:7" ht="25.5" x14ac:dyDescent="0.2">
      <c r="A18" s="109">
        <v>9</v>
      </c>
      <c r="B18" s="121" t="s">
        <v>57</v>
      </c>
      <c r="C18" s="154" t="s">
        <v>119</v>
      </c>
      <c r="D18" s="82" t="s">
        <v>162</v>
      </c>
      <c r="E18" s="127" t="s">
        <v>124</v>
      </c>
      <c r="F18" s="101">
        <v>0</v>
      </c>
      <c r="G18" s="87">
        <f t="shared" si="1"/>
        <v>0</v>
      </c>
    </row>
    <row r="19" spans="1:7" ht="25.5" x14ac:dyDescent="0.2">
      <c r="A19" s="109">
        <v>10</v>
      </c>
      <c r="B19" s="121" t="s">
        <v>149</v>
      </c>
      <c r="C19" s="154" t="s">
        <v>119</v>
      </c>
      <c r="D19" s="82" t="s">
        <v>161</v>
      </c>
      <c r="E19" s="127" t="s">
        <v>122</v>
      </c>
      <c r="F19" s="101">
        <v>0</v>
      </c>
      <c r="G19" s="87">
        <f t="shared" si="1"/>
        <v>0</v>
      </c>
    </row>
    <row r="20" spans="1:7" ht="25.5" x14ac:dyDescent="0.2">
      <c r="A20" s="109">
        <v>11</v>
      </c>
      <c r="B20" s="121" t="s">
        <v>58</v>
      </c>
      <c r="C20" s="154" t="s">
        <v>119</v>
      </c>
      <c r="D20" s="82" t="s">
        <v>133</v>
      </c>
      <c r="E20" s="127" t="s">
        <v>126</v>
      </c>
      <c r="F20" s="101">
        <v>0</v>
      </c>
      <c r="G20" s="87">
        <f t="shared" si="1"/>
        <v>0</v>
      </c>
    </row>
    <row r="21" spans="1:7" ht="25.5" x14ac:dyDescent="0.2">
      <c r="A21" s="109">
        <v>12</v>
      </c>
      <c r="B21" s="121" t="s">
        <v>116</v>
      </c>
      <c r="C21" s="154" t="s">
        <v>119</v>
      </c>
      <c r="D21" s="82" t="s">
        <v>163</v>
      </c>
      <c r="E21" s="127" t="s">
        <v>137</v>
      </c>
      <c r="F21" s="101">
        <v>0</v>
      </c>
      <c r="G21" s="87">
        <f t="shared" si="1"/>
        <v>0</v>
      </c>
    </row>
    <row r="22" spans="1:7" x14ac:dyDescent="0.2">
      <c r="A22" s="37"/>
      <c r="B22" s="42" t="s">
        <v>24</v>
      </c>
      <c r="C22" s="122"/>
      <c r="D22" s="123"/>
      <c r="E22" s="32"/>
      <c r="F22" s="39"/>
      <c r="G22" s="40"/>
    </row>
    <row r="23" spans="1:7" x14ac:dyDescent="0.2">
      <c r="A23" s="109">
        <v>13</v>
      </c>
      <c r="B23" s="121" t="s">
        <v>66</v>
      </c>
      <c r="C23" s="154" t="s">
        <v>120</v>
      </c>
      <c r="D23" s="82" t="s">
        <v>164</v>
      </c>
      <c r="E23" s="127" t="s">
        <v>165</v>
      </c>
      <c r="F23" s="101">
        <v>0</v>
      </c>
      <c r="G23" s="87">
        <f t="shared" ref="G23:G27" si="2">E23*F23</f>
        <v>0</v>
      </c>
    </row>
    <row r="24" spans="1:7" ht="25.5" x14ac:dyDescent="0.2">
      <c r="A24" s="109">
        <v>14</v>
      </c>
      <c r="B24" s="121" t="s">
        <v>65</v>
      </c>
      <c r="C24" s="154" t="s">
        <v>120</v>
      </c>
      <c r="D24" s="82" t="s">
        <v>166</v>
      </c>
      <c r="E24" s="127" t="s">
        <v>167</v>
      </c>
      <c r="F24" s="101">
        <v>0</v>
      </c>
      <c r="G24" s="87">
        <f t="shared" si="2"/>
        <v>0</v>
      </c>
    </row>
    <row r="25" spans="1:7" x14ac:dyDescent="0.2">
      <c r="A25" s="109">
        <v>15</v>
      </c>
      <c r="B25" s="121" t="s">
        <v>64</v>
      </c>
      <c r="C25" s="154" t="s">
        <v>120</v>
      </c>
      <c r="D25" s="82" t="s">
        <v>168</v>
      </c>
      <c r="E25" s="127" t="s">
        <v>169</v>
      </c>
      <c r="F25" s="101">
        <v>0</v>
      </c>
      <c r="G25" s="87">
        <f t="shared" si="2"/>
        <v>0</v>
      </c>
    </row>
    <row r="26" spans="1:7" ht="25.5" x14ac:dyDescent="0.2">
      <c r="A26" s="109">
        <v>16</v>
      </c>
      <c r="B26" s="121" t="s">
        <v>117</v>
      </c>
      <c r="C26" s="154" t="s">
        <v>120</v>
      </c>
      <c r="D26" s="82" t="s">
        <v>172</v>
      </c>
      <c r="E26" s="127" t="s">
        <v>173</v>
      </c>
      <c r="F26" s="101">
        <v>0</v>
      </c>
      <c r="G26" s="87">
        <f t="shared" si="2"/>
        <v>0</v>
      </c>
    </row>
    <row r="27" spans="1:7" x14ac:dyDescent="0.2">
      <c r="A27" s="109">
        <v>17</v>
      </c>
      <c r="B27" s="121" t="s">
        <v>67</v>
      </c>
      <c r="C27" s="154" t="s">
        <v>120</v>
      </c>
      <c r="D27" s="82" t="s">
        <v>170</v>
      </c>
      <c r="E27" s="127" t="s">
        <v>171</v>
      </c>
      <c r="F27" s="101">
        <v>0</v>
      </c>
      <c r="G27" s="87">
        <f t="shared" si="2"/>
        <v>0</v>
      </c>
    </row>
    <row r="28" spans="1:7" x14ac:dyDescent="0.2">
      <c r="A28" s="167"/>
      <c r="B28" s="168" t="s">
        <v>52</v>
      </c>
      <c r="C28" s="169"/>
      <c r="D28" s="170"/>
      <c r="E28" s="171"/>
      <c r="F28" s="172"/>
      <c r="G28" s="173">
        <f>SUM(G9:G27)</f>
        <v>0</v>
      </c>
    </row>
    <row r="29" spans="1:7" x14ac:dyDescent="0.2">
      <c r="A29" s="156" t="s">
        <v>30</v>
      </c>
      <c r="B29" s="162" t="s">
        <v>335</v>
      </c>
      <c r="C29" s="163"/>
      <c r="D29" s="164"/>
      <c r="E29" s="165" t="s">
        <v>87</v>
      </c>
      <c r="F29" s="166">
        <v>0</v>
      </c>
      <c r="G29" s="161">
        <f>E29*F29</f>
        <v>0</v>
      </c>
    </row>
    <row r="30" spans="1:7" s="7" customFormat="1" ht="15.75" thickBot="1" x14ac:dyDescent="0.3">
      <c r="A30" s="69"/>
      <c r="B30" s="70" t="s">
        <v>37</v>
      </c>
      <c r="C30" s="71"/>
      <c r="D30" s="71"/>
      <c r="E30" s="72"/>
      <c r="F30" s="73"/>
      <c r="G30" s="74">
        <f>G28+G29</f>
        <v>0</v>
      </c>
    </row>
    <row r="31" spans="1:7" x14ac:dyDescent="0.2">
      <c r="E31" s="4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53"/>
  <sheetViews>
    <sheetView zoomScaleNormal="100" workbookViewId="0">
      <selection activeCell="F49" sqref="F49"/>
    </sheetView>
  </sheetViews>
  <sheetFormatPr defaultColWidth="9.140625" defaultRowHeight="12.75" x14ac:dyDescent="0.2"/>
  <cols>
    <col min="1" max="1" width="8.85546875" style="104" customWidth="1"/>
    <col min="2" max="2" width="56.42578125" style="48" customWidth="1"/>
    <col min="3" max="3" width="10.5703125" style="2" customWidth="1"/>
    <col min="4" max="4" width="16.140625" style="2" customWidth="1"/>
    <col min="5" max="5" width="12.7109375" style="114" customWidth="1"/>
    <col min="6" max="6" width="12.42578125" style="95" customWidth="1"/>
    <col min="7" max="7" width="17" style="2" customWidth="1"/>
    <col min="8" max="16384" width="9.140625" style="1"/>
  </cols>
  <sheetData>
    <row r="1" spans="1:7" ht="18.75" x14ac:dyDescent="0.3">
      <c r="B1" s="112" t="s">
        <v>41</v>
      </c>
    </row>
    <row r="2" spans="1:7" s="7" customFormat="1" ht="15" x14ac:dyDescent="0.25">
      <c r="A2" s="9" t="s">
        <v>14</v>
      </c>
      <c r="B2" s="103" t="s">
        <v>111</v>
      </c>
      <c r="C2" s="9"/>
      <c r="D2" s="9"/>
      <c r="E2" s="9"/>
      <c r="F2" s="96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9"/>
      <c r="E3" s="9"/>
      <c r="F3" s="96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9"/>
      <c r="E4" s="9"/>
      <c r="F4" s="96"/>
      <c r="G4" s="9"/>
    </row>
    <row r="5" spans="1:7" s="7" customFormat="1" ht="18.75" x14ac:dyDescent="0.25">
      <c r="A5" s="9" t="s">
        <v>191</v>
      </c>
      <c r="B5" s="155" t="s">
        <v>298</v>
      </c>
      <c r="C5" s="9"/>
      <c r="D5" s="9"/>
      <c r="E5" s="9"/>
      <c r="F5" s="96"/>
      <c r="G5" s="9"/>
    </row>
    <row r="6" spans="1:7" s="3" customFormat="1" thickBot="1" x14ac:dyDescent="0.25">
      <c r="A6" s="105"/>
      <c r="B6" s="45"/>
      <c r="C6" s="4"/>
      <c r="D6" s="4"/>
      <c r="E6" s="118"/>
      <c r="F6" s="97"/>
      <c r="G6" s="4"/>
    </row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34" t="s">
        <v>25</v>
      </c>
      <c r="B8" s="129" t="s">
        <v>38</v>
      </c>
      <c r="C8" s="130"/>
      <c r="D8" s="130"/>
      <c r="E8" s="131"/>
      <c r="F8" s="132"/>
      <c r="G8" s="138"/>
    </row>
    <row r="9" spans="1:7" x14ac:dyDescent="0.2">
      <c r="A9" s="37"/>
      <c r="B9" s="49" t="s">
        <v>31</v>
      </c>
      <c r="C9" s="50"/>
      <c r="D9" s="50"/>
      <c r="E9" s="119"/>
      <c r="F9" s="98"/>
      <c r="G9" s="33"/>
    </row>
    <row r="10" spans="1:7" ht="25.5" x14ac:dyDescent="0.2">
      <c r="A10" s="34">
        <v>1</v>
      </c>
      <c r="B10" s="67" t="s">
        <v>175</v>
      </c>
      <c r="C10" s="41" t="s">
        <v>26</v>
      </c>
      <c r="D10" s="57" t="s">
        <v>215</v>
      </c>
      <c r="E10" s="86">
        <v>41</v>
      </c>
      <c r="F10" s="60">
        <v>0</v>
      </c>
      <c r="G10" s="36">
        <f t="shared" ref="G10:G36" si="0">E10*F10</f>
        <v>0</v>
      </c>
    </row>
    <row r="11" spans="1:7" x14ac:dyDescent="0.2">
      <c r="A11" s="34">
        <v>2</v>
      </c>
      <c r="B11" s="67" t="s">
        <v>182</v>
      </c>
      <c r="C11" s="41" t="s">
        <v>28</v>
      </c>
      <c r="D11" s="57" t="s">
        <v>312</v>
      </c>
      <c r="E11" s="86">
        <v>3.5</v>
      </c>
      <c r="F11" s="100">
        <v>0</v>
      </c>
      <c r="G11" s="36">
        <f t="shared" si="0"/>
        <v>0</v>
      </c>
    </row>
    <row r="12" spans="1:7" x14ac:dyDescent="0.2">
      <c r="A12" s="37"/>
      <c r="B12" s="49" t="s">
        <v>5</v>
      </c>
      <c r="C12" s="50"/>
      <c r="D12" s="58"/>
      <c r="E12" s="119"/>
      <c r="F12" s="51"/>
      <c r="G12" s="59"/>
    </row>
    <row r="13" spans="1:7" x14ac:dyDescent="0.2">
      <c r="A13" s="34">
        <v>3</v>
      </c>
      <c r="B13" s="52" t="s">
        <v>242</v>
      </c>
      <c r="C13" s="41" t="s">
        <v>20</v>
      </c>
      <c r="D13" s="57" t="s">
        <v>313</v>
      </c>
      <c r="E13" s="86">
        <v>140</v>
      </c>
      <c r="F13" s="100">
        <v>0</v>
      </c>
      <c r="G13" s="36">
        <f t="shared" si="0"/>
        <v>0</v>
      </c>
    </row>
    <row r="14" spans="1:7" x14ac:dyDescent="0.2">
      <c r="A14" s="37"/>
      <c r="B14" s="49" t="s">
        <v>6</v>
      </c>
      <c r="C14" s="50"/>
      <c r="D14" s="58"/>
      <c r="E14" s="119"/>
      <c r="F14" s="51"/>
      <c r="G14" s="59"/>
    </row>
    <row r="15" spans="1:7" x14ac:dyDescent="0.2">
      <c r="A15" s="34">
        <v>4</v>
      </c>
      <c r="B15" s="52" t="s">
        <v>70</v>
      </c>
      <c r="C15" s="41" t="s">
        <v>20</v>
      </c>
      <c r="D15" s="57" t="s">
        <v>216</v>
      </c>
      <c r="E15" s="83">
        <v>9.6</v>
      </c>
      <c r="F15" s="101">
        <v>0</v>
      </c>
      <c r="G15" s="36">
        <f t="shared" ref="G15" si="1">E15*F15</f>
        <v>0</v>
      </c>
    </row>
    <row r="16" spans="1:7" x14ac:dyDescent="0.2">
      <c r="A16" s="34">
        <v>5</v>
      </c>
      <c r="B16" s="52" t="s">
        <v>1</v>
      </c>
      <c r="C16" s="41" t="s">
        <v>20</v>
      </c>
      <c r="D16" s="57" t="s">
        <v>217</v>
      </c>
      <c r="E16" s="86">
        <v>1.28</v>
      </c>
      <c r="F16" s="60">
        <v>0</v>
      </c>
      <c r="G16" s="36">
        <f t="shared" si="0"/>
        <v>0</v>
      </c>
    </row>
    <row r="17" spans="1:7" ht="25.5" x14ac:dyDescent="0.2">
      <c r="A17" s="34">
        <v>6</v>
      </c>
      <c r="B17" s="67" t="s">
        <v>178</v>
      </c>
      <c r="C17" s="41" t="s">
        <v>26</v>
      </c>
      <c r="D17" s="57" t="s">
        <v>218</v>
      </c>
      <c r="E17" s="86">
        <v>96</v>
      </c>
      <c r="F17" s="60">
        <v>0</v>
      </c>
      <c r="G17" s="36">
        <f t="shared" si="0"/>
        <v>0</v>
      </c>
    </row>
    <row r="18" spans="1:7" x14ac:dyDescent="0.2">
      <c r="A18" s="34">
        <v>7</v>
      </c>
      <c r="B18" s="52" t="s">
        <v>71</v>
      </c>
      <c r="C18" s="41" t="s">
        <v>26</v>
      </c>
      <c r="D18" s="57" t="s">
        <v>218</v>
      </c>
      <c r="E18" s="86">
        <v>96</v>
      </c>
      <c r="F18" s="60">
        <v>0</v>
      </c>
      <c r="G18" s="36">
        <f t="shared" si="0"/>
        <v>0</v>
      </c>
    </row>
    <row r="19" spans="1:7" x14ac:dyDescent="0.2">
      <c r="A19" s="34">
        <v>8</v>
      </c>
      <c r="B19" s="52" t="s">
        <v>42</v>
      </c>
      <c r="C19" s="41" t="s">
        <v>27</v>
      </c>
      <c r="D19" s="57" t="s">
        <v>219</v>
      </c>
      <c r="E19" s="86">
        <v>57.6</v>
      </c>
      <c r="F19" s="60">
        <v>0</v>
      </c>
      <c r="G19" s="36">
        <f t="shared" si="0"/>
        <v>0</v>
      </c>
    </row>
    <row r="20" spans="1:7" x14ac:dyDescent="0.2">
      <c r="A20" s="34">
        <v>9</v>
      </c>
      <c r="B20" s="52" t="s">
        <v>98</v>
      </c>
      <c r="C20" s="41" t="s">
        <v>2</v>
      </c>
      <c r="D20" s="57" t="s">
        <v>220</v>
      </c>
      <c r="E20" s="86">
        <v>33.6</v>
      </c>
      <c r="F20" s="60">
        <v>0</v>
      </c>
      <c r="G20" s="36">
        <f t="shared" si="0"/>
        <v>0</v>
      </c>
    </row>
    <row r="21" spans="1:7" ht="25.5" x14ac:dyDescent="0.2">
      <c r="A21" s="34">
        <v>10</v>
      </c>
      <c r="B21" s="67" t="s">
        <v>72</v>
      </c>
      <c r="C21" s="41" t="s">
        <v>27</v>
      </c>
      <c r="D21" s="57" t="s">
        <v>221</v>
      </c>
      <c r="E21" s="86">
        <v>80</v>
      </c>
      <c r="F21" s="60">
        <v>0</v>
      </c>
      <c r="G21" s="36">
        <f t="shared" si="0"/>
        <v>0</v>
      </c>
    </row>
    <row r="22" spans="1:7" x14ac:dyDescent="0.2">
      <c r="A22" s="34">
        <v>11</v>
      </c>
      <c r="B22" s="52" t="s">
        <v>73</v>
      </c>
      <c r="C22" s="41" t="s">
        <v>20</v>
      </c>
      <c r="D22" s="57" t="s">
        <v>222</v>
      </c>
      <c r="E22" s="86">
        <v>0.2</v>
      </c>
      <c r="F22" s="60">
        <v>0</v>
      </c>
      <c r="G22" s="36">
        <f t="shared" si="0"/>
        <v>0</v>
      </c>
    </row>
    <row r="23" spans="1:7" x14ac:dyDescent="0.2">
      <c r="A23" s="34">
        <v>12</v>
      </c>
      <c r="B23" s="52" t="s">
        <v>79</v>
      </c>
      <c r="C23" s="41" t="s">
        <v>19</v>
      </c>
      <c r="D23" s="57" t="s">
        <v>223</v>
      </c>
      <c r="E23" s="86">
        <v>2.56</v>
      </c>
      <c r="F23" s="60">
        <v>0</v>
      </c>
      <c r="G23" s="36">
        <f>E23*F23</f>
        <v>0</v>
      </c>
    </row>
    <row r="24" spans="1:7" x14ac:dyDescent="0.2">
      <c r="A24" s="34">
        <v>13</v>
      </c>
      <c r="B24" s="52" t="s">
        <v>187</v>
      </c>
      <c r="C24" s="41" t="s">
        <v>28</v>
      </c>
      <c r="D24" s="57" t="s">
        <v>224</v>
      </c>
      <c r="E24" s="86">
        <v>3200</v>
      </c>
      <c r="F24" s="60">
        <v>0</v>
      </c>
      <c r="G24" s="36">
        <f>E24*F24</f>
        <v>0</v>
      </c>
    </row>
    <row r="25" spans="1:7" x14ac:dyDescent="0.2">
      <c r="A25" s="109">
        <v>14</v>
      </c>
      <c r="B25" s="52" t="s">
        <v>188</v>
      </c>
      <c r="C25" s="53" t="s">
        <v>26</v>
      </c>
      <c r="D25" s="54" t="s">
        <v>225</v>
      </c>
      <c r="E25" s="83">
        <v>32</v>
      </c>
      <c r="F25" s="60">
        <v>0</v>
      </c>
      <c r="G25" s="87">
        <f>E25*F25</f>
        <v>0</v>
      </c>
    </row>
    <row r="26" spans="1:7" x14ac:dyDescent="0.2">
      <c r="A26" s="34">
        <v>15</v>
      </c>
      <c r="B26" s="52" t="s">
        <v>189</v>
      </c>
      <c r="C26" s="53" t="s">
        <v>28</v>
      </c>
      <c r="D26" s="54" t="s">
        <v>226</v>
      </c>
      <c r="E26" s="83">
        <v>1600</v>
      </c>
      <c r="F26" s="60">
        <v>0</v>
      </c>
      <c r="G26" s="87">
        <f>E26*F26</f>
        <v>0</v>
      </c>
    </row>
    <row r="27" spans="1:7" x14ac:dyDescent="0.2">
      <c r="A27" s="37"/>
      <c r="B27" s="49" t="s">
        <v>176</v>
      </c>
      <c r="C27" s="50"/>
      <c r="D27" s="58"/>
      <c r="E27" s="119"/>
      <c r="F27" s="51"/>
      <c r="G27" s="59"/>
    </row>
    <row r="28" spans="1:7" x14ac:dyDescent="0.2">
      <c r="A28" s="34">
        <v>23</v>
      </c>
      <c r="B28" s="52" t="s">
        <v>183</v>
      </c>
      <c r="C28" s="41" t="s">
        <v>20</v>
      </c>
      <c r="D28" s="57" t="s">
        <v>229</v>
      </c>
      <c r="E28" s="83">
        <v>9.6</v>
      </c>
      <c r="F28" s="101">
        <v>0</v>
      </c>
      <c r="G28" s="36">
        <f t="shared" ref="G28:G30" si="2">E28*F28</f>
        <v>0</v>
      </c>
    </row>
    <row r="29" spans="1:7" x14ac:dyDescent="0.2">
      <c r="A29" s="34">
        <v>24</v>
      </c>
      <c r="B29" s="52" t="s">
        <v>78</v>
      </c>
      <c r="C29" s="41" t="s">
        <v>20</v>
      </c>
      <c r="D29" s="57" t="s">
        <v>230</v>
      </c>
      <c r="E29" s="86">
        <v>1.28</v>
      </c>
      <c r="F29" s="60">
        <v>0</v>
      </c>
      <c r="G29" s="36">
        <f t="shared" si="2"/>
        <v>0</v>
      </c>
    </row>
    <row r="30" spans="1:7" ht="25.5" x14ac:dyDescent="0.2">
      <c r="A30" s="34">
        <v>25</v>
      </c>
      <c r="B30" s="67" t="s">
        <v>184</v>
      </c>
      <c r="C30" s="41" t="s">
        <v>26</v>
      </c>
      <c r="D30" s="57" t="s">
        <v>231</v>
      </c>
      <c r="E30" s="86">
        <v>64</v>
      </c>
      <c r="F30" s="60">
        <v>0</v>
      </c>
      <c r="G30" s="36">
        <f t="shared" si="2"/>
        <v>0</v>
      </c>
    </row>
    <row r="31" spans="1:7" ht="25.5" x14ac:dyDescent="0.2">
      <c r="A31" s="34">
        <v>26</v>
      </c>
      <c r="B31" s="67" t="s">
        <v>304</v>
      </c>
      <c r="C31" s="41" t="s">
        <v>19</v>
      </c>
      <c r="D31" s="57" t="s">
        <v>232</v>
      </c>
      <c r="E31" s="86">
        <v>1.28</v>
      </c>
      <c r="F31" s="60">
        <v>0</v>
      </c>
      <c r="G31" s="36">
        <f>E31*F31</f>
        <v>0</v>
      </c>
    </row>
    <row r="32" spans="1:7" x14ac:dyDescent="0.2">
      <c r="A32" s="34">
        <v>27</v>
      </c>
      <c r="B32" s="52" t="s">
        <v>185</v>
      </c>
      <c r="C32" s="41" t="s">
        <v>28</v>
      </c>
      <c r="D32" s="57" t="s">
        <v>233</v>
      </c>
      <c r="E32" s="86">
        <v>1280</v>
      </c>
      <c r="F32" s="60">
        <v>0</v>
      </c>
      <c r="G32" s="36">
        <f>E32*F32</f>
        <v>0</v>
      </c>
    </row>
    <row r="33" spans="1:7" x14ac:dyDescent="0.2">
      <c r="A33" s="37"/>
      <c r="B33" s="49" t="s">
        <v>32</v>
      </c>
      <c r="C33" s="50"/>
      <c r="D33" s="58"/>
      <c r="E33" s="119"/>
      <c r="F33" s="51"/>
      <c r="G33" s="59"/>
    </row>
    <row r="34" spans="1:7" x14ac:dyDescent="0.2">
      <c r="A34" s="34">
        <v>32</v>
      </c>
      <c r="B34" s="67" t="s">
        <v>301</v>
      </c>
      <c r="C34" s="41" t="s">
        <v>26</v>
      </c>
      <c r="D34" s="57" t="s">
        <v>235</v>
      </c>
      <c r="E34" s="83">
        <v>354</v>
      </c>
      <c r="F34" s="101">
        <v>0</v>
      </c>
      <c r="G34" s="36">
        <f t="shared" si="0"/>
        <v>0</v>
      </c>
    </row>
    <row r="35" spans="1:7" x14ac:dyDescent="0.2">
      <c r="A35" s="34">
        <v>33</v>
      </c>
      <c r="B35" s="52" t="s">
        <v>190</v>
      </c>
      <c r="C35" s="41" t="s">
        <v>20</v>
      </c>
      <c r="D35" s="57" t="s">
        <v>236</v>
      </c>
      <c r="E35" s="83">
        <v>17.7</v>
      </c>
      <c r="F35" s="101">
        <v>0</v>
      </c>
      <c r="G35" s="36">
        <f t="shared" si="0"/>
        <v>0</v>
      </c>
    </row>
    <row r="36" spans="1:7" ht="25.5" x14ac:dyDescent="0.2">
      <c r="A36" s="34">
        <v>34</v>
      </c>
      <c r="B36" s="67" t="s">
        <v>302</v>
      </c>
      <c r="C36" s="41" t="s">
        <v>19</v>
      </c>
      <c r="D36" s="57" t="s">
        <v>316</v>
      </c>
      <c r="E36" s="86">
        <v>2.5499999999999998</v>
      </c>
      <c r="F36" s="60">
        <v>0</v>
      </c>
      <c r="G36" s="36">
        <f t="shared" si="0"/>
        <v>0</v>
      </c>
    </row>
    <row r="37" spans="1:7" x14ac:dyDescent="0.2">
      <c r="A37" s="34">
        <v>35</v>
      </c>
      <c r="B37" s="52" t="s">
        <v>305</v>
      </c>
      <c r="C37" s="41" t="s">
        <v>28</v>
      </c>
      <c r="D37" s="57" t="s">
        <v>317</v>
      </c>
      <c r="E37" s="86">
        <v>3540</v>
      </c>
      <c r="F37" s="60">
        <v>0</v>
      </c>
      <c r="G37" s="36">
        <f>E37*F37</f>
        <v>0</v>
      </c>
    </row>
    <row r="38" spans="1:7" x14ac:dyDescent="0.2">
      <c r="A38" s="37"/>
      <c r="B38" s="49" t="s">
        <v>80</v>
      </c>
      <c r="C38" s="50"/>
      <c r="D38" s="58"/>
      <c r="E38" s="119"/>
      <c r="F38" s="51"/>
      <c r="G38" s="59"/>
    </row>
    <row r="39" spans="1:7" ht="25.5" x14ac:dyDescent="0.2">
      <c r="A39" s="34">
        <v>39</v>
      </c>
      <c r="B39" s="67" t="s">
        <v>81</v>
      </c>
      <c r="C39" s="41" t="s">
        <v>26</v>
      </c>
      <c r="D39" s="57" t="s">
        <v>320</v>
      </c>
      <c r="E39" s="83">
        <v>140</v>
      </c>
      <c r="F39" s="60">
        <v>0</v>
      </c>
      <c r="G39" s="36">
        <f t="shared" ref="G39:G46" si="3">E39*F39</f>
        <v>0</v>
      </c>
    </row>
    <row r="40" spans="1:7" x14ac:dyDescent="0.2">
      <c r="A40" s="34">
        <v>40</v>
      </c>
      <c r="B40" s="67" t="s">
        <v>82</v>
      </c>
      <c r="C40" s="41" t="s">
        <v>26</v>
      </c>
      <c r="D40" s="57" t="s">
        <v>322</v>
      </c>
      <c r="E40" s="83">
        <v>112</v>
      </c>
      <c r="F40" s="60">
        <v>0</v>
      </c>
      <c r="G40" s="36">
        <f t="shared" si="3"/>
        <v>0</v>
      </c>
    </row>
    <row r="41" spans="1:7" ht="25.5" x14ac:dyDescent="0.2">
      <c r="A41" s="34">
        <v>41</v>
      </c>
      <c r="B41" s="67" t="s">
        <v>83</v>
      </c>
      <c r="C41" s="53" t="s">
        <v>27</v>
      </c>
      <c r="D41" s="54" t="s">
        <v>319</v>
      </c>
      <c r="E41" s="83">
        <v>340</v>
      </c>
      <c r="F41" s="60">
        <v>0</v>
      </c>
      <c r="G41" s="36">
        <f t="shared" si="3"/>
        <v>0</v>
      </c>
    </row>
    <row r="42" spans="1:7" x14ac:dyDescent="0.2">
      <c r="A42" s="34">
        <v>42</v>
      </c>
      <c r="B42" s="67" t="s">
        <v>84</v>
      </c>
      <c r="C42" s="53" t="s">
        <v>26</v>
      </c>
      <c r="D42" s="54" t="s">
        <v>297</v>
      </c>
      <c r="E42" s="83">
        <v>8</v>
      </c>
      <c r="F42" s="60">
        <v>0</v>
      </c>
      <c r="G42" s="36">
        <f t="shared" si="3"/>
        <v>0</v>
      </c>
    </row>
    <row r="43" spans="1:7" x14ac:dyDescent="0.2">
      <c r="A43" s="34">
        <v>43</v>
      </c>
      <c r="B43" s="67" t="s">
        <v>85</v>
      </c>
      <c r="C43" s="41" t="s">
        <v>33</v>
      </c>
      <c r="D43" s="57" t="s">
        <v>87</v>
      </c>
      <c r="E43" s="83">
        <v>1</v>
      </c>
      <c r="F43" s="60">
        <v>0</v>
      </c>
      <c r="G43" s="36">
        <f t="shared" si="3"/>
        <v>0</v>
      </c>
    </row>
    <row r="44" spans="1:7" x14ac:dyDescent="0.2">
      <c r="A44" s="37"/>
      <c r="B44" s="49" t="s">
        <v>179</v>
      </c>
      <c r="C44" s="50"/>
      <c r="D44" s="58"/>
      <c r="E44" s="119"/>
      <c r="F44" s="51"/>
      <c r="G44" s="51"/>
    </row>
    <row r="45" spans="1:7" x14ac:dyDescent="0.2">
      <c r="A45" s="34">
        <v>44</v>
      </c>
      <c r="B45" s="67" t="s">
        <v>180</v>
      </c>
      <c r="C45" s="53" t="s">
        <v>33</v>
      </c>
      <c r="D45" s="54" t="s">
        <v>87</v>
      </c>
      <c r="E45" s="83">
        <v>1</v>
      </c>
      <c r="F45" s="60">
        <v>0</v>
      </c>
      <c r="G45" s="36">
        <f t="shared" si="3"/>
        <v>0</v>
      </c>
    </row>
    <row r="46" spans="1:7" x14ac:dyDescent="0.2">
      <c r="A46" s="34">
        <v>45</v>
      </c>
      <c r="B46" s="67" t="s">
        <v>181</v>
      </c>
      <c r="C46" s="53" t="s">
        <v>19</v>
      </c>
      <c r="D46" s="57" t="s">
        <v>311</v>
      </c>
      <c r="E46" s="83">
        <v>1.6E-2</v>
      </c>
      <c r="F46" s="60">
        <v>0</v>
      </c>
      <c r="G46" s="36">
        <f t="shared" si="3"/>
        <v>0</v>
      </c>
    </row>
    <row r="47" spans="1:7" x14ac:dyDescent="0.2">
      <c r="A47" s="37"/>
      <c r="B47" s="49" t="s">
        <v>333</v>
      </c>
      <c r="C47" s="50"/>
      <c r="D47" s="58"/>
      <c r="E47" s="119"/>
      <c r="F47" s="51"/>
      <c r="G47" s="139"/>
    </row>
    <row r="48" spans="1:7" x14ac:dyDescent="0.2">
      <c r="A48" s="156">
        <v>46</v>
      </c>
      <c r="B48" s="157" t="s">
        <v>334</v>
      </c>
      <c r="C48" s="158" t="s">
        <v>33</v>
      </c>
      <c r="D48" s="159" t="s">
        <v>87</v>
      </c>
      <c r="E48" s="90">
        <v>1</v>
      </c>
      <c r="F48" s="160">
        <v>0</v>
      </c>
      <c r="G48" s="161">
        <f>E48*F48</f>
        <v>0</v>
      </c>
    </row>
    <row r="49" spans="1:7" s="7" customFormat="1" ht="15.75" thickBot="1" x14ac:dyDescent="0.3">
      <c r="A49" s="140"/>
      <c r="B49" s="141" t="s">
        <v>43</v>
      </c>
      <c r="C49" s="142"/>
      <c r="D49" s="142"/>
      <c r="E49" s="143"/>
      <c r="F49" s="144"/>
      <c r="G49" s="74">
        <f>SUM(G8:G48)</f>
        <v>0</v>
      </c>
    </row>
    <row r="50" spans="1:7" s="3" customFormat="1" ht="12" x14ac:dyDescent="0.2">
      <c r="A50" s="106"/>
      <c r="B50" s="46"/>
      <c r="C50" s="47"/>
      <c r="D50" s="47"/>
      <c r="E50" s="120"/>
      <c r="F50" s="99"/>
      <c r="G50" s="4"/>
    </row>
    <row r="51" spans="1:7" x14ac:dyDescent="0.2">
      <c r="A51" s="105"/>
      <c r="B51" s="45"/>
      <c r="C51" s="4"/>
      <c r="D51" s="4"/>
      <c r="E51" s="118"/>
      <c r="F51" s="97"/>
      <c r="G51" s="4"/>
    </row>
    <row r="52" spans="1:7" x14ac:dyDescent="0.2">
      <c r="A52" s="105"/>
      <c r="B52" s="45"/>
      <c r="C52" s="4"/>
      <c r="D52" s="4"/>
      <c r="E52" s="118"/>
      <c r="F52" s="97"/>
      <c r="G52" s="4"/>
    </row>
    <row r="53" spans="1:7" x14ac:dyDescent="0.2">
      <c r="A53" s="105"/>
      <c r="B53" s="45"/>
      <c r="C53" s="4"/>
      <c r="D53" s="4"/>
      <c r="E53" s="118"/>
      <c r="F53" s="97"/>
      <c r="G53" s="4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Header>&amp;A</oddHeader>
    <oddFooter>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68"/>
  <sheetViews>
    <sheetView zoomScaleNormal="100" workbookViewId="0">
      <pane ySplit="7" topLeftCell="A8" activePane="bottomLeft" state="frozen"/>
      <selection pane="bottomLeft" activeCell="F57" sqref="F57"/>
    </sheetView>
  </sheetViews>
  <sheetFormatPr defaultColWidth="9.140625" defaultRowHeight="12.75" x14ac:dyDescent="0.2"/>
  <cols>
    <col min="1" max="1" width="12.28515625" style="2" customWidth="1"/>
    <col min="2" max="2" width="61.7109375" style="76" customWidth="1"/>
    <col min="3" max="3" width="10.5703125" style="2" customWidth="1"/>
    <col min="4" max="4" width="18.28515625" style="75" customWidth="1"/>
    <col min="5" max="5" width="10" style="114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298</v>
      </c>
      <c r="C5" s="9"/>
      <c r="D5" s="13"/>
      <c r="E5" s="9"/>
      <c r="F5" s="91"/>
      <c r="G5" s="91"/>
    </row>
    <row r="6" spans="1:7" ht="13.5" thickBot="1" x14ac:dyDescent="0.25">
      <c r="A6" s="92"/>
    </row>
    <row r="7" spans="1:7" x14ac:dyDescent="0.2">
      <c r="A7" s="180" t="s">
        <v>29</v>
      </c>
      <c r="B7" s="181" t="s">
        <v>13</v>
      </c>
      <c r="C7" s="136" t="s">
        <v>9</v>
      </c>
      <c r="D7" s="182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93"/>
      <c r="B8" s="85" t="s">
        <v>4</v>
      </c>
      <c r="C8" s="78"/>
      <c r="D8" s="79"/>
      <c r="E8" s="84"/>
      <c r="F8" s="107"/>
      <c r="G8" s="80"/>
    </row>
    <row r="9" spans="1:7" ht="25.5" x14ac:dyDescent="0.2">
      <c r="A9" s="94" t="s">
        <v>30</v>
      </c>
      <c r="B9" s="133" t="s">
        <v>174</v>
      </c>
      <c r="C9" s="55" t="s">
        <v>26</v>
      </c>
      <c r="D9" s="82" t="s">
        <v>215</v>
      </c>
      <c r="E9" s="83">
        <v>41</v>
      </c>
      <c r="F9" s="60">
        <v>0</v>
      </c>
      <c r="G9" s="36">
        <f>E9*F9</f>
        <v>0</v>
      </c>
    </row>
    <row r="10" spans="1:7" s="56" customFormat="1" ht="25.5" x14ac:dyDescent="0.2">
      <c r="A10" s="6">
        <v>184802111</v>
      </c>
      <c r="B10" s="81" t="s">
        <v>108</v>
      </c>
      <c r="C10" s="43" t="s">
        <v>18</v>
      </c>
      <c r="D10" s="77" t="s">
        <v>337</v>
      </c>
      <c r="E10" s="86">
        <v>7000</v>
      </c>
      <c r="F10" s="66">
        <v>0</v>
      </c>
      <c r="G10" s="36">
        <f>E10*F10</f>
        <v>0</v>
      </c>
    </row>
    <row r="11" spans="1:7" x14ac:dyDescent="0.2">
      <c r="A11" s="6">
        <v>183403114</v>
      </c>
      <c r="B11" s="81" t="s">
        <v>241</v>
      </c>
      <c r="C11" s="43" t="s">
        <v>18</v>
      </c>
      <c r="D11" s="77" t="s">
        <v>337</v>
      </c>
      <c r="E11" s="86">
        <v>7000</v>
      </c>
      <c r="F11" s="66">
        <v>0</v>
      </c>
      <c r="G11" s="36">
        <f t="shared" ref="G11:G13" si="0">E11*F11</f>
        <v>0</v>
      </c>
    </row>
    <row r="12" spans="1:7" x14ac:dyDescent="0.2">
      <c r="A12" s="6">
        <v>183403153</v>
      </c>
      <c r="B12" s="81" t="s">
        <v>109</v>
      </c>
      <c r="C12" s="43" t="s">
        <v>18</v>
      </c>
      <c r="D12" s="77" t="s">
        <v>338</v>
      </c>
      <c r="E12" s="86">
        <v>14000</v>
      </c>
      <c r="F12" s="66">
        <v>0</v>
      </c>
      <c r="G12" s="36">
        <f t="shared" si="0"/>
        <v>0</v>
      </c>
    </row>
    <row r="13" spans="1:7" x14ac:dyDescent="0.2">
      <c r="A13" s="6">
        <v>183403161</v>
      </c>
      <c r="B13" s="81" t="s">
        <v>88</v>
      </c>
      <c r="C13" s="43" t="s">
        <v>18</v>
      </c>
      <c r="D13" s="77" t="s">
        <v>337</v>
      </c>
      <c r="E13" s="86">
        <v>7000</v>
      </c>
      <c r="F13" s="66">
        <v>0</v>
      </c>
      <c r="G13" s="36">
        <f t="shared" si="0"/>
        <v>0</v>
      </c>
    </row>
    <row r="14" spans="1:7" x14ac:dyDescent="0.2">
      <c r="A14" s="93"/>
      <c r="B14" s="85" t="s">
        <v>5</v>
      </c>
      <c r="C14" s="78"/>
      <c r="D14" s="79"/>
      <c r="E14" s="84"/>
      <c r="F14" s="107"/>
      <c r="G14" s="80"/>
    </row>
    <row r="15" spans="1:7" ht="25.5" x14ac:dyDescent="0.2">
      <c r="A15" s="6">
        <v>181451121</v>
      </c>
      <c r="B15" s="81" t="s">
        <v>89</v>
      </c>
      <c r="C15" s="43" t="s">
        <v>18</v>
      </c>
      <c r="D15" s="77" t="s">
        <v>337</v>
      </c>
      <c r="E15" s="86">
        <v>7000</v>
      </c>
      <c r="F15" s="66">
        <v>0</v>
      </c>
      <c r="G15" s="36">
        <f t="shared" ref="G15:G19" si="1">E15*F15</f>
        <v>0</v>
      </c>
    </row>
    <row r="16" spans="1:7" x14ac:dyDescent="0.2">
      <c r="A16" s="6">
        <v>185803211</v>
      </c>
      <c r="B16" s="81" t="s">
        <v>90</v>
      </c>
      <c r="C16" s="43" t="s">
        <v>18</v>
      </c>
      <c r="D16" s="77" t="s">
        <v>337</v>
      </c>
      <c r="E16" s="86">
        <v>7000</v>
      </c>
      <c r="F16" s="66">
        <v>0</v>
      </c>
      <c r="G16" s="36">
        <f t="shared" si="1"/>
        <v>0</v>
      </c>
    </row>
    <row r="17" spans="1:7" ht="25.5" x14ac:dyDescent="0.2">
      <c r="A17" s="183">
        <v>111151231</v>
      </c>
      <c r="B17" s="81" t="s">
        <v>253</v>
      </c>
      <c r="C17" s="43" t="s">
        <v>18</v>
      </c>
      <c r="D17" s="77" t="s">
        <v>338</v>
      </c>
      <c r="E17" s="86">
        <v>14000</v>
      </c>
      <c r="F17" s="66">
        <v>0</v>
      </c>
      <c r="G17" s="36">
        <f t="shared" si="1"/>
        <v>0</v>
      </c>
    </row>
    <row r="18" spans="1:7" x14ac:dyDescent="0.2">
      <c r="A18" s="93"/>
      <c r="B18" s="85" t="s">
        <v>6</v>
      </c>
      <c r="C18" s="78"/>
      <c r="D18" s="79"/>
      <c r="E18" s="84"/>
      <c r="F18" s="107"/>
      <c r="G18" s="184"/>
    </row>
    <row r="19" spans="1:7" x14ac:dyDescent="0.2">
      <c r="A19" s="94" t="s">
        <v>30</v>
      </c>
      <c r="B19" s="133" t="s">
        <v>237</v>
      </c>
      <c r="C19" s="55" t="s">
        <v>26</v>
      </c>
      <c r="D19" s="82" t="s">
        <v>225</v>
      </c>
      <c r="E19" s="83">
        <v>32</v>
      </c>
      <c r="F19" s="60">
        <v>0</v>
      </c>
      <c r="G19" s="36">
        <f t="shared" si="1"/>
        <v>0</v>
      </c>
    </row>
    <row r="20" spans="1:7" ht="25.5" x14ac:dyDescent="0.2">
      <c r="A20" s="6">
        <v>183101115</v>
      </c>
      <c r="B20" s="81" t="s">
        <v>91</v>
      </c>
      <c r="C20" s="43" t="s">
        <v>26</v>
      </c>
      <c r="D20" s="77" t="s">
        <v>225</v>
      </c>
      <c r="E20" s="86">
        <v>32</v>
      </c>
      <c r="F20" s="66">
        <v>0</v>
      </c>
      <c r="G20" s="36">
        <f t="shared" ref="G20:G33" si="2">E20*F20</f>
        <v>0</v>
      </c>
    </row>
    <row r="21" spans="1:7" ht="25.5" x14ac:dyDescent="0.2">
      <c r="A21" s="6">
        <v>184102114</v>
      </c>
      <c r="B21" s="81" t="s">
        <v>94</v>
      </c>
      <c r="C21" s="43" t="s">
        <v>26</v>
      </c>
      <c r="D21" s="77" t="s">
        <v>225</v>
      </c>
      <c r="E21" s="86">
        <v>32</v>
      </c>
      <c r="F21" s="66">
        <v>0</v>
      </c>
      <c r="G21" s="36">
        <f t="shared" si="2"/>
        <v>0</v>
      </c>
    </row>
    <row r="22" spans="1:7" ht="25.5" x14ac:dyDescent="0.2">
      <c r="A22" s="6">
        <v>185802114</v>
      </c>
      <c r="B22" s="81" t="s">
        <v>102</v>
      </c>
      <c r="C22" s="43" t="s">
        <v>0</v>
      </c>
      <c r="D22" s="77" t="s">
        <v>276</v>
      </c>
      <c r="E22" s="86">
        <v>1.2800000000000001E-3</v>
      </c>
      <c r="F22" s="66">
        <v>0</v>
      </c>
      <c r="G22" s="36">
        <f t="shared" si="2"/>
        <v>0</v>
      </c>
    </row>
    <row r="23" spans="1:7" ht="25.5" x14ac:dyDescent="0.2">
      <c r="A23" s="6">
        <v>185802114</v>
      </c>
      <c r="B23" s="81" t="s">
        <v>103</v>
      </c>
      <c r="C23" s="43" t="s">
        <v>0</v>
      </c>
      <c r="D23" s="77" t="s">
        <v>277</v>
      </c>
      <c r="E23" s="86">
        <v>9.5999999999999992E-3</v>
      </c>
      <c r="F23" s="66">
        <v>0</v>
      </c>
      <c r="G23" s="36">
        <f t="shared" si="2"/>
        <v>0</v>
      </c>
    </row>
    <row r="24" spans="1:7" x14ac:dyDescent="0.2">
      <c r="A24" s="6">
        <v>184215133</v>
      </c>
      <c r="B24" s="81" t="s">
        <v>99</v>
      </c>
      <c r="C24" s="43" t="s">
        <v>26</v>
      </c>
      <c r="D24" s="77" t="s">
        <v>225</v>
      </c>
      <c r="E24" s="86">
        <v>32</v>
      </c>
      <c r="F24" s="66">
        <v>0</v>
      </c>
      <c r="G24" s="36">
        <f t="shared" si="2"/>
        <v>0</v>
      </c>
    </row>
    <row r="25" spans="1:7" x14ac:dyDescent="0.2">
      <c r="A25" s="6">
        <v>184501141</v>
      </c>
      <c r="B25" s="81" t="s">
        <v>238</v>
      </c>
      <c r="C25" s="43" t="s">
        <v>18</v>
      </c>
      <c r="D25" s="57" t="s">
        <v>220</v>
      </c>
      <c r="E25" s="86">
        <v>33.6</v>
      </c>
      <c r="F25" s="66">
        <v>0</v>
      </c>
      <c r="G25" s="36">
        <f t="shared" si="2"/>
        <v>0</v>
      </c>
    </row>
    <row r="26" spans="1:7" ht="25.5" x14ac:dyDescent="0.2">
      <c r="A26" s="6">
        <v>184813134</v>
      </c>
      <c r="B26" s="81" t="s">
        <v>106</v>
      </c>
      <c r="C26" s="43" t="s">
        <v>34</v>
      </c>
      <c r="D26" s="77" t="s">
        <v>278</v>
      </c>
      <c r="E26" s="86">
        <v>0.32</v>
      </c>
      <c r="F26" s="66">
        <v>0</v>
      </c>
      <c r="G26" s="36">
        <f t="shared" si="2"/>
        <v>0</v>
      </c>
    </row>
    <row r="27" spans="1:7" x14ac:dyDescent="0.2">
      <c r="A27" s="6">
        <v>184813121</v>
      </c>
      <c r="B27" s="81" t="s">
        <v>104</v>
      </c>
      <c r="C27" s="43" t="s">
        <v>26</v>
      </c>
      <c r="D27" s="77" t="s">
        <v>225</v>
      </c>
      <c r="E27" s="86">
        <v>32</v>
      </c>
      <c r="F27" s="66">
        <v>0</v>
      </c>
      <c r="G27" s="36">
        <f t="shared" si="2"/>
        <v>0</v>
      </c>
    </row>
    <row r="28" spans="1:7" x14ac:dyDescent="0.2">
      <c r="A28" s="6">
        <v>184911421</v>
      </c>
      <c r="B28" s="81" t="s">
        <v>243</v>
      </c>
      <c r="C28" s="43" t="s">
        <v>18</v>
      </c>
      <c r="D28" s="77" t="s">
        <v>279</v>
      </c>
      <c r="E28" s="86">
        <v>32</v>
      </c>
      <c r="F28" s="66">
        <v>0</v>
      </c>
      <c r="G28" s="36">
        <f t="shared" si="2"/>
        <v>0</v>
      </c>
    </row>
    <row r="29" spans="1:7" x14ac:dyDescent="0.2">
      <c r="A29" s="6">
        <v>185804312</v>
      </c>
      <c r="B29" s="81" t="s">
        <v>247</v>
      </c>
      <c r="C29" s="43" t="s">
        <v>19</v>
      </c>
      <c r="D29" s="77" t="s">
        <v>280</v>
      </c>
      <c r="E29" s="86">
        <v>3.2</v>
      </c>
      <c r="F29" s="66">
        <v>0</v>
      </c>
      <c r="G29" s="36">
        <f t="shared" si="2"/>
        <v>0</v>
      </c>
    </row>
    <row r="30" spans="1:7" x14ac:dyDescent="0.2">
      <c r="A30" s="6">
        <v>185851121</v>
      </c>
      <c r="B30" s="81" t="s">
        <v>35</v>
      </c>
      <c r="C30" s="43" t="s">
        <v>19</v>
      </c>
      <c r="D30" s="77" t="s">
        <v>280</v>
      </c>
      <c r="E30" s="86">
        <v>3.2</v>
      </c>
      <c r="F30" s="66">
        <v>0</v>
      </c>
      <c r="G30" s="36">
        <f t="shared" si="2"/>
        <v>0</v>
      </c>
    </row>
    <row r="31" spans="1:7" s="56" customFormat="1" x14ac:dyDescent="0.2">
      <c r="A31" s="94" t="s">
        <v>30</v>
      </c>
      <c r="B31" s="81" t="s">
        <v>110</v>
      </c>
      <c r="C31" s="55" t="s">
        <v>26</v>
      </c>
      <c r="D31" s="82" t="s">
        <v>225</v>
      </c>
      <c r="E31" s="83">
        <v>32</v>
      </c>
      <c r="F31" s="60">
        <v>0</v>
      </c>
      <c r="G31" s="87">
        <f t="shared" si="2"/>
        <v>0</v>
      </c>
    </row>
    <row r="32" spans="1:7" s="56" customFormat="1" x14ac:dyDescent="0.2">
      <c r="A32" s="94">
        <v>185804312</v>
      </c>
      <c r="B32" s="81" t="s">
        <v>248</v>
      </c>
      <c r="C32" s="55" t="s">
        <v>26</v>
      </c>
      <c r="D32" s="82" t="s">
        <v>281</v>
      </c>
      <c r="E32" s="83">
        <v>1.6</v>
      </c>
      <c r="F32" s="60">
        <v>0</v>
      </c>
      <c r="G32" s="87">
        <f t="shared" si="2"/>
        <v>0</v>
      </c>
    </row>
    <row r="33" spans="1:8" s="56" customFormat="1" x14ac:dyDescent="0.2">
      <c r="A33" s="6">
        <v>185851121</v>
      </c>
      <c r="B33" s="81" t="s">
        <v>35</v>
      </c>
      <c r="C33" s="43" t="s">
        <v>19</v>
      </c>
      <c r="D33" s="82" t="s">
        <v>281</v>
      </c>
      <c r="E33" s="86">
        <v>1.6</v>
      </c>
      <c r="F33" s="66">
        <v>0</v>
      </c>
      <c r="G33" s="36">
        <f t="shared" si="2"/>
        <v>0</v>
      </c>
    </row>
    <row r="34" spans="1:8" x14ac:dyDescent="0.2">
      <c r="A34" s="93"/>
      <c r="B34" s="85" t="s">
        <v>176</v>
      </c>
      <c r="C34" s="78"/>
      <c r="D34" s="79"/>
      <c r="E34" s="84"/>
      <c r="F34" s="107"/>
      <c r="G34" s="184"/>
    </row>
    <row r="35" spans="1:8" x14ac:dyDescent="0.2">
      <c r="A35" s="94" t="s">
        <v>30</v>
      </c>
      <c r="B35" s="133" t="s">
        <v>237</v>
      </c>
      <c r="C35" s="55" t="s">
        <v>26</v>
      </c>
      <c r="D35" s="82" t="s">
        <v>284</v>
      </c>
      <c r="E35" s="83">
        <v>64</v>
      </c>
      <c r="F35" s="60">
        <v>0</v>
      </c>
      <c r="G35" s="36">
        <f t="shared" ref="G35:G37" si="3">E35*F35</f>
        <v>0</v>
      </c>
      <c r="H35" s="56"/>
    </row>
    <row r="36" spans="1:8" ht="25.5" x14ac:dyDescent="0.2">
      <c r="A36" s="183">
        <v>183101113</v>
      </c>
      <c r="B36" s="81" t="s">
        <v>93</v>
      </c>
      <c r="C36" s="43" t="s">
        <v>26</v>
      </c>
      <c r="D36" s="77" t="s">
        <v>284</v>
      </c>
      <c r="E36" s="86">
        <v>64</v>
      </c>
      <c r="F36" s="66">
        <v>0</v>
      </c>
      <c r="G36" s="36">
        <f t="shared" si="3"/>
        <v>0</v>
      </c>
    </row>
    <row r="37" spans="1:8" ht="25.5" x14ac:dyDescent="0.2">
      <c r="A37" s="6">
        <v>184102110</v>
      </c>
      <c r="B37" s="81" t="s">
        <v>96</v>
      </c>
      <c r="C37" s="43" t="s">
        <v>26</v>
      </c>
      <c r="D37" s="77" t="s">
        <v>284</v>
      </c>
      <c r="E37" s="86">
        <v>64</v>
      </c>
      <c r="F37" s="66">
        <v>0</v>
      </c>
      <c r="G37" s="36">
        <f t="shared" si="3"/>
        <v>0</v>
      </c>
    </row>
    <row r="38" spans="1:8" ht="25.5" x14ac:dyDescent="0.2">
      <c r="A38" s="6">
        <v>185802114</v>
      </c>
      <c r="B38" s="81" t="s">
        <v>102</v>
      </c>
      <c r="C38" s="43" t="s">
        <v>0</v>
      </c>
      <c r="D38" s="77" t="s">
        <v>285</v>
      </c>
      <c r="E38" s="86">
        <v>1.2800000000000001E-3</v>
      </c>
      <c r="F38" s="66">
        <v>0</v>
      </c>
      <c r="G38" s="36">
        <f>E38*F38</f>
        <v>0</v>
      </c>
    </row>
    <row r="39" spans="1:8" ht="25.5" x14ac:dyDescent="0.2">
      <c r="A39" s="6">
        <v>185802114</v>
      </c>
      <c r="B39" s="81" t="s">
        <v>103</v>
      </c>
      <c r="C39" s="43" t="s">
        <v>0</v>
      </c>
      <c r="D39" s="77" t="s">
        <v>286</v>
      </c>
      <c r="E39" s="86">
        <v>9.5999999999999992E-3</v>
      </c>
      <c r="F39" s="66">
        <v>0</v>
      </c>
      <c r="G39" s="36">
        <f>E39*F39</f>
        <v>0</v>
      </c>
    </row>
    <row r="40" spans="1:8" x14ac:dyDescent="0.2">
      <c r="A40" s="6">
        <v>184215112</v>
      </c>
      <c r="B40" s="81" t="s">
        <v>100</v>
      </c>
      <c r="C40" s="43" t="s">
        <v>26</v>
      </c>
      <c r="D40" s="77" t="s">
        <v>284</v>
      </c>
      <c r="E40" s="86">
        <v>64</v>
      </c>
      <c r="F40" s="66">
        <v>0</v>
      </c>
      <c r="G40" s="36">
        <f t="shared" ref="G40:G43" si="4">E40*F40</f>
        <v>0</v>
      </c>
    </row>
    <row r="41" spans="1:8" x14ac:dyDescent="0.2">
      <c r="A41" s="6">
        <v>184911421</v>
      </c>
      <c r="B41" s="81" t="s">
        <v>243</v>
      </c>
      <c r="C41" s="43" t="s">
        <v>18</v>
      </c>
      <c r="D41" s="77" t="s">
        <v>343</v>
      </c>
      <c r="E41" s="86">
        <v>16</v>
      </c>
      <c r="F41" s="66">
        <v>0</v>
      </c>
      <c r="G41" s="36">
        <f t="shared" si="4"/>
        <v>0</v>
      </c>
    </row>
    <row r="42" spans="1:8" x14ac:dyDescent="0.2">
      <c r="A42" s="6">
        <v>185804312</v>
      </c>
      <c r="B42" s="81" t="s">
        <v>244</v>
      </c>
      <c r="C42" s="43" t="s">
        <v>19</v>
      </c>
      <c r="D42" s="77" t="s">
        <v>287</v>
      </c>
      <c r="E42" s="86">
        <v>1.28</v>
      </c>
      <c r="F42" s="66">
        <v>0</v>
      </c>
      <c r="G42" s="36">
        <f t="shared" si="4"/>
        <v>0</v>
      </c>
    </row>
    <row r="43" spans="1:8" x14ac:dyDescent="0.2">
      <c r="A43" s="6">
        <v>185851121</v>
      </c>
      <c r="B43" s="81" t="s">
        <v>35</v>
      </c>
      <c r="C43" s="43" t="s">
        <v>19</v>
      </c>
      <c r="D43" s="77" t="s">
        <v>287</v>
      </c>
      <c r="E43" s="86">
        <v>1.28</v>
      </c>
      <c r="F43" s="66">
        <v>0</v>
      </c>
      <c r="G43" s="36">
        <f t="shared" si="4"/>
        <v>0</v>
      </c>
    </row>
    <row r="44" spans="1:8" x14ac:dyDescent="0.2">
      <c r="A44" s="93"/>
      <c r="B44" s="85" t="s">
        <v>7</v>
      </c>
      <c r="C44" s="78"/>
      <c r="D44" s="79"/>
      <c r="E44" s="84"/>
      <c r="F44" s="107"/>
      <c r="G44" s="184"/>
    </row>
    <row r="45" spans="1:8" x14ac:dyDescent="0.2">
      <c r="A45" s="94" t="s">
        <v>30</v>
      </c>
      <c r="B45" s="133" t="s">
        <v>239</v>
      </c>
      <c r="C45" s="55" t="s">
        <v>26</v>
      </c>
      <c r="D45" s="82" t="s">
        <v>290</v>
      </c>
      <c r="E45" s="83">
        <v>354</v>
      </c>
      <c r="F45" s="60">
        <v>0</v>
      </c>
      <c r="G45" s="36">
        <f t="shared" ref="G45" si="5">E45*F45</f>
        <v>0</v>
      </c>
    </row>
    <row r="46" spans="1:8" ht="25.5" x14ac:dyDescent="0.2">
      <c r="A46" s="6">
        <v>183111114</v>
      </c>
      <c r="B46" s="81" t="s">
        <v>92</v>
      </c>
      <c r="C46" s="43" t="s">
        <v>26</v>
      </c>
      <c r="D46" s="77" t="s">
        <v>290</v>
      </c>
      <c r="E46" s="86">
        <v>354</v>
      </c>
      <c r="F46" s="66">
        <v>0</v>
      </c>
      <c r="G46" s="36">
        <f t="shared" ref="G46:G48" si="6">E46*F46</f>
        <v>0</v>
      </c>
    </row>
    <row r="47" spans="1:8" ht="25.5" x14ac:dyDescent="0.2">
      <c r="A47" s="6">
        <v>184102112</v>
      </c>
      <c r="B47" s="81" t="s">
        <v>97</v>
      </c>
      <c r="C47" s="43" t="s">
        <v>26</v>
      </c>
      <c r="D47" s="77" t="s">
        <v>290</v>
      </c>
      <c r="E47" s="86">
        <v>354</v>
      </c>
      <c r="F47" s="66">
        <v>0</v>
      </c>
      <c r="G47" s="36">
        <f t="shared" si="6"/>
        <v>0</v>
      </c>
    </row>
    <row r="48" spans="1:8" x14ac:dyDescent="0.2">
      <c r="A48" s="6" t="s">
        <v>30</v>
      </c>
      <c r="B48" s="81" t="s">
        <v>331</v>
      </c>
      <c r="C48" s="43" t="s">
        <v>26</v>
      </c>
      <c r="D48" s="77" t="s">
        <v>290</v>
      </c>
      <c r="E48" s="86">
        <v>354</v>
      </c>
      <c r="F48" s="66">
        <v>0</v>
      </c>
      <c r="G48" s="36">
        <f t="shared" si="6"/>
        <v>0</v>
      </c>
    </row>
    <row r="49" spans="1:7" ht="25.5" x14ac:dyDescent="0.2">
      <c r="A49" s="6">
        <v>185802114</v>
      </c>
      <c r="B49" s="81" t="s">
        <v>103</v>
      </c>
      <c r="C49" s="43" t="s">
        <v>0</v>
      </c>
      <c r="D49" s="77" t="s">
        <v>291</v>
      </c>
      <c r="E49" s="86">
        <v>1.77E-2</v>
      </c>
      <c r="F49" s="66">
        <v>0</v>
      </c>
      <c r="G49" s="36">
        <f>E49*F49</f>
        <v>0</v>
      </c>
    </row>
    <row r="50" spans="1:7" x14ac:dyDescent="0.2">
      <c r="A50" s="6">
        <v>184911421</v>
      </c>
      <c r="B50" s="81" t="s">
        <v>101</v>
      </c>
      <c r="C50" s="43" t="s">
        <v>18</v>
      </c>
      <c r="D50" s="77" t="s">
        <v>344</v>
      </c>
      <c r="E50" s="86">
        <v>31.86</v>
      </c>
      <c r="F50" s="66">
        <v>0</v>
      </c>
      <c r="G50" s="36">
        <f t="shared" ref="G50:G52" si="7">E50*F50</f>
        <v>0</v>
      </c>
    </row>
    <row r="51" spans="1:7" x14ac:dyDescent="0.2">
      <c r="A51" s="6">
        <v>185804312</v>
      </c>
      <c r="B51" s="81" t="s">
        <v>250</v>
      </c>
      <c r="C51" s="43" t="s">
        <v>19</v>
      </c>
      <c r="D51" s="77" t="s">
        <v>293</v>
      </c>
      <c r="E51" s="86">
        <v>3.54</v>
      </c>
      <c r="F51" s="66">
        <v>0</v>
      </c>
      <c r="G51" s="36">
        <f t="shared" si="7"/>
        <v>0</v>
      </c>
    </row>
    <row r="52" spans="1:7" x14ac:dyDescent="0.2">
      <c r="A52" s="6">
        <v>185851121</v>
      </c>
      <c r="B52" s="81" t="s">
        <v>35</v>
      </c>
      <c r="C52" s="43" t="s">
        <v>19</v>
      </c>
      <c r="D52" s="77" t="s">
        <v>293</v>
      </c>
      <c r="E52" s="86">
        <v>3.54</v>
      </c>
      <c r="F52" s="66">
        <v>0</v>
      </c>
      <c r="G52" s="36">
        <f t="shared" si="7"/>
        <v>0</v>
      </c>
    </row>
    <row r="53" spans="1:7" s="31" customFormat="1" x14ac:dyDescent="0.2">
      <c r="A53" s="93"/>
      <c r="B53" s="85" t="s">
        <v>80</v>
      </c>
      <c r="C53" s="51"/>
      <c r="D53" s="88"/>
      <c r="E53" s="116"/>
      <c r="F53" s="65"/>
      <c r="G53" s="59"/>
    </row>
    <row r="54" spans="1:7" s="89" customFormat="1" x14ac:dyDescent="0.2">
      <c r="A54" s="108" t="s">
        <v>30</v>
      </c>
      <c r="B54" s="81" t="s">
        <v>86</v>
      </c>
      <c r="C54" s="68" t="s">
        <v>16</v>
      </c>
      <c r="D54" s="82" t="s">
        <v>345</v>
      </c>
      <c r="E54" s="83">
        <v>340</v>
      </c>
      <c r="F54" s="60">
        <v>0</v>
      </c>
      <c r="G54" s="36">
        <f>E54*F54</f>
        <v>0</v>
      </c>
    </row>
    <row r="55" spans="1:7" s="89" customFormat="1" x14ac:dyDescent="0.2">
      <c r="A55" s="93"/>
      <c r="B55" s="85" t="s">
        <v>179</v>
      </c>
      <c r="C55" s="78"/>
      <c r="D55" s="79"/>
      <c r="E55" s="117"/>
      <c r="F55" s="107"/>
      <c r="G55" s="184"/>
    </row>
    <row r="56" spans="1:7" s="89" customFormat="1" x14ac:dyDescent="0.2">
      <c r="A56" s="108" t="s">
        <v>30</v>
      </c>
      <c r="B56" s="81" t="s">
        <v>240</v>
      </c>
      <c r="C56" s="68" t="s">
        <v>26</v>
      </c>
      <c r="D56" s="82" t="s">
        <v>275</v>
      </c>
      <c r="E56" s="83">
        <v>1</v>
      </c>
      <c r="F56" s="60">
        <v>0</v>
      </c>
      <c r="G56" s="36">
        <f t="shared" ref="G56" si="8">E56*F56</f>
        <v>0</v>
      </c>
    </row>
    <row r="57" spans="1:7" s="7" customFormat="1" ht="15.75" thickBot="1" x14ac:dyDescent="0.3">
      <c r="A57" s="25"/>
      <c r="B57" s="185" t="s">
        <v>44</v>
      </c>
      <c r="C57" s="186"/>
      <c r="D57" s="187"/>
      <c r="E57" s="143"/>
      <c r="F57" s="188"/>
      <c r="G57" s="74">
        <f>SUM(G8:G56)</f>
        <v>0</v>
      </c>
    </row>
    <row r="63" spans="1:7" x14ac:dyDescent="0.2">
      <c r="A63" s="110"/>
      <c r="B63" s="110"/>
      <c r="C63" s="110"/>
      <c r="D63" s="111"/>
    </row>
    <row r="64" spans="1:7" x14ac:dyDescent="0.2">
      <c r="A64" s="110"/>
      <c r="B64" s="110"/>
      <c r="C64" s="110"/>
      <c r="D64" s="111"/>
    </row>
    <row r="65" spans="1:8" x14ac:dyDescent="0.2">
      <c r="A65" s="110"/>
      <c r="B65" s="110"/>
      <c r="C65" s="110"/>
      <c r="D65" s="111"/>
    </row>
    <row r="66" spans="1:8" x14ac:dyDescent="0.2">
      <c r="A66" s="110"/>
      <c r="B66" s="110"/>
      <c r="C66" s="110"/>
      <c r="D66" s="111"/>
    </row>
    <row r="67" spans="1:8" s="114" customFormat="1" x14ac:dyDescent="0.2">
      <c r="A67" s="110"/>
      <c r="B67" s="110"/>
      <c r="C67" s="110"/>
      <c r="D67" s="111"/>
      <c r="F67" s="2"/>
      <c r="G67" s="2"/>
      <c r="H67" s="1"/>
    </row>
    <row r="68" spans="1:8" s="114" customFormat="1" x14ac:dyDescent="0.2">
      <c r="A68" s="110"/>
      <c r="B68" s="110"/>
      <c r="C68" s="110"/>
      <c r="D68" s="111"/>
      <c r="F68" s="2"/>
      <c r="G68" s="2"/>
      <c r="H68" s="1"/>
    </row>
  </sheetData>
  <pageMargins left="0.78740157480314965" right="0.78740157480314965" top="0.98425196850393704" bottom="0.98425196850393704" header="0.51181102362204722" footer="0.51181102362204722"/>
  <pageSetup paperSize="9" scale="89" orientation="landscape" horizontalDpi="4294967293" r:id="rId1"/>
  <headerFooter alignWithMargins="0">
    <oddHeader>&amp;A</oddHeader>
    <oddFooter>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3"/>
  <sheetViews>
    <sheetView zoomScaleNormal="100" workbookViewId="0">
      <selection activeCell="F41" sqref="F41"/>
    </sheetView>
  </sheetViews>
  <sheetFormatPr defaultRowHeight="12.75" x14ac:dyDescent="0.2"/>
  <cols>
    <col min="1" max="1" width="16" customWidth="1"/>
    <col min="2" max="2" width="65" customWidth="1"/>
    <col min="4" max="4" width="17.85546875" customWidth="1"/>
    <col min="6" max="6" width="13" customWidth="1"/>
    <col min="7" max="7" width="15.7109375" customWidth="1"/>
  </cols>
  <sheetData>
    <row r="1" spans="1:7" s="1" customFormat="1" ht="18.75" x14ac:dyDescent="0.2">
      <c r="A1" s="2"/>
      <c r="B1" s="113" t="s">
        <v>348</v>
      </c>
      <c r="C1" s="2"/>
      <c r="D1" s="75"/>
      <c r="E1" s="114"/>
      <c r="F1" s="2"/>
      <c r="G1" s="2"/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298</v>
      </c>
      <c r="C5" s="9"/>
      <c r="D5" s="13"/>
      <c r="E5" s="9"/>
      <c r="F5" s="91"/>
      <c r="G5" s="91"/>
    </row>
    <row r="6" spans="1:7" ht="13.5" thickBot="1" x14ac:dyDescent="0.25"/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s="1" customFormat="1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s="1" customFormat="1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Podhradí - rostliny'!G28</f>
        <v>0</v>
      </c>
      <c r="G9" s="36">
        <f>E9*F9</f>
        <v>0</v>
      </c>
    </row>
    <row r="10" spans="1:7" s="1" customFormat="1" x14ac:dyDescent="0.2">
      <c r="A10" s="93" t="s">
        <v>25</v>
      </c>
      <c r="B10" s="85" t="s">
        <v>38</v>
      </c>
      <c r="C10" s="78"/>
      <c r="D10" s="79"/>
      <c r="E10" s="84"/>
      <c r="F10" s="107"/>
      <c r="G10" s="80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227</v>
      </c>
      <c r="E12" s="86">
        <v>9600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222</v>
      </c>
      <c r="E13" s="86">
        <v>0.2</v>
      </c>
      <c r="F13" s="60">
        <v>0</v>
      </c>
      <c r="G13" s="36">
        <f t="shared" ref="G13" si="0">E13*F13</f>
        <v>0</v>
      </c>
    </row>
    <row r="14" spans="1:7" x14ac:dyDescent="0.2">
      <c r="A14" s="102"/>
      <c r="B14" s="61" t="s">
        <v>176</v>
      </c>
      <c r="C14" s="62"/>
      <c r="D14" s="62"/>
      <c r="E14" s="115"/>
      <c r="F14" s="63"/>
      <c r="G14" s="64"/>
    </row>
    <row r="15" spans="1:7" x14ac:dyDescent="0.2">
      <c r="A15" s="34">
        <v>4</v>
      </c>
      <c r="B15" s="52" t="s">
        <v>186</v>
      </c>
      <c r="C15" s="41" t="s">
        <v>28</v>
      </c>
      <c r="D15" s="57" t="s">
        <v>234</v>
      </c>
      <c r="E15" s="86">
        <v>3840</v>
      </c>
      <c r="F15" s="60">
        <v>0</v>
      </c>
      <c r="G15" s="36">
        <f>E15*F15</f>
        <v>0</v>
      </c>
    </row>
    <row r="16" spans="1:7" x14ac:dyDescent="0.2">
      <c r="A16" s="102"/>
      <c r="B16" s="61" t="s">
        <v>32</v>
      </c>
      <c r="C16" s="62"/>
      <c r="D16" s="62"/>
      <c r="E16" s="115"/>
      <c r="F16" s="63"/>
      <c r="G16" s="64"/>
    </row>
    <row r="17" spans="1:7" x14ac:dyDescent="0.2">
      <c r="A17" s="34">
        <v>5</v>
      </c>
      <c r="B17" s="52" t="s">
        <v>307</v>
      </c>
      <c r="C17" s="41" t="s">
        <v>28</v>
      </c>
      <c r="D17" s="57" t="s">
        <v>318</v>
      </c>
      <c r="E17" s="86">
        <v>10620</v>
      </c>
      <c r="F17" s="60">
        <v>0</v>
      </c>
      <c r="G17" s="36">
        <f>E17*F17</f>
        <v>0</v>
      </c>
    </row>
    <row r="18" spans="1:7" ht="15.75" thickBot="1" x14ac:dyDescent="0.25">
      <c r="A18" s="140"/>
      <c r="B18" s="141" t="s">
        <v>43</v>
      </c>
      <c r="C18" s="142"/>
      <c r="D18" s="142"/>
      <c r="E18" s="143"/>
      <c r="F18" s="144"/>
      <c r="G18" s="74">
        <f>SUM(G9:G17)</f>
        <v>0</v>
      </c>
    </row>
    <row r="19" spans="1:7" ht="13.5" thickBot="1" x14ac:dyDescent="0.25"/>
    <row r="20" spans="1:7" s="1" customFormat="1" x14ac:dyDescent="0.2">
      <c r="A20" s="180" t="s">
        <v>29</v>
      </c>
      <c r="B20" s="181" t="s">
        <v>13</v>
      </c>
      <c r="C20" s="136" t="s">
        <v>9</v>
      </c>
      <c r="D20" s="182" t="s">
        <v>40</v>
      </c>
      <c r="E20" s="137" t="s">
        <v>8</v>
      </c>
      <c r="F20" s="5" t="s">
        <v>10</v>
      </c>
      <c r="G20" s="30" t="s">
        <v>17</v>
      </c>
    </row>
    <row r="21" spans="1:7" s="1" customFormat="1" x14ac:dyDescent="0.2">
      <c r="A21" s="93"/>
      <c r="B21" s="85" t="s">
        <v>5</v>
      </c>
      <c r="C21" s="78"/>
      <c r="D21" s="79"/>
      <c r="E21" s="84"/>
      <c r="F21" s="107"/>
      <c r="G21" s="80"/>
    </row>
    <row r="22" spans="1:7" s="1" customFormat="1" ht="25.5" x14ac:dyDescent="0.2">
      <c r="A22" s="183">
        <v>111151231</v>
      </c>
      <c r="B22" s="81" t="s">
        <v>254</v>
      </c>
      <c r="C22" s="43" t="s">
        <v>18</v>
      </c>
      <c r="D22" s="77" t="s">
        <v>339</v>
      </c>
      <c r="E22" s="86">
        <v>18660</v>
      </c>
      <c r="F22" s="66">
        <v>0</v>
      </c>
      <c r="G22" s="36">
        <f t="shared" ref="G22:G23" si="1">E22*F22</f>
        <v>0</v>
      </c>
    </row>
    <row r="23" spans="1:7" s="1" customFormat="1" ht="25.5" x14ac:dyDescent="0.2">
      <c r="A23" s="6">
        <v>184815167</v>
      </c>
      <c r="B23" s="81" t="s">
        <v>341</v>
      </c>
      <c r="C23" s="55" t="s">
        <v>323</v>
      </c>
      <c r="D23" s="77" t="s">
        <v>340</v>
      </c>
      <c r="E23" s="86">
        <v>23.4</v>
      </c>
      <c r="F23" s="66">
        <v>0</v>
      </c>
      <c r="G23" s="36">
        <f t="shared" si="1"/>
        <v>0</v>
      </c>
    </row>
    <row r="24" spans="1:7" s="1" customFormat="1" x14ac:dyDescent="0.2">
      <c r="A24" s="93"/>
      <c r="B24" s="85" t="s">
        <v>6</v>
      </c>
      <c r="C24" s="78"/>
      <c r="D24" s="79"/>
      <c r="E24" s="84"/>
      <c r="F24" s="107"/>
      <c r="G24" s="184"/>
    </row>
    <row r="25" spans="1:7" s="1" customFormat="1" x14ac:dyDescent="0.2">
      <c r="A25" s="94">
        <v>185804312</v>
      </c>
      <c r="B25" s="81" t="s">
        <v>249</v>
      </c>
      <c r="C25" s="55" t="s">
        <v>26</v>
      </c>
      <c r="D25" s="82" t="s">
        <v>282</v>
      </c>
      <c r="E25" s="83">
        <v>9.6</v>
      </c>
      <c r="F25" s="60">
        <v>0</v>
      </c>
      <c r="G25" s="87">
        <f t="shared" ref="G25:G30" si="2">E25*F25</f>
        <v>0</v>
      </c>
    </row>
    <row r="26" spans="1:7" s="1" customFormat="1" x14ac:dyDescent="0.2">
      <c r="A26" s="6">
        <v>185851121</v>
      </c>
      <c r="B26" s="81" t="s">
        <v>35</v>
      </c>
      <c r="C26" s="43" t="s">
        <v>19</v>
      </c>
      <c r="D26" s="82" t="s">
        <v>282</v>
      </c>
      <c r="E26" s="86">
        <v>9.6</v>
      </c>
      <c r="F26" s="66">
        <v>0</v>
      </c>
      <c r="G26" s="36">
        <f t="shared" si="2"/>
        <v>0</v>
      </c>
    </row>
    <row r="27" spans="1:7" s="1" customFormat="1" ht="25.5" x14ac:dyDescent="0.2">
      <c r="A27" s="6">
        <v>185804213</v>
      </c>
      <c r="B27" s="81" t="s">
        <v>246</v>
      </c>
      <c r="C27" s="43" t="s">
        <v>18</v>
      </c>
      <c r="D27" s="77" t="s">
        <v>283</v>
      </c>
      <c r="E27" s="86">
        <v>64</v>
      </c>
      <c r="F27" s="66">
        <v>0</v>
      </c>
      <c r="G27" s="36">
        <f t="shared" si="2"/>
        <v>0</v>
      </c>
    </row>
    <row r="28" spans="1:7" s="1" customFormat="1" x14ac:dyDescent="0.2">
      <c r="A28" s="6" t="s">
        <v>30</v>
      </c>
      <c r="B28" s="81" t="s">
        <v>3</v>
      </c>
      <c r="C28" s="43" t="s">
        <v>26</v>
      </c>
      <c r="D28" s="77" t="s">
        <v>225</v>
      </c>
      <c r="E28" s="86">
        <v>32</v>
      </c>
      <c r="F28" s="66">
        <v>0</v>
      </c>
      <c r="G28" s="36">
        <f t="shared" si="2"/>
        <v>0</v>
      </c>
    </row>
    <row r="29" spans="1:7" s="1" customFormat="1" x14ac:dyDescent="0.2">
      <c r="A29" s="6">
        <v>184801121</v>
      </c>
      <c r="B29" s="81" t="s">
        <v>95</v>
      </c>
      <c r="C29" s="43" t="s">
        <v>26</v>
      </c>
      <c r="D29" s="77" t="s">
        <v>225</v>
      </c>
      <c r="E29" s="86">
        <v>32</v>
      </c>
      <c r="F29" s="66">
        <v>0</v>
      </c>
      <c r="G29" s="36">
        <f t="shared" si="2"/>
        <v>0</v>
      </c>
    </row>
    <row r="30" spans="1:7" s="1" customFormat="1" ht="25.5" x14ac:dyDescent="0.2">
      <c r="A30" s="6">
        <v>184813133</v>
      </c>
      <c r="B30" s="81" t="s">
        <v>105</v>
      </c>
      <c r="C30" s="43" t="s">
        <v>34</v>
      </c>
      <c r="D30" s="77" t="s">
        <v>278</v>
      </c>
      <c r="E30" s="86">
        <v>0.32</v>
      </c>
      <c r="F30" s="66">
        <v>0</v>
      </c>
      <c r="G30" s="36">
        <f t="shared" si="2"/>
        <v>0</v>
      </c>
    </row>
    <row r="31" spans="1:7" s="1" customFormat="1" x14ac:dyDescent="0.2">
      <c r="A31" s="93"/>
      <c r="B31" s="85" t="s">
        <v>176</v>
      </c>
      <c r="C31" s="78"/>
      <c r="D31" s="79"/>
      <c r="E31" s="84"/>
      <c r="F31" s="107"/>
      <c r="G31" s="184"/>
    </row>
    <row r="32" spans="1:7" s="1" customFormat="1" x14ac:dyDescent="0.2">
      <c r="A32" s="6">
        <v>185804312</v>
      </c>
      <c r="B32" s="81" t="s">
        <v>245</v>
      </c>
      <c r="C32" s="43" t="s">
        <v>19</v>
      </c>
      <c r="D32" s="77" t="s">
        <v>288</v>
      </c>
      <c r="E32" s="86">
        <v>3.84</v>
      </c>
      <c r="F32" s="66">
        <v>0</v>
      </c>
      <c r="G32" s="36">
        <f t="shared" ref="G32:G35" si="3">E32*F32</f>
        <v>0</v>
      </c>
    </row>
    <row r="33" spans="1:7" s="1" customFormat="1" x14ac:dyDescent="0.2">
      <c r="A33" s="6">
        <v>185851121</v>
      </c>
      <c r="B33" s="81" t="s">
        <v>35</v>
      </c>
      <c r="C33" s="43" t="s">
        <v>19</v>
      </c>
      <c r="D33" s="77" t="s">
        <v>288</v>
      </c>
      <c r="E33" s="86">
        <v>3.84</v>
      </c>
      <c r="F33" s="66">
        <v>0</v>
      </c>
      <c r="G33" s="36">
        <f t="shared" si="3"/>
        <v>0</v>
      </c>
    </row>
    <row r="34" spans="1:7" s="1" customFormat="1" ht="25.5" x14ac:dyDescent="0.2">
      <c r="A34" s="6">
        <v>185804213</v>
      </c>
      <c r="B34" s="81" t="s">
        <v>246</v>
      </c>
      <c r="C34" s="43" t="s">
        <v>18</v>
      </c>
      <c r="D34" s="77" t="s">
        <v>289</v>
      </c>
      <c r="E34" s="86">
        <v>32</v>
      </c>
      <c r="F34" s="66">
        <v>0</v>
      </c>
      <c r="G34" s="36">
        <f t="shared" si="3"/>
        <v>0</v>
      </c>
    </row>
    <row r="35" spans="1:7" s="1" customFormat="1" x14ac:dyDescent="0.2">
      <c r="A35" s="6">
        <v>184801121</v>
      </c>
      <c r="B35" s="81" t="s">
        <v>95</v>
      </c>
      <c r="C35" s="43" t="s">
        <v>26</v>
      </c>
      <c r="D35" s="77" t="s">
        <v>284</v>
      </c>
      <c r="E35" s="86">
        <v>64</v>
      </c>
      <c r="F35" s="66">
        <v>0</v>
      </c>
      <c r="G35" s="36">
        <f t="shared" si="3"/>
        <v>0</v>
      </c>
    </row>
    <row r="36" spans="1:7" s="1" customFormat="1" x14ac:dyDescent="0.2">
      <c r="A36" s="93"/>
      <c r="B36" s="85" t="s">
        <v>7</v>
      </c>
      <c r="C36" s="78"/>
      <c r="D36" s="79"/>
      <c r="E36" s="84"/>
      <c r="F36" s="107"/>
      <c r="G36" s="184"/>
    </row>
    <row r="37" spans="1:7" s="1" customFormat="1" x14ac:dyDescent="0.2">
      <c r="A37" s="6">
        <v>185804312</v>
      </c>
      <c r="B37" s="81" t="s">
        <v>251</v>
      </c>
      <c r="C37" s="43" t="s">
        <v>19</v>
      </c>
      <c r="D37" s="77" t="s">
        <v>294</v>
      </c>
      <c r="E37" s="86">
        <v>10.62</v>
      </c>
      <c r="F37" s="66">
        <v>0</v>
      </c>
      <c r="G37" s="36">
        <f t="shared" ref="G37:G40" si="4">E37*F37</f>
        <v>0</v>
      </c>
    </row>
    <row r="38" spans="1:7" s="1" customFormat="1" x14ac:dyDescent="0.2">
      <c r="A38" s="6">
        <v>185851121</v>
      </c>
      <c r="B38" s="81" t="s">
        <v>35</v>
      </c>
      <c r="C38" s="43" t="s">
        <v>19</v>
      </c>
      <c r="D38" s="77" t="s">
        <v>294</v>
      </c>
      <c r="E38" s="86">
        <v>10.62</v>
      </c>
      <c r="F38" s="66">
        <v>0</v>
      </c>
      <c r="G38" s="36">
        <f t="shared" si="4"/>
        <v>0</v>
      </c>
    </row>
    <row r="39" spans="1:7" s="1" customFormat="1" ht="25.5" x14ac:dyDescent="0.2">
      <c r="A39" s="6">
        <v>185804214</v>
      </c>
      <c r="B39" s="81" t="s">
        <v>252</v>
      </c>
      <c r="C39" s="43" t="s">
        <v>18</v>
      </c>
      <c r="D39" s="77" t="s">
        <v>295</v>
      </c>
      <c r="E39" s="86">
        <v>63.72</v>
      </c>
      <c r="F39" s="66">
        <v>0</v>
      </c>
      <c r="G39" s="36">
        <f t="shared" si="4"/>
        <v>0</v>
      </c>
    </row>
    <row r="40" spans="1:7" s="1" customFormat="1" x14ac:dyDescent="0.2">
      <c r="A40" s="6">
        <v>184801131</v>
      </c>
      <c r="B40" s="81" t="s">
        <v>107</v>
      </c>
      <c r="C40" s="43" t="s">
        <v>18</v>
      </c>
      <c r="D40" s="77" t="s">
        <v>292</v>
      </c>
      <c r="E40" s="86">
        <v>31.86</v>
      </c>
      <c r="F40" s="66">
        <v>0</v>
      </c>
      <c r="G40" s="36">
        <f t="shared" si="4"/>
        <v>0</v>
      </c>
    </row>
    <row r="41" spans="1:7" s="7" customFormat="1" ht="15.75" thickBot="1" x14ac:dyDescent="0.3">
      <c r="A41" s="25"/>
      <c r="B41" s="185" t="s">
        <v>44</v>
      </c>
      <c r="C41" s="186"/>
      <c r="D41" s="187"/>
      <c r="E41" s="143"/>
      <c r="F41" s="188"/>
      <c r="G41" s="74">
        <f>SUM(G21:G40)</f>
        <v>0</v>
      </c>
    </row>
    <row r="42" spans="1:7" ht="13.5" thickBot="1" x14ac:dyDescent="0.25"/>
    <row r="43" spans="1:7" s="1" customFormat="1" ht="15.75" thickBot="1" x14ac:dyDescent="0.25">
      <c r="A43" s="195"/>
      <c r="B43" s="196" t="s">
        <v>52</v>
      </c>
      <c r="C43" s="197"/>
      <c r="D43" s="198"/>
      <c r="E43" s="199"/>
      <c r="F43" s="197"/>
      <c r="G43" s="200">
        <f>G18+G41</f>
        <v>0</v>
      </c>
    </row>
  </sheetData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3"/>
  <sheetViews>
    <sheetView zoomScaleNormal="100" workbookViewId="0">
      <selection activeCell="F42" sqref="F42"/>
    </sheetView>
  </sheetViews>
  <sheetFormatPr defaultRowHeight="12.75" x14ac:dyDescent="0.2"/>
  <cols>
    <col min="1" max="1" width="16" customWidth="1"/>
    <col min="2" max="2" width="65" customWidth="1"/>
    <col min="4" max="4" width="17.85546875" customWidth="1"/>
    <col min="6" max="6" width="13" customWidth="1"/>
    <col min="7" max="7" width="15.7109375" customWidth="1"/>
  </cols>
  <sheetData>
    <row r="1" spans="1:7" s="1" customFormat="1" ht="18.75" x14ac:dyDescent="0.2">
      <c r="A1" s="2"/>
      <c r="B1" s="113" t="s">
        <v>352</v>
      </c>
      <c r="C1" s="2"/>
      <c r="D1" s="75"/>
      <c r="E1" s="114"/>
      <c r="F1" s="2"/>
      <c r="G1" s="2"/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298</v>
      </c>
      <c r="C5" s="9"/>
      <c r="D5" s="13"/>
      <c r="E5" s="9"/>
      <c r="F5" s="91"/>
      <c r="G5" s="91"/>
    </row>
    <row r="6" spans="1:7" ht="13.5" thickBot="1" x14ac:dyDescent="0.25"/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s="1" customFormat="1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s="1" customFormat="1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Podhradí - rostliny'!G28</f>
        <v>0</v>
      </c>
      <c r="G9" s="36">
        <f>E9*F9</f>
        <v>0</v>
      </c>
    </row>
    <row r="10" spans="1:7" s="1" customFormat="1" x14ac:dyDescent="0.2">
      <c r="A10" s="93" t="s">
        <v>25</v>
      </c>
      <c r="B10" s="85" t="s">
        <v>38</v>
      </c>
      <c r="C10" s="78"/>
      <c r="D10" s="79"/>
      <c r="E10" s="84"/>
      <c r="F10" s="107"/>
      <c r="G10" s="80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227</v>
      </c>
      <c r="E12" s="86">
        <v>9600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222</v>
      </c>
      <c r="E13" s="86">
        <v>0.2</v>
      </c>
      <c r="F13" s="60">
        <v>0</v>
      </c>
      <c r="G13" s="36">
        <f t="shared" ref="G13" si="0">E13*F13</f>
        <v>0</v>
      </c>
    </row>
    <row r="14" spans="1:7" x14ac:dyDescent="0.2">
      <c r="A14" s="102"/>
      <c r="B14" s="61" t="s">
        <v>176</v>
      </c>
      <c r="C14" s="62"/>
      <c r="D14" s="62"/>
      <c r="E14" s="115"/>
      <c r="F14" s="63"/>
      <c r="G14" s="64"/>
    </row>
    <row r="15" spans="1:7" x14ac:dyDescent="0.2">
      <c r="A15" s="34">
        <v>4</v>
      </c>
      <c r="B15" s="52" t="s">
        <v>186</v>
      </c>
      <c r="C15" s="41" t="s">
        <v>28</v>
      </c>
      <c r="D15" s="57" t="s">
        <v>234</v>
      </c>
      <c r="E15" s="86">
        <v>3840</v>
      </c>
      <c r="F15" s="60">
        <v>0</v>
      </c>
      <c r="G15" s="36">
        <f>E15*F15</f>
        <v>0</v>
      </c>
    </row>
    <row r="16" spans="1:7" x14ac:dyDescent="0.2">
      <c r="A16" s="102"/>
      <c r="B16" s="61" t="s">
        <v>32</v>
      </c>
      <c r="C16" s="62"/>
      <c r="D16" s="62"/>
      <c r="E16" s="115"/>
      <c r="F16" s="63"/>
      <c r="G16" s="64"/>
    </row>
    <row r="17" spans="1:7" x14ac:dyDescent="0.2">
      <c r="A17" s="34">
        <v>5</v>
      </c>
      <c r="B17" s="52" t="s">
        <v>307</v>
      </c>
      <c r="C17" s="41" t="s">
        <v>28</v>
      </c>
      <c r="D17" s="57" t="s">
        <v>318</v>
      </c>
      <c r="E17" s="86">
        <v>10620</v>
      </c>
      <c r="F17" s="60">
        <v>0</v>
      </c>
      <c r="G17" s="36">
        <f>E17*F17</f>
        <v>0</v>
      </c>
    </row>
    <row r="18" spans="1:7" ht="15.75" thickBot="1" x14ac:dyDescent="0.25">
      <c r="A18" s="140"/>
      <c r="B18" s="141" t="s">
        <v>43</v>
      </c>
      <c r="C18" s="142"/>
      <c r="D18" s="142"/>
      <c r="E18" s="143"/>
      <c r="F18" s="144"/>
      <c r="G18" s="74">
        <f>SUM(G9:G17)</f>
        <v>0</v>
      </c>
    </row>
    <row r="19" spans="1:7" ht="13.5" thickBot="1" x14ac:dyDescent="0.25"/>
    <row r="20" spans="1:7" s="1" customFormat="1" x14ac:dyDescent="0.2">
      <c r="A20" s="180" t="s">
        <v>29</v>
      </c>
      <c r="B20" s="181" t="s">
        <v>13</v>
      </c>
      <c r="C20" s="136" t="s">
        <v>9</v>
      </c>
      <c r="D20" s="182" t="s">
        <v>40</v>
      </c>
      <c r="E20" s="137" t="s">
        <v>8</v>
      </c>
      <c r="F20" s="5" t="s">
        <v>10</v>
      </c>
      <c r="G20" s="30" t="s">
        <v>17</v>
      </c>
    </row>
    <row r="21" spans="1:7" s="1" customFormat="1" x14ac:dyDescent="0.2">
      <c r="A21" s="93"/>
      <c r="B21" s="85" t="s">
        <v>5</v>
      </c>
      <c r="C21" s="78"/>
      <c r="D21" s="79"/>
      <c r="E21" s="84"/>
      <c r="F21" s="107"/>
      <c r="G21" s="80"/>
    </row>
    <row r="22" spans="1:7" s="1" customFormat="1" ht="25.5" x14ac:dyDescent="0.2">
      <c r="A22" s="183">
        <v>111151231</v>
      </c>
      <c r="B22" s="81" t="s">
        <v>254</v>
      </c>
      <c r="C22" s="43" t="s">
        <v>18</v>
      </c>
      <c r="D22" s="77" t="s">
        <v>339</v>
      </c>
      <c r="E22" s="86">
        <v>18660</v>
      </c>
      <c r="F22" s="66">
        <v>0</v>
      </c>
      <c r="G22" s="36">
        <f t="shared" ref="G22:G23" si="1">E22*F22</f>
        <v>0</v>
      </c>
    </row>
    <row r="23" spans="1:7" s="1" customFormat="1" ht="25.5" x14ac:dyDescent="0.2">
      <c r="A23" s="6">
        <v>184815167</v>
      </c>
      <c r="B23" s="81" t="s">
        <v>341</v>
      </c>
      <c r="C23" s="55" t="s">
        <v>323</v>
      </c>
      <c r="D23" s="77" t="s">
        <v>340</v>
      </c>
      <c r="E23" s="86">
        <v>23.4</v>
      </c>
      <c r="F23" s="66">
        <v>0</v>
      </c>
      <c r="G23" s="36">
        <f t="shared" si="1"/>
        <v>0</v>
      </c>
    </row>
    <row r="24" spans="1:7" s="1" customFormat="1" x14ac:dyDescent="0.2">
      <c r="A24" s="93"/>
      <c r="B24" s="85" t="s">
        <v>6</v>
      </c>
      <c r="C24" s="78"/>
      <c r="D24" s="79"/>
      <c r="E24" s="84"/>
      <c r="F24" s="107"/>
      <c r="G24" s="184"/>
    </row>
    <row r="25" spans="1:7" s="1" customFormat="1" x14ac:dyDescent="0.2">
      <c r="A25" s="94">
        <v>185804312</v>
      </c>
      <c r="B25" s="81" t="s">
        <v>249</v>
      </c>
      <c r="C25" s="55" t="s">
        <v>26</v>
      </c>
      <c r="D25" s="82" t="s">
        <v>282</v>
      </c>
      <c r="E25" s="83">
        <v>9.6</v>
      </c>
      <c r="F25" s="60">
        <v>0</v>
      </c>
      <c r="G25" s="87">
        <f t="shared" ref="G25:G30" si="2">E25*F25</f>
        <v>0</v>
      </c>
    </row>
    <row r="26" spans="1:7" s="1" customFormat="1" x14ac:dyDescent="0.2">
      <c r="A26" s="6">
        <v>185851121</v>
      </c>
      <c r="B26" s="81" t="s">
        <v>35</v>
      </c>
      <c r="C26" s="43" t="s">
        <v>19</v>
      </c>
      <c r="D26" s="82" t="s">
        <v>282</v>
      </c>
      <c r="E26" s="86">
        <v>9.6</v>
      </c>
      <c r="F26" s="66">
        <v>0</v>
      </c>
      <c r="G26" s="36">
        <f t="shared" si="2"/>
        <v>0</v>
      </c>
    </row>
    <row r="27" spans="1:7" s="1" customFormat="1" ht="25.5" x14ac:dyDescent="0.2">
      <c r="A27" s="6">
        <v>185804213</v>
      </c>
      <c r="B27" s="81" t="s">
        <v>246</v>
      </c>
      <c r="C27" s="43" t="s">
        <v>18</v>
      </c>
      <c r="D27" s="77" t="s">
        <v>283</v>
      </c>
      <c r="E27" s="86">
        <v>64</v>
      </c>
      <c r="F27" s="66">
        <v>0</v>
      </c>
      <c r="G27" s="36">
        <f t="shared" si="2"/>
        <v>0</v>
      </c>
    </row>
    <row r="28" spans="1:7" s="1" customFormat="1" x14ac:dyDescent="0.2">
      <c r="A28" s="6" t="s">
        <v>30</v>
      </c>
      <c r="B28" s="81" t="s">
        <v>3</v>
      </c>
      <c r="C28" s="43" t="s">
        <v>26</v>
      </c>
      <c r="D28" s="77" t="s">
        <v>225</v>
      </c>
      <c r="E28" s="86">
        <v>32</v>
      </c>
      <c r="F28" s="66">
        <v>0</v>
      </c>
      <c r="G28" s="36">
        <f t="shared" si="2"/>
        <v>0</v>
      </c>
    </row>
    <row r="29" spans="1:7" s="1" customFormat="1" x14ac:dyDescent="0.2">
      <c r="A29" s="6">
        <v>184801121</v>
      </c>
      <c r="B29" s="81" t="s">
        <v>95</v>
      </c>
      <c r="C29" s="43" t="s">
        <v>26</v>
      </c>
      <c r="D29" s="77" t="s">
        <v>225</v>
      </c>
      <c r="E29" s="86">
        <v>32</v>
      </c>
      <c r="F29" s="66">
        <v>0</v>
      </c>
      <c r="G29" s="36">
        <f t="shared" si="2"/>
        <v>0</v>
      </c>
    </row>
    <row r="30" spans="1:7" s="1" customFormat="1" ht="25.5" x14ac:dyDescent="0.2">
      <c r="A30" s="6">
        <v>184813133</v>
      </c>
      <c r="B30" s="81" t="s">
        <v>105</v>
      </c>
      <c r="C30" s="43" t="s">
        <v>34</v>
      </c>
      <c r="D30" s="77" t="s">
        <v>278</v>
      </c>
      <c r="E30" s="86">
        <v>0.32</v>
      </c>
      <c r="F30" s="66">
        <v>0</v>
      </c>
      <c r="G30" s="36">
        <f t="shared" si="2"/>
        <v>0</v>
      </c>
    </row>
    <row r="31" spans="1:7" s="1" customFormat="1" x14ac:dyDescent="0.2">
      <c r="A31" s="93"/>
      <c r="B31" s="85" t="s">
        <v>176</v>
      </c>
      <c r="C31" s="78"/>
      <c r="D31" s="79"/>
      <c r="E31" s="84"/>
      <c r="F31" s="107"/>
      <c r="G31" s="184"/>
    </row>
    <row r="32" spans="1:7" s="1" customFormat="1" x14ac:dyDescent="0.2">
      <c r="A32" s="6">
        <v>185804312</v>
      </c>
      <c r="B32" s="81" t="s">
        <v>245</v>
      </c>
      <c r="C32" s="43" t="s">
        <v>19</v>
      </c>
      <c r="D32" s="77" t="s">
        <v>288</v>
      </c>
      <c r="E32" s="86">
        <v>3.84</v>
      </c>
      <c r="F32" s="66">
        <v>0</v>
      </c>
      <c r="G32" s="36">
        <f t="shared" ref="G32:G35" si="3">E32*F32</f>
        <v>0</v>
      </c>
    </row>
    <row r="33" spans="1:7" s="1" customFormat="1" x14ac:dyDescent="0.2">
      <c r="A33" s="6">
        <v>185851121</v>
      </c>
      <c r="B33" s="81" t="s">
        <v>35</v>
      </c>
      <c r="C33" s="43" t="s">
        <v>19</v>
      </c>
      <c r="D33" s="77" t="s">
        <v>288</v>
      </c>
      <c r="E33" s="86">
        <v>3.84</v>
      </c>
      <c r="F33" s="66">
        <v>0</v>
      </c>
      <c r="G33" s="36">
        <f t="shared" si="3"/>
        <v>0</v>
      </c>
    </row>
    <row r="34" spans="1:7" s="1" customFormat="1" ht="25.5" x14ac:dyDescent="0.2">
      <c r="A34" s="6">
        <v>185804213</v>
      </c>
      <c r="B34" s="81" t="s">
        <v>246</v>
      </c>
      <c r="C34" s="43" t="s">
        <v>18</v>
      </c>
      <c r="D34" s="77" t="s">
        <v>289</v>
      </c>
      <c r="E34" s="86">
        <v>32</v>
      </c>
      <c r="F34" s="66">
        <v>0</v>
      </c>
      <c r="G34" s="36">
        <f t="shared" si="3"/>
        <v>0</v>
      </c>
    </row>
    <row r="35" spans="1:7" s="1" customFormat="1" x14ac:dyDescent="0.2">
      <c r="A35" s="6">
        <v>184801121</v>
      </c>
      <c r="B35" s="81" t="s">
        <v>95</v>
      </c>
      <c r="C35" s="43" t="s">
        <v>26</v>
      </c>
      <c r="D35" s="77" t="s">
        <v>284</v>
      </c>
      <c r="E35" s="86">
        <v>64</v>
      </c>
      <c r="F35" s="66">
        <v>0</v>
      </c>
      <c r="G35" s="36">
        <f t="shared" si="3"/>
        <v>0</v>
      </c>
    </row>
    <row r="36" spans="1:7" s="1" customFormat="1" x14ac:dyDescent="0.2">
      <c r="A36" s="93"/>
      <c r="B36" s="85" t="s">
        <v>7</v>
      </c>
      <c r="C36" s="78"/>
      <c r="D36" s="79"/>
      <c r="E36" s="84"/>
      <c r="F36" s="107"/>
      <c r="G36" s="184"/>
    </row>
    <row r="37" spans="1:7" s="1" customFormat="1" x14ac:dyDescent="0.2">
      <c r="A37" s="6">
        <v>185804312</v>
      </c>
      <c r="B37" s="81" t="s">
        <v>251</v>
      </c>
      <c r="C37" s="43" t="s">
        <v>19</v>
      </c>
      <c r="D37" s="77" t="s">
        <v>294</v>
      </c>
      <c r="E37" s="86">
        <v>10.62</v>
      </c>
      <c r="F37" s="66">
        <v>0</v>
      </c>
      <c r="G37" s="36">
        <f t="shared" ref="G37:G40" si="4">E37*F37</f>
        <v>0</v>
      </c>
    </row>
    <row r="38" spans="1:7" s="1" customFormat="1" x14ac:dyDescent="0.2">
      <c r="A38" s="6">
        <v>185851121</v>
      </c>
      <c r="B38" s="81" t="s">
        <v>35</v>
      </c>
      <c r="C38" s="43" t="s">
        <v>19</v>
      </c>
      <c r="D38" s="77" t="s">
        <v>294</v>
      </c>
      <c r="E38" s="86">
        <v>10.62</v>
      </c>
      <c r="F38" s="66">
        <v>0</v>
      </c>
      <c r="G38" s="36">
        <f t="shared" si="4"/>
        <v>0</v>
      </c>
    </row>
    <row r="39" spans="1:7" s="1" customFormat="1" ht="25.5" x14ac:dyDescent="0.2">
      <c r="A39" s="6">
        <v>185804214</v>
      </c>
      <c r="B39" s="81" t="s">
        <v>252</v>
      </c>
      <c r="C39" s="43" t="s">
        <v>18</v>
      </c>
      <c r="D39" s="77" t="s">
        <v>295</v>
      </c>
      <c r="E39" s="86">
        <v>63.72</v>
      </c>
      <c r="F39" s="66">
        <v>0</v>
      </c>
      <c r="G39" s="36">
        <f t="shared" si="4"/>
        <v>0</v>
      </c>
    </row>
    <row r="40" spans="1:7" s="1" customFormat="1" x14ac:dyDescent="0.2">
      <c r="A40" s="6">
        <v>184801131</v>
      </c>
      <c r="B40" s="81" t="s">
        <v>107</v>
      </c>
      <c r="C40" s="43" t="s">
        <v>18</v>
      </c>
      <c r="D40" s="77" t="s">
        <v>292</v>
      </c>
      <c r="E40" s="86">
        <v>31.86</v>
      </c>
      <c r="F40" s="66">
        <v>0</v>
      </c>
      <c r="G40" s="36">
        <f t="shared" si="4"/>
        <v>0</v>
      </c>
    </row>
    <row r="41" spans="1:7" s="7" customFormat="1" ht="15.75" thickBot="1" x14ac:dyDescent="0.3">
      <c r="A41" s="25"/>
      <c r="B41" s="185" t="s">
        <v>44</v>
      </c>
      <c r="C41" s="186"/>
      <c r="D41" s="187"/>
      <c r="E41" s="143"/>
      <c r="F41" s="188"/>
      <c r="G41" s="74">
        <f>SUM(G21:G40)</f>
        <v>0</v>
      </c>
    </row>
    <row r="42" spans="1:7" ht="13.5" thickBot="1" x14ac:dyDescent="0.25"/>
    <row r="43" spans="1:7" s="1" customFormat="1" ht="15.75" thickBot="1" x14ac:dyDescent="0.25">
      <c r="A43" s="195"/>
      <c r="B43" s="196" t="s">
        <v>52</v>
      </c>
      <c r="C43" s="197"/>
      <c r="D43" s="198"/>
      <c r="E43" s="199"/>
      <c r="F43" s="197"/>
      <c r="G43" s="200">
        <f>G18+G41</f>
        <v>0</v>
      </c>
    </row>
  </sheetData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7"/>
  <sheetViews>
    <sheetView zoomScaleNormal="100" workbookViewId="0">
      <selection activeCell="F45" sqref="F45"/>
    </sheetView>
  </sheetViews>
  <sheetFormatPr defaultRowHeight="12.75" x14ac:dyDescent="0.2"/>
  <cols>
    <col min="1" max="1" width="16" customWidth="1"/>
    <col min="2" max="2" width="65" customWidth="1"/>
    <col min="4" max="4" width="17.85546875" customWidth="1"/>
    <col min="6" max="6" width="13" customWidth="1"/>
    <col min="7" max="7" width="15.7109375" customWidth="1"/>
  </cols>
  <sheetData>
    <row r="1" spans="1:7" s="1" customFormat="1" ht="18.75" x14ac:dyDescent="0.2">
      <c r="A1" s="2"/>
      <c r="B1" s="113" t="s">
        <v>355</v>
      </c>
      <c r="C1" s="2"/>
      <c r="D1" s="75"/>
      <c r="E1" s="114"/>
      <c r="F1" s="2"/>
      <c r="G1" s="2"/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298</v>
      </c>
      <c r="C5" s="9"/>
      <c r="D5" s="13"/>
      <c r="E5" s="9"/>
      <c r="F5" s="91"/>
      <c r="G5" s="91"/>
    </row>
    <row r="6" spans="1:7" ht="13.5" thickBot="1" x14ac:dyDescent="0.25"/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s="1" customFormat="1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s="1" customFormat="1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Podhradí - rostliny'!G28</f>
        <v>0</v>
      </c>
      <c r="G9" s="36">
        <f>E9*F9</f>
        <v>0</v>
      </c>
    </row>
    <row r="10" spans="1:7" s="1" customFormat="1" x14ac:dyDescent="0.2">
      <c r="A10" s="93" t="s">
        <v>25</v>
      </c>
      <c r="B10" s="85" t="s">
        <v>38</v>
      </c>
      <c r="C10" s="78"/>
      <c r="D10" s="79"/>
      <c r="E10" s="84"/>
      <c r="F10" s="107"/>
      <c r="G10" s="80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227</v>
      </c>
      <c r="E12" s="86">
        <v>9600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222</v>
      </c>
      <c r="E13" s="86">
        <v>0.2</v>
      </c>
      <c r="F13" s="60">
        <v>0</v>
      </c>
      <c r="G13" s="36">
        <f t="shared" ref="G13:G14" si="0">E13*F13</f>
        <v>0</v>
      </c>
    </row>
    <row r="14" spans="1:7" s="1" customFormat="1" x14ac:dyDescent="0.2">
      <c r="A14" s="34">
        <v>4</v>
      </c>
      <c r="B14" s="52" t="s">
        <v>177</v>
      </c>
      <c r="C14" s="41" t="s">
        <v>26</v>
      </c>
      <c r="D14" s="57" t="s">
        <v>314</v>
      </c>
      <c r="E14" s="86">
        <v>29</v>
      </c>
      <c r="F14" s="60">
        <v>0</v>
      </c>
      <c r="G14" s="36">
        <f t="shared" si="0"/>
        <v>0</v>
      </c>
    </row>
    <row r="15" spans="1:7" x14ac:dyDescent="0.2">
      <c r="A15" s="102"/>
      <c r="B15" s="61" t="s">
        <v>176</v>
      </c>
      <c r="C15" s="62"/>
      <c r="D15" s="62"/>
      <c r="E15" s="115"/>
      <c r="F15" s="63"/>
      <c r="G15" s="64"/>
    </row>
    <row r="16" spans="1:7" x14ac:dyDescent="0.2">
      <c r="A16" s="34">
        <v>5</v>
      </c>
      <c r="B16" s="52" t="s">
        <v>186</v>
      </c>
      <c r="C16" s="41" t="s">
        <v>28</v>
      </c>
      <c r="D16" s="57" t="s">
        <v>234</v>
      </c>
      <c r="E16" s="86">
        <v>3840</v>
      </c>
      <c r="F16" s="60">
        <v>0</v>
      </c>
      <c r="G16" s="36">
        <f>E16*F16</f>
        <v>0</v>
      </c>
    </row>
    <row r="17" spans="1:7" s="1" customFormat="1" x14ac:dyDescent="0.2">
      <c r="A17" s="34">
        <v>6</v>
      </c>
      <c r="B17" s="52" t="s">
        <v>177</v>
      </c>
      <c r="C17" s="41" t="s">
        <v>26</v>
      </c>
      <c r="D17" s="57" t="s">
        <v>315</v>
      </c>
      <c r="E17" s="86">
        <v>20</v>
      </c>
      <c r="F17" s="60">
        <v>0</v>
      </c>
      <c r="G17" s="36">
        <f t="shared" ref="G17" si="1">E17*F17</f>
        <v>0</v>
      </c>
    </row>
    <row r="18" spans="1:7" x14ac:dyDescent="0.2">
      <c r="A18" s="102"/>
      <c r="B18" s="61" t="s">
        <v>32</v>
      </c>
      <c r="C18" s="62"/>
      <c r="D18" s="62"/>
      <c r="E18" s="115"/>
      <c r="F18" s="63"/>
      <c r="G18" s="64"/>
    </row>
    <row r="19" spans="1:7" x14ac:dyDescent="0.2">
      <c r="A19" s="34">
        <v>7</v>
      </c>
      <c r="B19" s="52" t="s">
        <v>307</v>
      </c>
      <c r="C19" s="41" t="s">
        <v>28</v>
      </c>
      <c r="D19" s="57" t="s">
        <v>318</v>
      </c>
      <c r="E19" s="86">
        <v>10620</v>
      </c>
      <c r="F19" s="60">
        <v>0</v>
      </c>
      <c r="G19" s="36">
        <f>E19*F19</f>
        <v>0</v>
      </c>
    </row>
    <row r="20" spans="1:7" ht="15.75" thickBot="1" x14ac:dyDescent="0.25">
      <c r="A20" s="140"/>
      <c r="B20" s="141" t="s">
        <v>43</v>
      </c>
      <c r="C20" s="142"/>
      <c r="D20" s="142"/>
      <c r="E20" s="143"/>
      <c r="F20" s="144"/>
      <c r="G20" s="74">
        <f>SUM(G9:G19)</f>
        <v>0</v>
      </c>
    </row>
    <row r="21" spans="1:7" ht="13.5" thickBot="1" x14ac:dyDescent="0.25"/>
    <row r="22" spans="1:7" s="1" customFormat="1" x14ac:dyDescent="0.2">
      <c r="A22" s="180" t="s">
        <v>29</v>
      </c>
      <c r="B22" s="181" t="s">
        <v>13</v>
      </c>
      <c r="C22" s="136" t="s">
        <v>9</v>
      </c>
      <c r="D22" s="182" t="s">
        <v>40</v>
      </c>
      <c r="E22" s="137" t="s">
        <v>8</v>
      </c>
      <c r="F22" s="5" t="s">
        <v>10</v>
      </c>
      <c r="G22" s="30" t="s">
        <v>17</v>
      </c>
    </row>
    <row r="23" spans="1:7" s="1" customFormat="1" x14ac:dyDescent="0.2">
      <c r="A23" s="93"/>
      <c r="B23" s="85" t="s">
        <v>5</v>
      </c>
      <c r="C23" s="78"/>
      <c r="D23" s="79"/>
      <c r="E23" s="84"/>
      <c r="F23" s="107"/>
      <c r="G23" s="80"/>
    </row>
    <row r="24" spans="1:7" s="1" customFormat="1" ht="25.5" x14ac:dyDescent="0.2">
      <c r="A24" s="183">
        <v>111151231</v>
      </c>
      <c r="B24" s="81" t="s">
        <v>254</v>
      </c>
      <c r="C24" s="43" t="s">
        <v>18</v>
      </c>
      <c r="D24" s="77" t="s">
        <v>339</v>
      </c>
      <c r="E24" s="86">
        <v>18660</v>
      </c>
      <c r="F24" s="66">
        <v>0</v>
      </c>
      <c r="G24" s="36">
        <f t="shared" ref="G24:G25" si="2">E24*F24</f>
        <v>0</v>
      </c>
    </row>
    <row r="25" spans="1:7" s="1" customFormat="1" ht="25.5" x14ac:dyDescent="0.2">
      <c r="A25" s="6">
        <v>184815167</v>
      </c>
      <c r="B25" s="81" t="s">
        <v>341</v>
      </c>
      <c r="C25" s="55" t="s">
        <v>323</v>
      </c>
      <c r="D25" s="77" t="s">
        <v>340</v>
      </c>
      <c r="E25" s="86">
        <v>23.4</v>
      </c>
      <c r="F25" s="66">
        <v>0</v>
      </c>
      <c r="G25" s="36">
        <f t="shared" si="2"/>
        <v>0</v>
      </c>
    </row>
    <row r="26" spans="1:7" s="1" customFormat="1" x14ac:dyDescent="0.2">
      <c r="A26" s="93"/>
      <c r="B26" s="85" t="s">
        <v>6</v>
      </c>
      <c r="C26" s="78"/>
      <c r="D26" s="79"/>
      <c r="E26" s="84"/>
      <c r="F26" s="107"/>
      <c r="G26" s="184"/>
    </row>
    <row r="27" spans="1:7" s="1" customFormat="1" x14ac:dyDescent="0.2">
      <c r="A27" s="94">
        <v>185804312</v>
      </c>
      <c r="B27" s="81" t="s">
        <v>249</v>
      </c>
      <c r="C27" s="55" t="s">
        <v>26</v>
      </c>
      <c r="D27" s="82" t="s">
        <v>282</v>
      </c>
      <c r="E27" s="83">
        <v>9.6</v>
      </c>
      <c r="F27" s="60">
        <v>0</v>
      </c>
      <c r="G27" s="87">
        <f t="shared" ref="G27:G33" si="3">E27*F27</f>
        <v>0</v>
      </c>
    </row>
    <row r="28" spans="1:7" s="1" customFormat="1" x14ac:dyDescent="0.2">
      <c r="A28" s="6">
        <v>185851121</v>
      </c>
      <c r="B28" s="81" t="s">
        <v>35</v>
      </c>
      <c r="C28" s="43" t="s">
        <v>19</v>
      </c>
      <c r="D28" s="82" t="s">
        <v>282</v>
      </c>
      <c r="E28" s="86">
        <v>9.6</v>
      </c>
      <c r="F28" s="66">
        <v>0</v>
      </c>
      <c r="G28" s="36">
        <f t="shared" si="3"/>
        <v>0</v>
      </c>
    </row>
    <row r="29" spans="1:7" s="1" customFormat="1" ht="25.5" x14ac:dyDescent="0.2">
      <c r="A29" s="6">
        <v>185804213</v>
      </c>
      <c r="B29" s="81" t="s">
        <v>246</v>
      </c>
      <c r="C29" s="43" t="s">
        <v>18</v>
      </c>
      <c r="D29" s="77" t="s">
        <v>283</v>
      </c>
      <c r="E29" s="86">
        <v>64</v>
      </c>
      <c r="F29" s="66">
        <v>0</v>
      </c>
      <c r="G29" s="36">
        <f t="shared" si="3"/>
        <v>0</v>
      </c>
    </row>
    <row r="30" spans="1:7" s="1" customFormat="1" x14ac:dyDescent="0.2">
      <c r="A30" s="6" t="s">
        <v>30</v>
      </c>
      <c r="B30" s="81" t="s">
        <v>3</v>
      </c>
      <c r="C30" s="43" t="s">
        <v>26</v>
      </c>
      <c r="D30" s="77" t="s">
        <v>225</v>
      </c>
      <c r="E30" s="86">
        <v>32</v>
      </c>
      <c r="F30" s="66">
        <v>0</v>
      </c>
      <c r="G30" s="36">
        <f t="shared" si="3"/>
        <v>0</v>
      </c>
    </row>
    <row r="31" spans="1:7" s="1" customFormat="1" x14ac:dyDescent="0.2">
      <c r="A31" s="6">
        <v>184801121</v>
      </c>
      <c r="B31" s="81" t="s">
        <v>95</v>
      </c>
      <c r="C31" s="43" t="s">
        <v>26</v>
      </c>
      <c r="D31" s="77" t="s">
        <v>225</v>
      </c>
      <c r="E31" s="86">
        <v>32</v>
      </c>
      <c r="F31" s="66">
        <v>0</v>
      </c>
      <c r="G31" s="36">
        <f t="shared" si="3"/>
        <v>0</v>
      </c>
    </row>
    <row r="32" spans="1:7" s="1" customFormat="1" x14ac:dyDescent="0.2">
      <c r="A32" s="6" t="s">
        <v>30</v>
      </c>
      <c r="B32" s="81" t="s">
        <v>177</v>
      </c>
      <c r="C32" s="43" t="s">
        <v>26</v>
      </c>
      <c r="D32" s="178" t="s">
        <v>228</v>
      </c>
      <c r="E32" s="86">
        <v>29</v>
      </c>
      <c r="F32" s="66">
        <v>0</v>
      </c>
      <c r="G32" s="36">
        <f t="shared" si="3"/>
        <v>0</v>
      </c>
    </row>
    <row r="33" spans="1:7" s="1" customFormat="1" ht="25.5" x14ac:dyDescent="0.2">
      <c r="A33" s="6">
        <v>184813133</v>
      </c>
      <c r="B33" s="81" t="s">
        <v>105</v>
      </c>
      <c r="C33" s="43" t="s">
        <v>34</v>
      </c>
      <c r="D33" s="77" t="s">
        <v>278</v>
      </c>
      <c r="E33" s="86">
        <v>0.32</v>
      </c>
      <c r="F33" s="66">
        <v>0</v>
      </c>
      <c r="G33" s="36">
        <f t="shared" si="3"/>
        <v>0</v>
      </c>
    </row>
    <row r="34" spans="1:7" s="1" customFormat="1" x14ac:dyDescent="0.2">
      <c r="A34" s="93"/>
      <c r="B34" s="85" t="s">
        <v>176</v>
      </c>
      <c r="C34" s="78"/>
      <c r="D34" s="79"/>
      <c r="E34" s="84"/>
      <c r="F34" s="107"/>
      <c r="G34" s="184"/>
    </row>
    <row r="35" spans="1:7" s="1" customFormat="1" x14ac:dyDescent="0.2">
      <c r="A35" s="6">
        <v>185804312</v>
      </c>
      <c r="B35" s="81" t="s">
        <v>245</v>
      </c>
      <c r="C35" s="43" t="s">
        <v>19</v>
      </c>
      <c r="D35" s="77" t="s">
        <v>288</v>
      </c>
      <c r="E35" s="86">
        <v>3.84</v>
      </c>
      <c r="F35" s="66">
        <v>0</v>
      </c>
      <c r="G35" s="36">
        <f t="shared" ref="G35:G39" si="4">E35*F35</f>
        <v>0</v>
      </c>
    </row>
    <row r="36" spans="1:7" s="1" customFormat="1" x14ac:dyDescent="0.2">
      <c r="A36" s="6">
        <v>185851121</v>
      </c>
      <c r="B36" s="81" t="s">
        <v>35</v>
      </c>
      <c r="C36" s="43" t="s">
        <v>19</v>
      </c>
      <c r="D36" s="77" t="s">
        <v>288</v>
      </c>
      <c r="E36" s="86">
        <v>3.84</v>
      </c>
      <c r="F36" s="66">
        <v>0</v>
      </c>
      <c r="G36" s="36">
        <f t="shared" si="4"/>
        <v>0</v>
      </c>
    </row>
    <row r="37" spans="1:7" s="1" customFormat="1" ht="25.5" x14ac:dyDescent="0.2">
      <c r="A37" s="6">
        <v>185804213</v>
      </c>
      <c r="B37" s="81" t="s">
        <v>246</v>
      </c>
      <c r="C37" s="43" t="s">
        <v>18</v>
      </c>
      <c r="D37" s="77" t="s">
        <v>289</v>
      </c>
      <c r="E37" s="86">
        <v>32</v>
      </c>
      <c r="F37" s="66">
        <v>0</v>
      </c>
      <c r="G37" s="36">
        <f t="shared" si="4"/>
        <v>0</v>
      </c>
    </row>
    <row r="38" spans="1:7" s="1" customFormat="1" x14ac:dyDescent="0.2">
      <c r="A38" s="6" t="s">
        <v>30</v>
      </c>
      <c r="B38" s="81" t="s">
        <v>177</v>
      </c>
      <c r="C38" s="55" t="s">
        <v>26</v>
      </c>
      <c r="D38" s="77" t="s">
        <v>342</v>
      </c>
      <c r="E38" s="179">
        <v>20</v>
      </c>
      <c r="F38" s="66">
        <v>0</v>
      </c>
      <c r="G38" s="36">
        <f t="shared" si="4"/>
        <v>0</v>
      </c>
    </row>
    <row r="39" spans="1:7" s="1" customFormat="1" x14ac:dyDescent="0.2">
      <c r="A39" s="6">
        <v>184801121</v>
      </c>
      <c r="B39" s="81" t="s">
        <v>95</v>
      </c>
      <c r="C39" s="43" t="s">
        <v>26</v>
      </c>
      <c r="D39" s="77" t="s">
        <v>284</v>
      </c>
      <c r="E39" s="86">
        <v>64</v>
      </c>
      <c r="F39" s="66">
        <v>0</v>
      </c>
      <c r="G39" s="36">
        <f t="shared" si="4"/>
        <v>0</v>
      </c>
    </row>
    <row r="40" spans="1:7" s="1" customFormat="1" x14ac:dyDescent="0.2">
      <c r="A40" s="93"/>
      <c r="B40" s="85" t="s">
        <v>7</v>
      </c>
      <c r="C40" s="78"/>
      <c r="D40" s="79"/>
      <c r="E40" s="84"/>
      <c r="F40" s="107"/>
      <c r="G40" s="184"/>
    </row>
    <row r="41" spans="1:7" s="1" customFormat="1" x14ac:dyDescent="0.2">
      <c r="A41" s="6">
        <v>185804312</v>
      </c>
      <c r="B41" s="81" t="s">
        <v>251</v>
      </c>
      <c r="C41" s="43" t="s">
        <v>19</v>
      </c>
      <c r="D41" s="77" t="s">
        <v>294</v>
      </c>
      <c r="E41" s="86">
        <v>10.62</v>
      </c>
      <c r="F41" s="66">
        <v>0</v>
      </c>
      <c r="G41" s="36">
        <f t="shared" ref="G41:G44" si="5">E41*F41</f>
        <v>0</v>
      </c>
    </row>
    <row r="42" spans="1:7" s="1" customFormat="1" x14ac:dyDescent="0.2">
      <c r="A42" s="6">
        <v>185851121</v>
      </c>
      <c r="B42" s="81" t="s">
        <v>35</v>
      </c>
      <c r="C42" s="43" t="s">
        <v>19</v>
      </c>
      <c r="D42" s="77" t="s">
        <v>294</v>
      </c>
      <c r="E42" s="86">
        <v>10.62</v>
      </c>
      <c r="F42" s="66">
        <v>0</v>
      </c>
      <c r="G42" s="36">
        <f t="shared" si="5"/>
        <v>0</v>
      </c>
    </row>
    <row r="43" spans="1:7" s="1" customFormat="1" ht="25.5" x14ac:dyDescent="0.2">
      <c r="A43" s="6">
        <v>185804214</v>
      </c>
      <c r="B43" s="81" t="s">
        <v>252</v>
      </c>
      <c r="C43" s="43" t="s">
        <v>18</v>
      </c>
      <c r="D43" s="77" t="s">
        <v>295</v>
      </c>
      <c r="E43" s="86">
        <v>63.72</v>
      </c>
      <c r="F43" s="66">
        <v>0</v>
      </c>
      <c r="G43" s="36">
        <f t="shared" si="5"/>
        <v>0</v>
      </c>
    </row>
    <row r="44" spans="1:7" s="1" customFormat="1" x14ac:dyDescent="0.2">
      <c r="A44" s="6">
        <v>184801131</v>
      </c>
      <c r="B44" s="81" t="s">
        <v>107</v>
      </c>
      <c r="C44" s="43" t="s">
        <v>18</v>
      </c>
      <c r="D44" s="77" t="s">
        <v>292</v>
      </c>
      <c r="E44" s="86">
        <v>31.86</v>
      </c>
      <c r="F44" s="66">
        <v>0</v>
      </c>
      <c r="G44" s="36">
        <f t="shared" si="5"/>
        <v>0</v>
      </c>
    </row>
    <row r="45" spans="1:7" s="7" customFormat="1" ht="15.75" thickBot="1" x14ac:dyDescent="0.3">
      <c r="A45" s="25"/>
      <c r="B45" s="185" t="s">
        <v>44</v>
      </c>
      <c r="C45" s="186"/>
      <c r="D45" s="187"/>
      <c r="E45" s="143"/>
      <c r="F45" s="188"/>
      <c r="G45" s="74">
        <f>SUM(G23:G44)</f>
        <v>0</v>
      </c>
    </row>
    <row r="46" spans="1:7" ht="13.5" thickBot="1" x14ac:dyDescent="0.25"/>
    <row r="47" spans="1:7" s="1" customFormat="1" ht="15.75" thickBot="1" x14ac:dyDescent="0.25">
      <c r="A47" s="195"/>
      <c r="B47" s="196" t="s">
        <v>52</v>
      </c>
      <c r="C47" s="197"/>
      <c r="D47" s="198"/>
      <c r="E47" s="199"/>
      <c r="F47" s="197"/>
      <c r="G47" s="200">
        <f>G20+G45</f>
        <v>0</v>
      </c>
    </row>
  </sheetData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10.7109375" style="7" customWidth="1"/>
    <col min="2" max="2" width="51.5703125" style="7" customWidth="1"/>
    <col min="3" max="3" width="19.5703125" style="8" customWidth="1"/>
    <col min="4" max="4" width="20.7109375" style="8" customWidth="1"/>
    <col min="5" max="5" width="27" style="8" customWidth="1"/>
    <col min="6" max="6" width="9.140625" style="7"/>
    <col min="7" max="7" width="11.42578125" style="7" bestFit="1" customWidth="1"/>
    <col min="8" max="16384" width="9.140625" style="7"/>
  </cols>
  <sheetData>
    <row r="1" spans="1:7" ht="18.75" x14ac:dyDescent="0.3">
      <c r="B1" s="26" t="s">
        <v>45</v>
      </c>
    </row>
    <row r="2" spans="1:7" ht="14.25" customHeight="1" x14ac:dyDescent="0.25">
      <c r="A2" s="9" t="s">
        <v>14</v>
      </c>
      <c r="B2" s="103" t="s">
        <v>111</v>
      </c>
      <c r="C2" s="10"/>
      <c r="D2" s="9"/>
      <c r="E2" s="9"/>
    </row>
    <row r="3" spans="1:7" ht="14.25" customHeight="1" x14ac:dyDescent="0.25">
      <c r="A3" s="9" t="s">
        <v>68</v>
      </c>
      <c r="B3" s="103" t="s">
        <v>112</v>
      </c>
      <c r="C3" s="10"/>
      <c r="D3" s="9"/>
      <c r="E3" s="9"/>
    </row>
    <row r="4" spans="1:7" ht="15" customHeight="1" x14ac:dyDescent="0.25">
      <c r="A4" s="9" t="s">
        <v>15</v>
      </c>
      <c r="B4" s="103" t="s">
        <v>356</v>
      </c>
      <c r="C4" s="10"/>
      <c r="D4" s="9"/>
      <c r="E4" s="9"/>
    </row>
    <row r="5" spans="1:7" ht="18.75" x14ac:dyDescent="0.25">
      <c r="A5" s="9" t="s">
        <v>114</v>
      </c>
      <c r="B5" s="155" t="s">
        <v>113</v>
      </c>
      <c r="C5" s="10"/>
      <c r="D5" s="9"/>
      <c r="E5" s="9"/>
      <c r="F5" s="9"/>
      <c r="G5" s="9"/>
    </row>
    <row r="6" spans="1:7" ht="15" customHeight="1" x14ac:dyDescent="0.25">
      <c r="A6" s="9"/>
      <c r="B6" s="10"/>
      <c r="C6" s="10"/>
      <c r="D6" s="9"/>
      <c r="E6" s="9"/>
    </row>
    <row r="7" spans="1:7" s="14" customFormat="1" ht="15" customHeight="1" x14ac:dyDescent="0.25">
      <c r="A7" s="11"/>
      <c r="B7" s="12"/>
      <c r="C7" s="12"/>
      <c r="D7" s="13"/>
      <c r="E7" s="13"/>
    </row>
    <row r="8" spans="1:7" s="14" customFormat="1" ht="15" customHeight="1" x14ac:dyDescent="0.25">
      <c r="A8" s="11"/>
      <c r="B8" s="12"/>
      <c r="C8" s="12"/>
      <c r="D8" s="13"/>
      <c r="E8" s="13"/>
    </row>
    <row r="9" spans="1:7" s="14" customFormat="1" ht="15" customHeight="1" x14ac:dyDescent="0.25">
      <c r="A9" s="11"/>
      <c r="B9" s="12"/>
      <c r="C9" s="12"/>
      <c r="D9" s="13"/>
      <c r="E9" s="13"/>
    </row>
    <row r="10" spans="1:7" ht="15.75" thickBot="1" x14ac:dyDescent="0.3">
      <c r="A10" s="15"/>
    </row>
    <row r="11" spans="1:7" s="20" customFormat="1" x14ac:dyDescent="0.25">
      <c r="A11" s="16" t="s">
        <v>21</v>
      </c>
      <c r="B11" s="17" t="s">
        <v>46</v>
      </c>
      <c r="C11" s="18" t="s">
        <v>47</v>
      </c>
      <c r="D11" s="18" t="s">
        <v>48</v>
      </c>
      <c r="E11" s="19" t="s">
        <v>49</v>
      </c>
    </row>
    <row r="12" spans="1:7" ht="30" customHeight="1" x14ac:dyDescent="0.25">
      <c r="A12" s="21">
        <v>1</v>
      </c>
      <c r="B12" s="22" t="s">
        <v>50</v>
      </c>
      <c r="C12" s="23">
        <f>'kú. Bukvice - rostliny'!$G$29</f>
        <v>0</v>
      </c>
      <c r="D12" s="23">
        <f>0.21*C12</f>
        <v>0</v>
      </c>
      <c r="E12" s="24">
        <f>C12+D12</f>
        <v>0</v>
      </c>
    </row>
    <row r="13" spans="1:7" ht="30" customHeight="1" x14ac:dyDescent="0.25">
      <c r="A13" s="21">
        <v>2</v>
      </c>
      <c r="B13" s="22" t="s">
        <v>51</v>
      </c>
      <c r="C13" s="23">
        <f>'kú. Bukvice - materiál'!$G$49</f>
        <v>0</v>
      </c>
      <c r="D13" s="23">
        <f>0.21*C13</f>
        <v>0</v>
      </c>
      <c r="E13" s="24">
        <f>C13+D13</f>
        <v>0</v>
      </c>
    </row>
    <row r="14" spans="1:7" ht="31.5" customHeight="1" x14ac:dyDescent="0.25">
      <c r="A14" s="21">
        <v>3</v>
      </c>
      <c r="B14" s="22" t="s">
        <v>54</v>
      </c>
      <c r="C14" s="23">
        <f>'kú. Bukvice - práce'!$G$57</f>
        <v>0</v>
      </c>
      <c r="D14" s="23">
        <f>0.21*C14</f>
        <v>0</v>
      </c>
      <c r="E14" s="24">
        <f>C14+D14</f>
        <v>0</v>
      </c>
    </row>
    <row r="15" spans="1:7" ht="30.75" customHeight="1" x14ac:dyDescent="0.25">
      <c r="A15" s="176"/>
      <c r="B15" s="174" t="s">
        <v>52</v>
      </c>
      <c r="C15" s="175">
        <f>SUM(C12:C14)</f>
        <v>0</v>
      </c>
      <c r="D15" s="175">
        <f>SUM(D12:D14)</f>
        <v>0</v>
      </c>
      <c r="E15" s="177">
        <f>SUM(E12:E14)</f>
        <v>0</v>
      </c>
    </row>
    <row r="16" spans="1:7" ht="75" x14ac:dyDescent="0.25">
      <c r="A16" s="145"/>
      <c r="B16" s="146" t="s">
        <v>336</v>
      </c>
      <c r="C16" s="147">
        <f>0.05*C15</f>
        <v>0</v>
      </c>
      <c r="D16" s="147">
        <f>0.21*C16</f>
        <v>0</v>
      </c>
      <c r="E16" s="148">
        <f>C16+D16</f>
        <v>0</v>
      </c>
    </row>
    <row r="17" spans="1:5" ht="16.5" thickBot="1" x14ac:dyDescent="0.3">
      <c r="A17" s="149"/>
      <c r="B17" s="150" t="s">
        <v>52</v>
      </c>
      <c r="C17" s="151">
        <f>C15+C16</f>
        <v>0</v>
      </c>
      <c r="D17" s="151">
        <f>D15+D16</f>
        <v>0</v>
      </c>
      <c r="E17" s="152">
        <f>E15+E16</f>
        <v>0</v>
      </c>
    </row>
    <row r="18" spans="1:5" ht="15.75" thickBot="1" x14ac:dyDescent="0.3"/>
    <row r="19" spans="1:5" x14ac:dyDescent="0.25">
      <c r="A19" s="16" t="s">
        <v>21</v>
      </c>
      <c r="B19" s="17" t="s">
        <v>46</v>
      </c>
      <c r="C19" s="18" t="s">
        <v>47</v>
      </c>
      <c r="D19" s="18" t="s">
        <v>48</v>
      </c>
      <c r="E19" s="19" t="s">
        <v>49</v>
      </c>
    </row>
    <row r="20" spans="1:5" x14ac:dyDescent="0.25">
      <c r="A20" s="21">
        <v>1</v>
      </c>
      <c r="B20" s="22" t="s">
        <v>74</v>
      </c>
      <c r="C20" s="23">
        <f>'kú. Bukvice NP 1.veg.odb'!$G$43</f>
        <v>0</v>
      </c>
      <c r="D20" s="23">
        <f>0.21*C20</f>
        <v>0</v>
      </c>
      <c r="E20" s="24">
        <f>C20+D20</f>
        <v>0</v>
      </c>
    </row>
    <row r="21" spans="1:5" x14ac:dyDescent="0.25">
      <c r="A21" s="21">
        <v>2</v>
      </c>
      <c r="B21" s="22" t="s">
        <v>76</v>
      </c>
      <c r="C21" s="23">
        <f>'kú. Bukvice NP 2.veg.odb'!$G$43</f>
        <v>0</v>
      </c>
      <c r="D21" s="23">
        <f>0.21*C21</f>
        <v>0</v>
      </c>
      <c r="E21" s="24">
        <f>C21+D21</f>
        <v>0</v>
      </c>
    </row>
    <row r="22" spans="1:5" x14ac:dyDescent="0.25">
      <c r="A22" s="21">
        <v>3</v>
      </c>
      <c r="B22" s="22" t="s">
        <v>77</v>
      </c>
      <c r="C22" s="23">
        <f>'kú. Bukvice NP 3.veg.odb '!$G$47</f>
        <v>0</v>
      </c>
      <c r="D22" s="23">
        <f>0.21*C22</f>
        <v>0</v>
      </c>
      <c r="E22" s="24">
        <f>C22+D22</f>
        <v>0</v>
      </c>
    </row>
    <row r="23" spans="1:5" ht="16.5" thickBot="1" x14ac:dyDescent="0.3">
      <c r="A23" s="149"/>
      <c r="B23" s="150" t="s">
        <v>52</v>
      </c>
      <c r="C23" s="151">
        <f>SUM(C20:C22)</f>
        <v>0</v>
      </c>
      <c r="D23" s="151">
        <f>SUM(D20:D22)</f>
        <v>0</v>
      </c>
      <c r="E23" s="152">
        <f>SUM(E20:E22)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0"/>
  <sheetViews>
    <sheetView workbookViewId="0">
      <selection activeCell="F29" sqref="F29"/>
    </sheetView>
  </sheetViews>
  <sheetFormatPr defaultColWidth="9.140625" defaultRowHeight="12.75" x14ac:dyDescent="0.2"/>
  <cols>
    <col min="1" max="1" width="11.28515625" style="1" customWidth="1"/>
    <col min="2" max="2" width="36.85546875" style="1" customWidth="1"/>
    <col min="3" max="3" width="17.5703125" style="2" customWidth="1"/>
    <col min="4" max="4" width="17.28515625" style="2" customWidth="1"/>
    <col min="5" max="5" width="12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6" t="s">
        <v>39</v>
      </c>
    </row>
    <row r="2" spans="1:7" s="7" customFormat="1" ht="15" x14ac:dyDescent="0.25">
      <c r="A2" s="9" t="s">
        <v>14</v>
      </c>
      <c r="B2" s="103" t="s">
        <v>111</v>
      </c>
      <c r="C2" s="10"/>
      <c r="D2" s="9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10"/>
      <c r="D3" s="9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10"/>
      <c r="D4" s="9"/>
      <c r="E4" s="9"/>
      <c r="F4" s="9"/>
      <c r="G4" s="9"/>
    </row>
    <row r="5" spans="1:7" s="7" customFormat="1" ht="18.75" x14ac:dyDescent="0.25">
      <c r="A5" s="9" t="s">
        <v>114</v>
      </c>
      <c r="B5" s="155" t="s">
        <v>113</v>
      </c>
      <c r="C5" s="10"/>
      <c r="D5" s="9"/>
      <c r="E5" s="9"/>
      <c r="F5" s="9"/>
      <c r="G5" s="9"/>
    </row>
    <row r="6" spans="1:7" ht="13.5" thickBot="1" x14ac:dyDescent="0.25">
      <c r="A6" s="27"/>
    </row>
    <row r="7" spans="1:7" s="31" customFormat="1" x14ac:dyDescent="0.2">
      <c r="A7" s="124" t="s">
        <v>21</v>
      </c>
      <c r="B7" s="125" t="s">
        <v>36</v>
      </c>
      <c r="C7" s="5" t="s">
        <v>22</v>
      </c>
      <c r="D7" s="5" t="s">
        <v>40</v>
      </c>
      <c r="E7" s="28" t="s">
        <v>62</v>
      </c>
      <c r="F7" s="29" t="s">
        <v>11</v>
      </c>
      <c r="G7" s="30" t="s">
        <v>17</v>
      </c>
    </row>
    <row r="8" spans="1:7" x14ac:dyDescent="0.2">
      <c r="A8" s="37"/>
      <c r="B8" s="38" t="s">
        <v>23</v>
      </c>
      <c r="C8" s="122"/>
      <c r="D8" s="123"/>
      <c r="E8" s="32"/>
      <c r="F8" s="39"/>
      <c r="G8" s="40"/>
    </row>
    <row r="9" spans="1:7" ht="25.5" x14ac:dyDescent="0.2">
      <c r="A9" s="34">
        <v>1</v>
      </c>
      <c r="B9" s="121" t="s">
        <v>56</v>
      </c>
      <c r="C9" s="153" t="s">
        <v>118</v>
      </c>
      <c r="D9" s="77" t="s">
        <v>121</v>
      </c>
      <c r="E9" s="41" t="s">
        <v>122</v>
      </c>
      <c r="F9" s="101">
        <v>0</v>
      </c>
      <c r="G9" s="36">
        <f t="shared" ref="G9:G10" si="0">E9*F9</f>
        <v>0</v>
      </c>
    </row>
    <row r="10" spans="1:7" ht="25.5" x14ac:dyDescent="0.2">
      <c r="A10" s="34">
        <v>2</v>
      </c>
      <c r="B10" s="121" t="s">
        <v>58</v>
      </c>
      <c r="C10" s="153" t="s">
        <v>118</v>
      </c>
      <c r="D10" s="77" t="s">
        <v>123</v>
      </c>
      <c r="E10" s="41" t="s">
        <v>124</v>
      </c>
      <c r="F10" s="101">
        <v>0</v>
      </c>
      <c r="G10" s="36">
        <f t="shared" si="0"/>
        <v>0</v>
      </c>
    </row>
    <row r="11" spans="1:7" ht="25.5" x14ac:dyDescent="0.2">
      <c r="A11" s="34">
        <v>3</v>
      </c>
      <c r="B11" s="121" t="s">
        <v>61</v>
      </c>
      <c r="C11" s="153" t="s">
        <v>118</v>
      </c>
      <c r="D11" s="77" t="s">
        <v>125</v>
      </c>
      <c r="E11" s="41" t="s">
        <v>126</v>
      </c>
      <c r="F11" s="101">
        <v>0</v>
      </c>
      <c r="G11" s="36">
        <f>E11*F11</f>
        <v>0</v>
      </c>
    </row>
    <row r="12" spans="1:7" x14ac:dyDescent="0.2">
      <c r="A12" s="37"/>
      <c r="B12" s="38" t="s">
        <v>115</v>
      </c>
      <c r="C12" s="122"/>
      <c r="D12" s="123"/>
      <c r="E12" s="32"/>
      <c r="F12" s="39"/>
      <c r="G12" s="40"/>
    </row>
    <row r="13" spans="1:7" ht="25.5" x14ac:dyDescent="0.2">
      <c r="A13" s="34">
        <v>4</v>
      </c>
      <c r="B13" s="121" t="s">
        <v>55</v>
      </c>
      <c r="C13" s="153" t="s">
        <v>119</v>
      </c>
      <c r="D13" s="77" t="s">
        <v>127</v>
      </c>
      <c r="E13" s="35" t="s">
        <v>128</v>
      </c>
      <c r="F13" s="101">
        <v>0</v>
      </c>
      <c r="G13" s="36">
        <f t="shared" ref="G13:G19" si="1">E13*F13</f>
        <v>0</v>
      </c>
    </row>
    <row r="14" spans="1:7" ht="25.5" x14ac:dyDescent="0.2">
      <c r="A14" s="34">
        <v>5</v>
      </c>
      <c r="B14" s="121" t="s">
        <v>56</v>
      </c>
      <c r="C14" s="153" t="s">
        <v>119</v>
      </c>
      <c r="D14" s="77" t="s">
        <v>127</v>
      </c>
      <c r="E14" s="35" t="s">
        <v>128</v>
      </c>
      <c r="F14" s="101">
        <v>0</v>
      </c>
      <c r="G14" s="36">
        <f t="shared" si="1"/>
        <v>0</v>
      </c>
    </row>
    <row r="15" spans="1:7" ht="25.5" x14ac:dyDescent="0.2">
      <c r="A15" s="34">
        <v>6</v>
      </c>
      <c r="B15" s="121" t="s">
        <v>57</v>
      </c>
      <c r="C15" s="153" t="s">
        <v>119</v>
      </c>
      <c r="D15" s="77" t="s">
        <v>129</v>
      </c>
      <c r="E15" s="35" t="s">
        <v>130</v>
      </c>
      <c r="F15" s="101">
        <v>0</v>
      </c>
      <c r="G15" s="36">
        <f t="shared" si="1"/>
        <v>0</v>
      </c>
    </row>
    <row r="16" spans="1:7" ht="25.5" x14ac:dyDescent="0.2">
      <c r="A16" s="34">
        <v>7</v>
      </c>
      <c r="B16" s="121" t="s">
        <v>58</v>
      </c>
      <c r="C16" s="153" t="s">
        <v>119</v>
      </c>
      <c r="D16" s="77" t="s">
        <v>131</v>
      </c>
      <c r="E16" s="35" t="s">
        <v>132</v>
      </c>
      <c r="F16" s="101">
        <v>0</v>
      </c>
      <c r="G16" s="36">
        <f t="shared" si="1"/>
        <v>0</v>
      </c>
    </row>
    <row r="17" spans="1:7" ht="25.5" x14ac:dyDescent="0.2">
      <c r="A17" s="34">
        <v>8</v>
      </c>
      <c r="B17" s="121" t="s">
        <v>116</v>
      </c>
      <c r="C17" s="153" t="s">
        <v>119</v>
      </c>
      <c r="D17" s="77" t="s">
        <v>133</v>
      </c>
      <c r="E17" s="35" t="s">
        <v>126</v>
      </c>
      <c r="F17" s="101">
        <v>0</v>
      </c>
      <c r="G17" s="36">
        <f t="shared" si="1"/>
        <v>0</v>
      </c>
    </row>
    <row r="18" spans="1:7" ht="25.5" x14ac:dyDescent="0.2">
      <c r="A18" s="34">
        <v>9</v>
      </c>
      <c r="B18" s="121" t="s">
        <v>60</v>
      </c>
      <c r="C18" s="153" t="s">
        <v>119</v>
      </c>
      <c r="D18" s="77" t="s">
        <v>134</v>
      </c>
      <c r="E18" s="35" t="s">
        <v>135</v>
      </c>
      <c r="F18" s="101">
        <v>0</v>
      </c>
      <c r="G18" s="36">
        <f t="shared" si="1"/>
        <v>0</v>
      </c>
    </row>
    <row r="19" spans="1:7" ht="25.5" x14ac:dyDescent="0.2">
      <c r="A19" s="34">
        <v>10</v>
      </c>
      <c r="B19" s="121" t="s">
        <v>61</v>
      </c>
      <c r="C19" s="153" t="s">
        <v>119</v>
      </c>
      <c r="D19" s="77" t="s">
        <v>136</v>
      </c>
      <c r="E19" s="35" t="s">
        <v>137</v>
      </c>
      <c r="F19" s="101">
        <v>0</v>
      </c>
      <c r="G19" s="36">
        <f t="shared" si="1"/>
        <v>0</v>
      </c>
    </row>
    <row r="20" spans="1:7" x14ac:dyDescent="0.2">
      <c r="A20" s="37"/>
      <c r="B20" s="42" t="s">
        <v>24</v>
      </c>
      <c r="C20" s="122"/>
      <c r="D20" s="123"/>
      <c r="E20" s="32"/>
      <c r="F20" s="39"/>
      <c r="G20" s="40"/>
    </row>
    <row r="21" spans="1:7" ht="25.5" x14ac:dyDescent="0.2">
      <c r="A21" s="34">
        <v>11</v>
      </c>
      <c r="B21" s="121" t="s">
        <v>66</v>
      </c>
      <c r="C21" s="153" t="s">
        <v>120</v>
      </c>
      <c r="D21" s="77" t="s">
        <v>146</v>
      </c>
      <c r="E21" s="35" t="s">
        <v>147</v>
      </c>
      <c r="F21" s="101">
        <v>0</v>
      </c>
      <c r="G21" s="36">
        <f t="shared" ref="G21:G26" si="2">E21*F21</f>
        <v>0</v>
      </c>
    </row>
    <row r="22" spans="1:7" x14ac:dyDescent="0.2">
      <c r="A22" s="34">
        <v>12</v>
      </c>
      <c r="B22" s="121" t="s">
        <v>65</v>
      </c>
      <c r="C22" s="153" t="s">
        <v>120</v>
      </c>
      <c r="D22" s="77" t="s">
        <v>138</v>
      </c>
      <c r="E22" s="35" t="s">
        <v>139</v>
      </c>
      <c r="F22" s="101">
        <v>0</v>
      </c>
      <c r="G22" s="36">
        <f t="shared" si="2"/>
        <v>0</v>
      </c>
    </row>
    <row r="23" spans="1:7" x14ac:dyDescent="0.2">
      <c r="A23" s="34">
        <v>13</v>
      </c>
      <c r="B23" s="121" t="s">
        <v>63</v>
      </c>
      <c r="C23" s="153" t="s">
        <v>120</v>
      </c>
      <c r="D23" s="77" t="s">
        <v>140</v>
      </c>
      <c r="E23" s="35" t="s">
        <v>141</v>
      </c>
      <c r="F23" s="101">
        <v>0</v>
      </c>
      <c r="G23" s="36">
        <f t="shared" si="2"/>
        <v>0</v>
      </c>
    </row>
    <row r="24" spans="1:7" ht="25.5" x14ac:dyDescent="0.2">
      <c r="A24" s="34">
        <v>14</v>
      </c>
      <c r="B24" s="121" t="s">
        <v>64</v>
      </c>
      <c r="C24" s="153" t="s">
        <v>120</v>
      </c>
      <c r="D24" s="77" t="s">
        <v>148</v>
      </c>
      <c r="E24" s="35" t="s">
        <v>143</v>
      </c>
      <c r="F24" s="101">
        <v>0</v>
      </c>
      <c r="G24" s="36">
        <f t="shared" si="2"/>
        <v>0</v>
      </c>
    </row>
    <row r="25" spans="1:7" ht="25.5" x14ac:dyDescent="0.2">
      <c r="A25" s="34">
        <v>15</v>
      </c>
      <c r="B25" s="121" t="s">
        <v>117</v>
      </c>
      <c r="C25" s="153" t="s">
        <v>120</v>
      </c>
      <c r="D25" s="77" t="s">
        <v>142</v>
      </c>
      <c r="E25" s="35" t="s">
        <v>143</v>
      </c>
      <c r="F25" s="101">
        <v>0</v>
      </c>
      <c r="G25" s="36">
        <f t="shared" si="2"/>
        <v>0</v>
      </c>
    </row>
    <row r="26" spans="1:7" x14ac:dyDescent="0.2">
      <c r="A26" s="34">
        <v>16</v>
      </c>
      <c r="B26" s="121" t="s">
        <v>67</v>
      </c>
      <c r="C26" s="153" t="s">
        <v>120</v>
      </c>
      <c r="D26" s="77" t="s">
        <v>144</v>
      </c>
      <c r="E26" s="35" t="s">
        <v>145</v>
      </c>
      <c r="F26" s="101">
        <v>0</v>
      </c>
      <c r="G26" s="36">
        <f t="shared" si="2"/>
        <v>0</v>
      </c>
    </row>
    <row r="27" spans="1:7" x14ac:dyDescent="0.2">
      <c r="A27" s="167"/>
      <c r="B27" s="168" t="s">
        <v>52</v>
      </c>
      <c r="C27" s="169"/>
      <c r="D27" s="170"/>
      <c r="E27" s="171"/>
      <c r="F27" s="172"/>
      <c r="G27" s="173">
        <f>SUM(G9:G26)</f>
        <v>0</v>
      </c>
    </row>
    <row r="28" spans="1:7" x14ac:dyDescent="0.2">
      <c r="A28" s="156" t="s">
        <v>30</v>
      </c>
      <c r="B28" s="162" t="s">
        <v>335</v>
      </c>
      <c r="C28" s="163"/>
      <c r="D28" s="164"/>
      <c r="E28" s="165" t="s">
        <v>87</v>
      </c>
      <c r="F28" s="166">
        <v>0</v>
      </c>
      <c r="G28" s="161">
        <f>E28*F28</f>
        <v>0</v>
      </c>
    </row>
    <row r="29" spans="1:7" s="7" customFormat="1" ht="15.75" thickBot="1" x14ac:dyDescent="0.3">
      <c r="A29" s="69"/>
      <c r="B29" s="70" t="s">
        <v>37</v>
      </c>
      <c r="C29" s="71"/>
      <c r="D29" s="71"/>
      <c r="E29" s="72"/>
      <c r="F29" s="73"/>
      <c r="G29" s="74">
        <f>G27+G28</f>
        <v>0</v>
      </c>
    </row>
    <row r="30" spans="1:7" x14ac:dyDescent="0.2">
      <c r="E30" s="4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3"/>
  <sheetViews>
    <sheetView zoomScaleNormal="100" workbookViewId="0">
      <selection activeCell="F49" sqref="F49"/>
    </sheetView>
  </sheetViews>
  <sheetFormatPr defaultColWidth="9.140625" defaultRowHeight="12.75" x14ac:dyDescent="0.2"/>
  <cols>
    <col min="1" max="1" width="8.85546875" style="104" customWidth="1"/>
    <col min="2" max="2" width="56.42578125" style="48" customWidth="1"/>
    <col min="3" max="3" width="10.5703125" style="2" customWidth="1"/>
    <col min="4" max="4" width="17.42578125" style="2" customWidth="1"/>
    <col min="5" max="5" width="12.7109375" style="114" customWidth="1"/>
    <col min="6" max="6" width="12.42578125" style="95" customWidth="1"/>
    <col min="7" max="7" width="17" style="2" customWidth="1"/>
    <col min="8" max="16384" width="9.140625" style="1"/>
  </cols>
  <sheetData>
    <row r="1" spans="1:7" ht="18.75" x14ac:dyDescent="0.3">
      <c r="B1" s="112" t="s">
        <v>41</v>
      </c>
    </row>
    <row r="2" spans="1:7" s="7" customFormat="1" ht="15" x14ac:dyDescent="0.25">
      <c r="A2" s="9" t="s">
        <v>14</v>
      </c>
      <c r="B2" s="103" t="s">
        <v>111</v>
      </c>
      <c r="C2" s="9"/>
      <c r="D2" s="9"/>
      <c r="E2" s="9"/>
      <c r="F2" s="96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9"/>
      <c r="E3" s="9"/>
      <c r="F3" s="96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9"/>
      <c r="E4" s="9"/>
      <c r="F4" s="96"/>
      <c r="G4" s="9"/>
    </row>
    <row r="5" spans="1:7" s="7" customFormat="1" ht="18.75" x14ac:dyDescent="0.25">
      <c r="A5" s="9" t="s">
        <v>191</v>
      </c>
      <c r="B5" s="155" t="s">
        <v>113</v>
      </c>
      <c r="C5" s="9"/>
      <c r="D5" s="9"/>
      <c r="E5" s="9"/>
      <c r="F5" s="96"/>
      <c r="G5" s="9"/>
    </row>
    <row r="6" spans="1:7" s="3" customFormat="1" thickBot="1" x14ac:dyDescent="0.25">
      <c r="A6" s="105"/>
      <c r="B6" s="45"/>
      <c r="C6" s="4"/>
      <c r="D6" s="4"/>
      <c r="E6" s="118"/>
      <c r="F6" s="97"/>
      <c r="G6" s="4"/>
    </row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34" t="s">
        <v>25</v>
      </c>
      <c r="B8" s="129" t="s">
        <v>38</v>
      </c>
      <c r="C8" s="130"/>
      <c r="D8" s="130"/>
      <c r="E8" s="131"/>
      <c r="F8" s="132"/>
      <c r="G8" s="138"/>
    </row>
    <row r="9" spans="1:7" x14ac:dyDescent="0.2">
      <c r="A9" s="37"/>
      <c r="B9" s="49" t="s">
        <v>31</v>
      </c>
      <c r="C9" s="50"/>
      <c r="D9" s="50"/>
      <c r="E9" s="119"/>
      <c r="F9" s="98"/>
      <c r="G9" s="33"/>
    </row>
    <row r="10" spans="1:7" ht="25.5" x14ac:dyDescent="0.2">
      <c r="A10" s="34">
        <v>1</v>
      </c>
      <c r="B10" s="67" t="s">
        <v>175</v>
      </c>
      <c r="C10" s="41" t="s">
        <v>26</v>
      </c>
      <c r="D10" s="57" t="s">
        <v>193</v>
      </c>
      <c r="E10" s="86">
        <v>47</v>
      </c>
      <c r="F10" s="60">
        <v>0</v>
      </c>
      <c r="G10" s="36">
        <f t="shared" ref="G10:G36" si="0">E10*F10</f>
        <v>0</v>
      </c>
    </row>
    <row r="11" spans="1:7" x14ac:dyDescent="0.2">
      <c r="A11" s="34">
        <v>2</v>
      </c>
      <c r="B11" s="67" t="s">
        <v>182</v>
      </c>
      <c r="C11" s="41" t="s">
        <v>28</v>
      </c>
      <c r="D11" s="57" t="s">
        <v>192</v>
      </c>
      <c r="E11" s="86">
        <v>4.29</v>
      </c>
      <c r="F11" s="100">
        <v>0</v>
      </c>
      <c r="G11" s="36">
        <f t="shared" si="0"/>
        <v>0</v>
      </c>
    </row>
    <row r="12" spans="1:7" x14ac:dyDescent="0.2">
      <c r="A12" s="37"/>
      <c r="B12" s="49" t="s">
        <v>5</v>
      </c>
      <c r="C12" s="50"/>
      <c r="D12" s="58"/>
      <c r="E12" s="119"/>
      <c r="F12" s="51"/>
      <c r="G12" s="59"/>
    </row>
    <row r="13" spans="1:7" x14ac:dyDescent="0.2">
      <c r="A13" s="34">
        <v>3</v>
      </c>
      <c r="B13" s="52" t="s">
        <v>242</v>
      </c>
      <c r="C13" s="41" t="s">
        <v>20</v>
      </c>
      <c r="D13" s="57" t="s">
        <v>194</v>
      </c>
      <c r="E13" s="86">
        <v>171.6</v>
      </c>
      <c r="F13" s="100">
        <v>0</v>
      </c>
      <c r="G13" s="36">
        <f t="shared" si="0"/>
        <v>0</v>
      </c>
    </row>
    <row r="14" spans="1:7" x14ac:dyDescent="0.2">
      <c r="A14" s="37"/>
      <c r="B14" s="49" t="s">
        <v>6</v>
      </c>
      <c r="C14" s="50"/>
      <c r="D14" s="58"/>
      <c r="E14" s="119"/>
      <c r="F14" s="51"/>
      <c r="G14" s="59"/>
    </row>
    <row r="15" spans="1:7" x14ac:dyDescent="0.2">
      <c r="A15" s="34">
        <v>4</v>
      </c>
      <c r="B15" s="52" t="s">
        <v>70</v>
      </c>
      <c r="C15" s="41" t="s">
        <v>20</v>
      </c>
      <c r="D15" s="57" t="s">
        <v>195</v>
      </c>
      <c r="E15" s="83">
        <v>8.4</v>
      </c>
      <c r="F15" s="101">
        <v>0</v>
      </c>
      <c r="G15" s="36">
        <f t="shared" ref="G15" si="1">E15*F15</f>
        <v>0</v>
      </c>
    </row>
    <row r="16" spans="1:7" x14ac:dyDescent="0.2">
      <c r="A16" s="34">
        <v>5</v>
      </c>
      <c r="B16" s="52" t="s">
        <v>1</v>
      </c>
      <c r="C16" s="41" t="s">
        <v>20</v>
      </c>
      <c r="D16" s="57" t="s">
        <v>196</v>
      </c>
      <c r="E16" s="86">
        <v>1.1200000000000001</v>
      </c>
      <c r="F16" s="60">
        <v>0</v>
      </c>
      <c r="G16" s="36">
        <f t="shared" si="0"/>
        <v>0</v>
      </c>
    </row>
    <row r="17" spans="1:7" ht="25.5" x14ac:dyDescent="0.2">
      <c r="A17" s="34">
        <v>6</v>
      </c>
      <c r="B17" s="67" t="s">
        <v>178</v>
      </c>
      <c r="C17" s="41" t="s">
        <v>26</v>
      </c>
      <c r="D17" s="57" t="s">
        <v>197</v>
      </c>
      <c r="E17" s="86">
        <v>84</v>
      </c>
      <c r="F17" s="60">
        <v>0</v>
      </c>
      <c r="G17" s="36">
        <f t="shared" si="0"/>
        <v>0</v>
      </c>
    </row>
    <row r="18" spans="1:7" x14ac:dyDescent="0.2">
      <c r="A18" s="34">
        <v>7</v>
      </c>
      <c r="B18" s="52" t="s">
        <v>71</v>
      </c>
      <c r="C18" s="41" t="s">
        <v>26</v>
      </c>
      <c r="D18" s="57" t="s">
        <v>197</v>
      </c>
      <c r="E18" s="86">
        <v>84</v>
      </c>
      <c r="F18" s="60">
        <v>0</v>
      </c>
      <c r="G18" s="36">
        <f t="shared" si="0"/>
        <v>0</v>
      </c>
    </row>
    <row r="19" spans="1:7" x14ac:dyDescent="0.2">
      <c r="A19" s="34">
        <v>8</v>
      </c>
      <c r="B19" s="52" t="s">
        <v>42</v>
      </c>
      <c r="C19" s="41" t="s">
        <v>27</v>
      </c>
      <c r="D19" s="57" t="s">
        <v>198</v>
      </c>
      <c r="E19" s="86">
        <v>50.4</v>
      </c>
      <c r="F19" s="60">
        <v>0</v>
      </c>
      <c r="G19" s="36">
        <f t="shared" si="0"/>
        <v>0</v>
      </c>
    </row>
    <row r="20" spans="1:7" x14ac:dyDescent="0.2">
      <c r="A20" s="34">
        <v>9</v>
      </c>
      <c r="B20" s="52" t="s">
        <v>98</v>
      </c>
      <c r="C20" s="41" t="s">
        <v>2</v>
      </c>
      <c r="D20" s="57" t="s">
        <v>199</v>
      </c>
      <c r="E20" s="86">
        <v>29.4</v>
      </c>
      <c r="F20" s="60">
        <v>0</v>
      </c>
      <c r="G20" s="36">
        <f t="shared" ref="G20" si="2">E20*F20</f>
        <v>0</v>
      </c>
    </row>
    <row r="21" spans="1:7" ht="25.5" x14ac:dyDescent="0.2">
      <c r="A21" s="34">
        <v>10</v>
      </c>
      <c r="B21" s="67" t="s">
        <v>72</v>
      </c>
      <c r="C21" s="41" t="s">
        <v>27</v>
      </c>
      <c r="D21" s="57" t="s">
        <v>200</v>
      </c>
      <c r="E21" s="86">
        <v>70</v>
      </c>
      <c r="F21" s="60">
        <v>0</v>
      </c>
      <c r="G21" s="36">
        <f t="shared" si="0"/>
        <v>0</v>
      </c>
    </row>
    <row r="22" spans="1:7" x14ac:dyDescent="0.2">
      <c r="A22" s="34">
        <v>11</v>
      </c>
      <c r="B22" s="52" t="s">
        <v>73</v>
      </c>
      <c r="C22" s="41" t="s">
        <v>20</v>
      </c>
      <c r="D22" s="57" t="s">
        <v>201</v>
      </c>
      <c r="E22" s="86">
        <v>0.17</v>
      </c>
      <c r="F22" s="60">
        <v>0</v>
      </c>
      <c r="G22" s="36">
        <f t="shared" si="0"/>
        <v>0</v>
      </c>
    </row>
    <row r="23" spans="1:7" x14ac:dyDescent="0.2">
      <c r="A23" s="34">
        <v>12</v>
      </c>
      <c r="B23" s="52" t="s">
        <v>79</v>
      </c>
      <c r="C23" s="41" t="s">
        <v>19</v>
      </c>
      <c r="D23" s="57" t="s">
        <v>202</v>
      </c>
      <c r="E23" s="86">
        <v>2.2400000000000002</v>
      </c>
      <c r="F23" s="60">
        <v>0</v>
      </c>
      <c r="G23" s="36">
        <f>E23*F23</f>
        <v>0</v>
      </c>
    </row>
    <row r="24" spans="1:7" x14ac:dyDescent="0.2">
      <c r="A24" s="34">
        <v>13</v>
      </c>
      <c r="B24" s="52" t="s">
        <v>187</v>
      </c>
      <c r="C24" s="41" t="s">
        <v>28</v>
      </c>
      <c r="D24" s="57" t="s">
        <v>203</v>
      </c>
      <c r="E24" s="86">
        <v>2800</v>
      </c>
      <c r="F24" s="60">
        <v>0</v>
      </c>
      <c r="G24" s="36">
        <f>E24*F24</f>
        <v>0</v>
      </c>
    </row>
    <row r="25" spans="1:7" x14ac:dyDescent="0.2">
      <c r="A25" s="109">
        <v>14</v>
      </c>
      <c r="B25" s="52" t="s">
        <v>188</v>
      </c>
      <c r="C25" s="53" t="s">
        <v>26</v>
      </c>
      <c r="D25" s="54" t="s">
        <v>204</v>
      </c>
      <c r="E25" s="83">
        <v>28</v>
      </c>
      <c r="F25" s="60">
        <v>0</v>
      </c>
      <c r="G25" s="87">
        <f>E25*F25</f>
        <v>0</v>
      </c>
    </row>
    <row r="26" spans="1:7" x14ac:dyDescent="0.2">
      <c r="A26" s="34">
        <v>15</v>
      </c>
      <c r="B26" s="52" t="s">
        <v>189</v>
      </c>
      <c r="C26" s="53" t="s">
        <v>28</v>
      </c>
      <c r="D26" s="54" t="s">
        <v>205</v>
      </c>
      <c r="E26" s="83">
        <v>1400</v>
      </c>
      <c r="F26" s="60">
        <v>0</v>
      </c>
      <c r="G26" s="87">
        <f>E26*F26</f>
        <v>0</v>
      </c>
    </row>
    <row r="27" spans="1:7" x14ac:dyDescent="0.2">
      <c r="A27" s="37"/>
      <c r="B27" s="49" t="s">
        <v>176</v>
      </c>
      <c r="C27" s="50"/>
      <c r="D27" s="58"/>
      <c r="E27" s="119"/>
      <c r="F27" s="51"/>
      <c r="G27" s="59"/>
    </row>
    <row r="28" spans="1:7" x14ac:dyDescent="0.2">
      <c r="A28" s="34">
        <v>23</v>
      </c>
      <c r="B28" s="52" t="s">
        <v>183</v>
      </c>
      <c r="C28" s="41" t="s">
        <v>20</v>
      </c>
      <c r="D28" s="57" t="s">
        <v>207</v>
      </c>
      <c r="E28" s="83">
        <v>25.2</v>
      </c>
      <c r="F28" s="101">
        <v>0</v>
      </c>
      <c r="G28" s="36">
        <f t="shared" ref="G28:G30" si="3">E28*F28</f>
        <v>0</v>
      </c>
    </row>
    <row r="29" spans="1:7" x14ac:dyDescent="0.2">
      <c r="A29" s="34">
        <v>24</v>
      </c>
      <c r="B29" s="52" t="s">
        <v>78</v>
      </c>
      <c r="C29" s="41" t="s">
        <v>20</v>
      </c>
      <c r="D29" s="57" t="s">
        <v>208</v>
      </c>
      <c r="E29" s="86">
        <v>3.36</v>
      </c>
      <c r="F29" s="60">
        <v>0</v>
      </c>
      <c r="G29" s="36">
        <f t="shared" si="3"/>
        <v>0</v>
      </c>
    </row>
    <row r="30" spans="1:7" ht="25.5" x14ac:dyDescent="0.2">
      <c r="A30" s="34">
        <v>25</v>
      </c>
      <c r="B30" s="67" t="s">
        <v>184</v>
      </c>
      <c r="C30" s="41" t="s">
        <v>26</v>
      </c>
      <c r="D30" s="57" t="s">
        <v>209</v>
      </c>
      <c r="E30" s="86">
        <v>168</v>
      </c>
      <c r="F30" s="60">
        <v>0</v>
      </c>
      <c r="G30" s="36">
        <f t="shared" si="3"/>
        <v>0</v>
      </c>
    </row>
    <row r="31" spans="1:7" ht="25.5" x14ac:dyDescent="0.2">
      <c r="A31" s="34">
        <v>26</v>
      </c>
      <c r="B31" s="67" t="s">
        <v>304</v>
      </c>
      <c r="C31" s="41" t="s">
        <v>19</v>
      </c>
      <c r="D31" s="57" t="s">
        <v>210</v>
      </c>
      <c r="E31" s="86">
        <v>3.36</v>
      </c>
      <c r="F31" s="60">
        <v>0</v>
      </c>
      <c r="G31" s="36">
        <f>E31*F31</f>
        <v>0</v>
      </c>
    </row>
    <row r="32" spans="1:7" x14ac:dyDescent="0.2">
      <c r="A32" s="34">
        <v>27</v>
      </c>
      <c r="B32" s="52" t="s">
        <v>185</v>
      </c>
      <c r="C32" s="41" t="s">
        <v>28</v>
      </c>
      <c r="D32" s="57" t="s">
        <v>211</v>
      </c>
      <c r="E32" s="86">
        <v>3360</v>
      </c>
      <c r="F32" s="60">
        <v>0</v>
      </c>
      <c r="G32" s="36">
        <f>E32*F32</f>
        <v>0</v>
      </c>
    </row>
    <row r="33" spans="1:7" x14ac:dyDescent="0.2">
      <c r="A33" s="37"/>
      <c r="B33" s="49" t="s">
        <v>32</v>
      </c>
      <c r="C33" s="50"/>
      <c r="D33" s="58"/>
      <c r="E33" s="119"/>
      <c r="F33" s="51"/>
      <c r="G33" s="59"/>
    </row>
    <row r="34" spans="1:7" x14ac:dyDescent="0.2">
      <c r="A34" s="34">
        <v>32</v>
      </c>
      <c r="B34" s="67" t="s">
        <v>301</v>
      </c>
      <c r="C34" s="41" t="s">
        <v>26</v>
      </c>
      <c r="D34" s="57" t="s">
        <v>213</v>
      </c>
      <c r="E34" s="83">
        <v>376</v>
      </c>
      <c r="F34" s="101">
        <v>0</v>
      </c>
      <c r="G34" s="36">
        <f t="shared" si="0"/>
        <v>0</v>
      </c>
    </row>
    <row r="35" spans="1:7" x14ac:dyDescent="0.2">
      <c r="A35" s="34">
        <v>33</v>
      </c>
      <c r="B35" s="52" t="s">
        <v>190</v>
      </c>
      <c r="C35" s="41" t="s">
        <v>20</v>
      </c>
      <c r="D35" s="57" t="s">
        <v>214</v>
      </c>
      <c r="E35" s="83">
        <v>18.8</v>
      </c>
      <c r="F35" s="101">
        <v>0</v>
      </c>
      <c r="G35" s="36">
        <f t="shared" si="0"/>
        <v>0</v>
      </c>
    </row>
    <row r="36" spans="1:7" ht="25.5" x14ac:dyDescent="0.2">
      <c r="A36" s="34">
        <v>34</v>
      </c>
      <c r="B36" s="67" t="s">
        <v>302</v>
      </c>
      <c r="C36" s="41" t="s">
        <v>19</v>
      </c>
      <c r="D36" s="57" t="s">
        <v>303</v>
      </c>
      <c r="E36" s="86">
        <v>2.7</v>
      </c>
      <c r="F36" s="60">
        <v>0</v>
      </c>
      <c r="G36" s="36">
        <f t="shared" si="0"/>
        <v>0</v>
      </c>
    </row>
    <row r="37" spans="1:7" x14ac:dyDescent="0.2">
      <c r="A37" s="34">
        <v>35</v>
      </c>
      <c r="B37" s="52" t="s">
        <v>305</v>
      </c>
      <c r="C37" s="41" t="s">
        <v>28</v>
      </c>
      <c r="D37" s="57" t="s">
        <v>306</v>
      </c>
      <c r="E37" s="86">
        <v>3760</v>
      </c>
      <c r="F37" s="60">
        <v>0</v>
      </c>
      <c r="G37" s="36">
        <f>E37*F37</f>
        <v>0</v>
      </c>
    </row>
    <row r="38" spans="1:7" x14ac:dyDescent="0.2">
      <c r="A38" s="37"/>
      <c r="B38" s="49" t="s">
        <v>80</v>
      </c>
      <c r="C38" s="50"/>
      <c r="D38" s="58"/>
      <c r="E38" s="119"/>
      <c r="F38" s="51"/>
      <c r="G38" s="59"/>
    </row>
    <row r="39" spans="1:7" ht="25.5" x14ac:dyDescent="0.2">
      <c r="A39" s="34">
        <v>39</v>
      </c>
      <c r="B39" s="67" t="s">
        <v>81</v>
      </c>
      <c r="C39" s="41" t="s">
        <v>26</v>
      </c>
      <c r="D39" s="57" t="s">
        <v>310</v>
      </c>
      <c r="E39" s="83">
        <v>136</v>
      </c>
      <c r="F39" s="60">
        <v>0</v>
      </c>
      <c r="G39" s="36">
        <f t="shared" ref="G39:G46" si="4">E39*F39</f>
        <v>0</v>
      </c>
    </row>
    <row r="40" spans="1:7" x14ac:dyDescent="0.2">
      <c r="A40" s="34">
        <v>40</v>
      </c>
      <c r="B40" s="67" t="s">
        <v>82</v>
      </c>
      <c r="C40" s="41" t="s">
        <v>26</v>
      </c>
      <c r="D40" s="57" t="s">
        <v>321</v>
      </c>
      <c r="E40" s="83">
        <v>104</v>
      </c>
      <c r="F40" s="60">
        <v>0</v>
      </c>
      <c r="G40" s="36">
        <f t="shared" si="4"/>
        <v>0</v>
      </c>
    </row>
    <row r="41" spans="1:7" ht="25.5" x14ac:dyDescent="0.2">
      <c r="A41" s="34">
        <v>41</v>
      </c>
      <c r="B41" s="67" t="s">
        <v>83</v>
      </c>
      <c r="C41" s="41" t="s">
        <v>27</v>
      </c>
      <c r="D41" s="57" t="s">
        <v>309</v>
      </c>
      <c r="E41" s="83">
        <v>336</v>
      </c>
      <c r="F41" s="60">
        <v>0</v>
      </c>
      <c r="G41" s="36">
        <f t="shared" si="4"/>
        <v>0</v>
      </c>
    </row>
    <row r="42" spans="1:7" x14ac:dyDescent="0.2">
      <c r="A42" s="34">
        <v>42</v>
      </c>
      <c r="B42" s="67" t="s">
        <v>84</v>
      </c>
      <c r="C42" s="41" t="s">
        <v>26</v>
      </c>
      <c r="D42" s="57" t="s">
        <v>297</v>
      </c>
      <c r="E42" s="83">
        <v>8</v>
      </c>
      <c r="F42" s="60">
        <v>0</v>
      </c>
      <c r="G42" s="36">
        <f t="shared" si="4"/>
        <v>0</v>
      </c>
    </row>
    <row r="43" spans="1:7" x14ac:dyDescent="0.2">
      <c r="A43" s="34">
        <v>43</v>
      </c>
      <c r="B43" s="67" t="s">
        <v>85</v>
      </c>
      <c r="C43" s="41" t="s">
        <v>33</v>
      </c>
      <c r="D43" s="57" t="s">
        <v>87</v>
      </c>
      <c r="E43" s="83">
        <v>1</v>
      </c>
      <c r="F43" s="60">
        <v>0</v>
      </c>
      <c r="G43" s="36">
        <f t="shared" si="4"/>
        <v>0</v>
      </c>
    </row>
    <row r="44" spans="1:7" x14ac:dyDescent="0.2">
      <c r="A44" s="37"/>
      <c r="B44" s="49" t="s">
        <v>179</v>
      </c>
      <c r="C44" s="50"/>
      <c r="D44" s="58"/>
      <c r="E44" s="119"/>
      <c r="F44" s="51"/>
      <c r="G44" s="139"/>
    </row>
    <row r="45" spans="1:7" x14ac:dyDescent="0.2">
      <c r="A45" s="34">
        <v>44</v>
      </c>
      <c r="B45" s="67" t="s">
        <v>180</v>
      </c>
      <c r="C45" s="53" t="s">
        <v>33</v>
      </c>
      <c r="D45" s="54" t="s">
        <v>87</v>
      </c>
      <c r="E45" s="83">
        <v>1</v>
      </c>
      <c r="F45" s="60">
        <v>0</v>
      </c>
      <c r="G45" s="36">
        <f t="shared" si="4"/>
        <v>0</v>
      </c>
    </row>
    <row r="46" spans="1:7" x14ac:dyDescent="0.2">
      <c r="A46" s="34">
        <v>45</v>
      </c>
      <c r="B46" s="134" t="s">
        <v>181</v>
      </c>
      <c r="C46" s="53" t="s">
        <v>19</v>
      </c>
      <c r="D46" s="57" t="s">
        <v>311</v>
      </c>
      <c r="E46" s="83">
        <v>1.6E-2</v>
      </c>
      <c r="F46" s="128">
        <v>0</v>
      </c>
      <c r="G46" s="36">
        <f t="shared" si="4"/>
        <v>0</v>
      </c>
    </row>
    <row r="47" spans="1:7" x14ac:dyDescent="0.2">
      <c r="A47" s="37"/>
      <c r="B47" s="49" t="s">
        <v>333</v>
      </c>
      <c r="C47" s="50"/>
      <c r="D47" s="58"/>
      <c r="E47" s="119"/>
      <c r="F47" s="51"/>
      <c r="G47" s="139"/>
    </row>
    <row r="48" spans="1:7" x14ac:dyDescent="0.2">
      <c r="A48" s="156">
        <v>46</v>
      </c>
      <c r="B48" s="157" t="s">
        <v>334</v>
      </c>
      <c r="C48" s="158" t="s">
        <v>33</v>
      </c>
      <c r="D48" s="159" t="s">
        <v>87</v>
      </c>
      <c r="E48" s="90">
        <v>1</v>
      </c>
      <c r="F48" s="160">
        <v>0</v>
      </c>
      <c r="G48" s="161">
        <f>E48*F48</f>
        <v>0</v>
      </c>
    </row>
    <row r="49" spans="1:7" s="7" customFormat="1" ht="15.75" thickBot="1" x14ac:dyDescent="0.3">
      <c r="A49" s="140"/>
      <c r="B49" s="141" t="s">
        <v>43</v>
      </c>
      <c r="C49" s="142"/>
      <c r="D49" s="142"/>
      <c r="E49" s="143"/>
      <c r="F49" s="144"/>
      <c r="G49" s="74">
        <f>SUM(G8:G48)</f>
        <v>0</v>
      </c>
    </row>
    <row r="50" spans="1:7" s="3" customFormat="1" ht="12" x14ac:dyDescent="0.2">
      <c r="A50" s="106"/>
      <c r="B50" s="46"/>
      <c r="C50" s="47"/>
      <c r="D50" s="47"/>
      <c r="E50" s="120"/>
      <c r="F50" s="99"/>
      <c r="G50" s="4"/>
    </row>
    <row r="51" spans="1:7" x14ac:dyDescent="0.2">
      <c r="A51" s="105"/>
      <c r="B51" s="45"/>
      <c r="C51" s="4"/>
      <c r="D51" s="4"/>
      <c r="E51" s="118"/>
      <c r="F51" s="97"/>
      <c r="G51" s="4"/>
    </row>
    <row r="52" spans="1:7" x14ac:dyDescent="0.2">
      <c r="A52" s="105"/>
      <c r="B52" s="45"/>
      <c r="C52" s="4"/>
      <c r="D52" s="4"/>
      <c r="E52" s="118"/>
      <c r="F52" s="97"/>
      <c r="G52" s="4"/>
    </row>
    <row r="53" spans="1:7" x14ac:dyDescent="0.2">
      <c r="A53" s="105"/>
      <c r="B53" s="45"/>
      <c r="C53" s="4"/>
      <c r="D53" s="4"/>
      <c r="E53" s="118"/>
      <c r="F53" s="97"/>
      <c r="G53" s="4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8"/>
  <sheetViews>
    <sheetView zoomScaleNormal="100" workbookViewId="0">
      <pane ySplit="7" topLeftCell="A8" activePane="bottomLeft" state="frozen"/>
      <selection pane="bottomLeft" activeCell="F57" sqref="F57"/>
    </sheetView>
  </sheetViews>
  <sheetFormatPr defaultColWidth="9.140625" defaultRowHeight="12.75" x14ac:dyDescent="0.2"/>
  <cols>
    <col min="1" max="1" width="12.28515625" style="2" customWidth="1"/>
    <col min="2" max="2" width="56.42578125" style="76" customWidth="1"/>
    <col min="3" max="3" width="10.5703125" style="2" customWidth="1"/>
    <col min="4" max="4" width="17.85546875" style="75" customWidth="1"/>
    <col min="5" max="5" width="10" style="114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113</v>
      </c>
      <c r="C5" s="9"/>
      <c r="D5" s="13"/>
      <c r="E5" s="9"/>
      <c r="F5" s="91"/>
      <c r="G5" s="91"/>
    </row>
    <row r="6" spans="1:7" ht="13.5" thickBot="1" x14ac:dyDescent="0.25">
      <c r="A6" s="92"/>
    </row>
    <row r="7" spans="1:7" x14ac:dyDescent="0.2">
      <c r="A7" s="180" t="s">
        <v>29</v>
      </c>
      <c r="B7" s="181" t="s">
        <v>13</v>
      </c>
      <c r="C7" s="136" t="s">
        <v>9</v>
      </c>
      <c r="D7" s="182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93"/>
      <c r="B8" s="85" t="s">
        <v>4</v>
      </c>
      <c r="C8" s="78"/>
      <c r="D8" s="79"/>
      <c r="E8" s="84"/>
      <c r="F8" s="107"/>
      <c r="G8" s="80"/>
    </row>
    <row r="9" spans="1:7" ht="25.5" x14ac:dyDescent="0.2">
      <c r="A9" s="94" t="s">
        <v>30</v>
      </c>
      <c r="B9" s="133" t="s">
        <v>174</v>
      </c>
      <c r="C9" s="55" t="s">
        <v>26</v>
      </c>
      <c r="D9" s="82" t="s">
        <v>193</v>
      </c>
      <c r="E9" s="83">
        <v>47</v>
      </c>
      <c r="F9" s="60">
        <v>0</v>
      </c>
      <c r="G9" s="36">
        <f>E9*F9</f>
        <v>0</v>
      </c>
    </row>
    <row r="10" spans="1:7" s="56" customFormat="1" ht="25.5" x14ac:dyDescent="0.2">
      <c r="A10" s="6">
        <v>184802111</v>
      </c>
      <c r="B10" s="81" t="s">
        <v>108</v>
      </c>
      <c r="C10" s="43" t="s">
        <v>18</v>
      </c>
      <c r="D10" s="77" t="s">
        <v>256</v>
      </c>
      <c r="E10" s="86">
        <v>8580</v>
      </c>
      <c r="F10" s="66">
        <v>0</v>
      </c>
      <c r="G10" s="36">
        <f>E10*F10</f>
        <v>0</v>
      </c>
    </row>
    <row r="11" spans="1:7" x14ac:dyDescent="0.2">
      <c r="A11" s="6">
        <v>183403114</v>
      </c>
      <c r="B11" s="81" t="s">
        <v>241</v>
      </c>
      <c r="C11" s="43" t="s">
        <v>18</v>
      </c>
      <c r="D11" s="77" t="s">
        <v>256</v>
      </c>
      <c r="E11" s="86">
        <v>8580</v>
      </c>
      <c r="F11" s="66">
        <v>0</v>
      </c>
      <c r="G11" s="36">
        <f t="shared" ref="G11:G13" si="0">E11*F11</f>
        <v>0</v>
      </c>
    </row>
    <row r="12" spans="1:7" x14ac:dyDescent="0.2">
      <c r="A12" s="6">
        <v>183403153</v>
      </c>
      <c r="B12" s="81" t="s">
        <v>109</v>
      </c>
      <c r="C12" s="43" t="s">
        <v>18</v>
      </c>
      <c r="D12" s="77" t="s">
        <v>255</v>
      </c>
      <c r="E12" s="86">
        <v>17160</v>
      </c>
      <c r="F12" s="66">
        <v>0</v>
      </c>
      <c r="G12" s="36">
        <f t="shared" si="0"/>
        <v>0</v>
      </c>
    </row>
    <row r="13" spans="1:7" x14ac:dyDescent="0.2">
      <c r="A13" s="6">
        <v>183403161</v>
      </c>
      <c r="B13" s="81" t="s">
        <v>88</v>
      </c>
      <c r="C13" s="43" t="s">
        <v>18</v>
      </c>
      <c r="D13" s="77" t="s">
        <v>256</v>
      </c>
      <c r="E13" s="86">
        <v>8580</v>
      </c>
      <c r="F13" s="66">
        <v>0</v>
      </c>
      <c r="G13" s="36">
        <f t="shared" si="0"/>
        <v>0</v>
      </c>
    </row>
    <row r="14" spans="1:7" x14ac:dyDescent="0.2">
      <c r="A14" s="93"/>
      <c r="B14" s="85" t="s">
        <v>5</v>
      </c>
      <c r="C14" s="78"/>
      <c r="D14" s="79"/>
      <c r="E14" s="84"/>
      <c r="F14" s="107"/>
      <c r="G14" s="80"/>
    </row>
    <row r="15" spans="1:7" ht="25.5" x14ac:dyDescent="0.2">
      <c r="A15" s="6">
        <v>181451121</v>
      </c>
      <c r="B15" s="81" t="s">
        <v>89</v>
      </c>
      <c r="C15" s="43" t="s">
        <v>18</v>
      </c>
      <c r="D15" s="77" t="s">
        <v>256</v>
      </c>
      <c r="E15" s="86">
        <v>8580</v>
      </c>
      <c r="F15" s="66">
        <v>0</v>
      </c>
      <c r="G15" s="36">
        <f t="shared" ref="G15:G19" si="1">E15*F15</f>
        <v>0</v>
      </c>
    </row>
    <row r="16" spans="1:7" x14ac:dyDescent="0.2">
      <c r="A16" s="6">
        <v>185803211</v>
      </c>
      <c r="B16" s="81" t="s">
        <v>90</v>
      </c>
      <c r="C16" s="43" t="s">
        <v>18</v>
      </c>
      <c r="D16" s="77" t="s">
        <v>256</v>
      </c>
      <c r="E16" s="86">
        <v>8580</v>
      </c>
      <c r="F16" s="66">
        <v>0</v>
      </c>
      <c r="G16" s="36">
        <f t="shared" si="1"/>
        <v>0</v>
      </c>
    </row>
    <row r="17" spans="1:7" ht="25.5" x14ac:dyDescent="0.2">
      <c r="A17" s="183">
        <v>111151231</v>
      </c>
      <c r="B17" s="81" t="s">
        <v>253</v>
      </c>
      <c r="C17" s="43" t="s">
        <v>18</v>
      </c>
      <c r="D17" s="77" t="s">
        <v>255</v>
      </c>
      <c r="E17" s="86">
        <v>17160</v>
      </c>
      <c r="F17" s="66">
        <v>0</v>
      </c>
      <c r="G17" s="36">
        <f t="shared" si="1"/>
        <v>0</v>
      </c>
    </row>
    <row r="18" spans="1:7" x14ac:dyDescent="0.2">
      <c r="A18" s="93"/>
      <c r="B18" s="85" t="s">
        <v>6</v>
      </c>
      <c r="C18" s="78"/>
      <c r="D18" s="79"/>
      <c r="E18" s="84"/>
      <c r="F18" s="107"/>
      <c r="G18" s="184"/>
    </row>
    <row r="19" spans="1:7" x14ac:dyDescent="0.2">
      <c r="A19" s="94" t="s">
        <v>30</v>
      </c>
      <c r="B19" s="133" t="s">
        <v>237</v>
      </c>
      <c r="C19" s="55" t="s">
        <v>26</v>
      </c>
      <c r="D19" s="82" t="s">
        <v>204</v>
      </c>
      <c r="E19" s="83">
        <v>28</v>
      </c>
      <c r="F19" s="60">
        <v>0</v>
      </c>
      <c r="G19" s="36">
        <f t="shared" si="1"/>
        <v>0</v>
      </c>
    </row>
    <row r="20" spans="1:7" ht="25.5" x14ac:dyDescent="0.2">
      <c r="A20" s="6">
        <v>183101115</v>
      </c>
      <c r="B20" s="81" t="s">
        <v>91</v>
      </c>
      <c r="C20" s="43" t="s">
        <v>26</v>
      </c>
      <c r="D20" s="77" t="s">
        <v>204</v>
      </c>
      <c r="E20" s="86">
        <v>28</v>
      </c>
      <c r="F20" s="66">
        <v>0</v>
      </c>
      <c r="G20" s="36">
        <f t="shared" ref="G20" si="2">E20*F20</f>
        <v>0</v>
      </c>
    </row>
    <row r="21" spans="1:7" ht="25.5" x14ac:dyDescent="0.2">
      <c r="A21" s="6">
        <v>184102114</v>
      </c>
      <c r="B21" s="81" t="s">
        <v>94</v>
      </c>
      <c r="C21" s="43" t="s">
        <v>26</v>
      </c>
      <c r="D21" s="77" t="s">
        <v>204</v>
      </c>
      <c r="E21" s="86">
        <v>28</v>
      </c>
      <c r="F21" s="66">
        <v>0</v>
      </c>
      <c r="G21" s="36">
        <f t="shared" ref="G21" si="3">E21*F21</f>
        <v>0</v>
      </c>
    </row>
    <row r="22" spans="1:7" ht="25.5" x14ac:dyDescent="0.2">
      <c r="A22" s="6">
        <v>185802114</v>
      </c>
      <c r="B22" s="81" t="s">
        <v>102</v>
      </c>
      <c r="C22" s="43" t="s">
        <v>0</v>
      </c>
      <c r="D22" s="77" t="s">
        <v>257</v>
      </c>
      <c r="E22" s="86">
        <v>1.1199999999999999E-3</v>
      </c>
      <c r="F22" s="66">
        <v>0</v>
      </c>
      <c r="G22" s="36">
        <f t="shared" ref="G22:G23" si="4">E22*F22</f>
        <v>0</v>
      </c>
    </row>
    <row r="23" spans="1:7" ht="25.5" x14ac:dyDescent="0.2">
      <c r="A23" s="6">
        <v>185802114</v>
      </c>
      <c r="B23" s="81" t="s">
        <v>103</v>
      </c>
      <c r="C23" s="43" t="s">
        <v>0</v>
      </c>
      <c r="D23" s="77" t="s">
        <v>258</v>
      </c>
      <c r="E23" s="86">
        <v>8.3999999999999995E-3</v>
      </c>
      <c r="F23" s="66">
        <v>0</v>
      </c>
      <c r="G23" s="36">
        <f t="shared" si="4"/>
        <v>0</v>
      </c>
    </row>
    <row r="24" spans="1:7" x14ac:dyDescent="0.2">
      <c r="A24" s="6">
        <v>184215133</v>
      </c>
      <c r="B24" s="81" t="s">
        <v>99</v>
      </c>
      <c r="C24" s="43" t="s">
        <v>26</v>
      </c>
      <c r="D24" s="77" t="s">
        <v>204</v>
      </c>
      <c r="E24" s="86">
        <v>28</v>
      </c>
      <c r="F24" s="66">
        <v>0</v>
      </c>
      <c r="G24" s="36">
        <f t="shared" ref="G24:G32" si="5">E24*F24</f>
        <v>0</v>
      </c>
    </row>
    <row r="25" spans="1:7" x14ac:dyDescent="0.2">
      <c r="A25" s="6">
        <v>184501141</v>
      </c>
      <c r="B25" s="81" t="s">
        <v>238</v>
      </c>
      <c r="C25" s="43" t="s">
        <v>18</v>
      </c>
      <c r="D25" s="57" t="s">
        <v>199</v>
      </c>
      <c r="E25" s="86">
        <v>29.4</v>
      </c>
      <c r="F25" s="66">
        <v>0</v>
      </c>
      <c r="G25" s="36">
        <f t="shared" si="5"/>
        <v>0</v>
      </c>
    </row>
    <row r="26" spans="1:7" ht="25.5" x14ac:dyDescent="0.2">
      <c r="A26" s="6">
        <v>184813134</v>
      </c>
      <c r="B26" s="81" t="s">
        <v>106</v>
      </c>
      <c r="C26" s="43" t="s">
        <v>34</v>
      </c>
      <c r="D26" s="77" t="s">
        <v>260</v>
      </c>
      <c r="E26" s="86">
        <v>0.28000000000000003</v>
      </c>
      <c r="F26" s="66">
        <v>0</v>
      </c>
      <c r="G26" s="36">
        <f t="shared" si="5"/>
        <v>0</v>
      </c>
    </row>
    <row r="27" spans="1:7" ht="25.5" x14ac:dyDescent="0.2">
      <c r="A27" s="6">
        <v>184813121</v>
      </c>
      <c r="B27" s="81" t="s">
        <v>104</v>
      </c>
      <c r="C27" s="43" t="s">
        <v>26</v>
      </c>
      <c r="D27" s="77" t="s">
        <v>204</v>
      </c>
      <c r="E27" s="86">
        <v>28</v>
      </c>
      <c r="F27" s="66">
        <v>0</v>
      </c>
      <c r="G27" s="36">
        <f t="shared" si="5"/>
        <v>0</v>
      </c>
    </row>
    <row r="28" spans="1:7" x14ac:dyDescent="0.2">
      <c r="A28" s="6">
        <v>184911421</v>
      </c>
      <c r="B28" s="81" t="s">
        <v>243</v>
      </c>
      <c r="C28" s="43" t="s">
        <v>18</v>
      </c>
      <c r="D28" s="77" t="s">
        <v>259</v>
      </c>
      <c r="E28" s="86">
        <v>28</v>
      </c>
      <c r="F28" s="66">
        <v>0</v>
      </c>
      <c r="G28" s="36">
        <f t="shared" si="5"/>
        <v>0</v>
      </c>
    </row>
    <row r="29" spans="1:7" x14ac:dyDescent="0.2">
      <c r="A29" s="6">
        <v>185804312</v>
      </c>
      <c r="B29" s="81" t="s">
        <v>247</v>
      </c>
      <c r="C29" s="43" t="s">
        <v>19</v>
      </c>
      <c r="D29" s="77" t="s">
        <v>261</v>
      </c>
      <c r="E29" s="86">
        <v>2.8</v>
      </c>
      <c r="F29" s="66">
        <v>0</v>
      </c>
      <c r="G29" s="36">
        <f t="shared" si="5"/>
        <v>0</v>
      </c>
    </row>
    <row r="30" spans="1:7" x14ac:dyDescent="0.2">
      <c r="A30" s="6">
        <v>185851121</v>
      </c>
      <c r="B30" s="81" t="s">
        <v>35</v>
      </c>
      <c r="C30" s="43" t="s">
        <v>19</v>
      </c>
      <c r="D30" s="77" t="s">
        <v>261</v>
      </c>
      <c r="E30" s="86">
        <v>2.8</v>
      </c>
      <c r="F30" s="66">
        <v>0</v>
      </c>
      <c r="G30" s="36">
        <f t="shared" si="5"/>
        <v>0</v>
      </c>
    </row>
    <row r="31" spans="1:7" s="56" customFormat="1" x14ac:dyDescent="0.2">
      <c r="A31" s="94" t="s">
        <v>30</v>
      </c>
      <c r="B31" s="81" t="s">
        <v>110</v>
      </c>
      <c r="C31" s="55" t="s">
        <v>26</v>
      </c>
      <c r="D31" s="82" t="s">
        <v>204</v>
      </c>
      <c r="E31" s="83">
        <v>28</v>
      </c>
      <c r="F31" s="60">
        <v>0</v>
      </c>
      <c r="G31" s="87">
        <f t="shared" si="5"/>
        <v>0</v>
      </c>
    </row>
    <row r="32" spans="1:7" s="56" customFormat="1" x14ac:dyDescent="0.2">
      <c r="A32" s="94">
        <v>185804312</v>
      </c>
      <c r="B32" s="81" t="s">
        <v>248</v>
      </c>
      <c r="C32" s="55" t="s">
        <v>26</v>
      </c>
      <c r="D32" s="82" t="s">
        <v>262</v>
      </c>
      <c r="E32" s="83">
        <v>1.4</v>
      </c>
      <c r="F32" s="60">
        <v>0</v>
      </c>
      <c r="G32" s="87">
        <f t="shared" si="5"/>
        <v>0</v>
      </c>
    </row>
    <row r="33" spans="1:8" s="56" customFormat="1" x14ac:dyDescent="0.2">
      <c r="A33" s="6">
        <v>185851121</v>
      </c>
      <c r="B33" s="81" t="s">
        <v>35</v>
      </c>
      <c r="C33" s="43" t="s">
        <v>19</v>
      </c>
      <c r="D33" s="82" t="s">
        <v>262</v>
      </c>
      <c r="E33" s="86">
        <v>1.4</v>
      </c>
      <c r="F33" s="66">
        <v>0</v>
      </c>
      <c r="G33" s="36">
        <f t="shared" ref="G33" si="6">E33*F33</f>
        <v>0</v>
      </c>
    </row>
    <row r="34" spans="1:8" x14ac:dyDescent="0.2">
      <c r="A34" s="93"/>
      <c r="B34" s="85" t="s">
        <v>176</v>
      </c>
      <c r="C34" s="78"/>
      <c r="D34" s="79"/>
      <c r="E34" s="84"/>
      <c r="F34" s="107"/>
      <c r="G34" s="184"/>
    </row>
    <row r="35" spans="1:8" x14ac:dyDescent="0.2">
      <c r="A35" s="94" t="s">
        <v>30</v>
      </c>
      <c r="B35" s="133" t="s">
        <v>237</v>
      </c>
      <c r="C35" s="55" t="s">
        <v>26</v>
      </c>
      <c r="D35" s="82" t="s">
        <v>264</v>
      </c>
      <c r="E35" s="83">
        <v>168</v>
      </c>
      <c r="F35" s="60">
        <v>0</v>
      </c>
      <c r="G35" s="36">
        <f t="shared" ref="G35:G37" si="7">E35*F35</f>
        <v>0</v>
      </c>
      <c r="H35" s="56"/>
    </row>
    <row r="36" spans="1:8" ht="25.5" x14ac:dyDescent="0.2">
      <c r="A36" s="183">
        <v>183101113</v>
      </c>
      <c r="B36" s="81" t="s">
        <v>93</v>
      </c>
      <c r="C36" s="43" t="s">
        <v>26</v>
      </c>
      <c r="D36" s="77" t="s">
        <v>264</v>
      </c>
      <c r="E36" s="86">
        <v>168</v>
      </c>
      <c r="F36" s="66">
        <v>0</v>
      </c>
      <c r="G36" s="36">
        <f t="shared" si="7"/>
        <v>0</v>
      </c>
    </row>
    <row r="37" spans="1:8" ht="25.5" x14ac:dyDescent="0.2">
      <c r="A37" s="6">
        <v>184102110</v>
      </c>
      <c r="B37" s="81" t="s">
        <v>96</v>
      </c>
      <c r="C37" s="43" t="s">
        <v>26</v>
      </c>
      <c r="D37" s="77" t="s">
        <v>264</v>
      </c>
      <c r="E37" s="86">
        <v>168</v>
      </c>
      <c r="F37" s="66">
        <v>0</v>
      </c>
      <c r="G37" s="36">
        <f t="shared" si="7"/>
        <v>0</v>
      </c>
    </row>
    <row r="38" spans="1:8" ht="25.5" x14ac:dyDescent="0.2">
      <c r="A38" s="6">
        <v>185802114</v>
      </c>
      <c r="B38" s="81" t="s">
        <v>102</v>
      </c>
      <c r="C38" s="43" t="s">
        <v>0</v>
      </c>
      <c r="D38" s="77" t="s">
        <v>265</v>
      </c>
      <c r="E38" s="86">
        <v>3.3600000000000001E-3</v>
      </c>
      <c r="F38" s="66">
        <v>0</v>
      </c>
      <c r="G38" s="36">
        <f>E38*F38</f>
        <v>0</v>
      </c>
    </row>
    <row r="39" spans="1:8" ht="25.5" x14ac:dyDescent="0.2">
      <c r="A39" s="6">
        <v>185802114</v>
      </c>
      <c r="B39" s="81" t="s">
        <v>103</v>
      </c>
      <c r="C39" s="43" t="s">
        <v>0</v>
      </c>
      <c r="D39" s="77" t="s">
        <v>266</v>
      </c>
      <c r="E39" s="86">
        <v>2.52E-2</v>
      </c>
      <c r="F39" s="66">
        <v>0</v>
      </c>
      <c r="G39" s="36">
        <f>E39*F39</f>
        <v>0</v>
      </c>
    </row>
    <row r="40" spans="1:8" x14ac:dyDescent="0.2">
      <c r="A40" s="6">
        <v>184215112</v>
      </c>
      <c r="B40" s="81" t="s">
        <v>100</v>
      </c>
      <c r="C40" s="43" t="s">
        <v>26</v>
      </c>
      <c r="D40" s="77" t="s">
        <v>264</v>
      </c>
      <c r="E40" s="86">
        <v>168</v>
      </c>
      <c r="F40" s="66">
        <v>0</v>
      </c>
      <c r="G40" s="36">
        <f t="shared" ref="G40:G43" si="8">E40*F40</f>
        <v>0</v>
      </c>
    </row>
    <row r="41" spans="1:8" x14ac:dyDescent="0.2">
      <c r="A41" s="6">
        <v>184911421</v>
      </c>
      <c r="B41" s="81" t="s">
        <v>243</v>
      </c>
      <c r="C41" s="43" t="s">
        <v>18</v>
      </c>
      <c r="D41" s="77" t="s">
        <v>328</v>
      </c>
      <c r="E41" s="86">
        <v>42</v>
      </c>
      <c r="F41" s="66">
        <v>0</v>
      </c>
      <c r="G41" s="36">
        <f t="shared" si="8"/>
        <v>0</v>
      </c>
    </row>
    <row r="42" spans="1:8" x14ac:dyDescent="0.2">
      <c r="A42" s="6">
        <v>185804312</v>
      </c>
      <c r="B42" s="81" t="s">
        <v>244</v>
      </c>
      <c r="C42" s="43" t="s">
        <v>19</v>
      </c>
      <c r="D42" s="77" t="s">
        <v>267</v>
      </c>
      <c r="E42" s="86">
        <v>3.36</v>
      </c>
      <c r="F42" s="66">
        <v>0</v>
      </c>
      <c r="G42" s="36">
        <f t="shared" si="8"/>
        <v>0</v>
      </c>
    </row>
    <row r="43" spans="1:8" x14ac:dyDescent="0.2">
      <c r="A43" s="6">
        <v>185851121</v>
      </c>
      <c r="B43" s="81" t="s">
        <v>35</v>
      </c>
      <c r="C43" s="43" t="s">
        <v>19</v>
      </c>
      <c r="D43" s="77" t="s">
        <v>267</v>
      </c>
      <c r="E43" s="86">
        <v>3.36</v>
      </c>
      <c r="F43" s="66">
        <v>0</v>
      </c>
      <c r="G43" s="36">
        <f t="shared" si="8"/>
        <v>0</v>
      </c>
    </row>
    <row r="44" spans="1:8" x14ac:dyDescent="0.2">
      <c r="A44" s="93"/>
      <c r="B44" s="85" t="s">
        <v>7</v>
      </c>
      <c r="C44" s="78"/>
      <c r="D44" s="79"/>
      <c r="E44" s="84"/>
      <c r="F44" s="107"/>
      <c r="G44" s="184"/>
    </row>
    <row r="45" spans="1:8" x14ac:dyDescent="0.2">
      <c r="A45" s="94" t="s">
        <v>30</v>
      </c>
      <c r="B45" s="133" t="s">
        <v>239</v>
      </c>
      <c r="C45" s="55" t="s">
        <v>26</v>
      </c>
      <c r="D45" s="82" t="s">
        <v>269</v>
      </c>
      <c r="E45" s="83">
        <v>376</v>
      </c>
      <c r="F45" s="60">
        <v>0</v>
      </c>
      <c r="G45" s="36">
        <f t="shared" ref="G45" si="9">E45*F45</f>
        <v>0</v>
      </c>
    </row>
    <row r="46" spans="1:8" ht="25.5" x14ac:dyDescent="0.2">
      <c r="A46" s="6">
        <v>183111114</v>
      </c>
      <c r="B46" s="81" t="s">
        <v>92</v>
      </c>
      <c r="C46" s="43" t="s">
        <v>26</v>
      </c>
      <c r="D46" s="77" t="s">
        <v>269</v>
      </c>
      <c r="E46" s="86">
        <v>376</v>
      </c>
      <c r="F46" s="66">
        <v>0</v>
      </c>
      <c r="G46" s="36">
        <f t="shared" ref="G46" si="10">E46*F46</f>
        <v>0</v>
      </c>
    </row>
    <row r="47" spans="1:8" ht="25.5" x14ac:dyDescent="0.2">
      <c r="A47" s="6">
        <v>184102112</v>
      </c>
      <c r="B47" s="81" t="s">
        <v>97</v>
      </c>
      <c r="C47" s="43" t="s">
        <v>26</v>
      </c>
      <c r="D47" s="77" t="s">
        <v>269</v>
      </c>
      <c r="E47" s="86">
        <v>376</v>
      </c>
      <c r="F47" s="66">
        <v>0</v>
      </c>
      <c r="G47" s="36">
        <f t="shared" ref="G47:G48" si="11">E47*F47</f>
        <v>0</v>
      </c>
    </row>
    <row r="48" spans="1:8" x14ac:dyDescent="0.2">
      <c r="A48" s="6" t="s">
        <v>30</v>
      </c>
      <c r="B48" s="81" t="s">
        <v>331</v>
      </c>
      <c r="C48" s="43" t="s">
        <v>26</v>
      </c>
      <c r="D48" s="77" t="s">
        <v>269</v>
      </c>
      <c r="E48" s="86">
        <v>376</v>
      </c>
      <c r="F48" s="66">
        <v>0</v>
      </c>
      <c r="G48" s="36">
        <f t="shared" si="11"/>
        <v>0</v>
      </c>
    </row>
    <row r="49" spans="1:7" ht="25.5" x14ac:dyDescent="0.2">
      <c r="A49" s="6">
        <v>185802114</v>
      </c>
      <c r="B49" s="81" t="s">
        <v>103</v>
      </c>
      <c r="C49" s="43" t="s">
        <v>0</v>
      </c>
      <c r="D49" s="77" t="s">
        <v>270</v>
      </c>
      <c r="E49" s="86">
        <v>1.8800000000000001E-2</v>
      </c>
      <c r="F49" s="66">
        <v>0</v>
      </c>
      <c r="G49" s="36">
        <f>E49*F49</f>
        <v>0</v>
      </c>
    </row>
    <row r="50" spans="1:7" x14ac:dyDescent="0.2">
      <c r="A50" s="6">
        <v>184911421</v>
      </c>
      <c r="B50" s="81" t="s">
        <v>101</v>
      </c>
      <c r="C50" s="43" t="s">
        <v>18</v>
      </c>
      <c r="D50" s="77" t="s">
        <v>332</v>
      </c>
      <c r="E50" s="86">
        <v>33.840000000000003</v>
      </c>
      <c r="F50" s="66">
        <v>0</v>
      </c>
      <c r="G50" s="36">
        <f t="shared" ref="G50:G52" si="12">E50*F50</f>
        <v>0</v>
      </c>
    </row>
    <row r="51" spans="1:7" x14ac:dyDescent="0.2">
      <c r="A51" s="6">
        <v>185804312</v>
      </c>
      <c r="B51" s="81" t="s">
        <v>250</v>
      </c>
      <c r="C51" s="43" t="s">
        <v>19</v>
      </c>
      <c r="D51" s="77" t="s">
        <v>272</v>
      </c>
      <c r="E51" s="86">
        <v>3.76</v>
      </c>
      <c r="F51" s="66">
        <v>0</v>
      </c>
      <c r="G51" s="36">
        <f t="shared" si="12"/>
        <v>0</v>
      </c>
    </row>
    <row r="52" spans="1:7" x14ac:dyDescent="0.2">
      <c r="A52" s="6">
        <v>185851121</v>
      </c>
      <c r="B52" s="81" t="s">
        <v>35</v>
      </c>
      <c r="C52" s="43" t="s">
        <v>19</v>
      </c>
      <c r="D52" s="77" t="s">
        <v>272</v>
      </c>
      <c r="E52" s="86">
        <v>3.76</v>
      </c>
      <c r="F52" s="66">
        <v>0</v>
      </c>
      <c r="G52" s="36">
        <f t="shared" si="12"/>
        <v>0</v>
      </c>
    </row>
    <row r="53" spans="1:7" s="31" customFormat="1" x14ac:dyDescent="0.2">
      <c r="A53" s="93"/>
      <c r="B53" s="85" t="s">
        <v>80</v>
      </c>
      <c r="C53" s="51"/>
      <c r="D53" s="88"/>
      <c r="E53" s="116"/>
      <c r="F53" s="65"/>
      <c r="G53" s="59"/>
    </row>
    <row r="54" spans="1:7" s="89" customFormat="1" x14ac:dyDescent="0.2">
      <c r="A54" s="108" t="s">
        <v>30</v>
      </c>
      <c r="B54" s="81" t="s">
        <v>86</v>
      </c>
      <c r="C54" s="68" t="s">
        <v>16</v>
      </c>
      <c r="D54" s="82" t="s">
        <v>296</v>
      </c>
      <c r="E54" s="83">
        <v>336</v>
      </c>
      <c r="F54" s="60">
        <v>0</v>
      </c>
      <c r="G54" s="36">
        <f>E54*F54</f>
        <v>0</v>
      </c>
    </row>
    <row r="55" spans="1:7" s="89" customFormat="1" x14ac:dyDescent="0.2">
      <c r="A55" s="93"/>
      <c r="B55" s="85" t="s">
        <v>179</v>
      </c>
      <c r="C55" s="78"/>
      <c r="D55" s="79"/>
      <c r="E55" s="117"/>
      <c r="F55" s="107"/>
      <c r="G55" s="184"/>
    </row>
    <row r="56" spans="1:7" s="89" customFormat="1" x14ac:dyDescent="0.2">
      <c r="A56" s="108" t="s">
        <v>30</v>
      </c>
      <c r="B56" s="81" t="s">
        <v>240</v>
      </c>
      <c r="C56" s="68" t="s">
        <v>26</v>
      </c>
      <c r="D56" s="82" t="s">
        <v>275</v>
      </c>
      <c r="E56" s="83">
        <v>1</v>
      </c>
      <c r="F56" s="60">
        <v>0</v>
      </c>
      <c r="G56" s="36">
        <f t="shared" ref="G56" si="13">E56*F56</f>
        <v>0</v>
      </c>
    </row>
    <row r="57" spans="1:7" s="7" customFormat="1" ht="15.75" thickBot="1" x14ac:dyDescent="0.3">
      <c r="A57" s="25"/>
      <c r="B57" s="185" t="s">
        <v>44</v>
      </c>
      <c r="C57" s="186"/>
      <c r="D57" s="187"/>
      <c r="E57" s="143"/>
      <c r="F57" s="188"/>
      <c r="G57" s="74">
        <f>SUM(G8:G56)</f>
        <v>0</v>
      </c>
    </row>
    <row r="63" spans="1:7" x14ac:dyDescent="0.2">
      <c r="A63" s="110"/>
      <c r="B63" s="110"/>
      <c r="C63" s="110"/>
      <c r="D63" s="111"/>
    </row>
    <row r="64" spans="1:7" x14ac:dyDescent="0.2">
      <c r="A64" s="110"/>
      <c r="B64" s="110"/>
      <c r="C64" s="110"/>
      <c r="D64" s="111"/>
    </row>
    <row r="65" spans="1:4" x14ac:dyDescent="0.2">
      <c r="A65" s="110"/>
      <c r="B65" s="110"/>
      <c r="C65" s="110"/>
      <c r="D65" s="111"/>
    </row>
    <row r="66" spans="1:4" x14ac:dyDescent="0.2">
      <c r="A66" s="110"/>
      <c r="B66" s="110"/>
      <c r="C66" s="110"/>
      <c r="D66" s="111"/>
    </row>
    <row r="67" spans="1:4" x14ac:dyDescent="0.2">
      <c r="A67" s="110"/>
      <c r="B67" s="110"/>
      <c r="C67" s="110"/>
      <c r="D67" s="111"/>
    </row>
    <row r="68" spans="1:4" x14ac:dyDescent="0.2">
      <c r="A68" s="110"/>
      <c r="B68" s="110"/>
      <c r="C68" s="110"/>
      <c r="D68" s="111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87" orientation="landscape" horizontalDpi="4294967293" r:id="rId1"/>
  <headerFooter alignWithMargins="0">
    <oddHeader>&amp;A</oddHeader>
    <oddFooter>Stránka &amp;P</oddFooter>
  </headerFooter>
  <rowBreaks count="1" manualBreakCount="1">
    <brk id="26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"/>
  <sheetViews>
    <sheetView zoomScaleNormal="100" workbookViewId="0">
      <selection activeCell="F41" sqref="F41"/>
    </sheetView>
  </sheetViews>
  <sheetFormatPr defaultColWidth="9.140625" defaultRowHeight="12.75" x14ac:dyDescent="0.2"/>
  <cols>
    <col min="1" max="1" width="12.28515625" style="2" customWidth="1"/>
    <col min="2" max="2" width="56.42578125" style="76" customWidth="1"/>
    <col min="3" max="3" width="10.5703125" style="2" customWidth="1"/>
    <col min="4" max="4" width="17.85546875" style="75" customWidth="1"/>
    <col min="5" max="5" width="10" style="114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94" t="s">
        <v>348</v>
      </c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113</v>
      </c>
      <c r="C5" s="9"/>
      <c r="D5" s="13"/>
      <c r="E5" s="9"/>
      <c r="F5" s="91"/>
      <c r="G5" s="91"/>
    </row>
    <row r="6" spans="1:7" ht="13.5" thickBot="1" x14ac:dyDescent="0.25">
      <c r="A6" s="92"/>
    </row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Bukvice - rostliny'!G27</f>
        <v>0</v>
      </c>
      <c r="G9" s="36">
        <f>E9*F9</f>
        <v>0</v>
      </c>
    </row>
    <row r="10" spans="1:7" s="56" customFormat="1" x14ac:dyDescent="0.2">
      <c r="A10" s="37" t="s">
        <v>25</v>
      </c>
      <c r="B10" s="49" t="s">
        <v>38</v>
      </c>
      <c r="C10" s="50"/>
      <c r="D10" s="50"/>
      <c r="E10" s="119"/>
      <c r="F10" s="98"/>
      <c r="G10" s="33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206</v>
      </c>
      <c r="E12" s="86">
        <v>8400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201</v>
      </c>
      <c r="E13" s="86">
        <v>0.17</v>
      </c>
      <c r="F13" s="60">
        <v>0</v>
      </c>
      <c r="G13" s="36">
        <f t="shared" ref="G13" si="0">E13*F13</f>
        <v>0</v>
      </c>
    </row>
    <row r="14" spans="1:7" x14ac:dyDescent="0.2">
      <c r="A14" s="102"/>
      <c r="B14" s="61" t="s">
        <v>176</v>
      </c>
      <c r="C14" s="62"/>
      <c r="D14" s="62"/>
      <c r="E14" s="115"/>
      <c r="F14" s="63"/>
      <c r="G14" s="64"/>
    </row>
    <row r="15" spans="1:7" x14ac:dyDescent="0.2">
      <c r="A15" s="34">
        <v>4</v>
      </c>
      <c r="B15" s="52" t="s">
        <v>186</v>
      </c>
      <c r="C15" s="41" t="s">
        <v>28</v>
      </c>
      <c r="D15" s="57" t="s">
        <v>212</v>
      </c>
      <c r="E15" s="86">
        <v>10080</v>
      </c>
      <c r="F15" s="60">
        <v>0</v>
      </c>
      <c r="G15" s="36">
        <f>E15*F15</f>
        <v>0</v>
      </c>
    </row>
    <row r="16" spans="1:7" x14ac:dyDescent="0.2">
      <c r="A16" s="102"/>
      <c r="B16" s="61" t="s">
        <v>32</v>
      </c>
      <c r="C16" s="62"/>
      <c r="D16" s="62"/>
      <c r="E16" s="115"/>
      <c r="F16" s="63"/>
      <c r="G16" s="64"/>
    </row>
    <row r="17" spans="1:7" x14ac:dyDescent="0.2">
      <c r="A17" s="34">
        <v>5</v>
      </c>
      <c r="B17" s="52" t="s">
        <v>307</v>
      </c>
      <c r="C17" s="41" t="s">
        <v>28</v>
      </c>
      <c r="D17" s="57" t="s">
        <v>308</v>
      </c>
      <c r="E17" s="86">
        <v>11280</v>
      </c>
      <c r="F17" s="60">
        <v>0</v>
      </c>
      <c r="G17" s="36">
        <f>E17*F17</f>
        <v>0</v>
      </c>
    </row>
    <row r="18" spans="1:7" s="7" customFormat="1" ht="15.75" thickBot="1" x14ac:dyDescent="0.3">
      <c r="A18" s="140"/>
      <c r="B18" s="141" t="s">
        <v>43</v>
      </c>
      <c r="C18" s="142"/>
      <c r="D18" s="142"/>
      <c r="E18" s="143"/>
      <c r="F18" s="144"/>
      <c r="G18" s="74">
        <f>SUM(G9:G17)</f>
        <v>0</v>
      </c>
    </row>
    <row r="19" spans="1:7" ht="13.5" thickBot="1" x14ac:dyDescent="0.25">
      <c r="A19" s="92"/>
    </row>
    <row r="20" spans="1:7" x14ac:dyDescent="0.2">
      <c r="A20" s="180" t="s">
        <v>29</v>
      </c>
      <c r="B20" s="181" t="s">
        <v>13</v>
      </c>
      <c r="C20" s="136" t="s">
        <v>9</v>
      </c>
      <c r="D20" s="182" t="s">
        <v>40</v>
      </c>
      <c r="E20" s="137" t="s">
        <v>8</v>
      </c>
      <c r="F20" s="5" t="s">
        <v>10</v>
      </c>
      <c r="G20" s="30" t="s">
        <v>17</v>
      </c>
    </row>
    <row r="21" spans="1:7" x14ac:dyDescent="0.2">
      <c r="A21" s="93"/>
      <c r="B21" s="85" t="s">
        <v>5</v>
      </c>
      <c r="C21" s="78"/>
      <c r="D21" s="79"/>
      <c r="E21" s="84"/>
      <c r="F21" s="107"/>
      <c r="G21" s="80"/>
    </row>
    <row r="22" spans="1:7" ht="25.5" x14ac:dyDescent="0.2">
      <c r="A22" s="6">
        <v>111151231</v>
      </c>
      <c r="B22" s="81" t="s">
        <v>254</v>
      </c>
      <c r="C22" s="43" t="s">
        <v>18</v>
      </c>
      <c r="D22" s="77" t="s">
        <v>324</v>
      </c>
      <c r="E22" s="86">
        <v>21420</v>
      </c>
      <c r="F22" s="66">
        <v>0</v>
      </c>
      <c r="G22" s="36">
        <f t="shared" ref="G22:G23" si="1">E22*F22</f>
        <v>0</v>
      </c>
    </row>
    <row r="23" spans="1:7" s="56" customFormat="1" ht="25.5" x14ac:dyDescent="0.2">
      <c r="A23" s="6">
        <v>184815167</v>
      </c>
      <c r="B23" s="81" t="s">
        <v>341</v>
      </c>
      <c r="C23" s="55" t="s">
        <v>323</v>
      </c>
      <c r="D23" s="82" t="s">
        <v>325</v>
      </c>
      <c r="E23" s="83">
        <v>43.2</v>
      </c>
      <c r="F23" s="60">
        <v>0</v>
      </c>
      <c r="G23" s="87">
        <f t="shared" si="1"/>
        <v>0</v>
      </c>
    </row>
    <row r="24" spans="1:7" x14ac:dyDescent="0.2">
      <c r="A24" s="93"/>
      <c r="B24" s="85" t="s">
        <v>6</v>
      </c>
      <c r="C24" s="78"/>
      <c r="D24" s="79"/>
      <c r="E24" s="84"/>
      <c r="F24" s="107"/>
      <c r="G24" s="184"/>
    </row>
    <row r="25" spans="1:7" x14ac:dyDescent="0.2">
      <c r="A25" s="94">
        <v>185804312</v>
      </c>
      <c r="B25" s="81" t="s">
        <v>249</v>
      </c>
      <c r="C25" s="55" t="s">
        <v>26</v>
      </c>
      <c r="D25" s="82" t="s">
        <v>263</v>
      </c>
      <c r="E25" s="83">
        <v>8.4</v>
      </c>
      <c r="F25" s="60">
        <v>0</v>
      </c>
      <c r="G25" s="87">
        <f t="shared" ref="G25:G30" si="2">E25*F25</f>
        <v>0</v>
      </c>
    </row>
    <row r="26" spans="1:7" x14ac:dyDescent="0.2">
      <c r="A26" s="6">
        <v>185851121</v>
      </c>
      <c r="B26" s="81" t="s">
        <v>35</v>
      </c>
      <c r="C26" s="43" t="s">
        <v>19</v>
      </c>
      <c r="D26" s="82" t="s">
        <v>263</v>
      </c>
      <c r="E26" s="86">
        <v>8.4</v>
      </c>
      <c r="F26" s="66">
        <v>0</v>
      </c>
      <c r="G26" s="36">
        <f t="shared" si="2"/>
        <v>0</v>
      </c>
    </row>
    <row r="27" spans="1:7" ht="25.5" x14ac:dyDescent="0.2">
      <c r="A27" s="6">
        <v>185804213</v>
      </c>
      <c r="B27" s="81" t="s">
        <v>246</v>
      </c>
      <c r="C27" s="43" t="s">
        <v>18</v>
      </c>
      <c r="D27" s="77" t="s">
        <v>326</v>
      </c>
      <c r="E27" s="86">
        <v>56</v>
      </c>
      <c r="F27" s="66">
        <v>0</v>
      </c>
      <c r="G27" s="36">
        <f t="shared" si="2"/>
        <v>0</v>
      </c>
    </row>
    <row r="28" spans="1:7" x14ac:dyDescent="0.2">
      <c r="A28" s="6" t="s">
        <v>30</v>
      </c>
      <c r="B28" s="81" t="s">
        <v>3</v>
      </c>
      <c r="C28" s="43" t="s">
        <v>26</v>
      </c>
      <c r="D28" s="77" t="s">
        <v>204</v>
      </c>
      <c r="E28" s="86">
        <v>28</v>
      </c>
      <c r="F28" s="66">
        <v>0</v>
      </c>
      <c r="G28" s="36">
        <f t="shared" si="2"/>
        <v>0</v>
      </c>
    </row>
    <row r="29" spans="1:7" x14ac:dyDescent="0.2">
      <c r="A29" s="6">
        <v>184801121</v>
      </c>
      <c r="B29" s="81" t="s">
        <v>95</v>
      </c>
      <c r="C29" s="43" t="s">
        <v>26</v>
      </c>
      <c r="D29" s="77" t="s">
        <v>204</v>
      </c>
      <c r="E29" s="86">
        <v>28</v>
      </c>
      <c r="F29" s="66">
        <v>0</v>
      </c>
      <c r="G29" s="36">
        <f t="shared" si="2"/>
        <v>0</v>
      </c>
    </row>
    <row r="30" spans="1:7" ht="25.5" x14ac:dyDescent="0.2">
      <c r="A30" s="6">
        <v>184813133</v>
      </c>
      <c r="B30" s="81" t="s">
        <v>105</v>
      </c>
      <c r="C30" s="43" t="s">
        <v>34</v>
      </c>
      <c r="D30" s="77" t="s">
        <v>260</v>
      </c>
      <c r="E30" s="86">
        <v>0.28000000000000003</v>
      </c>
      <c r="F30" s="66">
        <v>0</v>
      </c>
      <c r="G30" s="36">
        <f t="shared" si="2"/>
        <v>0</v>
      </c>
    </row>
    <row r="31" spans="1:7" x14ac:dyDescent="0.2">
      <c r="A31" s="93"/>
      <c r="B31" s="85" t="s">
        <v>176</v>
      </c>
      <c r="C31" s="78"/>
      <c r="D31" s="79"/>
      <c r="E31" s="84"/>
      <c r="F31" s="107"/>
      <c r="G31" s="184"/>
    </row>
    <row r="32" spans="1:7" x14ac:dyDescent="0.2">
      <c r="A32" s="6">
        <v>185804312</v>
      </c>
      <c r="B32" s="81" t="s">
        <v>245</v>
      </c>
      <c r="C32" s="43" t="s">
        <v>19</v>
      </c>
      <c r="D32" s="77" t="s">
        <v>268</v>
      </c>
      <c r="E32" s="86">
        <v>10.08</v>
      </c>
      <c r="F32" s="66">
        <v>0</v>
      </c>
      <c r="G32" s="36">
        <f t="shared" ref="G32:G35" si="3">E32*F32</f>
        <v>0</v>
      </c>
    </row>
    <row r="33" spans="1:7" x14ac:dyDescent="0.2">
      <c r="A33" s="6">
        <v>185851121</v>
      </c>
      <c r="B33" s="81" t="s">
        <v>35</v>
      </c>
      <c r="C33" s="43" t="s">
        <v>19</v>
      </c>
      <c r="D33" s="77" t="s">
        <v>268</v>
      </c>
      <c r="E33" s="86">
        <v>10.08</v>
      </c>
      <c r="F33" s="66">
        <v>0</v>
      </c>
      <c r="G33" s="36">
        <f t="shared" si="3"/>
        <v>0</v>
      </c>
    </row>
    <row r="34" spans="1:7" ht="25.5" x14ac:dyDescent="0.2">
      <c r="A34" s="6">
        <v>185804213</v>
      </c>
      <c r="B34" s="81" t="s">
        <v>246</v>
      </c>
      <c r="C34" s="43" t="s">
        <v>18</v>
      </c>
      <c r="D34" s="77" t="s">
        <v>329</v>
      </c>
      <c r="E34" s="86">
        <v>84</v>
      </c>
      <c r="F34" s="66">
        <v>0</v>
      </c>
      <c r="G34" s="36">
        <f t="shared" si="3"/>
        <v>0</v>
      </c>
    </row>
    <row r="35" spans="1:7" x14ac:dyDescent="0.2">
      <c r="A35" s="6">
        <v>184801121</v>
      </c>
      <c r="B35" s="81" t="s">
        <v>95</v>
      </c>
      <c r="C35" s="43" t="s">
        <v>26</v>
      </c>
      <c r="D35" s="77" t="s">
        <v>264</v>
      </c>
      <c r="E35" s="86">
        <v>168</v>
      </c>
      <c r="F35" s="66">
        <v>0</v>
      </c>
      <c r="G35" s="36">
        <f t="shared" si="3"/>
        <v>0</v>
      </c>
    </row>
    <row r="36" spans="1:7" x14ac:dyDescent="0.2">
      <c r="A36" s="93"/>
      <c r="B36" s="85" t="s">
        <v>7</v>
      </c>
      <c r="C36" s="78"/>
      <c r="D36" s="79"/>
      <c r="E36" s="84"/>
      <c r="F36" s="107"/>
      <c r="G36" s="184"/>
    </row>
    <row r="37" spans="1:7" x14ac:dyDescent="0.2">
      <c r="A37" s="6">
        <v>185804312</v>
      </c>
      <c r="B37" s="81" t="s">
        <v>251</v>
      </c>
      <c r="C37" s="43" t="s">
        <v>19</v>
      </c>
      <c r="D37" s="77" t="s">
        <v>273</v>
      </c>
      <c r="E37" s="86">
        <v>11.28</v>
      </c>
      <c r="F37" s="66">
        <v>0</v>
      </c>
      <c r="G37" s="36">
        <f t="shared" ref="G37:G40" si="4">E37*F37</f>
        <v>0</v>
      </c>
    </row>
    <row r="38" spans="1:7" x14ac:dyDescent="0.2">
      <c r="A38" s="6">
        <v>185851121</v>
      </c>
      <c r="B38" s="81" t="s">
        <v>35</v>
      </c>
      <c r="C38" s="43" t="s">
        <v>19</v>
      </c>
      <c r="D38" s="77" t="s">
        <v>273</v>
      </c>
      <c r="E38" s="86">
        <v>11.28</v>
      </c>
      <c r="F38" s="66">
        <v>0</v>
      </c>
      <c r="G38" s="36">
        <f t="shared" si="4"/>
        <v>0</v>
      </c>
    </row>
    <row r="39" spans="1:7" ht="25.5" x14ac:dyDescent="0.2">
      <c r="A39" s="6">
        <v>185804214</v>
      </c>
      <c r="B39" s="81" t="s">
        <v>252</v>
      </c>
      <c r="C39" s="43" t="s">
        <v>18</v>
      </c>
      <c r="D39" s="77" t="s">
        <v>274</v>
      </c>
      <c r="E39" s="86">
        <v>67.680000000000007</v>
      </c>
      <c r="F39" s="66">
        <v>0</v>
      </c>
      <c r="G39" s="36">
        <f t="shared" si="4"/>
        <v>0</v>
      </c>
    </row>
    <row r="40" spans="1:7" x14ac:dyDescent="0.2">
      <c r="A40" s="6">
        <v>184801131</v>
      </c>
      <c r="B40" s="81" t="s">
        <v>107</v>
      </c>
      <c r="C40" s="43" t="s">
        <v>18</v>
      </c>
      <c r="D40" s="77" t="s">
        <v>271</v>
      </c>
      <c r="E40" s="86">
        <v>33.840000000000003</v>
      </c>
      <c r="F40" s="66">
        <v>0</v>
      </c>
      <c r="G40" s="36">
        <f t="shared" si="4"/>
        <v>0</v>
      </c>
    </row>
    <row r="41" spans="1:7" s="7" customFormat="1" ht="15.75" thickBot="1" x14ac:dyDescent="0.3">
      <c r="A41" s="25"/>
      <c r="B41" s="185" t="s">
        <v>44</v>
      </c>
      <c r="C41" s="186"/>
      <c r="D41" s="187"/>
      <c r="E41" s="143"/>
      <c r="F41" s="188"/>
      <c r="G41" s="74">
        <f>SUM(G21:G40)</f>
        <v>0</v>
      </c>
    </row>
    <row r="42" spans="1:7" ht="13.5" thickBot="1" x14ac:dyDescent="0.25"/>
    <row r="43" spans="1:7" ht="15.75" thickBot="1" x14ac:dyDescent="0.25">
      <c r="A43" s="195"/>
      <c r="B43" s="196" t="s">
        <v>52</v>
      </c>
      <c r="C43" s="197"/>
      <c r="D43" s="198"/>
      <c r="E43" s="199"/>
      <c r="F43" s="197"/>
      <c r="G43" s="200">
        <f>G18+G41</f>
        <v>0</v>
      </c>
    </row>
    <row r="47" spans="1:7" x14ac:dyDescent="0.2">
      <c r="A47" s="110"/>
      <c r="B47" s="110"/>
      <c r="C47" s="110"/>
      <c r="D47" s="111"/>
    </row>
    <row r="48" spans="1:7" x14ac:dyDescent="0.2">
      <c r="A48" s="110"/>
      <c r="B48" s="110"/>
      <c r="C48" s="110"/>
      <c r="D48" s="111"/>
    </row>
    <row r="49" spans="1:4" x14ac:dyDescent="0.2">
      <c r="A49" s="110"/>
      <c r="B49" s="110"/>
      <c r="C49" s="110"/>
      <c r="D49" s="111"/>
    </row>
    <row r="50" spans="1:4" x14ac:dyDescent="0.2">
      <c r="A50" s="110"/>
      <c r="B50" s="110"/>
      <c r="C50" s="110"/>
      <c r="D50" s="111"/>
    </row>
    <row r="51" spans="1:4" x14ac:dyDescent="0.2">
      <c r="A51" s="110"/>
      <c r="B51" s="110"/>
      <c r="C51" s="110"/>
      <c r="D51" s="111"/>
    </row>
    <row r="52" spans="1:4" x14ac:dyDescent="0.2">
      <c r="A52" s="110"/>
      <c r="B52" s="110"/>
      <c r="C52" s="110"/>
      <c r="D52" s="111"/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zoomScaleNormal="100" workbookViewId="0">
      <selection activeCell="F41" sqref="F41"/>
    </sheetView>
  </sheetViews>
  <sheetFormatPr defaultColWidth="9.140625" defaultRowHeight="12.75" x14ac:dyDescent="0.2"/>
  <cols>
    <col min="1" max="1" width="12.28515625" style="2" customWidth="1"/>
    <col min="2" max="2" width="56.42578125" style="76" customWidth="1"/>
    <col min="3" max="3" width="10.5703125" style="2" customWidth="1"/>
    <col min="4" max="4" width="17.85546875" style="75" customWidth="1"/>
    <col min="5" max="5" width="10" style="114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94" t="s">
        <v>352</v>
      </c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113</v>
      </c>
      <c r="C5" s="9"/>
      <c r="D5" s="13"/>
      <c r="E5" s="9"/>
      <c r="F5" s="91"/>
      <c r="G5" s="91"/>
    </row>
    <row r="6" spans="1:7" ht="13.5" thickBot="1" x14ac:dyDescent="0.25">
      <c r="A6" s="92"/>
    </row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Bukvice - rostliny'!G27</f>
        <v>0</v>
      </c>
      <c r="G9" s="36">
        <f>E9*F9</f>
        <v>0</v>
      </c>
    </row>
    <row r="10" spans="1:7" s="56" customFormat="1" x14ac:dyDescent="0.2">
      <c r="A10" s="37" t="s">
        <v>25</v>
      </c>
      <c r="B10" s="49" t="s">
        <v>38</v>
      </c>
      <c r="C10" s="50"/>
      <c r="D10" s="50"/>
      <c r="E10" s="119"/>
      <c r="F10" s="98"/>
      <c r="G10" s="33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206</v>
      </c>
      <c r="E12" s="86">
        <v>8400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201</v>
      </c>
      <c r="E13" s="86">
        <v>0.17</v>
      </c>
      <c r="F13" s="60">
        <v>0</v>
      </c>
      <c r="G13" s="36">
        <f t="shared" ref="G13" si="0">E13*F13</f>
        <v>0</v>
      </c>
    </row>
    <row r="14" spans="1:7" x14ac:dyDescent="0.2">
      <c r="A14" s="102"/>
      <c r="B14" s="61" t="s">
        <v>176</v>
      </c>
      <c r="C14" s="62"/>
      <c r="D14" s="62"/>
      <c r="E14" s="115"/>
      <c r="F14" s="63"/>
      <c r="G14" s="64"/>
    </row>
    <row r="15" spans="1:7" x14ac:dyDescent="0.2">
      <c r="A15" s="34">
        <v>4</v>
      </c>
      <c r="B15" s="52" t="s">
        <v>186</v>
      </c>
      <c r="C15" s="41" t="s">
        <v>28</v>
      </c>
      <c r="D15" s="57" t="s">
        <v>212</v>
      </c>
      <c r="E15" s="86">
        <v>10080</v>
      </c>
      <c r="F15" s="60">
        <v>0</v>
      </c>
      <c r="G15" s="36">
        <f>E15*F15</f>
        <v>0</v>
      </c>
    </row>
    <row r="16" spans="1:7" x14ac:dyDescent="0.2">
      <c r="A16" s="102"/>
      <c r="B16" s="61" t="s">
        <v>32</v>
      </c>
      <c r="C16" s="62"/>
      <c r="D16" s="62"/>
      <c r="E16" s="115"/>
      <c r="F16" s="63"/>
      <c r="G16" s="64"/>
    </row>
    <row r="17" spans="1:7" x14ac:dyDescent="0.2">
      <c r="A17" s="34">
        <v>5</v>
      </c>
      <c r="B17" s="52" t="s">
        <v>307</v>
      </c>
      <c r="C17" s="41" t="s">
        <v>28</v>
      </c>
      <c r="D17" s="57" t="s">
        <v>308</v>
      </c>
      <c r="E17" s="86">
        <v>11280</v>
      </c>
      <c r="F17" s="60">
        <v>0</v>
      </c>
      <c r="G17" s="36">
        <f>E17*F17</f>
        <v>0</v>
      </c>
    </row>
    <row r="18" spans="1:7" s="7" customFormat="1" ht="15.75" thickBot="1" x14ac:dyDescent="0.3">
      <c r="A18" s="140"/>
      <c r="B18" s="141" t="s">
        <v>43</v>
      </c>
      <c r="C18" s="142"/>
      <c r="D18" s="142"/>
      <c r="E18" s="143"/>
      <c r="F18" s="144"/>
      <c r="G18" s="74">
        <f>SUM(G9:G17)</f>
        <v>0</v>
      </c>
    </row>
    <row r="19" spans="1:7" ht="13.5" thickBot="1" x14ac:dyDescent="0.25">
      <c r="A19" s="92"/>
    </row>
    <row r="20" spans="1:7" x14ac:dyDescent="0.2">
      <c r="A20" s="180" t="s">
        <v>29</v>
      </c>
      <c r="B20" s="181" t="s">
        <v>13</v>
      </c>
      <c r="C20" s="136" t="s">
        <v>9</v>
      </c>
      <c r="D20" s="182" t="s">
        <v>40</v>
      </c>
      <c r="E20" s="137" t="s">
        <v>8</v>
      </c>
      <c r="F20" s="5" t="s">
        <v>10</v>
      </c>
      <c r="G20" s="30" t="s">
        <v>17</v>
      </c>
    </row>
    <row r="21" spans="1:7" x14ac:dyDescent="0.2">
      <c r="A21" s="93"/>
      <c r="B21" s="85" t="s">
        <v>5</v>
      </c>
      <c r="C21" s="78"/>
      <c r="D21" s="79"/>
      <c r="E21" s="84"/>
      <c r="F21" s="107"/>
      <c r="G21" s="80"/>
    </row>
    <row r="22" spans="1:7" ht="25.5" x14ac:dyDescent="0.2">
      <c r="A22" s="6">
        <v>111151231</v>
      </c>
      <c r="B22" s="81" t="s">
        <v>254</v>
      </c>
      <c r="C22" s="43" t="s">
        <v>18</v>
      </c>
      <c r="D22" s="77" t="s">
        <v>324</v>
      </c>
      <c r="E22" s="86">
        <v>21420</v>
      </c>
      <c r="F22" s="66">
        <v>0</v>
      </c>
      <c r="G22" s="36">
        <f t="shared" ref="G22:G23" si="1">E22*F22</f>
        <v>0</v>
      </c>
    </row>
    <row r="23" spans="1:7" s="56" customFormat="1" ht="25.5" x14ac:dyDescent="0.2">
      <c r="A23" s="6">
        <v>184815167</v>
      </c>
      <c r="B23" s="81" t="s">
        <v>341</v>
      </c>
      <c r="C23" s="55" t="s">
        <v>323</v>
      </c>
      <c r="D23" s="82" t="s">
        <v>325</v>
      </c>
      <c r="E23" s="83">
        <v>43.2</v>
      </c>
      <c r="F23" s="60">
        <v>0</v>
      </c>
      <c r="G23" s="87">
        <f t="shared" si="1"/>
        <v>0</v>
      </c>
    </row>
    <row r="24" spans="1:7" x14ac:dyDescent="0.2">
      <c r="A24" s="93"/>
      <c r="B24" s="85" t="s">
        <v>6</v>
      </c>
      <c r="C24" s="78"/>
      <c r="D24" s="79"/>
      <c r="E24" s="84"/>
      <c r="F24" s="107"/>
      <c r="G24" s="184"/>
    </row>
    <row r="25" spans="1:7" x14ac:dyDescent="0.2">
      <c r="A25" s="94">
        <v>185804312</v>
      </c>
      <c r="B25" s="81" t="s">
        <v>249</v>
      </c>
      <c r="C25" s="55" t="s">
        <v>26</v>
      </c>
      <c r="D25" s="82" t="s">
        <v>263</v>
      </c>
      <c r="E25" s="83">
        <v>8.4</v>
      </c>
      <c r="F25" s="60">
        <v>0</v>
      </c>
      <c r="G25" s="87">
        <f t="shared" ref="G25:G30" si="2">E25*F25</f>
        <v>0</v>
      </c>
    </row>
    <row r="26" spans="1:7" x14ac:dyDescent="0.2">
      <c r="A26" s="6">
        <v>185851121</v>
      </c>
      <c r="B26" s="81" t="s">
        <v>35</v>
      </c>
      <c r="C26" s="43" t="s">
        <v>19</v>
      </c>
      <c r="D26" s="82" t="s">
        <v>263</v>
      </c>
      <c r="E26" s="86">
        <v>8.4</v>
      </c>
      <c r="F26" s="66">
        <v>0</v>
      </c>
      <c r="G26" s="36">
        <f t="shared" si="2"/>
        <v>0</v>
      </c>
    </row>
    <row r="27" spans="1:7" ht="25.5" x14ac:dyDescent="0.2">
      <c r="A27" s="6">
        <v>185804213</v>
      </c>
      <c r="B27" s="81" t="s">
        <v>246</v>
      </c>
      <c r="C27" s="43" t="s">
        <v>18</v>
      </c>
      <c r="D27" s="77" t="s">
        <v>326</v>
      </c>
      <c r="E27" s="86">
        <v>56</v>
      </c>
      <c r="F27" s="66">
        <v>0</v>
      </c>
      <c r="G27" s="36">
        <f t="shared" si="2"/>
        <v>0</v>
      </c>
    </row>
    <row r="28" spans="1:7" x14ac:dyDescent="0.2">
      <c r="A28" s="6" t="s">
        <v>30</v>
      </c>
      <c r="B28" s="81" t="s">
        <v>3</v>
      </c>
      <c r="C28" s="43" t="s">
        <v>26</v>
      </c>
      <c r="D28" s="77" t="s">
        <v>204</v>
      </c>
      <c r="E28" s="86">
        <v>28</v>
      </c>
      <c r="F28" s="66">
        <v>0</v>
      </c>
      <c r="G28" s="36">
        <f t="shared" si="2"/>
        <v>0</v>
      </c>
    </row>
    <row r="29" spans="1:7" x14ac:dyDescent="0.2">
      <c r="A29" s="6">
        <v>184801121</v>
      </c>
      <c r="B29" s="81" t="s">
        <v>95</v>
      </c>
      <c r="C29" s="43" t="s">
        <v>26</v>
      </c>
      <c r="D29" s="77" t="s">
        <v>204</v>
      </c>
      <c r="E29" s="86">
        <v>28</v>
      </c>
      <c r="F29" s="66">
        <v>0</v>
      </c>
      <c r="G29" s="36">
        <f t="shared" si="2"/>
        <v>0</v>
      </c>
    </row>
    <row r="30" spans="1:7" ht="25.5" x14ac:dyDescent="0.2">
      <c r="A30" s="6">
        <v>184813133</v>
      </c>
      <c r="B30" s="81" t="s">
        <v>105</v>
      </c>
      <c r="C30" s="43" t="s">
        <v>34</v>
      </c>
      <c r="D30" s="77" t="s">
        <v>260</v>
      </c>
      <c r="E30" s="86">
        <v>0.28000000000000003</v>
      </c>
      <c r="F30" s="66">
        <v>0</v>
      </c>
      <c r="G30" s="36">
        <f t="shared" si="2"/>
        <v>0</v>
      </c>
    </row>
    <row r="31" spans="1:7" x14ac:dyDescent="0.2">
      <c r="A31" s="93"/>
      <c r="B31" s="85" t="s">
        <v>176</v>
      </c>
      <c r="C31" s="78"/>
      <c r="D31" s="79"/>
      <c r="E31" s="84"/>
      <c r="F31" s="107"/>
      <c r="G31" s="184"/>
    </row>
    <row r="32" spans="1:7" x14ac:dyDescent="0.2">
      <c r="A32" s="6">
        <v>185804312</v>
      </c>
      <c r="B32" s="81" t="s">
        <v>245</v>
      </c>
      <c r="C32" s="43" t="s">
        <v>19</v>
      </c>
      <c r="D32" s="77" t="s">
        <v>268</v>
      </c>
      <c r="E32" s="86">
        <v>10.08</v>
      </c>
      <c r="F32" s="66">
        <v>0</v>
      </c>
      <c r="G32" s="36">
        <f t="shared" ref="G32:G35" si="3">E32*F32</f>
        <v>0</v>
      </c>
    </row>
    <row r="33" spans="1:7" x14ac:dyDescent="0.2">
      <c r="A33" s="6">
        <v>185851121</v>
      </c>
      <c r="B33" s="81" t="s">
        <v>35</v>
      </c>
      <c r="C33" s="43" t="s">
        <v>19</v>
      </c>
      <c r="D33" s="77" t="s">
        <v>268</v>
      </c>
      <c r="E33" s="86">
        <v>10.08</v>
      </c>
      <c r="F33" s="66">
        <v>0</v>
      </c>
      <c r="G33" s="36">
        <f t="shared" si="3"/>
        <v>0</v>
      </c>
    </row>
    <row r="34" spans="1:7" ht="25.5" x14ac:dyDescent="0.2">
      <c r="A34" s="6">
        <v>185804213</v>
      </c>
      <c r="B34" s="81" t="s">
        <v>246</v>
      </c>
      <c r="C34" s="43" t="s">
        <v>18</v>
      </c>
      <c r="D34" s="77" t="s">
        <v>329</v>
      </c>
      <c r="E34" s="86">
        <v>84</v>
      </c>
      <c r="F34" s="66">
        <v>0</v>
      </c>
      <c r="G34" s="36">
        <f t="shared" si="3"/>
        <v>0</v>
      </c>
    </row>
    <row r="35" spans="1:7" x14ac:dyDescent="0.2">
      <c r="A35" s="6">
        <v>184801121</v>
      </c>
      <c r="B35" s="81" t="s">
        <v>95</v>
      </c>
      <c r="C35" s="43" t="s">
        <v>26</v>
      </c>
      <c r="D35" s="77" t="s">
        <v>264</v>
      </c>
      <c r="E35" s="86">
        <v>168</v>
      </c>
      <c r="F35" s="66">
        <v>0</v>
      </c>
      <c r="G35" s="36">
        <f t="shared" si="3"/>
        <v>0</v>
      </c>
    </row>
    <row r="36" spans="1:7" x14ac:dyDescent="0.2">
      <c r="A36" s="93"/>
      <c r="B36" s="85" t="s">
        <v>7</v>
      </c>
      <c r="C36" s="78"/>
      <c r="D36" s="79"/>
      <c r="E36" s="84"/>
      <c r="F36" s="107"/>
      <c r="G36" s="184"/>
    </row>
    <row r="37" spans="1:7" x14ac:dyDescent="0.2">
      <c r="A37" s="6">
        <v>185804312</v>
      </c>
      <c r="B37" s="81" t="s">
        <v>251</v>
      </c>
      <c r="C37" s="43" t="s">
        <v>19</v>
      </c>
      <c r="D37" s="77" t="s">
        <v>273</v>
      </c>
      <c r="E37" s="86">
        <v>11.28</v>
      </c>
      <c r="F37" s="66">
        <v>0</v>
      </c>
      <c r="G37" s="36">
        <f t="shared" ref="G37:G40" si="4">E37*F37</f>
        <v>0</v>
      </c>
    </row>
    <row r="38" spans="1:7" x14ac:dyDescent="0.2">
      <c r="A38" s="6">
        <v>185851121</v>
      </c>
      <c r="B38" s="81" t="s">
        <v>35</v>
      </c>
      <c r="C38" s="43" t="s">
        <v>19</v>
      </c>
      <c r="D38" s="77" t="s">
        <v>273</v>
      </c>
      <c r="E38" s="86">
        <v>11.28</v>
      </c>
      <c r="F38" s="66">
        <v>0</v>
      </c>
      <c r="G38" s="36">
        <f t="shared" si="4"/>
        <v>0</v>
      </c>
    </row>
    <row r="39" spans="1:7" ht="25.5" x14ac:dyDescent="0.2">
      <c r="A39" s="6">
        <v>185804214</v>
      </c>
      <c r="B39" s="81" t="s">
        <v>252</v>
      </c>
      <c r="C39" s="43" t="s">
        <v>18</v>
      </c>
      <c r="D39" s="77" t="s">
        <v>274</v>
      </c>
      <c r="E39" s="86">
        <v>67.680000000000007</v>
      </c>
      <c r="F39" s="66">
        <v>0</v>
      </c>
      <c r="G39" s="36">
        <f t="shared" si="4"/>
        <v>0</v>
      </c>
    </row>
    <row r="40" spans="1:7" x14ac:dyDescent="0.2">
      <c r="A40" s="6">
        <v>184801131</v>
      </c>
      <c r="B40" s="81" t="s">
        <v>107</v>
      </c>
      <c r="C40" s="43" t="s">
        <v>18</v>
      </c>
      <c r="D40" s="77" t="s">
        <v>271</v>
      </c>
      <c r="E40" s="86">
        <v>33.840000000000003</v>
      </c>
      <c r="F40" s="66">
        <v>0</v>
      </c>
      <c r="G40" s="36">
        <f t="shared" si="4"/>
        <v>0</v>
      </c>
    </row>
    <row r="41" spans="1:7" s="7" customFormat="1" ht="15.75" thickBot="1" x14ac:dyDescent="0.3">
      <c r="A41" s="25"/>
      <c r="B41" s="185" t="s">
        <v>44</v>
      </c>
      <c r="C41" s="186"/>
      <c r="D41" s="187"/>
      <c r="E41" s="143"/>
      <c r="F41" s="188"/>
      <c r="G41" s="74">
        <f>SUM(G21:G40)</f>
        <v>0</v>
      </c>
    </row>
    <row r="42" spans="1:7" ht="13.5" thickBot="1" x14ac:dyDescent="0.25"/>
    <row r="43" spans="1:7" ht="15.75" thickBot="1" x14ac:dyDescent="0.25">
      <c r="A43" s="195"/>
      <c r="B43" s="196" t="s">
        <v>52</v>
      </c>
      <c r="C43" s="197"/>
      <c r="D43" s="198"/>
      <c r="E43" s="199"/>
      <c r="F43" s="197"/>
      <c r="G43" s="200">
        <f>G18+G41</f>
        <v>0</v>
      </c>
    </row>
    <row r="47" spans="1:7" x14ac:dyDescent="0.2">
      <c r="A47" s="110"/>
      <c r="B47" s="110"/>
      <c r="C47" s="110"/>
      <c r="D47" s="111"/>
    </row>
    <row r="48" spans="1:7" x14ac:dyDescent="0.2">
      <c r="A48" s="110"/>
      <c r="B48" s="110"/>
      <c r="C48" s="110"/>
      <c r="D48" s="111"/>
    </row>
    <row r="49" spans="1:4" x14ac:dyDescent="0.2">
      <c r="A49" s="110"/>
      <c r="B49" s="110"/>
      <c r="C49" s="110"/>
      <c r="D49" s="111"/>
    </row>
    <row r="50" spans="1:4" x14ac:dyDescent="0.2">
      <c r="A50" s="110"/>
      <c r="B50" s="110"/>
      <c r="C50" s="110"/>
      <c r="D50" s="111"/>
    </row>
    <row r="51" spans="1:4" x14ac:dyDescent="0.2">
      <c r="A51" s="110"/>
      <c r="B51" s="110"/>
      <c r="C51" s="110"/>
      <c r="D51" s="111"/>
    </row>
    <row r="52" spans="1:4" x14ac:dyDescent="0.2">
      <c r="A52" s="110"/>
      <c r="B52" s="110"/>
      <c r="C52" s="110"/>
      <c r="D52" s="111"/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6"/>
  <sheetViews>
    <sheetView zoomScaleNormal="100" workbookViewId="0">
      <selection activeCell="F46" sqref="F46"/>
    </sheetView>
  </sheetViews>
  <sheetFormatPr defaultColWidth="9.140625" defaultRowHeight="12.75" x14ac:dyDescent="0.2"/>
  <cols>
    <col min="1" max="1" width="12.28515625" style="2" customWidth="1"/>
    <col min="2" max="2" width="56.42578125" style="76" customWidth="1"/>
    <col min="3" max="3" width="10.5703125" style="2" customWidth="1"/>
    <col min="4" max="4" width="17.85546875" style="75" customWidth="1"/>
    <col min="5" max="5" width="10" style="114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94" t="s">
        <v>355</v>
      </c>
    </row>
    <row r="2" spans="1:7" s="7" customFormat="1" ht="15" x14ac:dyDescent="0.25">
      <c r="A2" s="9" t="s">
        <v>14</v>
      </c>
      <c r="B2" s="103" t="s">
        <v>111</v>
      </c>
      <c r="C2" s="9"/>
      <c r="D2" s="13"/>
      <c r="E2" s="9"/>
      <c r="F2" s="9"/>
      <c r="G2" s="9"/>
    </row>
    <row r="3" spans="1:7" s="7" customFormat="1" ht="15" x14ac:dyDescent="0.25">
      <c r="A3" s="9" t="s">
        <v>68</v>
      </c>
      <c r="B3" s="103" t="s">
        <v>112</v>
      </c>
      <c r="C3" s="9"/>
      <c r="D3" s="13"/>
      <c r="E3" s="9"/>
      <c r="F3" s="9"/>
      <c r="G3" s="9"/>
    </row>
    <row r="4" spans="1:7" s="7" customFormat="1" ht="15" x14ac:dyDescent="0.25">
      <c r="A4" s="9" t="s">
        <v>15</v>
      </c>
      <c r="B4" s="103" t="s">
        <v>356</v>
      </c>
      <c r="C4" s="9"/>
      <c r="D4" s="13"/>
      <c r="E4" s="9"/>
      <c r="F4" s="91"/>
      <c r="G4" s="91"/>
    </row>
    <row r="5" spans="1:7" s="7" customFormat="1" ht="18.75" x14ac:dyDescent="0.25">
      <c r="A5" s="9" t="s">
        <v>191</v>
      </c>
      <c r="B5" s="155" t="s">
        <v>113</v>
      </c>
      <c r="C5" s="9"/>
      <c r="D5" s="13"/>
      <c r="E5" s="9"/>
      <c r="F5" s="91"/>
      <c r="G5" s="91"/>
    </row>
    <row r="6" spans="1:7" ht="13.5" thickBot="1" x14ac:dyDescent="0.25">
      <c r="A6" s="92"/>
    </row>
    <row r="7" spans="1:7" x14ac:dyDescent="0.2">
      <c r="A7" s="124" t="s">
        <v>69</v>
      </c>
      <c r="B7" s="135" t="s">
        <v>12</v>
      </c>
      <c r="C7" s="136" t="s">
        <v>9</v>
      </c>
      <c r="D7" s="136" t="s">
        <v>40</v>
      </c>
      <c r="E7" s="137" t="s">
        <v>8</v>
      </c>
      <c r="F7" s="5" t="s">
        <v>10</v>
      </c>
      <c r="G7" s="30" t="s">
        <v>17</v>
      </c>
    </row>
    <row r="8" spans="1:7" x14ac:dyDescent="0.2">
      <c r="A8" s="37" t="s">
        <v>25</v>
      </c>
      <c r="B8" s="49" t="s">
        <v>349</v>
      </c>
      <c r="C8" s="50"/>
      <c r="D8" s="50"/>
      <c r="E8" s="119"/>
      <c r="F8" s="98"/>
      <c r="G8" s="33"/>
    </row>
    <row r="9" spans="1:7" ht="25.5" x14ac:dyDescent="0.2">
      <c r="A9" s="34">
        <v>1</v>
      </c>
      <c r="B9" s="52" t="s">
        <v>350</v>
      </c>
      <c r="C9" s="41" t="s">
        <v>33</v>
      </c>
      <c r="D9" s="57" t="s">
        <v>351</v>
      </c>
      <c r="E9" s="86">
        <v>0.03</v>
      </c>
      <c r="F9" s="60">
        <f>'kú. Bukvice - rostliny'!G27</f>
        <v>0</v>
      </c>
      <c r="G9" s="36">
        <f>E9*F9</f>
        <v>0</v>
      </c>
    </row>
    <row r="10" spans="1:7" s="56" customFormat="1" x14ac:dyDescent="0.2">
      <c r="A10" s="37" t="s">
        <v>25</v>
      </c>
      <c r="B10" s="49" t="s">
        <v>38</v>
      </c>
      <c r="C10" s="50"/>
      <c r="D10" s="50"/>
      <c r="E10" s="119"/>
      <c r="F10" s="98"/>
      <c r="G10" s="33"/>
    </row>
    <row r="11" spans="1:7" x14ac:dyDescent="0.2">
      <c r="A11" s="102"/>
      <c r="B11" s="61" t="s">
        <v>6</v>
      </c>
      <c r="C11" s="62"/>
      <c r="D11" s="62"/>
      <c r="E11" s="115"/>
      <c r="F11" s="63"/>
      <c r="G11" s="64"/>
    </row>
    <row r="12" spans="1:7" x14ac:dyDescent="0.2">
      <c r="A12" s="34">
        <v>2</v>
      </c>
      <c r="B12" s="52" t="s">
        <v>75</v>
      </c>
      <c r="C12" s="41" t="s">
        <v>28</v>
      </c>
      <c r="D12" s="57" t="s">
        <v>206</v>
      </c>
      <c r="E12" s="86">
        <v>8400</v>
      </c>
      <c r="F12" s="60">
        <v>0</v>
      </c>
      <c r="G12" s="36">
        <f>E12*F12</f>
        <v>0</v>
      </c>
    </row>
    <row r="13" spans="1:7" x14ac:dyDescent="0.2">
      <c r="A13" s="34">
        <v>3</v>
      </c>
      <c r="B13" s="52" t="s">
        <v>73</v>
      </c>
      <c r="C13" s="41" t="s">
        <v>20</v>
      </c>
      <c r="D13" s="57" t="s">
        <v>201</v>
      </c>
      <c r="E13" s="86">
        <v>0.17</v>
      </c>
      <c r="F13" s="60">
        <v>0</v>
      </c>
      <c r="G13" s="36">
        <f t="shared" ref="G13:G14" si="0">E13*F13</f>
        <v>0</v>
      </c>
    </row>
    <row r="14" spans="1:7" x14ac:dyDescent="0.2">
      <c r="A14" s="34">
        <v>4</v>
      </c>
      <c r="B14" s="52" t="s">
        <v>177</v>
      </c>
      <c r="C14" s="41" t="s">
        <v>26</v>
      </c>
      <c r="D14" s="57" t="s">
        <v>299</v>
      </c>
      <c r="E14" s="86">
        <v>26</v>
      </c>
      <c r="F14" s="60">
        <v>0</v>
      </c>
      <c r="G14" s="36">
        <f t="shared" si="0"/>
        <v>0</v>
      </c>
    </row>
    <row r="15" spans="1:7" x14ac:dyDescent="0.2">
      <c r="A15" s="102"/>
      <c r="B15" s="61" t="s">
        <v>176</v>
      </c>
      <c r="C15" s="62"/>
      <c r="D15" s="62"/>
      <c r="E15" s="115"/>
      <c r="F15" s="63"/>
      <c r="G15" s="64"/>
    </row>
    <row r="16" spans="1:7" x14ac:dyDescent="0.2">
      <c r="A16" s="34">
        <v>5</v>
      </c>
      <c r="B16" s="52" t="s">
        <v>186</v>
      </c>
      <c r="C16" s="41" t="s">
        <v>28</v>
      </c>
      <c r="D16" s="57" t="s">
        <v>212</v>
      </c>
      <c r="E16" s="86">
        <v>10080</v>
      </c>
      <c r="F16" s="60">
        <v>0</v>
      </c>
      <c r="G16" s="36">
        <f>E16*F16</f>
        <v>0</v>
      </c>
    </row>
    <row r="17" spans="1:7" x14ac:dyDescent="0.2">
      <c r="A17" s="34">
        <v>6</v>
      </c>
      <c r="B17" s="52" t="s">
        <v>177</v>
      </c>
      <c r="C17" s="41" t="s">
        <v>26</v>
      </c>
      <c r="D17" s="57" t="s">
        <v>300</v>
      </c>
      <c r="E17" s="86">
        <v>51</v>
      </c>
      <c r="F17" s="60">
        <v>0</v>
      </c>
      <c r="G17" s="36">
        <f t="shared" ref="G17" si="1">E17*F17</f>
        <v>0</v>
      </c>
    </row>
    <row r="18" spans="1:7" x14ac:dyDescent="0.2">
      <c r="A18" s="102"/>
      <c r="B18" s="61" t="s">
        <v>32</v>
      </c>
      <c r="C18" s="62"/>
      <c r="D18" s="62"/>
      <c r="E18" s="115"/>
      <c r="F18" s="63"/>
      <c r="G18" s="64"/>
    </row>
    <row r="19" spans="1:7" x14ac:dyDescent="0.2">
      <c r="A19" s="34">
        <v>7</v>
      </c>
      <c r="B19" s="52" t="s">
        <v>307</v>
      </c>
      <c r="C19" s="41" t="s">
        <v>28</v>
      </c>
      <c r="D19" s="57" t="s">
        <v>308</v>
      </c>
      <c r="E19" s="86">
        <v>11280</v>
      </c>
      <c r="F19" s="60">
        <v>0</v>
      </c>
      <c r="G19" s="36">
        <f>E19*F19</f>
        <v>0</v>
      </c>
    </row>
    <row r="20" spans="1:7" s="7" customFormat="1" ht="15.75" thickBot="1" x14ac:dyDescent="0.3">
      <c r="A20" s="140"/>
      <c r="B20" s="141" t="s">
        <v>43</v>
      </c>
      <c r="C20" s="142"/>
      <c r="D20" s="142"/>
      <c r="E20" s="143"/>
      <c r="F20" s="144"/>
      <c r="G20" s="74">
        <f>SUM(G9:G19)</f>
        <v>0</v>
      </c>
    </row>
    <row r="21" spans="1:7" ht="13.5" thickBot="1" x14ac:dyDescent="0.25">
      <c r="A21" s="92"/>
    </row>
    <row r="22" spans="1:7" x14ac:dyDescent="0.2">
      <c r="A22" s="180" t="s">
        <v>29</v>
      </c>
      <c r="B22" s="181" t="s">
        <v>13</v>
      </c>
      <c r="C22" s="136" t="s">
        <v>9</v>
      </c>
      <c r="D22" s="182" t="s">
        <v>40</v>
      </c>
      <c r="E22" s="137" t="s">
        <v>8</v>
      </c>
      <c r="F22" s="5" t="s">
        <v>10</v>
      </c>
      <c r="G22" s="30" t="s">
        <v>17</v>
      </c>
    </row>
    <row r="23" spans="1:7" x14ac:dyDescent="0.2">
      <c r="A23" s="93"/>
      <c r="B23" s="85" t="s">
        <v>5</v>
      </c>
      <c r="C23" s="78"/>
      <c r="D23" s="79"/>
      <c r="E23" s="84"/>
      <c r="F23" s="107"/>
      <c r="G23" s="80"/>
    </row>
    <row r="24" spans="1:7" ht="25.5" x14ac:dyDescent="0.2">
      <c r="A24" s="6">
        <v>111151231</v>
      </c>
      <c r="B24" s="81" t="s">
        <v>254</v>
      </c>
      <c r="C24" s="43" t="s">
        <v>18</v>
      </c>
      <c r="D24" s="77" t="s">
        <v>324</v>
      </c>
      <c r="E24" s="86">
        <v>21420</v>
      </c>
      <c r="F24" s="66">
        <v>0</v>
      </c>
      <c r="G24" s="36">
        <f t="shared" ref="G24:G25" si="2">E24*F24</f>
        <v>0</v>
      </c>
    </row>
    <row r="25" spans="1:7" s="56" customFormat="1" ht="25.5" x14ac:dyDescent="0.2">
      <c r="A25" s="6">
        <v>184815167</v>
      </c>
      <c r="B25" s="81" t="s">
        <v>341</v>
      </c>
      <c r="C25" s="55" t="s">
        <v>323</v>
      </c>
      <c r="D25" s="82" t="s">
        <v>325</v>
      </c>
      <c r="E25" s="83">
        <v>43.2</v>
      </c>
      <c r="F25" s="60">
        <v>0</v>
      </c>
      <c r="G25" s="87">
        <f t="shared" si="2"/>
        <v>0</v>
      </c>
    </row>
    <row r="26" spans="1:7" x14ac:dyDescent="0.2">
      <c r="A26" s="93"/>
      <c r="B26" s="85" t="s">
        <v>6</v>
      </c>
      <c r="C26" s="78"/>
      <c r="D26" s="79"/>
      <c r="E26" s="84"/>
      <c r="F26" s="107"/>
      <c r="G26" s="184"/>
    </row>
    <row r="27" spans="1:7" x14ac:dyDescent="0.2">
      <c r="A27" s="94">
        <v>185804312</v>
      </c>
      <c r="B27" s="81" t="s">
        <v>249</v>
      </c>
      <c r="C27" s="55" t="s">
        <v>26</v>
      </c>
      <c r="D27" s="82" t="s">
        <v>263</v>
      </c>
      <c r="E27" s="83">
        <v>8.4</v>
      </c>
      <c r="F27" s="60">
        <v>0</v>
      </c>
      <c r="G27" s="87">
        <f t="shared" ref="G27:G33" si="3">E27*F27</f>
        <v>0</v>
      </c>
    </row>
    <row r="28" spans="1:7" x14ac:dyDescent="0.2">
      <c r="A28" s="6">
        <v>185851121</v>
      </c>
      <c r="B28" s="81" t="s">
        <v>35</v>
      </c>
      <c r="C28" s="43" t="s">
        <v>19</v>
      </c>
      <c r="D28" s="82" t="s">
        <v>263</v>
      </c>
      <c r="E28" s="86">
        <v>8.4</v>
      </c>
      <c r="F28" s="66">
        <v>0</v>
      </c>
      <c r="G28" s="36">
        <f t="shared" si="3"/>
        <v>0</v>
      </c>
    </row>
    <row r="29" spans="1:7" ht="25.5" x14ac:dyDescent="0.2">
      <c r="A29" s="6">
        <v>185804213</v>
      </c>
      <c r="B29" s="81" t="s">
        <v>246</v>
      </c>
      <c r="C29" s="43" t="s">
        <v>18</v>
      </c>
      <c r="D29" s="77" t="s">
        <v>326</v>
      </c>
      <c r="E29" s="86">
        <v>56</v>
      </c>
      <c r="F29" s="66">
        <v>0</v>
      </c>
      <c r="G29" s="36">
        <f t="shared" si="3"/>
        <v>0</v>
      </c>
    </row>
    <row r="30" spans="1:7" x14ac:dyDescent="0.2">
      <c r="A30" s="6" t="s">
        <v>30</v>
      </c>
      <c r="B30" s="81" t="s">
        <v>3</v>
      </c>
      <c r="C30" s="43" t="s">
        <v>26</v>
      </c>
      <c r="D30" s="77" t="s">
        <v>204</v>
      </c>
      <c r="E30" s="86">
        <v>28</v>
      </c>
      <c r="F30" s="66">
        <v>0</v>
      </c>
      <c r="G30" s="36">
        <f t="shared" si="3"/>
        <v>0</v>
      </c>
    </row>
    <row r="31" spans="1:7" x14ac:dyDescent="0.2">
      <c r="A31" s="6">
        <v>184801121</v>
      </c>
      <c r="B31" s="81" t="s">
        <v>95</v>
      </c>
      <c r="C31" s="43" t="s">
        <v>26</v>
      </c>
      <c r="D31" s="77" t="s">
        <v>204</v>
      </c>
      <c r="E31" s="86">
        <v>28</v>
      </c>
      <c r="F31" s="66">
        <v>0</v>
      </c>
      <c r="G31" s="36">
        <f t="shared" si="3"/>
        <v>0</v>
      </c>
    </row>
    <row r="32" spans="1:7" x14ac:dyDescent="0.2">
      <c r="A32" s="6" t="s">
        <v>30</v>
      </c>
      <c r="B32" s="81" t="s">
        <v>177</v>
      </c>
      <c r="C32" s="43" t="s">
        <v>26</v>
      </c>
      <c r="D32" s="77" t="s">
        <v>327</v>
      </c>
      <c r="E32" s="86">
        <v>26</v>
      </c>
      <c r="F32" s="66">
        <v>0</v>
      </c>
      <c r="G32" s="36">
        <f t="shared" si="3"/>
        <v>0</v>
      </c>
    </row>
    <row r="33" spans="1:7" ht="25.5" x14ac:dyDescent="0.2">
      <c r="A33" s="6">
        <v>184813133</v>
      </c>
      <c r="B33" s="81" t="s">
        <v>105</v>
      </c>
      <c r="C33" s="43" t="s">
        <v>34</v>
      </c>
      <c r="D33" s="77" t="s">
        <v>260</v>
      </c>
      <c r="E33" s="86">
        <v>0.28000000000000003</v>
      </c>
      <c r="F33" s="66">
        <v>0</v>
      </c>
      <c r="G33" s="36">
        <f t="shared" si="3"/>
        <v>0</v>
      </c>
    </row>
    <row r="34" spans="1:7" x14ac:dyDescent="0.2">
      <c r="A34" s="93"/>
      <c r="B34" s="85" t="s">
        <v>176</v>
      </c>
      <c r="C34" s="78"/>
      <c r="D34" s="79"/>
      <c r="E34" s="84"/>
      <c r="F34" s="107"/>
      <c r="G34" s="184"/>
    </row>
    <row r="35" spans="1:7" x14ac:dyDescent="0.2">
      <c r="A35" s="6">
        <v>185804312</v>
      </c>
      <c r="B35" s="81" t="s">
        <v>245</v>
      </c>
      <c r="C35" s="43" t="s">
        <v>19</v>
      </c>
      <c r="D35" s="77" t="s">
        <v>268</v>
      </c>
      <c r="E35" s="86">
        <v>10.08</v>
      </c>
      <c r="F35" s="66">
        <v>0</v>
      </c>
      <c r="G35" s="36">
        <f t="shared" ref="G35:G39" si="4">E35*F35</f>
        <v>0</v>
      </c>
    </row>
    <row r="36" spans="1:7" x14ac:dyDescent="0.2">
      <c r="A36" s="6">
        <v>185851121</v>
      </c>
      <c r="B36" s="81" t="s">
        <v>35</v>
      </c>
      <c r="C36" s="43" t="s">
        <v>19</v>
      </c>
      <c r="D36" s="77" t="s">
        <v>268</v>
      </c>
      <c r="E36" s="86">
        <v>10.08</v>
      </c>
      <c r="F36" s="66">
        <v>0</v>
      </c>
      <c r="G36" s="36">
        <f t="shared" si="4"/>
        <v>0</v>
      </c>
    </row>
    <row r="37" spans="1:7" ht="25.5" x14ac:dyDescent="0.2">
      <c r="A37" s="6">
        <v>185804213</v>
      </c>
      <c r="B37" s="81" t="s">
        <v>246</v>
      </c>
      <c r="C37" s="43" t="s">
        <v>18</v>
      </c>
      <c r="D37" s="77" t="s">
        <v>329</v>
      </c>
      <c r="E37" s="86">
        <v>84</v>
      </c>
      <c r="F37" s="66">
        <v>0</v>
      </c>
      <c r="G37" s="36">
        <f t="shared" si="4"/>
        <v>0</v>
      </c>
    </row>
    <row r="38" spans="1:7" x14ac:dyDescent="0.2">
      <c r="A38" s="6" t="s">
        <v>30</v>
      </c>
      <c r="B38" s="81" t="s">
        <v>177</v>
      </c>
      <c r="C38" s="55" t="s">
        <v>26</v>
      </c>
      <c r="D38" s="178" t="s">
        <v>330</v>
      </c>
      <c r="E38" s="179">
        <v>51</v>
      </c>
      <c r="F38" s="66">
        <v>0</v>
      </c>
      <c r="G38" s="36">
        <f t="shared" si="4"/>
        <v>0</v>
      </c>
    </row>
    <row r="39" spans="1:7" x14ac:dyDescent="0.2">
      <c r="A39" s="6">
        <v>184801121</v>
      </c>
      <c r="B39" s="81" t="s">
        <v>95</v>
      </c>
      <c r="C39" s="43" t="s">
        <v>26</v>
      </c>
      <c r="D39" s="77" t="s">
        <v>264</v>
      </c>
      <c r="E39" s="86">
        <v>168</v>
      </c>
      <c r="F39" s="66">
        <v>0</v>
      </c>
      <c r="G39" s="36">
        <f t="shared" si="4"/>
        <v>0</v>
      </c>
    </row>
    <row r="40" spans="1:7" x14ac:dyDescent="0.2">
      <c r="A40" s="93"/>
      <c r="B40" s="85" t="s">
        <v>7</v>
      </c>
      <c r="C40" s="78"/>
      <c r="D40" s="79"/>
      <c r="E40" s="84"/>
      <c r="F40" s="107"/>
      <c r="G40" s="184"/>
    </row>
    <row r="41" spans="1:7" x14ac:dyDescent="0.2">
      <c r="A41" s="6">
        <v>185804312</v>
      </c>
      <c r="B41" s="81" t="s">
        <v>251</v>
      </c>
      <c r="C41" s="43" t="s">
        <v>19</v>
      </c>
      <c r="D41" s="77" t="s">
        <v>273</v>
      </c>
      <c r="E41" s="86">
        <v>11.28</v>
      </c>
      <c r="F41" s="66">
        <v>0</v>
      </c>
      <c r="G41" s="36">
        <f t="shared" ref="G41:G44" si="5">E41*F41</f>
        <v>0</v>
      </c>
    </row>
    <row r="42" spans="1:7" x14ac:dyDescent="0.2">
      <c r="A42" s="6">
        <v>185851121</v>
      </c>
      <c r="B42" s="81" t="s">
        <v>35</v>
      </c>
      <c r="C42" s="43" t="s">
        <v>19</v>
      </c>
      <c r="D42" s="77" t="s">
        <v>273</v>
      </c>
      <c r="E42" s="86">
        <v>11.28</v>
      </c>
      <c r="F42" s="66">
        <v>0</v>
      </c>
      <c r="G42" s="36">
        <f t="shared" si="5"/>
        <v>0</v>
      </c>
    </row>
    <row r="43" spans="1:7" ht="25.5" x14ac:dyDescent="0.2">
      <c r="A43" s="6">
        <v>185804214</v>
      </c>
      <c r="B43" s="81" t="s">
        <v>252</v>
      </c>
      <c r="C43" s="43" t="s">
        <v>18</v>
      </c>
      <c r="D43" s="77" t="s">
        <v>274</v>
      </c>
      <c r="E43" s="86">
        <v>67.680000000000007</v>
      </c>
      <c r="F43" s="66">
        <v>0</v>
      </c>
      <c r="G43" s="36">
        <f t="shared" si="5"/>
        <v>0</v>
      </c>
    </row>
    <row r="44" spans="1:7" x14ac:dyDescent="0.2">
      <c r="A44" s="6">
        <v>184801131</v>
      </c>
      <c r="B44" s="81" t="s">
        <v>107</v>
      </c>
      <c r="C44" s="43" t="s">
        <v>18</v>
      </c>
      <c r="D44" s="77" t="s">
        <v>271</v>
      </c>
      <c r="E44" s="86">
        <v>33.840000000000003</v>
      </c>
      <c r="F44" s="66">
        <v>0</v>
      </c>
      <c r="G44" s="36">
        <f t="shared" si="5"/>
        <v>0</v>
      </c>
    </row>
    <row r="45" spans="1:7" s="7" customFormat="1" ht="15.75" thickBot="1" x14ac:dyDescent="0.3">
      <c r="A45" s="25"/>
      <c r="B45" s="185" t="s">
        <v>44</v>
      </c>
      <c r="C45" s="186"/>
      <c r="D45" s="187"/>
      <c r="E45" s="143"/>
      <c r="F45" s="188"/>
      <c r="G45" s="74">
        <f>SUM(G23:G44)</f>
        <v>0</v>
      </c>
    </row>
    <row r="46" spans="1:7" ht="13.5" thickBot="1" x14ac:dyDescent="0.25"/>
    <row r="47" spans="1:7" ht="15.75" thickBot="1" x14ac:dyDescent="0.25">
      <c r="A47" s="195"/>
      <c r="B47" s="196" t="s">
        <v>52</v>
      </c>
      <c r="C47" s="197"/>
      <c r="D47" s="198"/>
      <c r="E47" s="199"/>
      <c r="F47" s="197"/>
      <c r="G47" s="200">
        <f>G20+G45</f>
        <v>0</v>
      </c>
    </row>
    <row r="51" spans="1:4" x14ac:dyDescent="0.2">
      <c r="A51" s="110"/>
      <c r="B51" s="110"/>
      <c r="C51" s="110"/>
      <c r="D51" s="111"/>
    </row>
    <row r="52" spans="1:4" x14ac:dyDescent="0.2">
      <c r="A52" s="110"/>
      <c r="B52" s="110"/>
      <c r="C52" s="110"/>
      <c r="D52" s="111"/>
    </row>
    <row r="53" spans="1:4" x14ac:dyDescent="0.2">
      <c r="A53" s="110"/>
      <c r="B53" s="110"/>
      <c r="C53" s="110"/>
      <c r="D53" s="111"/>
    </row>
    <row r="54" spans="1:4" x14ac:dyDescent="0.2">
      <c r="A54" s="110"/>
      <c r="B54" s="110"/>
      <c r="C54" s="110"/>
      <c r="D54" s="111"/>
    </row>
    <row r="55" spans="1:4" x14ac:dyDescent="0.2">
      <c r="A55" s="110"/>
      <c r="B55" s="110"/>
      <c r="C55" s="110"/>
      <c r="D55" s="111"/>
    </row>
    <row r="56" spans="1:4" x14ac:dyDescent="0.2">
      <c r="A56" s="110"/>
      <c r="B56" s="110"/>
      <c r="C56" s="110"/>
      <c r="D56" s="111"/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3"/>
  <sheetViews>
    <sheetView zoomScaleNormal="100" workbookViewId="0">
      <selection activeCell="C8" sqref="C8"/>
    </sheetView>
  </sheetViews>
  <sheetFormatPr defaultColWidth="9.140625" defaultRowHeight="15" x14ac:dyDescent="0.25"/>
  <cols>
    <col min="1" max="1" width="10.7109375" style="7" customWidth="1"/>
    <col min="2" max="2" width="59.85546875" style="7" customWidth="1"/>
    <col min="3" max="3" width="19.5703125" style="8" customWidth="1"/>
    <col min="4" max="4" width="20.7109375" style="8" customWidth="1"/>
    <col min="5" max="5" width="27" style="8" customWidth="1"/>
    <col min="6" max="6" width="9.140625" style="7"/>
    <col min="7" max="7" width="11.42578125" style="7" bestFit="1" customWidth="1"/>
    <col min="8" max="16384" width="9.140625" style="7"/>
  </cols>
  <sheetData>
    <row r="1" spans="1:7" ht="18.75" x14ac:dyDescent="0.3">
      <c r="B1" s="26" t="s">
        <v>45</v>
      </c>
    </row>
    <row r="2" spans="1:7" ht="14.25" customHeight="1" x14ac:dyDescent="0.25">
      <c r="A2" s="9" t="s">
        <v>14</v>
      </c>
      <c r="B2" s="103" t="s">
        <v>111</v>
      </c>
      <c r="C2" s="10"/>
      <c r="D2" s="9"/>
      <c r="E2" s="9"/>
    </row>
    <row r="3" spans="1:7" ht="14.25" customHeight="1" x14ac:dyDescent="0.25">
      <c r="A3" s="9" t="s">
        <v>68</v>
      </c>
      <c r="B3" s="103" t="s">
        <v>112</v>
      </c>
      <c r="C3" s="10"/>
      <c r="D3" s="9"/>
      <c r="E3" s="9"/>
    </row>
    <row r="4" spans="1:7" ht="15" customHeight="1" x14ac:dyDescent="0.25">
      <c r="A4" s="9" t="s">
        <v>15</v>
      </c>
      <c r="B4" s="103" t="s">
        <v>356</v>
      </c>
      <c r="C4" s="10"/>
      <c r="D4" s="9"/>
      <c r="E4" s="9"/>
    </row>
    <row r="5" spans="1:7" ht="18.75" x14ac:dyDescent="0.25">
      <c r="A5" s="9" t="s">
        <v>114</v>
      </c>
      <c r="B5" s="155" t="s">
        <v>298</v>
      </c>
      <c r="C5" s="10"/>
      <c r="D5" s="9"/>
      <c r="E5" s="9"/>
      <c r="F5" s="9"/>
      <c r="G5" s="9"/>
    </row>
    <row r="6" spans="1:7" ht="15" customHeight="1" x14ac:dyDescent="0.25">
      <c r="A6" s="9"/>
      <c r="B6" s="10"/>
      <c r="C6" s="10"/>
      <c r="D6" s="9"/>
      <c r="E6" s="9"/>
    </row>
    <row r="7" spans="1:7" s="14" customFormat="1" ht="15" customHeight="1" x14ac:dyDescent="0.25">
      <c r="A7" s="11"/>
      <c r="B7" s="12"/>
      <c r="C7" s="12"/>
      <c r="D7" s="13"/>
      <c r="E7" s="13"/>
    </row>
    <row r="8" spans="1:7" s="14" customFormat="1" ht="15" customHeight="1" x14ac:dyDescent="0.25">
      <c r="A8" s="11"/>
      <c r="B8" s="12"/>
      <c r="C8" s="12"/>
      <c r="D8" s="13"/>
      <c r="E8" s="13"/>
    </row>
    <row r="9" spans="1:7" s="14" customFormat="1" ht="15" customHeight="1" x14ac:dyDescent="0.25">
      <c r="A9" s="11"/>
      <c r="B9" s="12"/>
      <c r="C9" s="12"/>
      <c r="D9" s="13"/>
      <c r="E9" s="13"/>
    </row>
    <row r="10" spans="1:7" ht="15.75" thickBot="1" x14ac:dyDescent="0.3">
      <c r="A10" s="15"/>
    </row>
    <row r="11" spans="1:7" s="20" customFormat="1" x14ac:dyDescent="0.25">
      <c r="A11" s="16" t="s">
        <v>21</v>
      </c>
      <c r="B11" s="17" t="s">
        <v>46</v>
      </c>
      <c r="C11" s="18" t="s">
        <v>47</v>
      </c>
      <c r="D11" s="18" t="s">
        <v>48</v>
      </c>
      <c r="E11" s="19" t="s">
        <v>49</v>
      </c>
    </row>
    <row r="12" spans="1:7" ht="30" customHeight="1" x14ac:dyDescent="0.25">
      <c r="A12" s="21">
        <v>1</v>
      </c>
      <c r="B12" s="22" t="s">
        <v>50</v>
      </c>
      <c r="C12" s="23">
        <f>'kú. Podhradí - rostliny'!$G$30</f>
        <v>0</v>
      </c>
      <c r="D12" s="23">
        <f>0.21*C12</f>
        <v>0</v>
      </c>
      <c r="E12" s="24">
        <f>C12+D12</f>
        <v>0</v>
      </c>
    </row>
    <row r="13" spans="1:7" ht="30" customHeight="1" x14ac:dyDescent="0.25">
      <c r="A13" s="21">
        <v>2</v>
      </c>
      <c r="B13" s="22" t="s">
        <v>51</v>
      </c>
      <c r="C13" s="23">
        <f>'kú. Podhradí - materiál'!$G$49</f>
        <v>0</v>
      </c>
      <c r="D13" s="23">
        <f>0.21*C13</f>
        <v>0</v>
      </c>
      <c r="E13" s="24">
        <f>C13+D13</f>
        <v>0</v>
      </c>
    </row>
    <row r="14" spans="1:7" ht="31.5" customHeight="1" x14ac:dyDescent="0.25">
      <c r="A14" s="21">
        <v>3</v>
      </c>
      <c r="B14" s="22" t="s">
        <v>54</v>
      </c>
      <c r="C14" s="23">
        <f>'kú. Podhradí - práce'!$G$57</f>
        <v>0</v>
      </c>
      <c r="D14" s="23">
        <f>0.21*C14</f>
        <v>0</v>
      </c>
      <c r="E14" s="24">
        <f>C14+D14</f>
        <v>0</v>
      </c>
    </row>
    <row r="15" spans="1:7" ht="30.75" customHeight="1" x14ac:dyDescent="0.25">
      <c r="A15" s="176"/>
      <c r="B15" s="174" t="s">
        <v>52</v>
      </c>
      <c r="C15" s="175">
        <f>SUM(C12:C14)</f>
        <v>0</v>
      </c>
      <c r="D15" s="175">
        <f>SUM(D12:D14)</f>
        <v>0</v>
      </c>
      <c r="E15" s="177">
        <f>SUM(E12:E14)</f>
        <v>0</v>
      </c>
    </row>
    <row r="16" spans="1:7" ht="75" x14ac:dyDescent="0.25">
      <c r="A16" s="145"/>
      <c r="B16" s="146" t="s">
        <v>336</v>
      </c>
      <c r="C16" s="147">
        <f>0.05*C15</f>
        <v>0</v>
      </c>
      <c r="D16" s="147">
        <f>0.21*C16</f>
        <v>0</v>
      </c>
      <c r="E16" s="148">
        <f>C16+D16</f>
        <v>0</v>
      </c>
    </row>
    <row r="17" spans="1:5" ht="16.5" thickBot="1" x14ac:dyDescent="0.3">
      <c r="A17" s="149"/>
      <c r="B17" s="150" t="s">
        <v>52</v>
      </c>
      <c r="C17" s="151">
        <f>C15+C16</f>
        <v>0</v>
      </c>
      <c r="D17" s="151">
        <f>D15+D16</f>
        <v>0</v>
      </c>
      <c r="E17" s="152">
        <f>E15+E16</f>
        <v>0</v>
      </c>
    </row>
    <row r="18" spans="1:5" ht="15.75" thickBot="1" x14ac:dyDescent="0.3"/>
    <row r="19" spans="1:5" s="20" customFormat="1" x14ac:dyDescent="0.25">
      <c r="A19" s="16" t="s">
        <v>21</v>
      </c>
      <c r="B19" s="17" t="s">
        <v>46</v>
      </c>
      <c r="C19" s="18" t="s">
        <v>47</v>
      </c>
      <c r="D19" s="18" t="s">
        <v>48</v>
      </c>
      <c r="E19" s="19" t="s">
        <v>49</v>
      </c>
    </row>
    <row r="20" spans="1:5" x14ac:dyDescent="0.25">
      <c r="A20" s="21">
        <v>1</v>
      </c>
      <c r="B20" s="22" t="s">
        <v>74</v>
      </c>
      <c r="C20" s="23">
        <f>'kú.Podhradí NP 1.veg.obd'!$G$43</f>
        <v>0</v>
      </c>
      <c r="D20" s="23">
        <f>0.21*C20</f>
        <v>0</v>
      </c>
      <c r="E20" s="24">
        <f>C20+D20</f>
        <v>0</v>
      </c>
    </row>
    <row r="21" spans="1:5" x14ac:dyDescent="0.25">
      <c r="A21" s="21">
        <v>2</v>
      </c>
      <c r="B21" s="22" t="s">
        <v>76</v>
      </c>
      <c r="C21" s="23">
        <f>'kú.Podhradí NP 2.veg.obd '!$G$43</f>
        <v>0</v>
      </c>
      <c r="D21" s="23">
        <f>0.21*C21</f>
        <v>0</v>
      </c>
      <c r="E21" s="24">
        <f>C21+D21</f>
        <v>0</v>
      </c>
    </row>
    <row r="22" spans="1:5" x14ac:dyDescent="0.25">
      <c r="A22" s="21">
        <v>3</v>
      </c>
      <c r="B22" s="22" t="s">
        <v>77</v>
      </c>
      <c r="C22" s="23">
        <f>'kú.Podhradí NP 3.veg.obd'!$G$47</f>
        <v>0</v>
      </c>
      <c r="D22" s="23">
        <f>0.21*C22</f>
        <v>0</v>
      </c>
      <c r="E22" s="24">
        <f>C22+D22</f>
        <v>0</v>
      </c>
    </row>
    <row r="23" spans="1:5" ht="16.5" thickBot="1" x14ac:dyDescent="0.3">
      <c r="A23" s="149"/>
      <c r="B23" s="150" t="s">
        <v>52</v>
      </c>
      <c r="C23" s="151">
        <f>SUM(C20:C22)</f>
        <v>0</v>
      </c>
      <c r="D23" s="151">
        <f>SUM(D20:D22)</f>
        <v>0</v>
      </c>
      <c r="E23" s="152">
        <f>SUM(E20:E22)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24</vt:i4>
      </vt:variant>
    </vt:vector>
  </HeadingPairs>
  <TitlesOfParts>
    <vt:vector size="39" baseType="lpstr">
      <vt:lpstr> SUMARIZACE CELKOVÁ</vt:lpstr>
      <vt:lpstr> SUMARIZACE BUKVICE</vt:lpstr>
      <vt:lpstr>kú. Bukvice - rostliny</vt:lpstr>
      <vt:lpstr>kú. Bukvice - materiál</vt:lpstr>
      <vt:lpstr>kú. Bukvice - práce</vt:lpstr>
      <vt:lpstr>kú. Bukvice NP 1.veg.odb</vt:lpstr>
      <vt:lpstr>kú. Bukvice NP 2.veg.odb</vt:lpstr>
      <vt:lpstr>kú. Bukvice NP 3.veg.odb </vt:lpstr>
      <vt:lpstr>SUMARIZACE PODHRADÍ</vt:lpstr>
      <vt:lpstr>kú. Podhradí - rostliny</vt:lpstr>
      <vt:lpstr>kú. Podhradí - materiál</vt:lpstr>
      <vt:lpstr>kú. Podhradí - práce</vt:lpstr>
      <vt:lpstr>kú.Podhradí NP 1.veg.obd</vt:lpstr>
      <vt:lpstr>kú.Podhradí NP 2.veg.obd </vt:lpstr>
      <vt:lpstr>kú.Podhradí NP 3.veg.obd</vt:lpstr>
      <vt:lpstr>'kú. Bukvice - materiál'!Názvy_tisku</vt:lpstr>
      <vt:lpstr>'kú. Bukvice - práce'!Názvy_tisku</vt:lpstr>
      <vt:lpstr>'kú. Bukvice - rostliny'!Názvy_tisku</vt:lpstr>
      <vt:lpstr>'kú. Bukvice NP 1.veg.odb'!Názvy_tisku</vt:lpstr>
      <vt:lpstr>'kú. Bukvice NP 2.veg.odb'!Názvy_tisku</vt:lpstr>
      <vt:lpstr>'kú. Bukvice NP 3.veg.odb '!Názvy_tisku</vt:lpstr>
      <vt:lpstr>'kú. Podhradí - materiál'!Názvy_tisku</vt:lpstr>
      <vt:lpstr>'kú. Podhradí - práce'!Názvy_tisku</vt:lpstr>
      <vt:lpstr>'kú. Podhradí - rostliny'!Názvy_tisku</vt:lpstr>
      <vt:lpstr>'kú.Podhradí NP 1.veg.obd'!Názvy_tisku</vt:lpstr>
      <vt:lpstr>'kú.Podhradí NP 2.veg.obd '!Názvy_tisku</vt:lpstr>
      <vt:lpstr>'kú.Podhradí NP 3.veg.obd'!Názvy_tisku</vt:lpstr>
      <vt:lpstr>' SUMARIZACE BUKVICE'!Oblast_tisku</vt:lpstr>
      <vt:lpstr>' SUMARIZACE CELKOVÁ'!Oblast_tisku</vt:lpstr>
      <vt:lpstr>'kú. Bukvice - materiál'!Oblast_tisku</vt:lpstr>
      <vt:lpstr>'kú. Bukvice - práce'!Oblast_tisku</vt:lpstr>
      <vt:lpstr>'kú. Bukvice - rostliny'!Oblast_tisku</vt:lpstr>
      <vt:lpstr>'kú. Bukvice NP 1.veg.odb'!Oblast_tisku</vt:lpstr>
      <vt:lpstr>'kú. Bukvice NP 2.veg.odb'!Oblast_tisku</vt:lpstr>
      <vt:lpstr>'kú. Bukvice NP 3.veg.odb '!Oblast_tisku</vt:lpstr>
      <vt:lpstr>'kú. Podhradí - materiál'!Oblast_tisku</vt:lpstr>
      <vt:lpstr>'kú. Podhradí - práce'!Oblast_tisku</vt:lpstr>
      <vt:lpstr>'kú. Podhradí - rostliny'!Oblast_tisku</vt:lpstr>
      <vt:lpstr>'SUMARIZACE PODHRADÍ'!Oblast_tisku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Žáková Petra Ing.</cp:lastModifiedBy>
  <cp:lastPrinted>2022-07-19T09:21:38Z</cp:lastPrinted>
  <dcterms:created xsi:type="dcterms:W3CDTF">2007-04-02T13:08:26Z</dcterms:created>
  <dcterms:modified xsi:type="dcterms:W3CDTF">2023-01-11T12:04:13Z</dcterms:modified>
</cp:coreProperties>
</file>