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2\Dlouhý\Doplnění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Výsadba biocentra..." sheetId="3" r:id="rId3"/>
    <sheet name="SO 02.1 - Povýsadbová péč..." sheetId="4" r:id="rId4"/>
    <sheet name="SO 02.2 - Povýsadbová péč..." sheetId="5" r:id="rId5"/>
    <sheet name="SO 02.3 - Povýsadbová péč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00 - Vedlejší rozpočto...'!$C$79:$K$87</definedName>
    <definedName name="_xlnm.Print_Area" localSheetId="1">'SO 00 - Vedlejší rozpočto...'!$C$4:$J$39,'SO 00 - Vedlejší rozpočto...'!$C$45:$J$61,'SO 00 - Vedlejší rozpočto...'!$C$67:$K$87</definedName>
    <definedName name="_xlnm.Print_Titles" localSheetId="1">'SO 00 - Vedlejší rozpočto...'!$79:$79</definedName>
    <definedName name="_xlnm._FilterDatabase" localSheetId="2" hidden="1">'SO 01 - Výsadba biocentra...'!$C$82:$K$234</definedName>
    <definedName name="_xlnm.Print_Area" localSheetId="2">'SO 01 - Výsadba biocentra...'!$C$4:$J$39,'SO 01 - Výsadba biocentra...'!$C$45:$J$64,'SO 01 - Výsadba biocentra...'!$C$70:$K$234</definedName>
    <definedName name="_xlnm.Print_Titles" localSheetId="2">'SO 01 - Výsadba biocentra...'!$82:$82</definedName>
    <definedName name="_xlnm._FilterDatabase" localSheetId="3" hidden="1">'SO 02.1 - Povýsadbová péč...'!$C$81:$K$169</definedName>
    <definedName name="_xlnm.Print_Area" localSheetId="3">'SO 02.1 - Povýsadbová péč...'!$C$4:$J$39,'SO 02.1 - Povýsadbová péč...'!$C$45:$J$63,'SO 02.1 - Povýsadbová péč...'!$C$69:$K$169</definedName>
    <definedName name="_xlnm.Print_Titles" localSheetId="3">'SO 02.1 - Povýsadbová péč...'!$81:$81</definedName>
    <definedName name="_xlnm._FilterDatabase" localSheetId="4" hidden="1">'SO 02.2 - Povýsadbová péč...'!$C$81:$K$169</definedName>
    <definedName name="_xlnm.Print_Area" localSheetId="4">'SO 02.2 - Povýsadbová péč...'!$C$4:$J$39,'SO 02.2 - Povýsadbová péč...'!$C$45:$J$63,'SO 02.2 - Povýsadbová péč...'!$C$69:$K$169</definedName>
    <definedName name="_xlnm.Print_Titles" localSheetId="4">'SO 02.2 - Povýsadbová péč...'!$81:$81</definedName>
    <definedName name="_xlnm._FilterDatabase" localSheetId="5" hidden="1">'SO 02.3 - Povýsadbová péč...'!$C$81:$K$169</definedName>
    <definedName name="_xlnm.Print_Area" localSheetId="5">'SO 02.3 - Povýsadbová péč...'!$C$4:$J$39,'SO 02.3 - Povýsadbová péč...'!$C$45:$J$63,'SO 02.3 - Povýsadbová péč...'!$C$69:$K$169</definedName>
    <definedName name="_xlnm.Print_Titles" localSheetId="5">'SO 02.3 - Povýsadbová péč...'!$81:$81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67"/>
  <c r="BH167"/>
  <c r="BG167"/>
  <c r="BF167"/>
  <c r="T167"/>
  <c r="T166"/>
  <c r="R167"/>
  <c r="R166"/>
  <c r="P167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43"/>
  <c r="BH143"/>
  <c r="BG143"/>
  <c r="BF143"/>
  <c r="T143"/>
  <c r="R143"/>
  <c r="P143"/>
  <c r="BI134"/>
  <c r="BH134"/>
  <c r="BG134"/>
  <c r="BF134"/>
  <c r="T134"/>
  <c r="R134"/>
  <c r="P134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55"/>
  <c r="J17"/>
  <c r="J12"/>
  <c r="J76"/>
  <c r="E7"/>
  <c r="E72"/>
  <c i="5" r="J37"/>
  <c r="J36"/>
  <c i="1" r="AY58"/>
  <c i="5" r="J35"/>
  <c i="1" r="AX58"/>
  <c i="5" r="BI167"/>
  <c r="BH167"/>
  <c r="BG167"/>
  <c r="BF167"/>
  <c r="T167"/>
  <c r="T166"/>
  <c r="R167"/>
  <c r="R166"/>
  <c r="P167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43"/>
  <c r="BH143"/>
  <c r="BG143"/>
  <c r="BF143"/>
  <c r="T143"/>
  <c r="R143"/>
  <c r="P143"/>
  <c r="BI134"/>
  <c r="BH134"/>
  <c r="BG134"/>
  <c r="BF134"/>
  <c r="T134"/>
  <c r="R134"/>
  <c r="P134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4" r="J37"/>
  <c r="J36"/>
  <c i="1" r="AY57"/>
  <c i="4" r="J35"/>
  <c i="1" r="AX57"/>
  <c i="4" r="BI167"/>
  <c r="BH167"/>
  <c r="BG167"/>
  <c r="BF167"/>
  <c r="T167"/>
  <c r="T166"/>
  <c r="R167"/>
  <c r="R166"/>
  <c r="P167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43"/>
  <c r="BH143"/>
  <c r="BG143"/>
  <c r="BF143"/>
  <c r="T143"/>
  <c r="R143"/>
  <c r="P143"/>
  <c r="BI134"/>
  <c r="BH134"/>
  <c r="BG134"/>
  <c r="BF134"/>
  <c r="T134"/>
  <c r="R134"/>
  <c r="P134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48"/>
  <c i="3" r="J37"/>
  <c r="J36"/>
  <c i="1" r="AY56"/>
  <c i="3" r="J35"/>
  <c i="1" r="AX56"/>
  <c i="3" r="BI232"/>
  <c r="BH232"/>
  <c r="BG232"/>
  <c r="BF232"/>
  <c r="T232"/>
  <c r="T231"/>
  <c r="R232"/>
  <c r="R231"/>
  <c r="P232"/>
  <c r="P231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55"/>
  <c r="J17"/>
  <c r="J12"/>
  <c r="J77"/>
  <c r="E7"/>
  <c r="E73"/>
  <c i="2" r="J37"/>
  <c r="J36"/>
  <c i="1" r="AY55"/>
  <c i="2" r="J35"/>
  <c i="1" r="AX55"/>
  <c i="2"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52"/>
  <c r="E7"/>
  <c r="E70"/>
  <c i="1" r="L50"/>
  <c r="AM50"/>
  <c r="AM49"/>
  <c r="L49"/>
  <c r="AM47"/>
  <c r="L47"/>
  <c r="L45"/>
  <c r="L44"/>
  <c i="3" r="BK219"/>
  <c r="BK98"/>
  <c r="BK119"/>
  <c r="BK224"/>
  <c r="BK227"/>
  <c r="J177"/>
  <c r="BK135"/>
  <c r="J137"/>
  <c i="4" r="BK114"/>
  <c r="J146"/>
  <c i="5" r="BK167"/>
  <c r="BK92"/>
  <c r="J146"/>
  <c r="J134"/>
  <c i="6" r="J153"/>
  <c r="J104"/>
  <c r="BK162"/>
  <c r="J110"/>
  <c r="BK126"/>
  <c i="3" r="BK145"/>
  <c r="BK155"/>
  <c r="J173"/>
  <c r="J224"/>
  <c r="BK173"/>
  <c r="J98"/>
  <c r="BK129"/>
  <c i="4" r="J122"/>
  <c r="J126"/>
  <c r="J104"/>
  <c i="5" r="BK96"/>
  <c r="BK110"/>
  <c i="3" r="BK177"/>
  <c r="BK182"/>
  <c r="BK202"/>
  <c r="BK175"/>
  <c r="J119"/>
  <c r="J227"/>
  <c r="J95"/>
  <c i="4" r="BK167"/>
  <c r="J114"/>
  <c r="J120"/>
  <c r="BK96"/>
  <c i="5" r="J85"/>
  <c r="J143"/>
  <c r="J128"/>
  <c i="6" r="J120"/>
  <c r="J126"/>
  <c r="BK146"/>
  <c r="J128"/>
  <c i="3" r="J107"/>
  <c r="BK143"/>
  <c r="BK167"/>
  <c r="J232"/>
  <c r="BK159"/>
  <c r="J101"/>
  <c r="BK184"/>
  <c r="BK111"/>
  <c i="4" r="BK162"/>
  <c r="BK146"/>
  <c r="J134"/>
  <c r="J88"/>
  <c i="5" r="J122"/>
  <c r="BK159"/>
  <c r="J116"/>
  <c i="6" r="BK120"/>
  <c r="J114"/>
  <c r="J156"/>
  <c r="J116"/>
  <c r="J100"/>
  <c i="2" r="J85"/>
  <c i="3" r="J222"/>
  <c r="J187"/>
  <c r="BK131"/>
  <c r="J216"/>
  <c r="J159"/>
  <c r="J139"/>
  <c i="4" r="BK88"/>
  <c r="BK104"/>
  <c r="J85"/>
  <c i="5" r="J104"/>
  <c r="BK162"/>
  <c i="2" r="BK82"/>
  <c i="3" r="J209"/>
  <c r="BK153"/>
  <c r="BK127"/>
  <c r="J175"/>
  <c r="J182"/>
  <c r="J133"/>
  <c r="BK133"/>
  <c i="4" r="J100"/>
  <c r="J116"/>
  <c r="J92"/>
  <c i="5" r="J126"/>
  <c r="J120"/>
  <c r="BK85"/>
  <c i="6" r="BK134"/>
  <c r="BK128"/>
  <c r="J167"/>
  <c r="J134"/>
  <c r="BK116"/>
  <c i="2" r="J34"/>
  <c i="1" r="AW55"/>
  <c i="3" r="BK193"/>
  <c r="J123"/>
  <c r="J212"/>
  <c r="J129"/>
  <c r="J127"/>
  <c i="4" r="J167"/>
  <c r="BK92"/>
  <c r="BK143"/>
  <c i="5" r="BK104"/>
  <c r="BK108"/>
  <c r="J156"/>
  <c i="6" r="J159"/>
  <c r="BK100"/>
  <c r="J85"/>
  <c i="1" r="AS54"/>
  <c i="3" r="J143"/>
  <c r="J179"/>
  <c r="J167"/>
  <c r="BK101"/>
  <c i="4" r="BK153"/>
  <c r="BK159"/>
  <c r="BK85"/>
  <c i="5" r="BK114"/>
  <c r="BK122"/>
  <c i="3" r="BK179"/>
  <c r="BK89"/>
  <c r="BK212"/>
  <c i="2" r="BK85"/>
  <c i="3" r="J104"/>
  <c r="J149"/>
  <c r="BK91"/>
  <c r="J115"/>
  <c r="BK107"/>
  <c i="4" r="J162"/>
  <c r="J143"/>
  <c r="BK100"/>
  <c i="5" r="BK128"/>
  <c r="J153"/>
  <c r="J108"/>
  <c r="J96"/>
  <c i="6" r="BK156"/>
  <c r="BK159"/>
  <c r="BK96"/>
  <c r="BK153"/>
  <c i="2" r="J82"/>
  <c i="3" r="J193"/>
  <c r="J184"/>
  <c r="J161"/>
  <c r="J141"/>
  <c r="BK169"/>
  <c r="J93"/>
  <c r="J89"/>
  <c i="4" r="BK122"/>
  <c r="BK156"/>
  <c i="5" r="BK116"/>
  <c r="J114"/>
  <c r="J167"/>
  <c i="6" r="BK143"/>
  <c r="BK122"/>
  <c r="BK92"/>
  <c r="J122"/>
  <c r="J143"/>
  <c r="J146"/>
  <c i="3" r="BK93"/>
  <c r="J135"/>
  <c r="BK187"/>
  <c r="BK232"/>
  <c r="BK139"/>
  <c r="BK149"/>
  <c r="BK86"/>
  <c i="4" r="J108"/>
  <c r="BK108"/>
  <c i="5" r="BK153"/>
  <c r="BK146"/>
  <c r="BK120"/>
  <c i="3" r="J157"/>
  <c r="J151"/>
  <c r="J155"/>
  <c r="J165"/>
  <c r="J202"/>
  <c r="BK137"/>
  <c r="BK165"/>
  <c r="BK141"/>
  <c i="4" r="BK134"/>
  <c r="BK126"/>
  <c r="J153"/>
  <c i="5" r="BK88"/>
  <c r="BK126"/>
  <c r="J159"/>
  <c i="6" r="BK85"/>
  <c r="BK110"/>
  <c r="J92"/>
  <c r="BK104"/>
  <c r="BK114"/>
  <c i="3" r="J153"/>
  <c r="J169"/>
  <c r="BK209"/>
  <c r="BK95"/>
  <c r="BK205"/>
  <c r="BK157"/>
  <c r="J219"/>
  <c r="BK151"/>
  <c r="J145"/>
  <c i="4" r="J156"/>
  <c r="BK120"/>
  <c r="J110"/>
  <c i="5" r="BK156"/>
  <c r="BK134"/>
  <c r="J88"/>
  <c r="J110"/>
  <c i="6" r="J162"/>
  <c r="J88"/>
  <c r="BK108"/>
  <c i="3" r="J190"/>
  <c r="J91"/>
  <c r="BK104"/>
  <c r="J205"/>
  <c r="BK123"/>
  <c r="J131"/>
  <c i="4" r="J128"/>
  <c r="BK128"/>
  <c r="BK110"/>
  <c i="5" r="J162"/>
  <c r="J92"/>
  <c i="3" r="BK115"/>
  <c r="J111"/>
  <c r="BK190"/>
  <c r="J86"/>
  <c r="BK222"/>
  <c r="BK216"/>
  <c r="BK161"/>
  <c i="4" r="J159"/>
  <c r="J96"/>
  <c r="BK116"/>
  <c i="5" r="BK100"/>
  <c r="J100"/>
  <c r="BK143"/>
  <c i="6" r="BK167"/>
  <c r="J96"/>
  <c r="J108"/>
  <c r="BK88"/>
  <c i="2" l="1" r="T81"/>
  <c r="T80"/>
  <c i="3" r="T85"/>
  <c i="4" r="R84"/>
  <c r="R83"/>
  <c r="R82"/>
  <c i="5" r="T84"/>
  <c r="T83"/>
  <c r="T82"/>
  <c i="3" r="P85"/>
  <c r="R211"/>
  <c i="4" r="P84"/>
  <c r="P83"/>
  <c r="P82"/>
  <c i="1" r="AU57"/>
  <c i="2" r="R81"/>
  <c r="R80"/>
  <c i="3" r="BK85"/>
  <c r="J85"/>
  <c r="J61"/>
  <c r="P211"/>
  <c i="4" r="BK84"/>
  <c r="J84"/>
  <c r="J61"/>
  <c i="5" r="BK84"/>
  <c r="J84"/>
  <c r="J61"/>
  <c i="2" r="BK81"/>
  <c r="J81"/>
  <c r="J60"/>
  <c i="3" r="R85"/>
  <c r="T211"/>
  <c i="4" r="T84"/>
  <c r="T83"/>
  <c r="T82"/>
  <c i="5" r="R84"/>
  <c r="R83"/>
  <c r="R82"/>
  <c i="6" r="BK84"/>
  <c r="J84"/>
  <c r="J61"/>
  <c r="R84"/>
  <c r="R83"/>
  <c r="R82"/>
  <c i="2" r="P81"/>
  <c r="P80"/>
  <c i="1" r="AU55"/>
  <c i="3" r="BK211"/>
  <c r="J211"/>
  <c r="J62"/>
  <c i="5" r="P84"/>
  <c r="P83"/>
  <c r="P82"/>
  <c i="1" r="AU58"/>
  <c i="6" r="P84"/>
  <c r="P83"/>
  <c r="P82"/>
  <c i="1" r="AU59"/>
  <c i="6" r="T84"/>
  <c r="T83"/>
  <c r="T82"/>
  <c i="5" r="BK166"/>
  <c r="J166"/>
  <c r="J62"/>
  <c i="6" r="BK166"/>
  <c r="J166"/>
  <c r="J62"/>
  <c i="3" r="BK231"/>
  <c r="J231"/>
  <c r="J63"/>
  <c i="4" r="BK166"/>
  <c r="J166"/>
  <c r="J62"/>
  <c i="6" r="BE92"/>
  <c r="BE110"/>
  <c r="BE143"/>
  <c r="BE96"/>
  <c r="BE108"/>
  <c r="BE114"/>
  <c r="BE128"/>
  <c r="BE134"/>
  <c r="BE159"/>
  <c i="5" r="BK83"/>
  <c r="J83"/>
  <c r="J60"/>
  <c i="6" r="E48"/>
  <c r="BE85"/>
  <c r="BE120"/>
  <c r="BE122"/>
  <c r="J79"/>
  <c r="BE104"/>
  <c r="BE153"/>
  <c r="J52"/>
  <c r="F79"/>
  <c r="BE88"/>
  <c r="BE100"/>
  <c r="BE126"/>
  <c r="BE146"/>
  <c r="BE162"/>
  <c r="BE167"/>
  <c r="BE116"/>
  <c r="BE156"/>
  <c i="5" r="E48"/>
  <c r="F55"/>
  <c r="J76"/>
  <c r="BE122"/>
  <c r="BE153"/>
  <c r="BE167"/>
  <c r="J55"/>
  <c r="BE92"/>
  <c r="BE104"/>
  <c r="BE134"/>
  <c r="BE159"/>
  <c r="BE162"/>
  <c r="BE85"/>
  <c r="BE96"/>
  <c r="BE110"/>
  <c r="BE116"/>
  <c r="BE143"/>
  <c r="BE156"/>
  <c r="BE108"/>
  <c r="BE120"/>
  <c r="BE126"/>
  <c r="BE128"/>
  <c r="BE146"/>
  <c i="4" r="BK83"/>
  <c r="J83"/>
  <c r="J60"/>
  <c i="5" r="BE88"/>
  <c r="BE100"/>
  <c r="BE114"/>
  <c i="4" r="BE92"/>
  <c r="BE110"/>
  <c r="BE114"/>
  <c r="BE120"/>
  <c r="BE126"/>
  <c r="J52"/>
  <c r="J55"/>
  <c r="BE88"/>
  <c r="BE108"/>
  <c r="BE162"/>
  <c i="3" r="BK84"/>
  <c r="J84"/>
  <c r="J60"/>
  <c i="4" r="F55"/>
  <c r="BE96"/>
  <c r="BE104"/>
  <c r="BE116"/>
  <c r="BE122"/>
  <c r="BE128"/>
  <c r="E72"/>
  <c r="BE100"/>
  <c r="BE134"/>
  <c r="BE143"/>
  <c r="BE146"/>
  <c r="BE153"/>
  <c r="BE156"/>
  <c r="BE167"/>
  <c r="BE85"/>
  <c r="BE159"/>
  <c i="2" r="BK80"/>
  <c r="J80"/>
  <c r="J59"/>
  <c i="3" r="BE98"/>
  <c r="BE104"/>
  <c r="BE111"/>
  <c r="BE123"/>
  <c r="BE135"/>
  <c r="BE155"/>
  <c r="BE157"/>
  <c r="E48"/>
  <c r="J55"/>
  <c r="BE91"/>
  <c r="BE101"/>
  <c r="BE119"/>
  <c r="BE131"/>
  <c r="BE137"/>
  <c r="BE143"/>
  <c r="BE175"/>
  <c r="BE193"/>
  <c r="BE202"/>
  <c r="BE219"/>
  <c r="J52"/>
  <c r="BE127"/>
  <c r="BE129"/>
  <c r="BE145"/>
  <c r="BE149"/>
  <c r="BE165"/>
  <c r="BE167"/>
  <c r="BE182"/>
  <c r="BE209"/>
  <c r="BE224"/>
  <c r="BE227"/>
  <c r="F80"/>
  <c r="BE86"/>
  <c r="BE89"/>
  <c r="BE93"/>
  <c r="BE115"/>
  <c r="BE139"/>
  <c r="BE151"/>
  <c r="BE169"/>
  <c r="BE179"/>
  <c r="BE190"/>
  <c r="BE95"/>
  <c r="BE107"/>
  <c r="BE133"/>
  <c r="BE141"/>
  <c r="BE153"/>
  <c r="BE173"/>
  <c r="BE177"/>
  <c r="BE184"/>
  <c r="BE205"/>
  <c r="BE212"/>
  <c r="BE222"/>
  <c r="BE232"/>
  <c r="BE159"/>
  <c r="BE161"/>
  <c r="BE187"/>
  <c r="BE216"/>
  <c i="2" r="J55"/>
  <c r="J74"/>
  <c r="F55"/>
  <c r="BE85"/>
  <c r="E48"/>
  <c r="BE82"/>
  <c i="3" r="F37"/>
  <c i="1" r="BD56"/>
  <c i="4" r="F36"/>
  <c i="1" r="BC57"/>
  <c i="5" r="F37"/>
  <c i="1" r="BD58"/>
  <c i="4" r="F35"/>
  <c i="1" r="BB57"/>
  <c i="2" r="F34"/>
  <c i="1" r="BA55"/>
  <c i="3" r="F34"/>
  <c i="1" r="BA56"/>
  <c i="6" r="F37"/>
  <c i="1" r="BD59"/>
  <c i="3" r="F35"/>
  <c i="1" r="BB56"/>
  <c i="4" r="F37"/>
  <c i="1" r="BD57"/>
  <c i="3" r="J34"/>
  <c i="1" r="AW56"/>
  <c i="5" r="F35"/>
  <c i="1" r="BB58"/>
  <c i="2" r="F35"/>
  <c i="1" r="BB55"/>
  <c i="5" r="F34"/>
  <c i="1" r="BA58"/>
  <c i="6" r="F36"/>
  <c i="1" r="BC59"/>
  <c i="5" r="F36"/>
  <c i="1" r="BC58"/>
  <c i="6" r="F35"/>
  <c i="1" r="BB59"/>
  <c i="6" r="F34"/>
  <c i="1" r="BA59"/>
  <c i="6" r="J34"/>
  <c i="1" r="AW59"/>
  <c i="5" r="J34"/>
  <c i="1" r="AW58"/>
  <c i="2" r="F36"/>
  <c i="1" r="BC55"/>
  <c i="4" r="J34"/>
  <c i="1" r="AW57"/>
  <c i="2" r="F37"/>
  <c i="1" r="BD55"/>
  <c i="4" r="F34"/>
  <c i="1" r="BA57"/>
  <c i="3" r="F36"/>
  <c i="1" r="BC56"/>
  <c i="3" l="1" r="P84"/>
  <c r="P83"/>
  <c i="1" r="AU56"/>
  <c i="3" r="R84"/>
  <c r="R83"/>
  <c r="T84"/>
  <c r="T83"/>
  <c i="6" r="BK83"/>
  <c r="J83"/>
  <c r="J60"/>
  <c i="5" r="BK82"/>
  <c r="J82"/>
  <c r="J59"/>
  <c i="4" r="BK82"/>
  <c r="J82"/>
  <c i="3" r="BK83"/>
  <c r="J83"/>
  <c i="4" r="F33"/>
  <c i="1" r="AZ57"/>
  <c r="BD54"/>
  <c r="W33"/>
  <c r="AU54"/>
  <c i="2" r="F33"/>
  <c i="1" r="AZ55"/>
  <c i="5" r="J33"/>
  <c i="1" r="AV58"/>
  <c r="AT58"/>
  <c i="6" r="F33"/>
  <c i="1" r="AZ59"/>
  <c i="5" r="F33"/>
  <c i="1" r="AZ58"/>
  <c i="2" r="J33"/>
  <c i="1" r="AV55"/>
  <c r="AT55"/>
  <c i="6" r="J33"/>
  <c i="1" r="AV59"/>
  <c r="AT59"/>
  <c i="2" r="J30"/>
  <c i="1" r="AG55"/>
  <c i="3" r="J30"/>
  <c i="1" r="AG56"/>
  <c i="4" r="J33"/>
  <c i="1" r="AV57"/>
  <c r="AT57"/>
  <c i="3" r="F33"/>
  <c i="1" r="AZ56"/>
  <c r="BB54"/>
  <c r="W31"/>
  <c i="3" r="J33"/>
  <c i="1" r="AV56"/>
  <c r="AT56"/>
  <c r="BA54"/>
  <c r="W30"/>
  <c i="4" r="J30"/>
  <c i="1" r="AG57"/>
  <c r="BC54"/>
  <c r="AY54"/>
  <c i="6" l="1" r="BK82"/>
  <c r="J82"/>
  <c i="1" r="AN57"/>
  <c i="4" r="J59"/>
  <c i="1" r="AN56"/>
  <c i="3" r="J59"/>
  <c i="4" r="J39"/>
  <c i="1" r="AN55"/>
  <c i="3" r="J39"/>
  <c i="2" r="J39"/>
  <c i="6" r="J30"/>
  <c i="1" r="AG59"/>
  <c r="AX54"/>
  <c r="W32"/>
  <c r="AW54"/>
  <c r="AK30"/>
  <c r="AZ54"/>
  <c r="W29"/>
  <c i="5" r="J30"/>
  <c i="1" r="AG58"/>
  <c r="AN58"/>
  <c i="6" l="1" r="J39"/>
  <c r="J59"/>
  <c i="5" r="J39"/>
  <c i="1" r="AN59"/>
  <c r="AG54"/>
  <c r="AK26"/>
  <c r="AV54"/>
  <c r="AK29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<sst xmlns="http://schemas.openxmlformats.org/spreadsheetml/2006/main">
  <si>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</si>
  <si>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</si>
  <si>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</si>
  <si>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</si>
  <si>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</si>
  <si>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{a534c547-9613-4463-807c-b95751face65}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</si>
  <si>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</si>
  <si>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</si>
  <si>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</si>
  <si>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</si>
  <si>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</si>
  <si>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</si>
  <si>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</si>
  <si>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</si>
  <si>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2022/056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</si>
  <si>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</si>
  <si>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</si>
  <si>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PSZ včetně výkonu autorského dozoru v k.ú. Kouty u Poděbrad – LBC Blatnice</t>
  </si>
  <si>
    <t>KSO:</t>
  </si>
  <si>
    <t/>
  </si>
  <si>
    <t>CC-CZ:</t>
  </si>
  <si>
    <t>Místo:</t>
  </si>
  <si>
    <t>Kouty u Poděbrad</t>
  </si>
  <si>
    <t>Datum:</t>
  </si>
  <si>
    <t>20. 7. 2022</t>
  </si>
  <si>
    <t>Zadavatel:</t>
  </si>
  <si>
    <t>IČ:</t>
  </si>
  <si>
    <t xml:space="preserve">01312774 </t>
  </si>
  <si>
    <t>Česká republika – Státní pozemkový úřad</t>
  </si>
  <si>
    <t>DIČ:</t>
  </si>
  <si>
    <t>Uchazeč:</t>
  </si>
  <si>
    <t>Vyplň údaj</t>
  </si>
  <si>
    <t>Projektant:</t>
  </si>
  <si>
    <t xml:space="preserve">48110141 </t>
  </si>
  <si>
    <t>Agroplan spol. s r.o. - ing.Radek Dlouhý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</si>
  <si>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</si>
  <si>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</si>
  <si>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</si>
  <si>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</si>
  <si>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</si>
  <si>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</si>
  <si>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</si>
  <si>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</si>
  <si>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</si>
  <si>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</si>
  <si>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</si>
  <si>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</si>
  <si>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</si>
  <si>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</si>
  <si>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</si>
  <si>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</si>
  <si>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</si>
  <si>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</si>
  <si>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</si>
  <si>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</si>
  <si>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</si>
  <si>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</si>
  <si>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</si>
  <si>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</si>
  <si>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</si>
  <si>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</si>
  <si>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</si>
  <si>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</si>
  <si>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</si>
  <si>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</si>
  <si>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</si>
  <si>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</si>
  <si>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</si>
  <si>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</si>
  <si>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</si>
  <si>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</si>
  <si>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</si>
  <si>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</si>
  <si>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</si>
  <si>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</si>
  <si>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</si>
  <si>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</si>
  <si>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</si>
  <si>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</si>
  <si>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</si>
  <si>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rozpočtové náklady</t>
  </si>
  <si>
    <t>STA</t>
  </si>
  <si>
    <t>1</t>
  </si>
  <si>
    <t>{8fc3ae4b-e039-45f7-b188-eb8ca2e51307}</t>
  </si>
  <si>
    <t>2</t>
  </si>
  <si>
    <t>SO 01</t>
  </si>
  <si>
    <t>Výsadba biocentra LBC Blatnice včetně řešení přístupu</t>
  </si>
  <si>
    <t>{8d341203-c86f-4a9e-98e2-41591208ab24}</t>
  </si>
  <si>
    <t>SO 02.1</t>
  </si>
  <si>
    <t>Povýsadbová péče 1.rok</t>
  </si>
  <si>
    <t>{b94e5de3-99ba-45d2-b60a-3376f0e1b960}</t>
  </si>
  <si>
    <t>SO 02.2</t>
  </si>
  <si>
    <t>Povýsadbová péče 2.rok</t>
  </si>
  <si>
    <t>{d8c45682-3692-4c87-89d9-7fe92adc3694}</t>
  </si>
  <si>
    <t>SO 02.3</t>
  </si>
  <si>
    <t>Povýsadbová péče 3.rok</t>
  </si>
  <si>
    <t>{c50c3c75-9791-4d32-9dd3-80f399917b2d}</t>
  </si>
  <si>
    <t>KRYCÍ LIST SOUPISU PRACÍ</t>
  </si>
  <si>
    <t>Objekt:</t>
  </si>
  <si>
    <t>SO 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</si>
  <si>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</si>
  <si>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</si>
  <si>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</si>
  <si>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</si>
  <si>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</si>
  <si>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</si>
  <si>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</si>
  <si>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</si>
  <si>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</si>
  <si>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</si>
  <si>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</si>
  <si>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</si>
  <si>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</si>
  <si>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</si>
  <si>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</si>
  <si>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</si>
  <si>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</si>
  <si>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</si>
  <si>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</si>
  <si>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</si>
  <si>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</si>
  <si>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</si>
  <si>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012002000</t>
  </si>
  <si>
    <t>Geodetické práce</t>
  </si>
  <si>
    <t>bodů</t>
  </si>
  <si>
    <t>CS ÚRS 2022 02</t>
  </si>
  <si>
    <t>1024</t>
  </si>
  <si>
    <t>803711267</t>
  </si>
  <si>
    <t>PP</t>
  </si>
  <si>
    <t xml:space="preserve">Geodetické práce - vytyčení a výsadeb </t>
  </si>
  <si>
    <t>Online PSC</t>
  </si>
  <si>
    <t>https://podminky.urs.cz/item/CS_URS_2022_02/012002000</t>
  </si>
  <si>
    <t>030001000</t>
  </si>
  <si>
    <t>Zařízení staveniště</t>
  </si>
  <si>
    <t>kompl</t>
  </si>
  <si>
    <t>1098121605</t>
  </si>
  <si>
    <t>https://podminky.urs.cz/item/CS_URS_2022_02/030001000</t>
  </si>
  <si>
    <t>SO 01 - Výsadba biocentra LBC Blatnice včetně řešení přístupu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</si>
  <si>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</si>
  <si>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</si>
  <si>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</si>
  <si>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</si>
  <si>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HSV</t>
  </si>
  <si>
    <t>Práce a dodávky HSV</t>
  </si>
  <si>
    <t>Zemní práce</t>
  </si>
  <si>
    <t>181451121</t>
  </si>
  <si>
    <t>Založení lučního trávníku výsevem pl přes 1000 m2 v rovině a ve svahu do 1:5</t>
  </si>
  <si>
    <t>m2</t>
  </si>
  <si>
    <t>4</t>
  </si>
  <si>
    <t>628831014</t>
  </si>
  <si>
    <t>Založení trávníku na půdě předem připravené plochy přes 1000 m2 výsevem včetně utažení lučního v rovině nebo na svahu do 1:5</t>
  </si>
  <si>
    <t>https://podminky.urs.cz/item/CS_URS_2022_02/181451121</t>
  </si>
  <si>
    <t>M</t>
  </si>
  <si>
    <t>005R.pol.01</t>
  </si>
  <si>
    <t>VV-17 Směs do sadových mezipásů - výsevek 25 g/m2</t>
  </si>
  <si>
    <t>kg</t>
  </si>
  <si>
    <t>8</t>
  </si>
  <si>
    <t>9353952</t>
  </si>
  <si>
    <t>3</t>
  </si>
  <si>
    <t>005R.pol.02</t>
  </si>
  <si>
    <t xml:space="preserve">květnatá louka </t>
  </si>
  <si>
    <t>-335923209</t>
  </si>
  <si>
    <t>květnatá louka - výsevek 2 g/m2</t>
  </si>
  <si>
    <t>005R.pol.03</t>
  </si>
  <si>
    <t>Pangejt – jetelotravní komunikační směs</t>
  </si>
  <si>
    <t>-1066050325</t>
  </si>
  <si>
    <t xml:space="preserve">Pangejt – jetelotravní komunikační směs - výsevek 10 g/m2
</t>
  </si>
  <si>
    <t>183403151</t>
  </si>
  <si>
    <t>Obdělání půdy smykováním v rovině a svahu do 1:5</t>
  </si>
  <si>
    <t>1803578339</t>
  </si>
  <si>
    <t>Obdělání půdy smykováním v rovině nebo na svahu do 1:5</t>
  </si>
  <si>
    <t>https://podminky.urs.cz/item/CS_URS_2022_02/183403151</t>
  </si>
  <si>
    <t>6</t>
  </si>
  <si>
    <t>183403152</t>
  </si>
  <si>
    <t>Obdělání půdy vláčením v rovině a svahu do 1:5</t>
  </si>
  <si>
    <t>-817001991</t>
  </si>
  <si>
    <t>Obdělání půdy vláčením v rovině nebo na svahu do 1:5</t>
  </si>
  <si>
    <t>https://podminky.urs.cz/item/CS_URS_2022_02/183403152</t>
  </si>
  <si>
    <t>7</t>
  </si>
  <si>
    <t>183403161</t>
  </si>
  <si>
    <t>Obdělání půdy válením v rovině a svahu do 1:5</t>
  </si>
  <si>
    <t>820839021</t>
  </si>
  <si>
    <t>Obdělání půdy válením v rovině nebo na svahu do 1:5</t>
  </si>
  <si>
    <t>https://podminky.urs.cz/item/CS_URS_2022_02/183403161</t>
  </si>
  <si>
    <t>183551113</t>
  </si>
  <si>
    <t>Úprava půdy první orbou hl do 0,3 m ploch do 5 ha sklonu do 5°</t>
  </si>
  <si>
    <t>ha</t>
  </si>
  <si>
    <t>-1906587146</t>
  </si>
  <si>
    <t>Úprava zemědělské půdy - orba první hl. do 0,30 m, na ploše jednotlivě do 5 ha, o sklonu do 5°</t>
  </si>
  <si>
    <t>https://podminky.urs.cz/item/CS_URS_2022_02/183551113</t>
  </si>
  <si>
    <t>9</t>
  </si>
  <si>
    <t>183101113</t>
  </si>
  <si>
    <t>Hloubení jamek bez výměny půdy zeminy tř 1 až 4 obj přes 0,02 do 0,05 m3 v rovině a svahu do 1:5</t>
  </si>
  <si>
    <t>kus</t>
  </si>
  <si>
    <t>-807058124</t>
  </si>
  <si>
    <t>Hloubení jamek pro vysazování rostlin v zemině tř.1 až 4 bez výměny půdy v rovině nebo na svahu do 1:5, objemu přes 0,02 do 0,05 m3</t>
  </si>
  <si>
    <t>https://podminky.urs.cz/item/CS_URS_2022_02/183101113</t>
  </si>
  <si>
    <t>VV</t>
  </si>
  <si>
    <t>"keře"2826,00</t>
  </si>
  <si>
    <t>10</t>
  </si>
  <si>
    <t>183101114</t>
  </si>
  <si>
    <t>Hloubení jamek bez výměny půdy zeminy tř 1 až 4 obj přes 0,05 do 0,125 m3 v rovině a svahu do 1:5</t>
  </si>
  <si>
    <t>335371261</t>
  </si>
  <si>
    <t>Hloubení jamek pro vysazování rostlin v zemině tř.1 až 4 bez výměny půdy v rovině nebo na svahu do 1:5, objemu přes 0,05 do 0,125 m3</t>
  </si>
  <si>
    <t>https://podminky.urs.cz/item/CS_URS_2022_02/183101114</t>
  </si>
  <si>
    <t>"odrostky"4282,00</t>
  </si>
  <si>
    <t>11</t>
  </si>
  <si>
    <t>183101115</t>
  </si>
  <si>
    <t>Hloubení jamek bez výměny půdy zeminy tř 1 až 4 obj přes 0,125 do 0,4 m3 v rovině a svahu do 1:5</t>
  </si>
  <si>
    <t>2030692008</t>
  </si>
  <si>
    <t>Hloubení jamek pro vysazování rostlin v zemině tř.1 až 4 bez výměny půdy v rovině nebo na svahu do 1:5, objemu přes 0,125 do 0,40 m3</t>
  </si>
  <si>
    <t>https://podminky.urs.cz/item/CS_URS_2022_02/183101115</t>
  </si>
  <si>
    <t>"vysokokmeny "17,00</t>
  </si>
  <si>
    <t>12</t>
  </si>
  <si>
    <t>-249156016</t>
  </si>
  <si>
    <t>"vysokokmeny ovocných stromů"19,00</t>
  </si>
  <si>
    <t>13</t>
  </si>
  <si>
    <t>184102211</t>
  </si>
  <si>
    <t>Výsadba keře bez balu v do 1 m do jamky se zalitím v rovině a svahu do 1:5</t>
  </si>
  <si>
    <t>-1166529525</t>
  </si>
  <si>
    <t>Výsadba keře bez balu do předem vyhloubené jamky se zalitím v rovině nebo na svahu do 1:5 výšky do 1 m v terénu</t>
  </si>
  <si>
    <t>https://podminky.urs.cz/item/CS_URS_2022_02/184102211</t>
  </si>
  <si>
    <t>14</t>
  </si>
  <si>
    <t>026R.pol.01-01</t>
  </si>
  <si>
    <t>dřín obecný (Cornus mas) - keř 60/80 cm</t>
  </si>
  <si>
    <t>544392469</t>
  </si>
  <si>
    <t>026R.pol.01-02</t>
  </si>
  <si>
    <t>líska obecná (Corylus avellana) - keř 60/80 cm</t>
  </si>
  <si>
    <t>357689447</t>
  </si>
  <si>
    <t>16</t>
  </si>
  <si>
    <t>026R.pol.01-03</t>
  </si>
  <si>
    <t>brslen evropský (Euonymus europaeus) - keř 60/80 cm</t>
  </si>
  <si>
    <t>-797113243</t>
  </si>
  <si>
    <t>17</t>
  </si>
  <si>
    <t>026R.pol.01-04</t>
  </si>
  <si>
    <t xml:space="preserve">ptačí zob obecný  (Ligustrum vulgare) - keř 60/80 cm	</t>
  </si>
  <si>
    <t>-1667119850</t>
  </si>
  <si>
    <t xml:space="preserve">ptačí zob obecný  (Ligustrum vulgare) - keř 60/80 cm</t>
  </si>
  <si>
    <t>18</t>
  </si>
  <si>
    <t>026R.pol.01-05</t>
  </si>
  <si>
    <t xml:space="preserve">zimolez pýřitý  (Lonicera xylosteum) - keř 60/80 cm</t>
  </si>
  <si>
    <t>1008344295</t>
  </si>
  <si>
    <t>19</t>
  </si>
  <si>
    <t>026R.pol.01-06</t>
  </si>
  <si>
    <t>řešetlák počistivý (Rhamnus cathartica) - keř 60/80 cm</t>
  </si>
  <si>
    <t>806761760</t>
  </si>
  <si>
    <t>20</t>
  </si>
  <si>
    <t>026R.pol.01-07</t>
  </si>
  <si>
    <t>rybíz černý (Ribes nigrum) - keř 60/80 cm</t>
  </si>
  <si>
    <t>-1880412424</t>
  </si>
  <si>
    <t>026R.pol.01-08</t>
  </si>
  <si>
    <t>svída krvavá (Swida sanguinea) - keř 60/80 cm</t>
  </si>
  <si>
    <t>2136153119</t>
  </si>
  <si>
    <t>22</t>
  </si>
  <si>
    <t>026R.pol.01-09</t>
  </si>
  <si>
    <t>kalina obecná (Viburnum opulus) - keř 60/80 cm</t>
  </si>
  <si>
    <t>-408886628</t>
  </si>
  <si>
    <t>23</t>
  </si>
  <si>
    <t>184201111</t>
  </si>
  <si>
    <t>Výsadba stromu bez balu do jamky v kmene do 1,8 m v rovině a svahu do 1:5</t>
  </si>
  <si>
    <t>1999520861</t>
  </si>
  <si>
    <t>Výsadba stromů bez balu do předem vyhloubené jamky se zalitím v rovině nebo na svahu do 1:5, při výšce kmene do 1,8 m</t>
  </si>
  <si>
    <t>https://podminky.urs.cz/item/CS_URS_2022_02/184201111</t>
  </si>
  <si>
    <t>24</t>
  </si>
  <si>
    <t>026R.pol.02-01</t>
  </si>
  <si>
    <t>javor mléčný (Acer platanoides) - odrostek 121+ cm</t>
  </si>
  <si>
    <t>1289300277</t>
  </si>
  <si>
    <t>25</t>
  </si>
  <si>
    <t>026R.pol.02-02</t>
  </si>
  <si>
    <t>habr obecný (Carpinus betulus) - odrostek 121+ cm</t>
  </si>
  <si>
    <t>2840221</t>
  </si>
  <si>
    <t>26</t>
  </si>
  <si>
    <t>026R.pol.02-03</t>
  </si>
  <si>
    <t>buk lesní (Fagus sylvatica) - odrostek 121+ cm</t>
  </si>
  <si>
    <t>-377477041</t>
  </si>
  <si>
    <t>27</t>
  </si>
  <si>
    <t>026R.pol.02-04</t>
  </si>
  <si>
    <t>dub letní (Quercus robur) - odrostek 121+ cm</t>
  </si>
  <si>
    <t>-1315826503</t>
  </si>
  <si>
    <t>28</t>
  </si>
  <si>
    <t>026R.pol.02-05</t>
  </si>
  <si>
    <t>lípa srdčitá (Tilia cordata) - odrostek 121+ cm</t>
  </si>
  <si>
    <t>63557549</t>
  </si>
  <si>
    <t>29</t>
  </si>
  <si>
    <t>026R.pol.02-06</t>
  </si>
  <si>
    <t>jilm habrolistý (Ulmus minor) - odrostek 121+ cm</t>
  </si>
  <si>
    <t>1613201984</t>
  </si>
  <si>
    <t>30</t>
  </si>
  <si>
    <t>184102116</t>
  </si>
  <si>
    <t>Výsadba dřeviny s balem D přes 0,6 do 0,8 m do jamky se zalitím v rovině a svahu do 1:5</t>
  </si>
  <si>
    <t>349489914</t>
  </si>
  <si>
    <t>Výsadba dřeviny s balem do předem vyhloubené jamky se zalitím v rovině nebo na svahu do 1:5, při průměru balu přes 600 do 800 mm</t>
  </si>
  <si>
    <t>https://podminky.urs.cz/item/CS_URS_2022_02/184102116</t>
  </si>
  <si>
    <t>31</t>
  </si>
  <si>
    <t>026R.pol.03-01</t>
  </si>
  <si>
    <t>dub letní (Quercus robur) - vysokokmen 10-12 cm</t>
  </si>
  <si>
    <t>1869479513</t>
  </si>
  <si>
    <t>32</t>
  </si>
  <si>
    <t>026R.pol.03-02</t>
  </si>
  <si>
    <t>lípa srdčitá (Tilia cordata) - vysokokmen 10-12 cm</t>
  </si>
  <si>
    <t>-422422820</t>
  </si>
  <si>
    <t>33</t>
  </si>
  <si>
    <t>184201112</t>
  </si>
  <si>
    <t>Výsadba stromu bez balu do jamky v kmene přes 1,8 do 2,5 m v rovině a svahu do 1:5</t>
  </si>
  <si>
    <t>-204259950</t>
  </si>
  <si>
    <t>Výsadba stromů bez balu do předem vyhloubené jamky se zalitím v rovině nebo na svahu do 1:5, při výšce kmene přes 1,8 do 2,5 m</t>
  </si>
  <si>
    <t>https://podminky.urs.cz/item/CS_URS_2022_02/184201112</t>
  </si>
  <si>
    <t>34</t>
  </si>
  <si>
    <t>026R.pol.04-01</t>
  </si>
  <si>
    <t>jabloň (Malus sp.) - vysokokmen, koruna od 180 cm	</t>
  </si>
  <si>
    <t>1369332284</t>
  </si>
  <si>
    <t>35</t>
  </si>
  <si>
    <t>026R.pol.04-02</t>
  </si>
  <si>
    <t>slivoň (třešeň)(Prunus sp.) - vysokokmen, koruna od 180 cm</t>
  </si>
  <si>
    <t>-609259126</t>
  </si>
  <si>
    <t>36</t>
  </si>
  <si>
    <t>026R.pol.04</t>
  </si>
  <si>
    <t>Hrušeň (Pyrus sp.) - vysokokmen, koruna od 180 cm</t>
  </si>
  <si>
    <t>-1949949159</t>
  </si>
  <si>
    <t>37</t>
  </si>
  <si>
    <t>184215112</t>
  </si>
  <si>
    <t>Ukotvení kmene dřevin jedním kůlem D do 0,1 m dl přes 1 do 2 m</t>
  </si>
  <si>
    <t>1425869996</t>
  </si>
  <si>
    <t>Ukotvení dřeviny kůly jedním kůlem, délky přes 1 do 2 m</t>
  </si>
  <si>
    <t>https://podminky.urs.cz/item/CS_URS_2022_02/184215112</t>
  </si>
  <si>
    <t>38</t>
  </si>
  <si>
    <t>60591253</t>
  </si>
  <si>
    <t>kůl vyvazovací dřevěný impregnovaný D 8cm dl 2m</t>
  </si>
  <si>
    <t>-671991139</t>
  </si>
  <si>
    <t>39</t>
  </si>
  <si>
    <t>184215132</t>
  </si>
  <si>
    <t>Ukotvení kmene dřevin třemi kůly D do 0,1 m dl přes 1 do 2 m</t>
  </si>
  <si>
    <t>1897953190</t>
  </si>
  <si>
    <t>Ukotvení dřeviny kůly třemi kůly, délky přes 1 do 2 m</t>
  </si>
  <si>
    <t>https://podminky.urs.cz/item/CS_URS_2022_02/184215132</t>
  </si>
  <si>
    <t>40</t>
  </si>
  <si>
    <t>-510291235</t>
  </si>
  <si>
    <t>36*3 'Přepočtené koeficientem množství</t>
  </si>
  <si>
    <t>41</t>
  </si>
  <si>
    <t>60591320</t>
  </si>
  <si>
    <t>kulatina odkorněná D 7-15cm do dl 5m</t>
  </si>
  <si>
    <t>m</t>
  </si>
  <si>
    <t>1017378337</t>
  </si>
  <si>
    <t>" příčka"108,00*0,50</t>
  </si>
  <si>
    <t>42</t>
  </si>
  <si>
    <t>184813134</t>
  </si>
  <si>
    <t>Ochrana listnatých dřevin přes 70 cm před okusem chemickým nátěrem v rovině a svahu do 1:5</t>
  </si>
  <si>
    <t>100 kus</t>
  </si>
  <si>
    <t>2024547594</t>
  </si>
  <si>
    <t>Ochrana dřevin před okusem zvěří chemicky nátěrem, v rovině nebo ve svahu do 1:5 listnatých, výšky přes 70 cm</t>
  </si>
  <si>
    <t>https://podminky.urs.cz/item/CS_URS_2022_02/184813134</t>
  </si>
  <si>
    <t>Mezisoučet</t>
  </si>
  <si>
    <t>7144,00/100</t>
  </si>
  <si>
    <t>43</t>
  </si>
  <si>
    <t>25234030</t>
  </si>
  <si>
    <t xml:space="preserve">repelent proti okusu </t>
  </si>
  <si>
    <t>-1709090077</t>
  </si>
  <si>
    <t>71,44*0,9 'Přepočtené koeficientem množství</t>
  </si>
  <si>
    <t>44</t>
  </si>
  <si>
    <t>185802114</t>
  </si>
  <si>
    <t>Hnojení půdy umělým hnojivem k jednotlivým rostlinám v rovině a svahu do 1:5</t>
  </si>
  <si>
    <t>t</t>
  </si>
  <si>
    <t>-807220214</t>
  </si>
  <si>
    <t>Hnojení půdy nebo trávníku v rovině nebo na svahu do 1:5 umělým hnojivem s rozdělením k jednotlivým rostlinám</t>
  </si>
  <si>
    <t>https://podminky.urs.cz/item/CS_URS_2022_02/185802114</t>
  </si>
  <si>
    <t>0,0072</t>
  </si>
  <si>
    <t>45</t>
  </si>
  <si>
    <t>103R.pol.01</t>
  </si>
  <si>
    <t>půdní absorbent, granulát (ref.výr. Hydrogel) pro vysokokmeny</t>
  </si>
  <si>
    <t>1711735518</t>
  </si>
  <si>
    <t>půdní absorbent, granulát (ref.výr. Hydrogel) pro vysokokmeny
- 200 g/jamka vysokokmenu</t>
  </si>
  <si>
    <t>Svislé a kompletní konstrukce</t>
  </si>
  <si>
    <t>46</t>
  </si>
  <si>
    <t>338951113</t>
  </si>
  <si>
    <t>Osazování sloupků a vzpěr plotových dřevěných s impregnací se zasypáním zeminou a udusáním</t>
  </si>
  <si>
    <t>1805303756</t>
  </si>
  <si>
    <t>Osazování sloupků a vzpěr plotových dřevěných se zasypáním zeminou a udusáním s impregnací spodní části</t>
  </si>
  <si>
    <t>https://podminky.urs.cz/item/CS_URS_2022_02/338951113</t>
  </si>
  <si>
    <t>"vymezovací kůly"5,00</t>
  </si>
  <si>
    <t>47</t>
  </si>
  <si>
    <t>05217118R</t>
  </si>
  <si>
    <t>tyče dřevěné v kůře D 200mm dl 8m</t>
  </si>
  <si>
    <t>m3</t>
  </si>
  <si>
    <t>799792053</t>
  </si>
  <si>
    <t>5*0,063 'Přepočtené koeficientem množství</t>
  </si>
  <si>
    <t>48</t>
  </si>
  <si>
    <t>348101330</t>
  </si>
  <si>
    <t>Osazení vrat nebo vrátek k oplocení na dřevěné sloupky pl přes 4 do 6 m2</t>
  </si>
  <si>
    <t>1747367555</t>
  </si>
  <si>
    <t>Osazení vrat nebo vrátek k oplocení na sloupky dřevěné, plochy jednotlivě přes 4 do 6 m2</t>
  </si>
  <si>
    <t>https://podminky.urs.cz/item/CS_URS_2022_02/348101330</t>
  </si>
  <si>
    <t>49</t>
  </si>
  <si>
    <t>61231152</t>
  </si>
  <si>
    <t>brána dvoukřídlá dřevěná z půlené kulatiny impregnovaná 300x150cm</t>
  </si>
  <si>
    <t>-470953155</t>
  </si>
  <si>
    <t>50</t>
  </si>
  <si>
    <t>348951256</t>
  </si>
  <si>
    <t>Osazení oplocení lesních kultur výšky přes 1,5 m s drátěným pletivem</t>
  </si>
  <si>
    <t>1643199481</t>
  </si>
  <si>
    <t>Osazení oplocení lesních kultur včetně dřevěných kůlů , v osové vzdálenosti 3 m (dodávka řeziva ve specifikaci) v oplocení výšky přes 1,5 m s drátěným pletivem</t>
  </si>
  <si>
    <t>https://podminky.urs.cz/item/CS_URS_2022_02/348951256</t>
  </si>
  <si>
    <t>51</t>
  </si>
  <si>
    <t>-1912516343</t>
  </si>
  <si>
    <t>"předcházející pol. neobsahuje kůly"</t>
  </si>
  <si>
    <t>258,00*3,14*0,10*0,10*2,00</t>
  </si>
  <si>
    <t>998</t>
  </si>
  <si>
    <t>Přesun hmot</t>
  </si>
  <si>
    <t>52</t>
  </si>
  <si>
    <t>998231311</t>
  </si>
  <si>
    <t>Přesun hmot pro sadovnické a krajinářské úpravy vodorovně do 5000 m</t>
  </si>
  <si>
    <t>134832689</t>
  </si>
  <si>
    <t>Přesun hmot pro sadovnické a krajinářské úpravy - strojně dopravní vzdálenost do 5000 m</t>
  </si>
  <si>
    <t>https://podminky.urs.cz/item/CS_URS_2022_02/998231311</t>
  </si>
  <si>
    <t>SO 02.1 - Povýsadbová péče 1.rok</t>
  </si>
  <si>
    <t>111151331.1</t>
  </si>
  <si>
    <t>Pokosení trávníku lučního pl přes 10000 m2 v rovině a svahu do 1:5 - s ponechání trávy - mulčování</t>
  </si>
  <si>
    <t>2028518895</t>
  </si>
  <si>
    <t>Pokosení trávníku při souvislé ploše přes 10000 m2 lučního v rovině nebo svahu do 1:5</t>
  </si>
  <si>
    <t>"3x ročně"30817,00*3</t>
  </si>
  <si>
    <t>-1323986425</t>
  </si>
  <si>
    <t>"keře"141,00</t>
  </si>
  <si>
    <t>1475824102</t>
  </si>
  <si>
    <t>"odrostky"214,00</t>
  </si>
  <si>
    <t>859676042</t>
  </si>
  <si>
    <t>"vysokokmeny "1,00</t>
  </si>
  <si>
    <t>1858898622</t>
  </si>
  <si>
    <t>"vysokokmeny ovocných stromů"1,00</t>
  </si>
  <si>
    <t>184102113</t>
  </si>
  <si>
    <t>Výsadba dřeviny s balem D přes 0,3 do 0,4 m do jamky se zalitím v rovině a svahu do 1:5</t>
  </si>
  <si>
    <t>-1649688663</t>
  </si>
  <si>
    <t>Výsadba dřeviny s balem do předem vyhloubené jamky se zalitím v rovině nebo na svahu do 1:5, při průměru balu přes 300 do 400 mm</t>
  </si>
  <si>
    <t>https://podminky.urs.cz/item/CS_URS_2022_02/184102113</t>
  </si>
  <si>
    <t>vysokokmeny ovocných stromů</t>
  </si>
  <si>
    <t>1904401715</t>
  </si>
  <si>
    <t>-639065072</t>
  </si>
  <si>
    <t>026R.pol.03</t>
  </si>
  <si>
    <t xml:space="preserve">vysokokmeny </t>
  </si>
  <si>
    <t>-448820972</t>
  </si>
  <si>
    <t>vysokokmeny</t>
  </si>
  <si>
    <t>-1445256268</t>
  </si>
  <si>
    <t>026R.pol.01</t>
  </si>
  <si>
    <t>keře</t>
  </si>
  <si>
    <t>-2092463672</t>
  </si>
  <si>
    <t>-421100612</t>
  </si>
  <si>
    <t>026R.pol.02</t>
  </si>
  <si>
    <t>odrostky</t>
  </si>
  <si>
    <t>1049251818</t>
  </si>
  <si>
    <t>184813111</t>
  </si>
  <si>
    <t>Ochrana lesních kultur proti škodám způsobených zvěří nátěrem nebo postřikem - ochrana proti vytloukání</t>
  </si>
  <si>
    <t>-937103761</t>
  </si>
  <si>
    <t xml:space="preserve">Ošetřování a ochrana stromů proti škodám způsobeným zvěří nátěrem nebo postřikem - Ochrana proti vytloukání </t>
  </si>
  <si>
    <t>https://podminky.urs.cz/item/CS_URS_2022_02/184813111</t>
  </si>
  <si>
    <t>"vysokokmeny"36,00</t>
  </si>
  <si>
    <t>Součet</t>
  </si>
  <si>
    <t>-878905255</t>
  </si>
  <si>
    <t>repelent proti okusu</t>
  </si>
  <si>
    <t>litr</t>
  </si>
  <si>
    <t>962487387</t>
  </si>
  <si>
    <t>184911111</t>
  </si>
  <si>
    <t>Znovuuvázání dřeviny ke kůlům</t>
  </si>
  <si>
    <t>1017404264</t>
  </si>
  <si>
    <t>Znovuuvázání dřeviny jedním úvazkem ke stávajícímu kůlu</t>
  </si>
  <si>
    <t>https://podminky.urs.cz/item/CS_URS_2022_02/184911111</t>
  </si>
  <si>
    <t>"Údržba kotvení - odrostky - 2x ročně"4282,00*2</t>
  </si>
  <si>
    <t>"Údržba kotvení - vysokokmeny -2 x ročně"36,000*2</t>
  </si>
  <si>
    <t>8636,00*0,10</t>
  </si>
  <si>
    <t>1849111R6</t>
  </si>
  <si>
    <t xml:space="preserve">Kontrola a údržba oplocení </t>
  </si>
  <si>
    <t>1466267833</t>
  </si>
  <si>
    <t>"2x ročně" 769,00*2*0,20</t>
  </si>
  <si>
    <t>185804311</t>
  </si>
  <si>
    <t>Zalití rostlin vodou plocha do 20 m2</t>
  </si>
  <si>
    <t>-969845936</t>
  </si>
  <si>
    <t>Zalití rostlin vodou plochy záhonů jednotlivě do 20 m2</t>
  </si>
  <si>
    <t>https://podminky.urs.cz/item/CS_URS_2022_02/185804311</t>
  </si>
  <si>
    <t>185851121</t>
  </si>
  <si>
    <t>Dovoz vody pro zálivku rostlin za vzdálenost do 1000 m</t>
  </si>
  <si>
    <t>-1144001533</t>
  </si>
  <si>
    <t>Dovoz vody pro zálivku rostlin na vzdálenost do 1000 m</t>
  </si>
  <si>
    <t>https://podminky.urs.cz/item/CS_URS_2022_02/185851121</t>
  </si>
  <si>
    <t>185851129</t>
  </si>
  <si>
    <t>Příplatek k dovozu vody pro zálivku rostlin do 1000 m ZKD 1000 m</t>
  </si>
  <si>
    <t>-2033656224</t>
  </si>
  <si>
    <t>Dovoz vody pro zálivku rostlin Příplatek k ceně za každých dalších i započatých 1000 m</t>
  </si>
  <si>
    <t>https://podminky.urs.cz/item/CS_URS_2022_02/185851129</t>
  </si>
  <si>
    <t>693,12*4 'Přepočtené koeficientem množství</t>
  </si>
  <si>
    <t>-525860860</t>
  </si>
  <si>
    <t>SO 02.2 - Povýsadbová péče 2.rok</t>
  </si>
  <si>
    <t xml:space="preserve">Pokosení trávníku lučního pl přes 10000 m2  v rovině a svahu do 1:5 - s ponecháním trávy - mulčování</t>
  </si>
  <si>
    <t>50544381</t>
  </si>
  <si>
    <t>1591206074</t>
  </si>
  <si>
    <t>"keře"85,00</t>
  </si>
  <si>
    <t>672202864</t>
  </si>
  <si>
    <t>"odrostky"128,00</t>
  </si>
  <si>
    <t>329482138</t>
  </si>
  <si>
    <t>1167017153</t>
  </si>
  <si>
    <t>-24115026</t>
  </si>
  <si>
    <t>813804138</t>
  </si>
  <si>
    <t>1320449250</t>
  </si>
  <si>
    <t>40730021</t>
  </si>
  <si>
    <t>-2048933890</t>
  </si>
  <si>
    <t>-638430061</t>
  </si>
  <si>
    <t>-246591437</t>
  </si>
  <si>
    <t>141199557</t>
  </si>
  <si>
    <t>Ochrana lesních kultur proti škodám způsobených zvěří nátěrem nebo postřikem</t>
  </si>
  <si>
    <t>-1949030113</t>
  </si>
  <si>
    <t>571470685</t>
  </si>
  <si>
    <t>8193854</t>
  </si>
  <si>
    <t>-1608641820</t>
  </si>
  <si>
    <t>1996271656</t>
  </si>
  <si>
    <t>1573793714</t>
  </si>
  <si>
    <t>405816965</t>
  </si>
  <si>
    <t>1609916388</t>
  </si>
  <si>
    <t>967446400</t>
  </si>
  <si>
    <t>SO 02.3 - Povýsadbová péče 3.rok</t>
  </si>
  <si>
    <t>Pokosení trávníku lučního pl přes 10000 m2 v rovině a svahu do 1:5 - s ponecháním trávy - mulčování</t>
  </si>
  <si>
    <t>-118377798</t>
  </si>
  <si>
    <t>-1403903677</t>
  </si>
  <si>
    <t>"keře"56</t>
  </si>
  <si>
    <t>1024523522</t>
  </si>
  <si>
    <t>"odrostky"86,00</t>
  </si>
  <si>
    <t>399375580</t>
  </si>
  <si>
    <t>722053479</t>
  </si>
  <si>
    <t>-85690036</t>
  </si>
  <si>
    <t>251776873</t>
  </si>
  <si>
    <t>-195201591</t>
  </si>
  <si>
    <t>-1350302837</t>
  </si>
  <si>
    <t>-1640128321</t>
  </si>
  <si>
    <t>"keře"56,00</t>
  </si>
  <si>
    <t>1338045159</t>
  </si>
  <si>
    <t>1089007123</t>
  </si>
  <si>
    <t>-1435348721</t>
  </si>
  <si>
    <t>354218918</t>
  </si>
  <si>
    <t>616416395</t>
  </si>
  <si>
    <t>1862643310</t>
  </si>
  <si>
    <t>35478628</t>
  </si>
  <si>
    <t>1153444028</t>
  </si>
  <si>
    <t>485302575</t>
  </si>
  <si>
    <t>-1984424981</t>
  </si>
  <si>
    <t>704804669</t>
  </si>
  <si>
    <t>1410707143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</si>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</sst>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002000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451121" TargetMode="External" /><Relationship Id="rId2" Type="http://schemas.openxmlformats.org/officeDocument/2006/relationships/hyperlink" Target="https://podminky.urs.cz/item/CS_URS_2022_02/183403151" TargetMode="External" /><Relationship Id="rId3" Type="http://schemas.openxmlformats.org/officeDocument/2006/relationships/hyperlink" Target="https://podminky.urs.cz/item/CS_URS_2022_02/183403152" TargetMode="External" /><Relationship Id="rId4" Type="http://schemas.openxmlformats.org/officeDocument/2006/relationships/hyperlink" Target="https://podminky.urs.cz/item/CS_URS_2022_02/183403161" TargetMode="External" /><Relationship Id="rId5" Type="http://schemas.openxmlformats.org/officeDocument/2006/relationships/hyperlink" Target="https://podminky.urs.cz/item/CS_URS_2022_02/183551113" TargetMode="External" /><Relationship Id="rId6" Type="http://schemas.openxmlformats.org/officeDocument/2006/relationships/hyperlink" Target="https://podminky.urs.cz/item/CS_URS_2022_02/183101113" TargetMode="External" /><Relationship Id="rId7" Type="http://schemas.openxmlformats.org/officeDocument/2006/relationships/hyperlink" Target="https://podminky.urs.cz/item/CS_URS_2022_02/183101114" TargetMode="External" /><Relationship Id="rId8" Type="http://schemas.openxmlformats.org/officeDocument/2006/relationships/hyperlink" Target="https://podminky.urs.cz/item/CS_URS_2022_02/183101115" TargetMode="External" /><Relationship Id="rId9" Type="http://schemas.openxmlformats.org/officeDocument/2006/relationships/hyperlink" Target="https://podminky.urs.cz/item/CS_URS_2022_02/183101115" TargetMode="External" /><Relationship Id="rId10" Type="http://schemas.openxmlformats.org/officeDocument/2006/relationships/hyperlink" Target="https://podminky.urs.cz/item/CS_URS_2022_02/184102211" TargetMode="External" /><Relationship Id="rId11" Type="http://schemas.openxmlformats.org/officeDocument/2006/relationships/hyperlink" Target="https://podminky.urs.cz/item/CS_URS_2022_02/184201111" TargetMode="External" /><Relationship Id="rId12" Type="http://schemas.openxmlformats.org/officeDocument/2006/relationships/hyperlink" Target="https://podminky.urs.cz/item/CS_URS_2022_02/184102116" TargetMode="External" /><Relationship Id="rId13" Type="http://schemas.openxmlformats.org/officeDocument/2006/relationships/hyperlink" Target="https://podminky.urs.cz/item/CS_URS_2022_02/184201112" TargetMode="External" /><Relationship Id="rId14" Type="http://schemas.openxmlformats.org/officeDocument/2006/relationships/hyperlink" Target="https://podminky.urs.cz/item/CS_URS_2022_02/184215112" TargetMode="External" /><Relationship Id="rId15" Type="http://schemas.openxmlformats.org/officeDocument/2006/relationships/hyperlink" Target="https://podminky.urs.cz/item/CS_URS_2022_02/184215132" TargetMode="External" /><Relationship Id="rId16" Type="http://schemas.openxmlformats.org/officeDocument/2006/relationships/hyperlink" Target="https://podminky.urs.cz/item/CS_URS_2022_02/184813134" TargetMode="External" /><Relationship Id="rId17" Type="http://schemas.openxmlformats.org/officeDocument/2006/relationships/hyperlink" Target="https://podminky.urs.cz/item/CS_URS_2022_02/185802114" TargetMode="External" /><Relationship Id="rId18" Type="http://schemas.openxmlformats.org/officeDocument/2006/relationships/hyperlink" Target="https://podminky.urs.cz/item/CS_URS_2022_02/338951113" TargetMode="External" /><Relationship Id="rId19" Type="http://schemas.openxmlformats.org/officeDocument/2006/relationships/hyperlink" Target="https://podminky.urs.cz/item/CS_URS_2022_02/348101330" TargetMode="External" /><Relationship Id="rId20" Type="http://schemas.openxmlformats.org/officeDocument/2006/relationships/hyperlink" Target="https://podminky.urs.cz/item/CS_URS_2022_02/348951256" TargetMode="External" /><Relationship Id="rId21" Type="http://schemas.openxmlformats.org/officeDocument/2006/relationships/hyperlink" Target="https://podminky.urs.cz/item/CS_URS_2022_02/998231311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113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3101115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4102113" TargetMode="External" /><Relationship Id="rId6" Type="http://schemas.openxmlformats.org/officeDocument/2006/relationships/hyperlink" Target="https://podminky.urs.cz/item/CS_URS_2022_02/184102116" TargetMode="External" /><Relationship Id="rId7" Type="http://schemas.openxmlformats.org/officeDocument/2006/relationships/hyperlink" Target="https://podminky.urs.cz/item/CS_URS_2022_02/184102211" TargetMode="External" /><Relationship Id="rId8" Type="http://schemas.openxmlformats.org/officeDocument/2006/relationships/hyperlink" Target="https://podminky.urs.cz/item/CS_URS_2022_02/184201111" TargetMode="External" /><Relationship Id="rId9" Type="http://schemas.openxmlformats.org/officeDocument/2006/relationships/hyperlink" Target="https://podminky.urs.cz/item/CS_URS_2022_02/184813111" TargetMode="External" /><Relationship Id="rId10" Type="http://schemas.openxmlformats.org/officeDocument/2006/relationships/hyperlink" Target="https://podminky.urs.cz/item/CS_URS_2022_02/184813134" TargetMode="External" /><Relationship Id="rId11" Type="http://schemas.openxmlformats.org/officeDocument/2006/relationships/hyperlink" Target="https://podminky.urs.cz/item/CS_URS_2022_02/184911111" TargetMode="External" /><Relationship Id="rId12" Type="http://schemas.openxmlformats.org/officeDocument/2006/relationships/hyperlink" Target="https://podminky.urs.cz/item/CS_URS_2022_02/185804311" TargetMode="External" /><Relationship Id="rId13" Type="http://schemas.openxmlformats.org/officeDocument/2006/relationships/hyperlink" Target="https://podminky.urs.cz/item/CS_URS_2022_02/185851121" TargetMode="External" /><Relationship Id="rId14" Type="http://schemas.openxmlformats.org/officeDocument/2006/relationships/hyperlink" Target="https://podminky.urs.cz/item/CS_URS_2022_02/185851129" TargetMode="External" /><Relationship Id="rId15" Type="http://schemas.openxmlformats.org/officeDocument/2006/relationships/hyperlink" Target="https://podminky.urs.cz/item/CS_URS_2022_02/99823131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113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3101115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4102113" TargetMode="External" /><Relationship Id="rId6" Type="http://schemas.openxmlformats.org/officeDocument/2006/relationships/hyperlink" Target="https://podminky.urs.cz/item/CS_URS_2022_02/184102116" TargetMode="External" /><Relationship Id="rId7" Type="http://schemas.openxmlformats.org/officeDocument/2006/relationships/hyperlink" Target="https://podminky.urs.cz/item/CS_URS_2022_02/184102211" TargetMode="External" /><Relationship Id="rId8" Type="http://schemas.openxmlformats.org/officeDocument/2006/relationships/hyperlink" Target="https://podminky.urs.cz/item/CS_URS_2022_02/184201111" TargetMode="External" /><Relationship Id="rId9" Type="http://schemas.openxmlformats.org/officeDocument/2006/relationships/hyperlink" Target="https://podminky.urs.cz/item/CS_URS_2022_02/184813111" TargetMode="External" /><Relationship Id="rId10" Type="http://schemas.openxmlformats.org/officeDocument/2006/relationships/hyperlink" Target="https://podminky.urs.cz/item/CS_URS_2022_02/184813134" TargetMode="External" /><Relationship Id="rId11" Type="http://schemas.openxmlformats.org/officeDocument/2006/relationships/hyperlink" Target="https://podminky.urs.cz/item/CS_URS_2022_02/184911111" TargetMode="External" /><Relationship Id="rId12" Type="http://schemas.openxmlformats.org/officeDocument/2006/relationships/hyperlink" Target="https://podminky.urs.cz/item/CS_URS_2022_02/185804311" TargetMode="External" /><Relationship Id="rId13" Type="http://schemas.openxmlformats.org/officeDocument/2006/relationships/hyperlink" Target="https://podminky.urs.cz/item/CS_URS_2022_02/185851121" TargetMode="External" /><Relationship Id="rId14" Type="http://schemas.openxmlformats.org/officeDocument/2006/relationships/hyperlink" Target="https://podminky.urs.cz/item/CS_URS_2022_02/185851129" TargetMode="External" /><Relationship Id="rId15" Type="http://schemas.openxmlformats.org/officeDocument/2006/relationships/hyperlink" Target="https://podminky.urs.cz/item/CS_URS_2022_02/998231311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113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3101115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4102113" TargetMode="External" /><Relationship Id="rId6" Type="http://schemas.openxmlformats.org/officeDocument/2006/relationships/hyperlink" Target="https://podminky.urs.cz/item/CS_URS_2022_02/184102116" TargetMode="External" /><Relationship Id="rId7" Type="http://schemas.openxmlformats.org/officeDocument/2006/relationships/hyperlink" Target="https://podminky.urs.cz/item/CS_URS_2022_02/184102211" TargetMode="External" /><Relationship Id="rId8" Type="http://schemas.openxmlformats.org/officeDocument/2006/relationships/hyperlink" Target="https://podminky.urs.cz/item/CS_URS_2022_02/184201111" TargetMode="External" /><Relationship Id="rId9" Type="http://schemas.openxmlformats.org/officeDocument/2006/relationships/hyperlink" Target="https://podminky.urs.cz/item/CS_URS_2022_02/184813111" TargetMode="External" /><Relationship Id="rId10" Type="http://schemas.openxmlformats.org/officeDocument/2006/relationships/hyperlink" Target="https://podminky.urs.cz/item/CS_URS_2022_02/184813134" TargetMode="External" /><Relationship Id="rId11" Type="http://schemas.openxmlformats.org/officeDocument/2006/relationships/hyperlink" Target="https://podminky.urs.cz/item/CS_URS_2022_02/184911111" TargetMode="External" /><Relationship Id="rId12" Type="http://schemas.openxmlformats.org/officeDocument/2006/relationships/hyperlink" Target="https://podminky.urs.cz/item/CS_URS_2022_02/185804311" TargetMode="External" /><Relationship Id="rId13" Type="http://schemas.openxmlformats.org/officeDocument/2006/relationships/hyperlink" Target="https://podminky.urs.cz/item/CS_URS_2022_02/185851121" TargetMode="External" /><Relationship Id="rId14" Type="http://schemas.openxmlformats.org/officeDocument/2006/relationships/hyperlink" Target="https://podminky.urs.cz/item/CS_URS_2022_02/185851129" TargetMode="External" /><Relationship Id="rId15" Type="http://schemas.openxmlformats.org/officeDocument/2006/relationships/hyperlink" Target="https://podminky.urs.cz/item/CS_URS_2022_02/998231311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2022/056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Realizace PSZ včetně výkonu autorského dozoru v k.ú. Kouty u Poděbrad – LBC Blatnice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Kouty u Poděbrad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20. 7. 2022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Česká republika – Státní pozemkový úřad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Agroplan spol. s r.o. - ing.Radek Dlouhý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00 - Vedlejší rozpočto...'!J30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00 - Vedlejší rozpočto...'!P80</f>
        <v>0</v>
      </c>
      <c r="AV55" s="122">
        <f>'SO 00 - Vedlejší rozpočto...'!J33</f>
        <v>0</v>
      </c>
      <c r="AW55" s="122">
        <f>'SO 00 - Vedlejší rozpočto...'!J34</f>
        <v>0</v>
      </c>
      <c r="AX55" s="122">
        <f>'SO 00 - Vedlejší rozpočto...'!J35</f>
        <v>0</v>
      </c>
      <c r="AY55" s="122">
        <f>'SO 00 - Vedlejší rozpočto...'!J36</f>
        <v>0</v>
      </c>
      <c r="AZ55" s="122">
        <f>'SO 00 - Vedlejší rozpočto...'!F33</f>
        <v>0</v>
      </c>
      <c r="BA55" s="122">
        <f>'SO 00 - Vedlejší rozpočto...'!F34</f>
        <v>0</v>
      </c>
      <c r="BB55" s="122">
        <f>'SO 00 - Vedlejší rozpočto...'!F35</f>
        <v>0</v>
      </c>
      <c r="BC55" s="122">
        <f>'SO 00 - Vedlejší rozpočto...'!F36</f>
        <v>0</v>
      </c>
      <c r="BD55" s="124">
        <f>'SO 00 - Vedlejší rozpočto...'!F37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24.7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01 - Výsadba biocentra...'!J30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 01 - Výsadba biocentra...'!P83</f>
        <v>0</v>
      </c>
      <c r="AV56" s="122">
        <f>'SO 01 - Výsadba biocentra...'!J33</f>
        <v>0</v>
      </c>
      <c r="AW56" s="122">
        <f>'SO 01 - Výsadba biocentra...'!J34</f>
        <v>0</v>
      </c>
      <c r="AX56" s="122">
        <f>'SO 01 - Výsadba biocentra...'!J35</f>
        <v>0</v>
      </c>
      <c r="AY56" s="122">
        <f>'SO 01 - Výsadba biocentra...'!J36</f>
        <v>0</v>
      </c>
      <c r="AZ56" s="122">
        <f>'SO 01 - Výsadba biocentra...'!F33</f>
        <v>0</v>
      </c>
      <c r="BA56" s="122">
        <f>'SO 01 - Výsadba biocentra...'!F34</f>
        <v>0</v>
      </c>
      <c r="BB56" s="122">
        <f>'SO 01 - Výsadba biocentra...'!F35</f>
        <v>0</v>
      </c>
      <c r="BC56" s="122">
        <f>'SO 01 - Výsadba biocentra...'!F36</f>
        <v>0</v>
      </c>
      <c r="BD56" s="124">
        <f>'SO 01 - Výsadba biocentra...'!F37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24.7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02.1 - Povýsadbová péč...'!J30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'SO 02.1 - Povýsadbová péč...'!P82</f>
        <v>0</v>
      </c>
      <c r="AV57" s="122">
        <f>'SO 02.1 - Povýsadbová péč...'!J33</f>
        <v>0</v>
      </c>
      <c r="AW57" s="122">
        <f>'SO 02.1 - Povýsadbová péč...'!J34</f>
        <v>0</v>
      </c>
      <c r="AX57" s="122">
        <f>'SO 02.1 - Povýsadbová péč...'!J35</f>
        <v>0</v>
      </c>
      <c r="AY57" s="122">
        <f>'SO 02.1 - Povýsadbová péč...'!J36</f>
        <v>0</v>
      </c>
      <c r="AZ57" s="122">
        <f>'SO 02.1 - Povýsadbová péč...'!F33</f>
        <v>0</v>
      </c>
      <c r="BA57" s="122">
        <f>'SO 02.1 - Povýsadbová péč...'!F34</f>
        <v>0</v>
      </c>
      <c r="BB57" s="122">
        <f>'SO 02.1 - Povýsadbová péč...'!F35</f>
        <v>0</v>
      </c>
      <c r="BC57" s="122">
        <f>'SO 02.1 - Povýsadbová péč...'!F36</f>
        <v>0</v>
      </c>
      <c r="BD57" s="124">
        <f>'SO 02.1 - Povýsadbová péč...'!F37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24.7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02.2 - Povýsadbová péč...'!J30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'SO 02.2 - Povýsadbová péč...'!P82</f>
        <v>0</v>
      </c>
      <c r="AV58" s="122">
        <f>'SO 02.2 - Povýsadbová péč...'!J33</f>
        <v>0</v>
      </c>
      <c r="AW58" s="122">
        <f>'SO 02.2 - Povýsadbová péč...'!J34</f>
        <v>0</v>
      </c>
      <c r="AX58" s="122">
        <f>'SO 02.2 - Povýsadbová péč...'!J35</f>
        <v>0</v>
      </c>
      <c r="AY58" s="122">
        <f>'SO 02.2 - Povýsadbová péč...'!J36</f>
        <v>0</v>
      </c>
      <c r="AZ58" s="122">
        <f>'SO 02.2 - Povýsadbová péč...'!F33</f>
        <v>0</v>
      </c>
      <c r="BA58" s="122">
        <f>'SO 02.2 - Povýsadbová péč...'!F34</f>
        <v>0</v>
      </c>
      <c r="BB58" s="122">
        <f>'SO 02.2 - Povýsadbová péč...'!F35</f>
        <v>0</v>
      </c>
      <c r="BC58" s="122">
        <f>'SO 02.2 - Povýsadbová péč...'!F36</f>
        <v>0</v>
      </c>
      <c r="BD58" s="124">
        <f>'SO 02.2 - Povýsadbová péč...'!F37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7" customFormat="1" ht="24.75" customHeight="1">
      <c r="A59" s="113" t="s">
        <v>78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02.3 - Povýsadbová péč...'!J30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6">
        <v>0</v>
      </c>
      <c r="AT59" s="127">
        <f>ROUND(SUM(AV59:AW59),2)</f>
        <v>0</v>
      </c>
      <c r="AU59" s="128">
        <f>'SO 02.3 - Povýsadbová péč...'!P82</f>
        <v>0</v>
      </c>
      <c r="AV59" s="127">
        <f>'SO 02.3 - Povýsadbová péč...'!J33</f>
        <v>0</v>
      </c>
      <c r="AW59" s="127">
        <f>'SO 02.3 - Povýsadbová péč...'!J34</f>
        <v>0</v>
      </c>
      <c r="AX59" s="127">
        <f>'SO 02.3 - Povýsadbová péč...'!J35</f>
        <v>0</v>
      </c>
      <c r="AY59" s="127">
        <f>'SO 02.3 - Povýsadbová péč...'!J36</f>
        <v>0</v>
      </c>
      <c r="AZ59" s="127">
        <f>'SO 02.3 - Povýsadbová péč...'!F33</f>
        <v>0</v>
      </c>
      <c r="BA59" s="127">
        <f>'SO 02.3 - Povýsadbová péč...'!F34</f>
        <v>0</v>
      </c>
      <c r="BB59" s="127">
        <f>'SO 02.3 - Povýsadbová péč...'!F35</f>
        <v>0</v>
      </c>
      <c r="BC59" s="127">
        <f>'SO 02.3 - Povýsadbová péč...'!F36</f>
        <v>0</v>
      </c>
      <c r="BD59" s="129">
        <f>'SO 02.3 - Povýsadbová péč...'!F37</f>
        <v>0</v>
      </c>
      <c r="BE59" s="7"/>
      <c r="BT59" s="125" t="s">
        <v>82</v>
      </c>
      <c r="BV59" s="125" t="s">
        <v>76</v>
      </c>
      <c r="BW59" s="125" t="s">
        <v>96</v>
      </c>
      <c r="BX59" s="125" t="s">
        <v>5</v>
      </c>
      <c r="CL59" s="125" t="s">
        <v>19</v>
      </c>
      <c r="CM59" s="125" t="s">
        <v>84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/3GP0Pn1OxdXvt2ZcpVh0PQf99ppmrW+w/hRvYOnuKBziv44lghs5QPDIuFbEcuRSORar20fxm87MTcBMcmXhQ==" hashValue="W69Ryn/RGvd+uoPjDd453iRx7tuNfyvx95kg3PdrAi5mRAmFwUyWoN9f+NXrAHIwV/YGeX0FpwU4ThzoasAHJw==" algorithmName="SHA-512" password="88A1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 - Vedlejší rozpočto...'!C2" display="/"/>
    <hyperlink ref="A56" location="'SO 01 - Výsadba biocentra...'!C2" display="/"/>
    <hyperlink ref="A57" location="'SO 02.1 - Povýsadbová péč...'!C2" display="/"/>
    <hyperlink ref="A58" location="'SO 02.2 - Povýsadbová péč...'!C2" display="/"/>
    <hyperlink ref="A59" location="'SO 02.3 - Povýsadbová pé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ROUND((SUM(BE80:BE87)),  2)</f>
        <v>0</v>
      </c>
      <c r="G33" s="40"/>
      <c r="H33" s="40"/>
      <c r="I33" s="150">
        <v>0.20999999999999999</v>
      </c>
      <c r="J33" s="149">
        <f>ROUND(((SUM(BE80:BE87))*I33),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ROUND((SUM(BF80:BF87)),  2)</f>
        <v>0</v>
      </c>
      <c r="G34" s="40"/>
      <c r="H34" s="40"/>
      <c r="I34" s="150">
        <v>0.14999999999999999</v>
      </c>
      <c r="J34" s="149">
        <f>ROUND(((SUM(BF80:BF87))*I34),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ROUND((SUM(BG80:BG87)),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ROUND((SUM(BH80:BH87)),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ROUND((SUM(BI80:BI87)),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105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Realizace PSZ včetně výkonu autorského dozoru v k.ú. Kouty u Poděbrad – LBC Blatnice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SO 00 - Vedlejší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Kouty u Poděbrad</v>
      </c>
      <c r="G74" s="42"/>
      <c r="H74" s="42"/>
      <c r="I74" s="34" t="s">
        <v>23</v>
      </c>
      <c r="J74" s="74" t="str">
        <f>IF(J12="","",J12)</f>
        <v>20. 7. 2022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4" t="s">
        <v>25</v>
      </c>
      <c r="D76" s="42"/>
      <c r="E76" s="42"/>
      <c r="F76" s="29" t="str">
        <f>E15</f>
        <v>Česká republika – Státní pozemkový úřad</v>
      </c>
      <c r="G76" s="42"/>
      <c r="H76" s="42"/>
      <c r="I76" s="34" t="s">
        <v>32</v>
      </c>
      <c r="J76" s="38" t="str">
        <f>E21</f>
        <v>Agroplan spol. s r.o. - ing.Radek Dlouhý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106</v>
      </c>
      <c r="D79" s="176" t="s">
        <v>59</v>
      </c>
      <c r="E79" s="176" t="s">
        <v>55</v>
      </c>
      <c r="F79" s="176" t="s">
        <v>56</v>
      </c>
      <c r="G79" s="176" t="s">
        <v>107</v>
      </c>
      <c r="H79" s="176" t="s">
        <v>108</v>
      </c>
      <c r="I79" s="176" t="s">
        <v>109</v>
      </c>
      <c r="J79" s="176" t="s">
        <v>102</v>
      </c>
      <c r="K79" s="177" t="s">
        <v>110</v>
      </c>
      <c r="L79" s="178"/>
      <c r="M79" s="94" t="s">
        <v>19</v>
      </c>
      <c r="N79" s="95" t="s">
        <v>44</v>
      </c>
      <c r="O79" s="95" t="s">
        <v>111</v>
      </c>
      <c r="P79" s="95" t="s">
        <v>112</v>
      </c>
      <c r="Q79" s="95" t="s">
        <v>113</v>
      </c>
      <c r="R79" s="95" t="s">
        <v>114</v>
      </c>
      <c r="S79" s="95" t="s">
        <v>115</v>
      </c>
      <c r="T79" s="96" t="s">
        <v>116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117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73</v>
      </c>
      <c r="AU80" s="19" t="s">
        <v>103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73</v>
      </c>
      <c r="E81" s="187" t="s">
        <v>118</v>
      </c>
      <c r="F81" s="187" t="s">
        <v>80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SUM(P82:P87)</f>
        <v>0</v>
      </c>
      <c r="Q81" s="192"/>
      <c r="R81" s="193">
        <f>SUM(R82:R87)</f>
        <v>0</v>
      </c>
      <c r="S81" s="192"/>
      <c r="T81" s="194">
        <f>SUM(T82:T87)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73</v>
      </c>
      <c r="AU81" s="196" t="s">
        <v>74</v>
      </c>
      <c r="AY81" s="195" t="s">
        <v>120</v>
      </c>
      <c r="BK81" s="197">
        <f>SUM(BK82:BK87)</f>
        <v>0</v>
      </c>
    </row>
    <row r="82" s="2" customFormat="1" ht="16.5" customHeight="1">
      <c r="A82" s="40"/>
      <c r="B82" s="41"/>
      <c r="C82" s="198" t="s">
        <v>82</v>
      </c>
      <c r="D82" s="198" t="s">
        <v>121</v>
      </c>
      <c r="E82" s="199" t="s">
        <v>122</v>
      </c>
      <c r="F82" s="200" t="s">
        <v>123</v>
      </c>
      <c r="G82" s="201" t="s">
        <v>124</v>
      </c>
      <c r="H82" s="202">
        <v>45</v>
      </c>
      <c r="I82" s="203"/>
      <c r="J82" s="204">
        <f>ROUND(I82*H82,2)</f>
        <v>0</v>
      </c>
      <c r="K82" s="200" t="s">
        <v>125</v>
      </c>
      <c r="L82" s="46"/>
      <c r="M82" s="205" t="s">
        <v>19</v>
      </c>
      <c r="N82" s="206" t="s">
        <v>45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126</v>
      </c>
      <c r="AT82" s="209" t="s">
        <v>121</v>
      </c>
      <c r="AU82" s="209" t="s">
        <v>82</v>
      </c>
      <c r="AY82" s="19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9" t="s">
        <v>82</v>
      </c>
      <c r="BK82" s="210">
        <f>ROUND(I82*H82,2)</f>
        <v>0</v>
      </c>
      <c r="BL82" s="19" t="s">
        <v>126</v>
      </c>
      <c r="BM82" s="209" t="s">
        <v>127</v>
      </c>
    </row>
    <row r="83" s="2" customFormat="1">
      <c r="A83" s="40"/>
      <c r="B83" s="41"/>
      <c r="C83" s="42"/>
      <c r="D83" s="211" t="s">
        <v>128</v>
      </c>
      <c r="E83" s="42"/>
      <c r="F83" s="212" t="s">
        <v>129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128</v>
      </c>
      <c r="AU83" s="19" t="s">
        <v>82</v>
      </c>
    </row>
    <row r="84" s="2" customFormat="1">
      <c r="A84" s="40"/>
      <c r="B84" s="41"/>
      <c r="C84" s="42"/>
      <c r="D84" s="216" t="s">
        <v>130</v>
      </c>
      <c r="E84" s="42"/>
      <c r="F84" s="217" t="s">
        <v>131</v>
      </c>
      <c r="G84" s="42"/>
      <c r="H84" s="42"/>
      <c r="I84" s="213"/>
      <c r="J84" s="42"/>
      <c r="K84" s="42"/>
      <c r="L84" s="46"/>
      <c r="M84" s="214"/>
      <c r="N84" s="215"/>
      <c r="O84" s="86"/>
      <c r="P84" s="86"/>
      <c r="Q84" s="86"/>
      <c r="R84" s="86"/>
      <c r="S84" s="86"/>
      <c r="T84" s="87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130</v>
      </c>
      <c r="AU84" s="19" t="s">
        <v>82</v>
      </c>
    </row>
    <row r="85" s="2" customFormat="1" ht="16.5" customHeight="1">
      <c r="A85" s="40"/>
      <c r="B85" s="41"/>
      <c r="C85" s="198" t="s">
        <v>84</v>
      </c>
      <c r="D85" s="198" t="s">
        <v>121</v>
      </c>
      <c r="E85" s="199" t="s">
        <v>132</v>
      </c>
      <c r="F85" s="200" t="s">
        <v>133</v>
      </c>
      <c r="G85" s="201" t="s">
        <v>134</v>
      </c>
      <c r="H85" s="202">
        <v>1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126</v>
      </c>
      <c r="AT85" s="209" t="s">
        <v>121</v>
      </c>
      <c r="AU85" s="209" t="s">
        <v>82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126</v>
      </c>
      <c r="BM85" s="209" t="s">
        <v>135</v>
      </c>
    </row>
    <row r="86" s="2" customFormat="1">
      <c r="A86" s="40"/>
      <c r="B86" s="41"/>
      <c r="C86" s="42"/>
      <c r="D86" s="211" t="s">
        <v>128</v>
      </c>
      <c r="E86" s="42"/>
      <c r="F86" s="212" t="s">
        <v>133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82</v>
      </c>
    </row>
    <row r="87" s="2" customFormat="1">
      <c r="A87" s="40"/>
      <c r="B87" s="41"/>
      <c r="C87" s="42"/>
      <c r="D87" s="216" t="s">
        <v>130</v>
      </c>
      <c r="E87" s="42"/>
      <c r="F87" s="217" t="s">
        <v>136</v>
      </c>
      <c r="G87" s="42"/>
      <c r="H87" s="42"/>
      <c r="I87" s="213"/>
      <c r="J87" s="42"/>
      <c r="K87" s="42"/>
      <c r="L87" s="46"/>
      <c r="M87" s="218"/>
      <c r="N87" s="219"/>
      <c r="O87" s="220"/>
      <c r="P87" s="220"/>
      <c r="Q87" s="220"/>
      <c r="R87" s="220"/>
      <c r="S87" s="220"/>
      <c r="T87" s="221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130</v>
      </c>
      <c r="AU87" s="19" t="s">
        <v>82</v>
      </c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46"/>
      <c r="M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</sheetData>
  <sheetProtection sheet="1" autoFilter="0" formatColumns="0" formatRows="0" objects="1" scenarios="1" spinCount="100000" saltValue="vkxbxPBxEZ51C4bLe9Y+WRyQjHQm/+lTedjRQgcf9Mp2OGRwi1qtUG6Or8DHJjCBcsx0lmPPTdvDbW+j7j62Og==" hashValue="nAgOhzsQdGc4UoYXYIVzHprmMHnUj/JHuEpX/IGPJbCld52TpSbo3/5Ne+1Sh/DM2DE7iKVyuw5WBApPaJd9Jw==" algorithmName="SHA-512" password="88A1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4" r:id="rId1" display="https://podminky.urs.cz/item/CS_URS_2022_02/012002000"/>
    <hyperlink ref="F87" r:id="rId2" display="https://podminky.urs.cz/item/CS_URS_2022_02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ROUND((SUM(BE83:BE234)),  2)</f>
        <v>0</v>
      </c>
      <c r="G33" s="40"/>
      <c r="H33" s="40"/>
      <c r="I33" s="150">
        <v>0.20999999999999999</v>
      </c>
      <c r="J33" s="149">
        <f>ROUND(((SUM(BE83:BE234))*I33),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ROUND((SUM(BF83:BF234)),  2)</f>
        <v>0</v>
      </c>
      <c r="G34" s="40"/>
      <c r="H34" s="40"/>
      <c r="I34" s="150">
        <v>0.14999999999999999</v>
      </c>
      <c r="J34" s="149">
        <f>ROUND(((SUM(BF83:BF234))*I34),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ROUND((SUM(BG83:BG234)),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ROUND((SUM(BH83:BH234)),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ROUND((SUM(BI83:BI234)),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Výsadba biocentra LBC Blatnice včetně řešení přístupu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138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139</v>
      </c>
      <c r="E61" s="225"/>
      <c r="F61" s="225"/>
      <c r="G61" s="225"/>
      <c r="H61" s="225"/>
      <c r="I61" s="225"/>
      <c r="J61" s="226">
        <f>J85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140</v>
      </c>
      <c r="E62" s="225"/>
      <c r="F62" s="225"/>
      <c r="G62" s="225"/>
      <c r="H62" s="225"/>
      <c r="I62" s="225"/>
      <c r="J62" s="226">
        <f>J211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2"/>
      <c r="C63" s="223"/>
      <c r="D63" s="224" t="s">
        <v>141</v>
      </c>
      <c r="E63" s="225"/>
      <c r="F63" s="225"/>
      <c r="G63" s="225"/>
      <c r="H63" s="225"/>
      <c r="I63" s="225"/>
      <c r="J63" s="226">
        <f>J231</f>
        <v>0</v>
      </c>
      <c r="K63" s="223"/>
      <c r="L63" s="227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Realizace PSZ včetně výkonu autorského dozoru v k.ú. Kouty u Poděbrad – LBC Blatnice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01 - Výsadba biocentra LBC Blatnice včetně řešení přístupu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Kouty u Poděbrad</v>
      </c>
      <c r="G77" s="42"/>
      <c r="H77" s="42"/>
      <c r="I77" s="34" t="s">
        <v>23</v>
      </c>
      <c r="J77" s="74" t="str">
        <f>IF(J12="","",J12)</f>
        <v>20. 7. 2022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Česká republika – Státní pozemkový úřad</v>
      </c>
      <c r="G79" s="42"/>
      <c r="H79" s="42"/>
      <c r="I79" s="34" t="s">
        <v>32</v>
      </c>
      <c r="J79" s="38" t="str">
        <f>E21</f>
        <v>Agroplan spol. s r.o. - ing.Radek Dlouhý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106</v>
      </c>
      <c r="D82" s="176" t="s">
        <v>59</v>
      </c>
      <c r="E82" s="176" t="s">
        <v>55</v>
      </c>
      <c r="F82" s="176" t="s">
        <v>56</v>
      </c>
      <c r="G82" s="176" t="s">
        <v>107</v>
      </c>
      <c r="H82" s="176" t="s">
        <v>108</v>
      </c>
      <c r="I82" s="176" t="s">
        <v>109</v>
      </c>
      <c r="J82" s="176" t="s">
        <v>102</v>
      </c>
      <c r="K82" s="177" t="s">
        <v>110</v>
      </c>
      <c r="L82" s="178"/>
      <c r="M82" s="94" t="s">
        <v>19</v>
      </c>
      <c r="N82" s="95" t="s">
        <v>44</v>
      </c>
      <c r="O82" s="95" t="s">
        <v>111</v>
      </c>
      <c r="P82" s="95" t="s">
        <v>112</v>
      </c>
      <c r="Q82" s="95" t="s">
        <v>113</v>
      </c>
      <c r="R82" s="95" t="s">
        <v>114</v>
      </c>
      <c r="S82" s="95" t="s">
        <v>115</v>
      </c>
      <c r="T82" s="96" t="s">
        <v>116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117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33.525596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103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73</v>
      </c>
      <c r="E84" s="187" t="s">
        <v>142</v>
      </c>
      <c r="F84" s="187" t="s">
        <v>143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P85+P211+P231</f>
        <v>0</v>
      </c>
      <c r="Q84" s="192"/>
      <c r="R84" s="193">
        <f>R85+R211+R231</f>
        <v>33.525596</v>
      </c>
      <c r="S84" s="192"/>
      <c r="T84" s="194">
        <f>T85+T211+T231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74</v>
      </c>
      <c r="AY84" s="195" t="s">
        <v>120</v>
      </c>
      <c r="BK84" s="197">
        <f>BK85+BK211+BK231</f>
        <v>0</v>
      </c>
    </row>
    <row r="85" s="11" customFormat="1" ht="22.8" customHeight="1">
      <c r="A85" s="11"/>
      <c r="B85" s="184"/>
      <c r="C85" s="185"/>
      <c r="D85" s="186" t="s">
        <v>73</v>
      </c>
      <c r="E85" s="228" t="s">
        <v>82</v>
      </c>
      <c r="F85" s="228" t="s">
        <v>144</v>
      </c>
      <c r="G85" s="185"/>
      <c r="H85" s="185"/>
      <c r="I85" s="188"/>
      <c r="J85" s="229">
        <f>BK85</f>
        <v>0</v>
      </c>
      <c r="K85" s="185"/>
      <c r="L85" s="190"/>
      <c r="M85" s="191"/>
      <c r="N85" s="192"/>
      <c r="O85" s="192"/>
      <c r="P85" s="193">
        <f>SUM(P86:P210)</f>
        <v>0</v>
      </c>
      <c r="Q85" s="192"/>
      <c r="R85" s="193">
        <f>SUM(R86:R210)</f>
        <v>21.825395999999998</v>
      </c>
      <c r="S85" s="192"/>
      <c r="T85" s="194">
        <f>SUM(T86:T210)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82</v>
      </c>
      <c r="AT85" s="196" t="s">
        <v>73</v>
      </c>
      <c r="AU85" s="196" t="s">
        <v>82</v>
      </c>
      <c r="AY85" s="195" t="s">
        <v>120</v>
      </c>
      <c r="BK85" s="197">
        <f>SUM(BK86:BK210)</f>
        <v>0</v>
      </c>
    </row>
    <row r="86" s="2" customFormat="1" ht="16.5" customHeight="1">
      <c r="A86" s="40"/>
      <c r="B86" s="41"/>
      <c r="C86" s="198" t="s">
        <v>82</v>
      </c>
      <c r="D86" s="198" t="s">
        <v>121</v>
      </c>
      <c r="E86" s="199" t="s">
        <v>145</v>
      </c>
      <c r="F86" s="200" t="s">
        <v>146</v>
      </c>
      <c r="G86" s="201" t="s">
        <v>147</v>
      </c>
      <c r="H86" s="202">
        <v>30817</v>
      </c>
      <c r="I86" s="203"/>
      <c r="J86" s="204">
        <f>ROUND(I86*H86,2)</f>
        <v>0</v>
      </c>
      <c r="K86" s="200" t="s">
        <v>125</v>
      </c>
      <c r="L86" s="46"/>
      <c r="M86" s="205" t="s">
        <v>19</v>
      </c>
      <c r="N86" s="206" t="s">
        <v>45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148</v>
      </c>
      <c r="AT86" s="209" t="s">
        <v>121</v>
      </c>
      <c r="AU86" s="209" t="s">
        <v>84</v>
      </c>
      <c r="AY86" s="19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82</v>
      </c>
      <c r="BK86" s="210">
        <f>ROUND(I86*H86,2)</f>
        <v>0</v>
      </c>
      <c r="BL86" s="19" t="s">
        <v>148</v>
      </c>
      <c r="BM86" s="209" t="s">
        <v>149</v>
      </c>
    </row>
    <row r="87" s="2" customFormat="1">
      <c r="A87" s="40"/>
      <c r="B87" s="41"/>
      <c r="C87" s="42"/>
      <c r="D87" s="211" t="s">
        <v>128</v>
      </c>
      <c r="E87" s="42"/>
      <c r="F87" s="212" t="s">
        <v>150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128</v>
      </c>
      <c r="AU87" s="19" t="s">
        <v>84</v>
      </c>
    </row>
    <row r="88" s="2" customFormat="1">
      <c r="A88" s="40"/>
      <c r="B88" s="41"/>
      <c r="C88" s="42"/>
      <c r="D88" s="216" t="s">
        <v>130</v>
      </c>
      <c r="E88" s="42"/>
      <c r="F88" s="217" t="s">
        <v>151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130</v>
      </c>
      <c r="AU88" s="19" t="s">
        <v>84</v>
      </c>
    </row>
    <row r="89" s="2" customFormat="1" ht="16.5" customHeight="1">
      <c r="A89" s="40"/>
      <c r="B89" s="41"/>
      <c r="C89" s="230" t="s">
        <v>84</v>
      </c>
      <c r="D89" s="230" t="s">
        <v>152</v>
      </c>
      <c r="E89" s="231" t="s">
        <v>153</v>
      </c>
      <c r="F89" s="232" t="s">
        <v>154</v>
      </c>
      <c r="G89" s="233" t="s">
        <v>155</v>
      </c>
      <c r="H89" s="234">
        <v>592.39999999999998</v>
      </c>
      <c r="I89" s="235"/>
      <c r="J89" s="236">
        <f>ROUND(I89*H89,2)</f>
        <v>0</v>
      </c>
      <c r="K89" s="232" t="s">
        <v>19</v>
      </c>
      <c r="L89" s="237"/>
      <c r="M89" s="238" t="s">
        <v>19</v>
      </c>
      <c r="N89" s="239" t="s">
        <v>45</v>
      </c>
      <c r="O89" s="86"/>
      <c r="P89" s="207">
        <f>O89*H89</f>
        <v>0</v>
      </c>
      <c r="Q89" s="207">
        <v>0.001</v>
      </c>
      <c r="R89" s="207">
        <f>Q89*H89</f>
        <v>0.59240000000000004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156</v>
      </c>
      <c r="AT89" s="209" t="s">
        <v>152</v>
      </c>
      <c r="AU89" s="209" t="s">
        <v>84</v>
      </c>
      <c r="AY89" s="19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148</v>
      </c>
      <c r="BM89" s="209" t="s">
        <v>157</v>
      </c>
    </row>
    <row r="90" s="2" customFormat="1">
      <c r="A90" s="40"/>
      <c r="B90" s="41"/>
      <c r="C90" s="42"/>
      <c r="D90" s="211" t="s">
        <v>128</v>
      </c>
      <c r="E90" s="42"/>
      <c r="F90" s="212" t="s">
        <v>154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128</v>
      </c>
      <c r="AU90" s="19" t="s">
        <v>84</v>
      </c>
    </row>
    <row r="91" s="2" customFormat="1" ht="16.5" customHeight="1">
      <c r="A91" s="40"/>
      <c r="B91" s="41"/>
      <c r="C91" s="230" t="s">
        <v>158</v>
      </c>
      <c r="D91" s="230" t="s">
        <v>152</v>
      </c>
      <c r="E91" s="231" t="s">
        <v>159</v>
      </c>
      <c r="F91" s="232" t="s">
        <v>160</v>
      </c>
      <c r="G91" s="233" t="s">
        <v>155</v>
      </c>
      <c r="H91" s="234">
        <v>12.9</v>
      </c>
      <c r="I91" s="235"/>
      <c r="J91" s="236">
        <f>ROUND(I91*H91,2)</f>
        <v>0</v>
      </c>
      <c r="K91" s="232" t="s">
        <v>19</v>
      </c>
      <c r="L91" s="237"/>
      <c r="M91" s="238" t="s">
        <v>19</v>
      </c>
      <c r="N91" s="239" t="s">
        <v>45</v>
      </c>
      <c r="O91" s="86"/>
      <c r="P91" s="207">
        <f>O91*H91</f>
        <v>0</v>
      </c>
      <c r="Q91" s="207">
        <v>0.001</v>
      </c>
      <c r="R91" s="207">
        <f>Q91*H91</f>
        <v>0.0129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156</v>
      </c>
      <c r="AT91" s="209" t="s">
        <v>152</v>
      </c>
      <c r="AU91" s="209" t="s">
        <v>84</v>
      </c>
      <c r="AY91" s="19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82</v>
      </c>
      <c r="BK91" s="210">
        <f>ROUND(I91*H91,2)</f>
        <v>0</v>
      </c>
      <c r="BL91" s="19" t="s">
        <v>148</v>
      </c>
      <c r="BM91" s="209" t="s">
        <v>161</v>
      </c>
    </row>
    <row r="92" s="2" customFormat="1">
      <c r="A92" s="40"/>
      <c r="B92" s="41"/>
      <c r="C92" s="42"/>
      <c r="D92" s="211" t="s">
        <v>128</v>
      </c>
      <c r="E92" s="42"/>
      <c r="F92" s="212" t="s">
        <v>162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84</v>
      </c>
    </row>
    <row r="93" s="2" customFormat="1" ht="16.5" customHeight="1">
      <c r="A93" s="40"/>
      <c r="B93" s="41"/>
      <c r="C93" s="230" t="s">
        <v>148</v>
      </c>
      <c r="D93" s="230" t="s">
        <v>152</v>
      </c>
      <c r="E93" s="231" t="s">
        <v>163</v>
      </c>
      <c r="F93" s="232" t="s">
        <v>164</v>
      </c>
      <c r="G93" s="233" t="s">
        <v>155</v>
      </c>
      <c r="H93" s="234">
        <v>6.7000000000000002</v>
      </c>
      <c r="I93" s="235"/>
      <c r="J93" s="236">
        <f>ROUND(I93*H93,2)</f>
        <v>0</v>
      </c>
      <c r="K93" s="232" t="s">
        <v>19</v>
      </c>
      <c r="L93" s="237"/>
      <c r="M93" s="238" t="s">
        <v>19</v>
      </c>
      <c r="N93" s="239" t="s">
        <v>45</v>
      </c>
      <c r="O93" s="86"/>
      <c r="P93" s="207">
        <f>O93*H93</f>
        <v>0</v>
      </c>
      <c r="Q93" s="207">
        <v>0.001</v>
      </c>
      <c r="R93" s="207">
        <f>Q93*H93</f>
        <v>0.0067000000000000002</v>
      </c>
      <c r="S93" s="207">
        <v>0</v>
      </c>
      <c r="T93" s="20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156</v>
      </c>
      <c r="AT93" s="209" t="s">
        <v>152</v>
      </c>
      <c r="AU93" s="209" t="s">
        <v>84</v>
      </c>
      <c r="AY93" s="19" t="s">
        <v>120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82</v>
      </c>
      <c r="BK93" s="210">
        <f>ROUND(I93*H93,2)</f>
        <v>0</v>
      </c>
      <c r="BL93" s="19" t="s">
        <v>148</v>
      </c>
      <c r="BM93" s="209" t="s">
        <v>165</v>
      </c>
    </row>
    <row r="94" s="2" customFormat="1">
      <c r="A94" s="40"/>
      <c r="B94" s="41"/>
      <c r="C94" s="42"/>
      <c r="D94" s="211" t="s">
        <v>128</v>
      </c>
      <c r="E94" s="42"/>
      <c r="F94" s="212" t="s">
        <v>166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84</v>
      </c>
    </row>
    <row r="95" s="2" customFormat="1" ht="16.5" customHeight="1">
      <c r="A95" s="40"/>
      <c r="B95" s="41"/>
      <c r="C95" s="198" t="s">
        <v>119</v>
      </c>
      <c r="D95" s="198" t="s">
        <v>121</v>
      </c>
      <c r="E95" s="199" t="s">
        <v>167</v>
      </c>
      <c r="F95" s="200" t="s">
        <v>168</v>
      </c>
      <c r="G95" s="201" t="s">
        <v>147</v>
      </c>
      <c r="H95" s="202">
        <v>30817</v>
      </c>
      <c r="I95" s="203"/>
      <c r="J95" s="204">
        <f>ROUND(I95*H95,2)</f>
        <v>0</v>
      </c>
      <c r="K95" s="200" t="s">
        <v>125</v>
      </c>
      <c r="L95" s="46"/>
      <c r="M95" s="205" t="s">
        <v>19</v>
      </c>
      <c r="N95" s="206" t="s">
        <v>45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148</v>
      </c>
      <c r="AT95" s="209" t="s">
        <v>121</v>
      </c>
      <c r="AU95" s="209" t="s">
        <v>84</v>
      </c>
      <c r="AY95" s="19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82</v>
      </c>
      <c r="BK95" s="210">
        <f>ROUND(I95*H95,2)</f>
        <v>0</v>
      </c>
      <c r="BL95" s="19" t="s">
        <v>148</v>
      </c>
      <c r="BM95" s="209" t="s">
        <v>169</v>
      </c>
    </row>
    <row r="96" s="2" customFormat="1">
      <c r="A96" s="40"/>
      <c r="B96" s="41"/>
      <c r="C96" s="42"/>
      <c r="D96" s="211" t="s">
        <v>128</v>
      </c>
      <c r="E96" s="42"/>
      <c r="F96" s="212" t="s">
        <v>170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84</v>
      </c>
    </row>
    <row r="97" s="2" customFormat="1">
      <c r="A97" s="40"/>
      <c r="B97" s="41"/>
      <c r="C97" s="42"/>
      <c r="D97" s="216" t="s">
        <v>130</v>
      </c>
      <c r="E97" s="42"/>
      <c r="F97" s="217" t="s">
        <v>171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130</v>
      </c>
      <c r="AU97" s="19" t="s">
        <v>84</v>
      </c>
    </row>
    <row r="98" s="2" customFormat="1" ht="16.5" customHeight="1">
      <c r="A98" s="40"/>
      <c r="B98" s="41"/>
      <c r="C98" s="198" t="s">
        <v>172</v>
      </c>
      <c r="D98" s="198" t="s">
        <v>121</v>
      </c>
      <c r="E98" s="199" t="s">
        <v>173</v>
      </c>
      <c r="F98" s="200" t="s">
        <v>174</v>
      </c>
      <c r="G98" s="201" t="s">
        <v>147</v>
      </c>
      <c r="H98" s="202">
        <v>30817</v>
      </c>
      <c r="I98" s="203"/>
      <c r="J98" s="204">
        <f>ROUND(I98*H98,2)</f>
        <v>0</v>
      </c>
      <c r="K98" s="200" t="s">
        <v>125</v>
      </c>
      <c r="L98" s="46"/>
      <c r="M98" s="205" t="s">
        <v>19</v>
      </c>
      <c r="N98" s="206" t="s">
        <v>45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148</v>
      </c>
      <c r="AT98" s="209" t="s">
        <v>121</v>
      </c>
      <c r="AU98" s="209" t="s">
        <v>84</v>
      </c>
      <c r="AY98" s="19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82</v>
      </c>
      <c r="BK98" s="210">
        <f>ROUND(I98*H98,2)</f>
        <v>0</v>
      </c>
      <c r="BL98" s="19" t="s">
        <v>148</v>
      </c>
      <c r="BM98" s="209" t="s">
        <v>175</v>
      </c>
    </row>
    <row r="99" s="2" customFormat="1">
      <c r="A99" s="40"/>
      <c r="B99" s="41"/>
      <c r="C99" s="42"/>
      <c r="D99" s="211" t="s">
        <v>128</v>
      </c>
      <c r="E99" s="42"/>
      <c r="F99" s="212" t="s">
        <v>176</v>
      </c>
      <c r="G99" s="42"/>
      <c r="H99" s="42"/>
      <c r="I99" s="213"/>
      <c r="J99" s="42"/>
      <c r="K99" s="42"/>
      <c r="L99" s="46"/>
      <c r="M99" s="214"/>
      <c r="N99" s="21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128</v>
      </c>
      <c r="AU99" s="19" t="s">
        <v>84</v>
      </c>
    </row>
    <row r="100" s="2" customFormat="1">
      <c r="A100" s="40"/>
      <c r="B100" s="41"/>
      <c r="C100" s="42"/>
      <c r="D100" s="216" t="s">
        <v>130</v>
      </c>
      <c r="E100" s="42"/>
      <c r="F100" s="217" t="s">
        <v>177</v>
      </c>
      <c r="G100" s="42"/>
      <c r="H100" s="42"/>
      <c r="I100" s="213"/>
      <c r="J100" s="42"/>
      <c r="K100" s="42"/>
      <c r="L100" s="46"/>
      <c r="M100" s="214"/>
      <c r="N100" s="21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130</v>
      </c>
      <c r="AU100" s="19" t="s">
        <v>84</v>
      </c>
    </row>
    <row r="101" s="2" customFormat="1" ht="16.5" customHeight="1">
      <c r="A101" s="40"/>
      <c r="B101" s="41"/>
      <c r="C101" s="198" t="s">
        <v>178</v>
      </c>
      <c r="D101" s="198" t="s">
        <v>121</v>
      </c>
      <c r="E101" s="199" t="s">
        <v>179</v>
      </c>
      <c r="F101" s="200" t="s">
        <v>180</v>
      </c>
      <c r="G101" s="201" t="s">
        <v>147</v>
      </c>
      <c r="H101" s="202">
        <v>30817</v>
      </c>
      <c r="I101" s="203"/>
      <c r="J101" s="204">
        <f>ROUND(I101*H101,2)</f>
        <v>0</v>
      </c>
      <c r="K101" s="200" t="s">
        <v>125</v>
      </c>
      <c r="L101" s="46"/>
      <c r="M101" s="205" t="s">
        <v>19</v>
      </c>
      <c r="N101" s="206" t="s">
        <v>45</v>
      </c>
      <c r="O101" s="86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09" t="s">
        <v>148</v>
      </c>
      <c r="AT101" s="209" t="s">
        <v>121</v>
      </c>
      <c r="AU101" s="209" t="s">
        <v>84</v>
      </c>
      <c r="AY101" s="19" t="s">
        <v>120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9" t="s">
        <v>82</v>
      </c>
      <c r="BK101" s="210">
        <f>ROUND(I101*H101,2)</f>
        <v>0</v>
      </c>
      <c r="BL101" s="19" t="s">
        <v>148</v>
      </c>
      <c r="BM101" s="209" t="s">
        <v>181</v>
      </c>
    </row>
    <row r="102" s="2" customFormat="1">
      <c r="A102" s="40"/>
      <c r="B102" s="41"/>
      <c r="C102" s="42"/>
      <c r="D102" s="211" t="s">
        <v>128</v>
      </c>
      <c r="E102" s="42"/>
      <c r="F102" s="212" t="s">
        <v>182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128</v>
      </c>
      <c r="AU102" s="19" t="s">
        <v>84</v>
      </c>
    </row>
    <row r="103" s="2" customFormat="1">
      <c r="A103" s="40"/>
      <c r="B103" s="41"/>
      <c r="C103" s="42"/>
      <c r="D103" s="216" t="s">
        <v>130</v>
      </c>
      <c r="E103" s="42"/>
      <c r="F103" s="217" t="s">
        <v>183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84</v>
      </c>
    </row>
    <row r="104" s="2" customFormat="1" ht="16.5" customHeight="1">
      <c r="A104" s="40"/>
      <c r="B104" s="41"/>
      <c r="C104" s="198" t="s">
        <v>156</v>
      </c>
      <c r="D104" s="198" t="s">
        <v>121</v>
      </c>
      <c r="E104" s="199" t="s">
        <v>184</v>
      </c>
      <c r="F104" s="200" t="s">
        <v>185</v>
      </c>
      <c r="G104" s="201" t="s">
        <v>186</v>
      </c>
      <c r="H104" s="202">
        <v>3.0800000000000001</v>
      </c>
      <c r="I104" s="203"/>
      <c r="J104" s="204">
        <f>ROUND(I104*H104,2)</f>
        <v>0</v>
      </c>
      <c r="K104" s="200" t="s">
        <v>125</v>
      </c>
      <c r="L104" s="46"/>
      <c r="M104" s="205" t="s">
        <v>19</v>
      </c>
      <c r="N104" s="206" t="s">
        <v>45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148</v>
      </c>
      <c r="AT104" s="209" t="s">
        <v>121</v>
      </c>
      <c r="AU104" s="209" t="s">
        <v>84</v>
      </c>
      <c r="AY104" s="19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9" t="s">
        <v>82</v>
      </c>
      <c r="BK104" s="210">
        <f>ROUND(I104*H104,2)</f>
        <v>0</v>
      </c>
      <c r="BL104" s="19" t="s">
        <v>148</v>
      </c>
      <c r="BM104" s="209" t="s">
        <v>187</v>
      </c>
    </row>
    <row r="105" s="2" customFormat="1">
      <c r="A105" s="40"/>
      <c r="B105" s="41"/>
      <c r="C105" s="42"/>
      <c r="D105" s="211" t="s">
        <v>128</v>
      </c>
      <c r="E105" s="42"/>
      <c r="F105" s="212" t="s">
        <v>188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128</v>
      </c>
      <c r="AU105" s="19" t="s">
        <v>84</v>
      </c>
    </row>
    <row r="106" s="2" customFormat="1">
      <c r="A106" s="40"/>
      <c r="B106" s="41"/>
      <c r="C106" s="42"/>
      <c r="D106" s="216" t="s">
        <v>130</v>
      </c>
      <c r="E106" s="42"/>
      <c r="F106" s="217" t="s">
        <v>189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130</v>
      </c>
      <c r="AU106" s="19" t="s">
        <v>84</v>
      </c>
    </row>
    <row r="107" s="2" customFormat="1" ht="21.75" customHeight="1">
      <c r="A107" s="40"/>
      <c r="B107" s="41"/>
      <c r="C107" s="198" t="s">
        <v>190</v>
      </c>
      <c r="D107" s="198" t="s">
        <v>121</v>
      </c>
      <c r="E107" s="199" t="s">
        <v>191</v>
      </c>
      <c r="F107" s="200" t="s">
        <v>192</v>
      </c>
      <c r="G107" s="201" t="s">
        <v>193</v>
      </c>
      <c r="H107" s="202">
        <v>2826</v>
      </c>
      <c r="I107" s="203"/>
      <c r="J107" s="204">
        <f>ROUND(I107*H107,2)</f>
        <v>0</v>
      </c>
      <c r="K107" s="200" t="s">
        <v>125</v>
      </c>
      <c r="L107" s="46"/>
      <c r="M107" s="205" t="s">
        <v>19</v>
      </c>
      <c r="N107" s="206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148</v>
      </c>
      <c r="AT107" s="209" t="s">
        <v>121</v>
      </c>
      <c r="AU107" s="209" t="s">
        <v>84</v>
      </c>
      <c r="AY107" s="19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148</v>
      </c>
      <c r="BM107" s="209" t="s">
        <v>194</v>
      </c>
    </row>
    <row r="108" s="2" customFormat="1">
      <c r="A108" s="40"/>
      <c r="B108" s="41"/>
      <c r="C108" s="42"/>
      <c r="D108" s="211" t="s">
        <v>128</v>
      </c>
      <c r="E108" s="42"/>
      <c r="F108" s="212" t="s">
        <v>195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84</v>
      </c>
    </row>
    <row r="109" s="2" customFormat="1">
      <c r="A109" s="40"/>
      <c r="B109" s="41"/>
      <c r="C109" s="42"/>
      <c r="D109" s="216" t="s">
        <v>130</v>
      </c>
      <c r="E109" s="42"/>
      <c r="F109" s="217" t="s">
        <v>196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84</v>
      </c>
    </row>
    <row r="110" s="13" customFormat="1">
      <c r="A110" s="13"/>
      <c r="B110" s="240"/>
      <c r="C110" s="241"/>
      <c r="D110" s="211" t="s">
        <v>197</v>
      </c>
      <c r="E110" s="242" t="s">
        <v>19</v>
      </c>
      <c r="F110" s="243" t="s">
        <v>198</v>
      </c>
      <c r="G110" s="241"/>
      <c r="H110" s="244">
        <v>2826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197</v>
      </c>
      <c r="AU110" s="250" t="s">
        <v>84</v>
      </c>
      <c r="AV110" s="13" t="s">
        <v>84</v>
      </c>
      <c r="AW110" s="13" t="s">
        <v>35</v>
      </c>
      <c r="AX110" s="13" t="s">
        <v>82</v>
      </c>
      <c r="AY110" s="250" t="s">
        <v>120</v>
      </c>
    </row>
    <row r="111" s="2" customFormat="1" ht="21.75" customHeight="1">
      <c r="A111" s="40"/>
      <c r="B111" s="41"/>
      <c r="C111" s="198" t="s">
        <v>199</v>
      </c>
      <c r="D111" s="198" t="s">
        <v>121</v>
      </c>
      <c r="E111" s="199" t="s">
        <v>200</v>
      </c>
      <c r="F111" s="200" t="s">
        <v>201</v>
      </c>
      <c r="G111" s="201" t="s">
        <v>193</v>
      </c>
      <c r="H111" s="202">
        <v>4282</v>
      </c>
      <c r="I111" s="203"/>
      <c r="J111" s="204">
        <f>ROUND(I111*H111,2)</f>
        <v>0</v>
      </c>
      <c r="K111" s="200" t="s">
        <v>125</v>
      </c>
      <c r="L111" s="46"/>
      <c r="M111" s="205" t="s">
        <v>19</v>
      </c>
      <c r="N111" s="206" t="s">
        <v>45</v>
      </c>
      <c r="O111" s="86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09" t="s">
        <v>148</v>
      </c>
      <c r="AT111" s="209" t="s">
        <v>121</v>
      </c>
      <c r="AU111" s="209" t="s">
        <v>84</v>
      </c>
      <c r="AY111" s="19" t="s">
        <v>120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82</v>
      </c>
      <c r="BK111" s="210">
        <f>ROUND(I111*H111,2)</f>
        <v>0</v>
      </c>
      <c r="BL111" s="19" t="s">
        <v>148</v>
      </c>
      <c r="BM111" s="209" t="s">
        <v>202</v>
      </c>
    </row>
    <row r="112" s="2" customFormat="1">
      <c r="A112" s="40"/>
      <c r="B112" s="41"/>
      <c r="C112" s="42"/>
      <c r="D112" s="211" t="s">
        <v>128</v>
      </c>
      <c r="E112" s="42"/>
      <c r="F112" s="212" t="s">
        <v>203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128</v>
      </c>
      <c r="AU112" s="19" t="s">
        <v>84</v>
      </c>
    </row>
    <row r="113" s="2" customFormat="1">
      <c r="A113" s="40"/>
      <c r="B113" s="41"/>
      <c r="C113" s="42"/>
      <c r="D113" s="216" t="s">
        <v>130</v>
      </c>
      <c r="E113" s="42"/>
      <c r="F113" s="217" t="s">
        <v>204</v>
      </c>
      <c r="G113" s="42"/>
      <c r="H113" s="42"/>
      <c r="I113" s="213"/>
      <c r="J113" s="42"/>
      <c r="K113" s="42"/>
      <c r="L113" s="46"/>
      <c r="M113" s="214"/>
      <c r="N113" s="21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130</v>
      </c>
      <c r="AU113" s="19" t="s">
        <v>84</v>
      </c>
    </row>
    <row r="114" s="13" customFormat="1">
      <c r="A114" s="13"/>
      <c r="B114" s="240"/>
      <c r="C114" s="241"/>
      <c r="D114" s="211" t="s">
        <v>197</v>
      </c>
      <c r="E114" s="242" t="s">
        <v>19</v>
      </c>
      <c r="F114" s="243" t="s">
        <v>205</v>
      </c>
      <c r="G114" s="241"/>
      <c r="H114" s="244">
        <v>4282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0" t="s">
        <v>197</v>
      </c>
      <c r="AU114" s="250" t="s">
        <v>84</v>
      </c>
      <c r="AV114" s="13" t="s">
        <v>84</v>
      </c>
      <c r="AW114" s="13" t="s">
        <v>35</v>
      </c>
      <c r="AX114" s="13" t="s">
        <v>82</v>
      </c>
      <c r="AY114" s="250" t="s">
        <v>120</v>
      </c>
    </row>
    <row r="115" s="2" customFormat="1" ht="21.75" customHeight="1">
      <c r="A115" s="40"/>
      <c r="B115" s="41"/>
      <c r="C115" s="198" t="s">
        <v>206</v>
      </c>
      <c r="D115" s="198" t="s">
        <v>121</v>
      </c>
      <c r="E115" s="199" t="s">
        <v>207</v>
      </c>
      <c r="F115" s="200" t="s">
        <v>208</v>
      </c>
      <c r="G115" s="201" t="s">
        <v>193</v>
      </c>
      <c r="H115" s="202">
        <v>17</v>
      </c>
      <c r="I115" s="203"/>
      <c r="J115" s="204">
        <f>ROUND(I115*H115,2)</f>
        <v>0</v>
      </c>
      <c r="K115" s="200" t="s">
        <v>125</v>
      </c>
      <c r="L115" s="46"/>
      <c r="M115" s="205" t="s">
        <v>19</v>
      </c>
      <c r="N115" s="206" t="s">
        <v>45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148</v>
      </c>
      <c r="AT115" s="209" t="s">
        <v>121</v>
      </c>
      <c r="AU115" s="209" t="s">
        <v>84</v>
      </c>
      <c r="AY115" s="19" t="s">
        <v>120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82</v>
      </c>
      <c r="BK115" s="210">
        <f>ROUND(I115*H115,2)</f>
        <v>0</v>
      </c>
      <c r="BL115" s="19" t="s">
        <v>148</v>
      </c>
      <c r="BM115" s="209" t="s">
        <v>209</v>
      </c>
    </row>
    <row r="116" s="2" customFormat="1">
      <c r="A116" s="40"/>
      <c r="B116" s="41"/>
      <c r="C116" s="42"/>
      <c r="D116" s="211" t="s">
        <v>128</v>
      </c>
      <c r="E116" s="42"/>
      <c r="F116" s="212" t="s">
        <v>210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128</v>
      </c>
      <c r="AU116" s="19" t="s">
        <v>84</v>
      </c>
    </row>
    <row r="117" s="2" customFormat="1">
      <c r="A117" s="40"/>
      <c r="B117" s="41"/>
      <c r="C117" s="42"/>
      <c r="D117" s="216" t="s">
        <v>130</v>
      </c>
      <c r="E117" s="42"/>
      <c r="F117" s="217" t="s">
        <v>211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130</v>
      </c>
      <c r="AU117" s="19" t="s">
        <v>84</v>
      </c>
    </row>
    <row r="118" s="13" customFormat="1">
      <c r="A118" s="13"/>
      <c r="B118" s="240"/>
      <c r="C118" s="241"/>
      <c r="D118" s="211" t="s">
        <v>197</v>
      </c>
      <c r="E118" s="242" t="s">
        <v>19</v>
      </c>
      <c r="F118" s="243" t="s">
        <v>212</v>
      </c>
      <c r="G118" s="241"/>
      <c r="H118" s="244">
        <v>17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197</v>
      </c>
      <c r="AU118" s="250" t="s">
        <v>84</v>
      </c>
      <c r="AV118" s="13" t="s">
        <v>84</v>
      </c>
      <c r="AW118" s="13" t="s">
        <v>35</v>
      </c>
      <c r="AX118" s="13" t="s">
        <v>82</v>
      </c>
      <c r="AY118" s="250" t="s">
        <v>120</v>
      </c>
    </row>
    <row r="119" s="2" customFormat="1" ht="21.75" customHeight="1">
      <c r="A119" s="40"/>
      <c r="B119" s="41"/>
      <c r="C119" s="198" t="s">
        <v>213</v>
      </c>
      <c r="D119" s="198" t="s">
        <v>121</v>
      </c>
      <c r="E119" s="199" t="s">
        <v>207</v>
      </c>
      <c r="F119" s="200" t="s">
        <v>208</v>
      </c>
      <c r="G119" s="201" t="s">
        <v>193</v>
      </c>
      <c r="H119" s="202">
        <v>19</v>
      </c>
      <c r="I119" s="203"/>
      <c r="J119" s="204">
        <f>ROUND(I119*H119,2)</f>
        <v>0</v>
      </c>
      <c r="K119" s="200" t="s">
        <v>125</v>
      </c>
      <c r="L119" s="46"/>
      <c r="M119" s="205" t="s">
        <v>19</v>
      </c>
      <c r="N119" s="206" t="s">
        <v>45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148</v>
      </c>
      <c r="AT119" s="209" t="s">
        <v>121</v>
      </c>
      <c r="AU119" s="209" t="s">
        <v>84</v>
      </c>
      <c r="AY119" s="19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82</v>
      </c>
      <c r="BK119" s="210">
        <f>ROUND(I119*H119,2)</f>
        <v>0</v>
      </c>
      <c r="BL119" s="19" t="s">
        <v>148</v>
      </c>
      <c r="BM119" s="209" t="s">
        <v>214</v>
      </c>
    </row>
    <row r="120" s="2" customFormat="1">
      <c r="A120" s="40"/>
      <c r="B120" s="41"/>
      <c r="C120" s="42"/>
      <c r="D120" s="211" t="s">
        <v>128</v>
      </c>
      <c r="E120" s="42"/>
      <c r="F120" s="212" t="s">
        <v>210</v>
      </c>
      <c r="G120" s="42"/>
      <c r="H120" s="42"/>
      <c r="I120" s="213"/>
      <c r="J120" s="42"/>
      <c r="K120" s="42"/>
      <c r="L120" s="46"/>
      <c r="M120" s="214"/>
      <c r="N120" s="21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128</v>
      </c>
      <c r="AU120" s="19" t="s">
        <v>84</v>
      </c>
    </row>
    <row r="121" s="2" customFormat="1">
      <c r="A121" s="40"/>
      <c r="B121" s="41"/>
      <c r="C121" s="42"/>
      <c r="D121" s="216" t="s">
        <v>130</v>
      </c>
      <c r="E121" s="42"/>
      <c r="F121" s="217" t="s">
        <v>211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130</v>
      </c>
      <c r="AU121" s="19" t="s">
        <v>84</v>
      </c>
    </row>
    <row r="122" s="13" customFormat="1">
      <c r="A122" s="13"/>
      <c r="B122" s="240"/>
      <c r="C122" s="241"/>
      <c r="D122" s="211" t="s">
        <v>197</v>
      </c>
      <c r="E122" s="242" t="s">
        <v>19</v>
      </c>
      <c r="F122" s="243" t="s">
        <v>215</v>
      </c>
      <c r="G122" s="241"/>
      <c r="H122" s="244">
        <v>19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0" t="s">
        <v>197</v>
      </c>
      <c r="AU122" s="250" t="s">
        <v>84</v>
      </c>
      <c r="AV122" s="13" t="s">
        <v>84</v>
      </c>
      <c r="AW122" s="13" t="s">
        <v>35</v>
      </c>
      <c r="AX122" s="13" t="s">
        <v>82</v>
      </c>
      <c r="AY122" s="250" t="s">
        <v>120</v>
      </c>
    </row>
    <row r="123" s="2" customFormat="1" ht="16.5" customHeight="1">
      <c r="A123" s="40"/>
      <c r="B123" s="41"/>
      <c r="C123" s="198" t="s">
        <v>216</v>
      </c>
      <c r="D123" s="198" t="s">
        <v>121</v>
      </c>
      <c r="E123" s="199" t="s">
        <v>217</v>
      </c>
      <c r="F123" s="200" t="s">
        <v>218</v>
      </c>
      <c r="G123" s="201" t="s">
        <v>193</v>
      </c>
      <c r="H123" s="202">
        <v>2826</v>
      </c>
      <c r="I123" s="203"/>
      <c r="J123" s="204">
        <f>ROUND(I123*H123,2)</f>
        <v>0</v>
      </c>
      <c r="K123" s="200" t="s">
        <v>125</v>
      </c>
      <c r="L123" s="46"/>
      <c r="M123" s="205" t="s">
        <v>19</v>
      </c>
      <c r="N123" s="206" t="s">
        <v>45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148</v>
      </c>
      <c r="AT123" s="209" t="s">
        <v>121</v>
      </c>
      <c r="AU123" s="209" t="s">
        <v>84</v>
      </c>
      <c r="AY123" s="19" t="s">
        <v>120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82</v>
      </c>
      <c r="BK123" s="210">
        <f>ROUND(I123*H123,2)</f>
        <v>0</v>
      </c>
      <c r="BL123" s="19" t="s">
        <v>148</v>
      </c>
      <c r="BM123" s="209" t="s">
        <v>219</v>
      </c>
    </row>
    <row r="124" s="2" customFormat="1">
      <c r="A124" s="40"/>
      <c r="B124" s="41"/>
      <c r="C124" s="42"/>
      <c r="D124" s="211" t="s">
        <v>128</v>
      </c>
      <c r="E124" s="42"/>
      <c r="F124" s="212" t="s">
        <v>220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128</v>
      </c>
      <c r="AU124" s="19" t="s">
        <v>84</v>
      </c>
    </row>
    <row r="125" s="2" customFormat="1">
      <c r="A125" s="40"/>
      <c r="B125" s="41"/>
      <c r="C125" s="42"/>
      <c r="D125" s="216" t="s">
        <v>130</v>
      </c>
      <c r="E125" s="42"/>
      <c r="F125" s="217" t="s">
        <v>221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130</v>
      </c>
      <c r="AU125" s="19" t="s">
        <v>84</v>
      </c>
    </row>
    <row r="126" s="13" customFormat="1">
      <c r="A126" s="13"/>
      <c r="B126" s="240"/>
      <c r="C126" s="241"/>
      <c r="D126" s="211" t="s">
        <v>197</v>
      </c>
      <c r="E126" s="242" t="s">
        <v>19</v>
      </c>
      <c r="F126" s="243" t="s">
        <v>198</v>
      </c>
      <c r="G126" s="241"/>
      <c r="H126" s="244">
        <v>2826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197</v>
      </c>
      <c r="AU126" s="250" t="s">
        <v>84</v>
      </c>
      <c r="AV126" s="13" t="s">
        <v>84</v>
      </c>
      <c r="AW126" s="13" t="s">
        <v>35</v>
      </c>
      <c r="AX126" s="13" t="s">
        <v>82</v>
      </c>
      <c r="AY126" s="250" t="s">
        <v>120</v>
      </c>
    </row>
    <row r="127" s="2" customFormat="1" ht="16.5" customHeight="1">
      <c r="A127" s="40"/>
      <c r="B127" s="41"/>
      <c r="C127" s="230" t="s">
        <v>222</v>
      </c>
      <c r="D127" s="230" t="s">
        <v>152</v>
      </c>
      <c r="E127" s="231" t="s">
        <v>223</v>
      </c>
      <c r="F127" s="232" t="s">
        <v>224</v>
      </c>
      <c r="G127" s="233" t="s">
        <v>193</v>
      </c>
      <c r="H127" s="234">
        <v>280</v>
      </c>
      <c r="I127" s="235"/>
      <c r="J127" s="236">
        <f>ROUND(I127*H127,2)</f>
        <v>0</v>
      </c>
      <c r="K127" s="232" t="s">
        <v>19</v>
      </c>
      <c r="L127" s="237"/>
      <c r="M127" s="238" t="s">
        <v>19</v>
      </c>
      <c r="N127" s="239" t="s">
        <v>45</v>
      </c>
      <c r="O127" s="86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156</v>
      </c>
      <c r="AT127" s="209" t="s">
        <v>152</v>
      </c>
      <c r="AU127" s="209" t="s">
        <v>84</v>
      </c>
      <c r="AY127" s="19" t="s">
        <v>120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82</v>
      </c>
      <c r="BK127" s="210">
        <f>ROUND(I127*H127,2)</f>
        <v>0</v>
      </c>
      <c r="BL127" s="19" t="s">
        <v>148</v>
      </c>
      <c r="BM127" s="209" t="s">
        <v>225</v>
      </c>
    </row>
    <row r="128" s="2" customFormat="1">
      <c r="A128" s="40"/>
      <c r="B128" s="41"/>
      <c r="C128" s="42"/>
      <c r="D128" s="211" t="s">
        <v>128</v>
      </c>
      <c r="E128" s="42"/>
      <c r="F128" s="212" t="s">
        <v>224</v>
      </c>
      <c r="G128" s="42"/>
      <c r="H128" s="42"/>
      <c r="I128" s="213"/>
      <c r="J128" s="42"/>
      <c r="K128" s="42"/>
      <c r="L128" s="46"/>
      <c r="M128" s="214"/>
      <c r="N128" s="21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128</v>
      </c>
      <c r="AU128" s="19" t="s">
        <v>84</v>
      </c>
    </row>
    <row r="129" s="2" customFormat="1" ht="16.5" customHeight="1">
      <c r="A129" s="40"/>
      <c r="B129" s="41"/>
      <c r="C129" s="230" t="s">
        <v>8</v>
      </c>
      <c r="D129" s="230" t="s">
        <v>152</v>
      </c>
      <c r="E129" s="231" t="s">
        <v>226</v>
      </c>
      <c r="F129" s="232" t="s">
        <v>227</v>
      </c>
      <c r="G129" s="233" t="s">
        <v>193</v>
      </c>
      <c r="H129" s="234">
        <v>430</v>
      </c>
      <c r="I129" s="235"/>
      <c r="J129" s="236">
        <f>ROUND(I129*H129,2)</f>
        <v>0</v>
      </c>
      <c r="K129" s="232" t="s">
        <v>19</v>
      </c>
      <c r="L129" s="237"/>
      <c r="M129" s="238" t="s">
        <v>19</v>
      </c>
      <c r="N129" s="239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156</v>
      </c>
      <c r="AT129" s="209" t="s">
        <v>152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148</v>
      </c>
      <c r="BM129" s="209" t="s">
        <v>228</v>
      </c>
    </row>
    <row r="130" s="2" customFormat="1">
      <c r="A130" s="40"/>
      <c r="B130" s="41"/>
      <c r="C130" s="42"/>
      <c r="D130" s="211" t="s">
        <v>128</v>
      </c>
      <c r="E130" s="42"/>
      <c r="F130" s="212" t="s">
        <v>227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128</v>
      </c>
      <c r="AU130" s="19" t="s">
        <v>84</v>
      </c>
    </row>
    <row r="131" s="2" customFormat="1" ht="16.5" customHeight="1">
      <c r="A131" s="40"/>
      <c r="B131" s="41"/>
      <c r="C131" s="230" t="s">
        <v>229</v>
      </c>
      <c r="D131" s="230" t="s">
        <v>152</v>
      </c>
      <c r="E131" s="231" t="s">
        <v>230</v>
      </c>
      <c r="F131" s="232" t="s">
        <v>231</v>
      </c>
      <c r="G131" s="233" t="s">
        <v>193</v>
      </c>
      <c r="H131" s="234">
        <v>130</v>
      </c>
      <c r="I131" s="235"/>
      <c r="J131" s="236">
        <f>ROUND(I131*H131,2)</f>
        <v>0</v>
      </c>
      <c r="K131" s="232" t="s">
        <v>19</v>
      </c>
      <c r="L131" s="237"/>
      <c r="M131" s="238" t="s">
        <v>19</v>
      </c>
      <c r="N131" s="239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156</v>
      </c>
      <c r="AT131" s="209" t="s">
        <v>152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148</v>
      </c>
      <c r="BM131" s="209" t="s">
        <v>232</v>
      </c>
    </row>
    <row r="132" s="2" customFormat="1">
      <c r="A132" s="40"/>
      <c r="B132" s="41"/>
      <c r="C132" s="42"/>
      <c r="D132" s="211" t="s">
        <v>128</v>
      </c>
      <c r="E132" s="42"/>
      <c r="F132" s="212" t="s">
        <v>231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128</v>
      </c>
      <c r="AU132" s="19" t="s">
        <v>84</v>
      </c>
    </row>
    <row r="133" s="2" customFormat="1" ht="16.5" customHeight="1">
      <c r="A133" s="40"/>
      <c r="B133" s="41"/>
      <c r="C133" s="230" t="s">
        <v>233</v>
      </c>
      <c r="D133" s="230" t="s">
        <v>152</v>
      </c>
      <c r="E133" s="231" t="s">
        <v>234</v>
      </c>
      <c r="F133" s="232" t="s">
        <v>235</v>
      </c>
      <c r="G133" s="233" t="s">
        <v>193</v>
      </c>
      <c r="H133" s="234">
        <v>280</v>
      </c>
      <c r="I133" s="235"/>
      <c r="J133" s="236">
        <f>ROUND(I133*H133,2)</f>
        <v>0</v>
      </c>
      <c r="K133" s="232" t="s">
        <v>19</v>
      </c>
      <c r="L133" s="237"/>
      <c r="M133" s="238" t="s">
        <v>19</v>
      </c>
      <c r="N133" s="239" t="s">
        <v>45</v>
      </c>
      <c r="O133" s="86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09" t="s">
        <v>156</v>
      </c>
      <c r="AT133" s="209" t="s">
        <v>152</v>
      </c>
      <c r="AU133" s="209" t="s">
        <v>84</v>
      </c>
      <c r="AY133" s="19" t="s">
        <v>120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9" t="s">
        <v>82</v>
      </c>
      <c r="BK133" s="210">
        <f>ROUND(I133*H133,2)</f>
        <v>0</v>
      </c>
      <c r="BL133" s="19" t="s">
        <v>148</v>
      </c>
      <c r="BM133" s="209" t="s">
        <v>236</v>
      </c>
    </row>
    <row r="134" s="2" customFormat="1">
      <c r="A134" s="40"/>
      <c r="B134" s="41"/>
      <c r="C134" s="42"/>
      <c r="D134" s="211" t="s">
        <v>128</v>
      </c>
      <c r="E134" s="42"/>
      <c r="F134" s="212" t="s">
        <v>237</v>
      </c>
      <c r="G134" s="42"/>
      <c r="H134" s="42"/>
      <c r="I134" s="213"/>
      <c r="J134" s="42"/>
      <c r="K134" s="42"/>
      <c r="L134" s="46"/>
      <c r="M134" s="214"/>
      <c r="N134" s="21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128</v>
      </c>
      <c r="AU134" s="19" t="s">
        <v>84</v>
      </c>
    </row>
    <row r="135" s="2" customFormat="1" ht="16.5" customHeight="1">
      <c r="A135" s="40"/>
      <c r="B135" s="41"/>
      <c r="C135" s="230" t="s">
        <v>238</v>
      </c>
      <c r="D135" s="230" t="s">
        <v>152</v>
      </c>
      <c r="E135" s="231" t="s">
        <v>239</v>
      </c>
      <c r="F135" s="232" t="s">
        <v>240</v>
      </c>
      <c r="G135" s="233" t="s">
        <v>193</v>
      </c>
      <c r="H135" s="234">
        <v>430</v>
      </c>
      <c r="I135" s="235"/>
      <c r="J135" s="236">
        <f>ROUND(I135*H135,2)</f>
        <v>0</v>
      </c>
      <c r="K135" s="232" t="s">
        <v>19</v>
      </c>
      <c r="L135" s="237"/>
      <c r="M135" s="238" t="s">
        <v>19</v>
      </c>
      <c r="N135" s="239" t="s">
        <v>45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156</v>
      </c>
      <c r="AT135" s="209" t="s">
        <v>152</v>
      </c>
      <c r="AU135" s="209" t="s">
        <v>84</v>
      </c>
      <c r="AY135" s="19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82</v>
      </c>
      <c r="BK135" s="210">
        <f>ROUND(I135*H135,2)</f>
        <v>0</v>
      </c>
      <c r="BL135" s="19" t="s">
        <v>148</v>
      </c>
      <c r="BM135" s="209" t="s">
        <v>241</v>
      </c>
    </row>
    <row r="136" s="2" customFormat="1">
      <c r="A136" s="40"/>
      <c r="B136" s="41"/>
      <c r="C136" s="42"/>
      <c r="D136" s="211" t="s">
        <v>128</v>
      </c>
      <c r="E136" s="42"/>
      <c r="F136" s="212" t="s">
        <v>240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128</v>
      </c>
      <c r="AU136" s="19" t="s">
        <v>84</v>
      </c>
    </row>
    <row r="137" s="2" customFormat="1" ht="16.5" customHeight="1">
      <c r="A137" s="40"/>
      <c r="B137" s="41"/>
      <c r="C137" s="230" t="s">
        <v>242</v>
      </c>
      <c r="D137" s="230" t="s">
        <v>152</v>
      </c>
      <c r="E137" s="231" t="s">
        <v>243</v>
      </c>
      <c r="F137" s="232" t="s">
        <v>244</v>
      </c>
      <c r="G137" s="233" t="s">
        <v>193</v>
      </c>
      <c r="H137" s="234">
        <v>430</v>
      </c>
      <c r="I137" s="235"/>
      <c r="J137" s="236">
        <f>ROUND(I137*H137,2)</f>
        <v>0</v>
      </c>
      <c r="K137" s="232" t="s">
        <v>19</v>
      </c>
      <c r="L137" s="237"/>
      <c r="M137" s="238" t="s">
        <v>19</v>
      </c>
      <c r="N137" s="239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156</v>
      </c>
      <c r="AT137" s="209" t="s">
        <v>152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148</v>
      </c>
      <c r="BM137" s="209" t="s">
        <v>245</v>
      </c>
    </row>
    <row r="138" s="2" customFormat="1">
      <c r="A138" s="40"/>
      <c r="B138" s="41"/>
      <c r="C138" s="42"/>
      <c r="D138" s="211" t="s">
        <v>128</v>
      </c>
      <c r="E138" s="42"/>
      <c r="F138" s="212" t="s">
        <v>244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128</v>
      </c>
      <c r="AU138" s="19" t="s">
        <v>84</v>
      </c>
    </row>
    <row r="139" s="2" customFormat="1" ht="16.5" customHeight="1">
      <c r="A139" s="40"/>
      <c r="B139" s="41"/>
      <c r="C139" s="230" t="s">
        <v>246</v>
      </c>
      <c r="D139" s="230" t="s">
        <v>152</v>
      </c>
      <c r="E139" s="231" t="s">
        <v>247</v>
      </c>
      <c r="F139" s="232" t="s">
        <v>248</v>
      </c>
      <c r="G139" s="233" t="s">
        <v>193</v>
      </c>
      <c r="H139" s="234">
        <v>130</v>
      </c>
      <c r="I139" s="235"/>
      <c r="J139" s="236">
        <f>ROUND(I139*H139,2)</f>
        <v>0</v>
      </c>
      <c r="K139" s="232" t="s">
        <v>19</v>
      </c>
      <c r="L139" s="237"/>
      <c r="M139" s="238" t="s">
        <v>19</v>
      </c>
      <c r="N139" s="239" t="s">
        <v>45</v>
      </c>
      <c r="O139" s="8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156</v>
      </c>
      <c r="AT139" s="209" t="s">
        <v>152</v>
      </c>
      <c r="AU139" s="209" t="s">
        <v>84</v>
      </c>
      <c r="AY139" s="19" t="s">
        <v>120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82</v>
      </c>
      <c r="BK139" s="210">
        <f>ROUND(I139*H139,2)</f>
        <v>0</v>
      </c>
      <c r="BL139" s="19" t="s">
        <v>148</v>
      </c>
      <c r="BM139" s="209" t="s">
        <v>249</v>
      </c>
    </row>
    <row r="140" s="2" customFormat="1">
      <c r="A140" s="40"/>
      <c r="B140" s="41"/>
      <c r="C140" s="42"/>
      <c r="D140" s="211" t="s">
        <v>128</v>
      </c>
      <c r="E140" s="42"/>
      <c r="F140" s="212" t="s">
        <v>248</v>
      </c>
      <c r="G140" s="42"/>
      <c r="H140" s="42"/>
      <c r="I140" s="213"/>
      <c r="J140" s="42"/>
      <c r="K140" s="42"/>
      <c r="L140" s="46"/>
      <c r="M140" s="214"/>
      <c r="N140" s="21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128</v>
      </c>
      <c r="AU140" s="19" t="s">
        <v>84</v>
      </c>
    </row>
    <row r="141" s="2" customFormat="1" ht="16.5" customHeight="1">
      <c r="A141" s="40"/>
      <c r="B141" s="41"/>
      <c r="C141" s="230" t="s">
        <v>7</v>
      </c>
      <c r="D141" s="230" t="s">
        <v>152</v>
      </c>
      <c r="E141" s="231" t="s">
        <v>250</v>
      </c>
      <c r="F141" s="232" t="s">
        <v>251</v>
      </c>
      <c r="G141" s="233" t="s">
        <v>193</v>
      </c>
      <c r="H141" s="234">
        <v>280</v>
      </c>
      <c r="I141" s="235"/>
      <c r="J141" s="236">
        <f>ROUND(I141*H141,2)</f>
        <v>0</v>
      </c>
      <c r="K141" s="232" t="s">
        <v>19</v>
      </c>
      <c r="L141" s="237"/>
      <c r="M141" s="238" t="s">
        <v>19</v>
      </c>
      <c r="N141" s="239" t="s">
        <v>45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156</v>
      </c>
      <c r="AT141" s="209" t="s">
        <v>152</v>
      </c>
      <c r="AU141" s="209" t="s">
        <v>84</v>
      </c>
      <c r="AY141" s="19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9" t="s">
        <v>82</v>
      </c>
      <c r="BK141" s="210">
        <f>ROUND(I141*H141,2)</f>
        <v>0</v>
      </c>
      <c r="BL141" s="19" t="s">
        <v>148</v>
      </c>
      <c r="BM141" s="209" t="s">
        <v>252</v>
      </c>
    </row>
    <row r="142" s="2" customFormat="1">
      <c r="A142" s="40"/>
      <c r="B142" s="41"/>
      <c r="C142" s="42"/>
      <c r="D142" s="211" t="s">
        <v>128</v>
      </c>
      <c r="E142" s="42"/>
      <c r="F142" s="212" t="s">
        <v>251</v>
      </c>
      <c r="G142" s="42"/>
      <c r="H142" s="42"/>
      <c r="I142" s="213"/>
      <c r="J142" s="42"/>
      <c r="K142" s="42"/>
      <c r="L142" s="46"/>
      <c r="M142" s="214"/>
      <c r="N142" s="21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128</v>
      </c>
      <c r="AU142" s="19" t="s">
        <v>84</v>
      </c>
    </row>
    <row r="143" s="2" customFormat="1" ht="16.5" customHeight="1">
      <c r="A143" s="40"/>
      <c r="B143" s="41"/>
      <c r="C143" s="230" t="s">
        <v>253</v>
      </c>
      <c r="D143" s="230" t="s">
        <v>152</v>
      </c>
      <c r="E143" s="231" t="s">
        <v>254</v>
      </c>
      <c r="F143" s="232" t="s">
        <v>255</v>
      </c>
      <c r="G143" s="233" t="s">
        <v>193</v>
      </c>
      <c r="H143" s="234">
        <v>2826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156</v>
      </c>
      <c r="AT143" s="209" t="s">
        <v>152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148</v>
      </c>
      <c r="BM143" s="209" t="s">
        <v>256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255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2" customFormat="1" ht="16.5" customHeight="1">
      <c r="A145" s="40"/>
      <c r="B145" s="41"/>
      <c r="C145" s="198" t="s">
        <v>257</v>
      </c>
      <c r="D145" s="198" t="s">
        <v>121</v>
      </c>
      <c r="E145" s="199" t="s">
        <v>258</v>
      </c>
      <c r="F145" s="200" t="s">
        <v>259</v>
      </c>
      <c r="G145" s="201" t="s">
        <v>193</v>
      </c>
      <c r="H145" s="202">
        <v>4282</v>
      </c>
      <c r="I145" s="203"/>
      <c r="J145" s="204">
        <f>ROUND(I145*H145,2)</f>
        <v>0</v>
      </c>
      <c r="K145" s="200" t="s">
        <v>125</v>
      </c>
      <c r="L145" s="46"/>
      <c r="M145" s="205" t="s">
        <v>19</v>
      </c>
      <c r="N145" s="206" t="s">
        <v>45</v>
      </c>
      <c r="O145" s="8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148</v>
      </c>
      <c r="AT145" s="209" t="s">
        <v>121</v>
      </c>
      <c r="AU145" s="209" t="s">
        <v>84</v>
      </c>
      <c r="AY145" s="19" t="s">
        <v>120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148</v>
      </c>
      <c r="BM145" s="209" t="s">
        <v>260</v>
      </c>
    </row>
    <row r="146" s="2" customFormat="1">
      <c r="A146" s="40"/>
      <c r="B146" s="41"/>
      <c r="C146" s="42"/>
      <c r="D146" s="211" t="s">
        <v>128</v>
      </c>
      <c r="E146" s="42"/>
      <c r="F146" s="212" t="s">
        <v>261</v>
      </c>
      <c r="G146" s="42"/>
      <c r="H146" s="42"/>
      <c r="I146" s="213"/>
      <c r="J146" s="42"/>
      <c r="K146" s="42"/>
      <c r="L146" s="46"/>
      <c r="M146" s="214"/>
      <c r="N146" s="21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128</v>
      </c>
      <c r="AU146" s="19" t="s">
        <v>84</v>
      </c>
    </row>
    <row r="147" s="2" customFormat="1">
      <c r="A147" s="40"/>
      <c r="B147" s="41"/>
      <c r="C147" s="42"/>
      <c r="D147" s="216" t="s">
        <v>130</v>
      </c>
      <c r="E147" s="42"/>
      <c r="F147" s="217" t="s">
        <v>262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130</v>
      </c>
      <c r="AU147" s="19" t="s">
        <v>84</v>
      </c>
    </row>
    <row r="148" s="13" customFormat="1">
      <c r="A148" s="13"/>
      <c r="B148" s="240"/>
      <c r="C148" s="241"/>
      <c r="D148" s="211" t="s">
        <v>197</v>
      </c>
      <c r="E148" s="242" t="s">
        <v>19</v>
      </c>
      <c r="F148" s="243" t="s">
        <v>205</v>
      </c>
      <c r="G148" s="241"/>
      <c r="H148" s="244">
        <v>4282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197</v>
      </c>
      <c r="AU148" s="250" t="s">
        <v>84</v>
      </c>
      <c r="AV148" s="13" t="s">
        <v>84</v>
      </c>
      <c r="AW148" s="13" t="s">
        <v>35</v>
      </c>
      <c r="AX148" s="13" t="s">
        <v>82</v>
      </c>
      <c r="AY148" s="250" t="s">
        <v>120</v>
      </c>
    </row>
    <row r="149" s="2" customFormat="1" ht="16.5" customHeight="1">
      <c r="A149" s="40"/>
      <c r="B149" s="41"/>
      <c r="C149" s="230" t="s">
        <v>263</v>
      </c>
      <c r="D149" s="230" t="s">
        <v>152</v>
      </c>
      <c r="E149" s="231" t="s">
        <v>264</v>
      </c>
      <c r="F149" s="232" t="s">
        <v>265</v>
      </c>
      <c r="G149" s="233" t="s">
        <v>193</v>
      </c>
      <c r="H149" s="234">
        <v>430</v>
      </c>
      <c r="I149" s="235"/>
      <c r="J149" s="236">
        <f>ROUND(I149*H149,2)</f>
        <v>0</v>
      </c>
      <c r="K149" s="232" t="s">
        <v>19</v>
      </c>
      <c r="L149" s="237"/>
      <c r="M149" s="238" t="s">
        <v>19</v>
      </c>
      <c r="N149" s="239" t="s">
        <v>45</v>
      </c>
      <c r="O149" s="86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09" t="s">
        <v>156</v>
      </c>
      <c r="AT149" s="209" t="s">
        <v>152</v>
      </c>
      <c r="AU149" s="209" t="s">
        <v>84</v>
      </c>
      <c r="AY149" s="19" t="s">
        <v>120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9" t="s">
        <v>82</v>
      </c>
      <c r="BK149" s="210">
        <f>ROUND(I149*H149,2)</f>
        <v>0</v>
      </c>
      <c r="BL149" s="19" t="s">
        <v>148</v>
      </c>
      <c r="BM149" s="209" t="s">
        <v>266</v>
      </c>
    </row>
    <row r="150" s="2" customFormat="1">
      <c r="A150" s="40"/>
      <c r="B150" s="41"/>
      <c r="C150" s="42"/>
      <c r="D150" s="211" t="s">
        <v>128</v>
      </c>
      <c r="E150" s="42"/>
      <c r="F150" s="212" t="s">
        <v>265</v>
      </c>
      <c r="G150" s="42"/>
      <c r="H150" s="42"/>
      <c r="I150" s="213"/>
      <c r="J150" s="42"/>
      <c r="K150" s="42"/>
      <c r="L150" s="46"/>
      <c r="M150" s="214"/>
      <c r="N150" s="21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128</v>
      </c>
      <c r="AU150" s="19" t="s">
        <v>84</v>
      </c>
    </row>
    <row r="151" s="2" customFormat="1" ht="16.5" customHeight="1">
      <c r="A151" s="40"/>
      <c r="B151" s="41"/>
      <c r="C151" s="230" t="s">
        <v>267</v>
      </c>
      <c r="D151" s="230" t="s">
        <v>152</v>
      </c>
      <c r="E151" s="231" t="s">
        <v>268</v>
      </c>
      <c r="F151" s="232" t="s">
        <v>269</v>
      </c>
      <c r="G151" s="233" t="s">
        <v>193</v>
      </c>
      <c r="H151" s="234">
        <v>430</v>
      </c>
      <c r="I151" s="235"/>
      <c r="J151" s="236">
        <f>ROUND(I151*H151,2)</f>
        <v>0</v>
      </c>
      <c r="K151" s="232" t="s">
        <v>19</v>
      </c>
      <c r="L151" s="237"/>
      <c r="M151" s="238" t="s">
        <v>19</v>
      </c>
      <c r="N151" s="239" t="s">
        <v>45</v>
      </c>
      <c r="O151" s="86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09" t="s">
        <v>156</v>
      </c>
      <c r="AT151" s="209" t="s">
        <v>152</v>
      </c>
      <c r="AU151" s="209" t="s">
        <v>84</v>
      </c>
      <c r="AY151" s="19" t="s">
        <v>120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9" t="s">
        <v>82</v>
      </c>
      <c r="BK151" s="210">
        <f>ROUND(I151*H151,2)</f>
        <v>0</v>
      </c>
      <c r="BL151" s="19" t="s">
        <v>148</v>
      </c>
      <c r="BM151" s="209" t="s">
        <v>270</v>
      </c>
    </row>
    <row r="152" s="2" customFormat="1">
      <c r="A152" s="40"/>
      <c r="B152" s="41"/>
      <c r="C152" s="42"/>
      <c r="D152" s="211" t="s">
        <v>128</v>
      </c>
      <c r="E152" s="42"/>
      <c r="F152" s="212" t="s">
        <v>269</v>
      </c>
      <c r="G152" s="42"/>
      <c r="H152" s="42"/>
      <c r="I152" s="213"/>
      <c r="J152" s="42"/>
      <c r="K152" s="42"/>
      <c r="L152" s="46"/>
      <c r="M152" s="214"/>
      <c r="N152" s="21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128</v>
      </c>
      <c r="AU152" s="19" t="s">
        <v>84</v>
      </c>
    </row>
    <row r="153" s="2" customFormat="1" ht="16.5" customHeight="1">
      <c r="A153" s="40"/>
      <c r="B153" s="41"/>
      <c r="C153" s="230" t="s">
        <v>271</v>
      </c>
      <c r="D153" s="230" t="s">
        <v>152</v>
      </c>
      <c r="E153" s="231" t="s">
        <v>272</v>
      </c>
      <c r="F153" s="232" t="s">
        <v>273</v>
      </c>
      <c r="G153" s="233" t="s">
        <v>193</v>
      </c>
      <c r="H153" s="234">
        <v>200</v>
      </c>
      <c r="I153" s="235"/>
      <c r="J153" s="236">
        <f>ROUND(I153*H153,2)</f>
        <v>0</v>
      </c>
      <c r="K153" s="232" t="s">
        <v>19</v>
      </c>
      <c r="L153" s="237"/>
      <c r="M153" s="238" t="s">
        <v>19</v>
      </c>
      <c r="N153" s="239" t="s">
        <v>45</v>
      </c>
      <c r="O153" s="86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156</v>
      </c>
      <c r="AT153" s="209" t="s">
        <v>152</v>
      </c>
      <c r="AU153" s="209" t="s">
        <v>84</v>
      </c>
      <c r="AY153" s="19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82</v>
      </c>
      <c r="BK153" s="210">
        <f>ROUND(I153*H153,2)</f>
        <v>0</v>
      </c>
      <c r="BL153" s="19" t="s">
        <v>148</v>
      </c>
      <c r="BM153" s="209" t="s">
        <v>274</v>
      </c>
    </row>
    <row r="154" s="2" customFormat="1">
      <c r="A154" s="40"/>
      <c r="B154" s="41"/>
      <c r="C154" s="42"/>
      <c r="D154" s="211" t="s">
        <v>128</v>
      </c>
      <c r="E154" s="42"/>
      <c r="F154" s="212" t="s">
        <v>273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128</v>
      </c>
      <c r="AU154" s="19" t="s">
        <v>84</v>
      </c>
    </row>
    <row r="155" s="2" customFormat="1" ht="16.5" customHeight="1">
      <c r="A155" s="40"/>
      <c r="B155" s="41"/>
      <c r="C155" s="230" t="s">
        <v>275</v>
      </c>
      <c r="D155" s="230" t="s">
        <v>152</v>
      </c>
      <c r="E155" s="231" t="s">
        <v>276</v>
      </c>
      <c r="F155" s="232" t="s">
        <v>277</v>
      </c>
      <c r="G155" s="233" t="s">
        <v>193</v>
      </c>
      <c r="H155" s="234">
        <v>2362</v>
      </c>
      <c r="I155" s="235"/>
      <c r="J155" s="236">
        <f>ROUND(I155*H155,2)</f>
        <v>0</v>
      </c>
      <c r="K155" s="232" t="s">
        <v>19</v>
      </c>
      <c r="L155" s="237"/>
      <c r="M155" s="238" t="s">
        <v>19</v>
      </c>
      <c r="N155" s="239" t="s">
        <v>45</v>
      </c>
      <c r="O155" s="86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09" t="s">
        <v>156</v>
      </c>
      <c r="AT155" s="209" t="s">
        <v>152</v>
      </c>
      <c r="AU155" s="209" t="s">
        <v>84</v>
      </c>
      <c r="AY155" s="19" t="s">
        <v>120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9" t="s">
        <v>82</v>
      </c>
      <c r="BK155" s="210">
        <f>ROUND(I155*H155,2)</f>
        <v>0</v>
      </c>
      <c r="BL155" s="19" t="s">
        <v>148</v>
      </c>
      <c r="BM155" s="209" t="s">
        <v>278</v>
      </c>
    </row>
    <row r="156" s="2" customFormat="1">
      <c r="A156" s="40"/>
      <c r="B156" s="41"/>
      <c r="C156" s="42"/>
      <c r="D156" s="211" t="s">
        <v>128</v>
      </c>
      <c r="E156" s="42"/>
      <c r="F156" s="212" t="s">
        <v>277</v>
      </c>
      <c r="G156" s="42"/>
      <c r="H156" s="42"/>
      <c r="I156" s="213"/>
      <c r="J156" s="42"/>
      <c r="K156" s="42"/>
      <c r="L156" s="46"/>
      <c r="M156" s="214"/>
      <c r="N156" s="21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128</v>
      </c>
      <c r="AU156" s="19" t="s">
        <v>84</v>
      </c>
    </row>
    <row r="157" s="2" customFormat="1" ht="16.5" customHeight="1">
      <c r="A157" s="40"/>
      <c r="B157" s="41"/>
      <c r="C157" s="230" t="s">
        <v>279</v>
      </c>
      <c r="D157" s="230" t="s">
        <v>152</v>
      </c>
      <c r="E157" s="231" t="s">
        <v>280</v>
      </c>
      <c r="F157" s="232" t="s">
        <v>281</v>
      </c>
      <c r="G157" s="233" t="s">
        <v>193</v>
      </c>
      <c r="H157" s="234">
        <v>430</v>
      </c>
      <c r="I157" s="235"/>
      <c r="J157" s="236">
        <f>ROUND(I157*H157,2)</f>
        <v>0</v>
      </c>
      <c r="K157" s="232" t="s">
        <v>19</v>
      </c>
      <c r="L157" s="237"/>
      <c r="M157" s="238" t="s">
        <v>19</v>
      </c>
      <c r="N157" s="239" t="s">
        <v>45</v>
      </c>
      <c r="O157" s="86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09" t="s">
        <v>156</v>
      </c>
      <c r="AT157" s="209" t="s">
        <v>152</v>
      </c>
      <c r="AU157" s="209" t="s">
        <v>84</v>
      </c>
      <c r="AY157" s="19" t="s">
        <v>120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9" t="s">
        <v>82</v>
      </c>
      <c r="BK157" s="210">
        <f>ROUND(I157*H157,2)</f>
        <v>0</v>
      </c>
      <c r="BL157" s="19" t="s">
        <v>148</v>
      </c>
      <c r="BM157" s="209" t="s">
        <v>282</v>
      </c>
    </row>
    <row r="158" s="2" customFormat="1">
      <c r="A158" s="40"/>
      <c r="B158" s="41"/>
      <c r="C158" s="42"/>
      <c r="D158" s="211" t="s">
        <v>128</v>
      </c>
      <c r="E158" s="42"/>
      <c r="F158" s="212" t="s">
        <v>281</v>
      </c>
      <c r="G158" s="42"/>
      <c r="H158" s="42"/>
      <c r="I158" s="213"/>
      <c r="J158" s="42"/>
      <c r="K158" s="42"/>
      <c r="L158" s="46"/>
      <c r="M158" s="214"/>
      <c r="N158" s="21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128</v>
      </c>
      <c r="AU158" s="19" t="s">
        <v>84</v>
      </c>
    </row>
    <row r="159" s="2" customFormat="1" ht="16.5" customHeight="1">
      <c r="A159" s="40"/>
      <c r="B159" s="41"/>
      <c r="C159" s="230" t="s">
        <v>283</v>
      </c>
      <c r="D159" s="230" t="s">
        <v>152</v>
      </c>
      <c r="E159" s="231" t="s">
        <v>284</v>
      </c>
      <c r="F159" s="232" t="s">
        <v>285</v>
      </c>
      <c r="G159" s="233" t="s">
        <v>193</v>
      </c>
      <c r="H159" s="234">
        <v>430</v>
      </c>
      <c r="I159" s="235"/>
      <c r="J159" s="236">
        <f>ROUND(I159*H159,2)</f>
        <v>0</v>
      </c>
      <c r="K159" s="232" t="s">
        <v>19</v>
      </c>
      <c r="L159" s="237"/>
      <c r="M159" s="238" t="s">
        <v>19</v>
      </c>
      <c r="N159" s="239" t="s">
        <v>45</v>
      </c>
      <c r="O159" s="86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9" t="s">
        <v>156</v>
      </c>
      <c r="AT159" s="209" t="s">
        <v>152</v>
      </c>
      <c r="AU159" s="209" t="s">
        <v>84</v>
      </c>
      <c r="AY159" s="19" t="s">
        <v>120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82</v>
      </c>
      <c r="BK159" s="210">
        <f>ROUND(I159*H159,2)</f>
        <v>0</v>
      </c>
      <c r="BL159" s="19" t="s">
        <v>148</v>
      </c>
      <c r="BM159" s="209" t="s">
        <v>286</v>
      </c>
    </row>
    <row r="160" s="2" customFormat="1">
      <c r="A160" s="40"/>
      <c r="B160" s="41"/>
      <c r="C160" s="42"/>
      <c r="D160" s="211" t="s">
        <v>128</v>
      </c>
      <c r="E160" s="42"/>
      <c r="F160" s="212" t="s">
        <v>285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128</v>
      </c>
      <c r="AU160" s="19" t="s">
        <v>84</v>
      </c>
    </row>
    <row r="161" s="2" customFormat="1" ht="16.5" customHeight="1">
      <c r="A161" s="40"/>
      <c r="B161" s="41"/>
      <c r="C161" s="198" t="s">
        <v>287</v>
      </c>
      <c r="D161" s="198" t="s">
        <v>121</v>
      </c>
      <c r="E161" s="199" t="s">
        <v>288</v>
      </c>
      <c r="F161" s="200" t="s">
        <v>289</v>
      </c>
      <c r="G161" s="201" t="s">
        <v>193</v>
      </c>
      <c r="H161" s="202">
        <v>17</v>
      </c>
      <c r="I161" s="203"/>
      <c r="J161" s="204">
        <f>ROUND(I161*H161,2)</f>
        <v>0</v>
      </c>
      <c r="K161" s="200" t="s">
        <v>125</v>
      </c>
      <c r="L161" s="46"/>
      <c r="M161" s="205" t="s">
        <v>19</v>
      </c>
      <c r="N161" s="206" t="s">
        <v>45</v>
      </c>
      <c r="O161" s="86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148</v>
      </c>
      <c r="AT161" s="209" t="s">
        <v>121</v>
      </c>
      <c r="AU161" s="209" t="s">
        <v>84</v>
      </c>
      <c r="AY161" s="19" t="s">
        <v>120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82</v>
      </c>
      <c r="BK161" s="210">
        <f>ROUND(I161*H161,2)</f>
        <v>0</v>
      </c>
      <c r="BL161" s="19" t="s">
        <v>148</v>
      </c>
      <c r="BM161" s="209" t="s">
        <v>290</v>
      </c>
    </row>
    <row r="162" s="2" customFormat="1">
      <c r="A162" s="40"/>
      <c r="B162" s="41"/>
      <c r="C162" s="42"/>
      <c r="D162" s="211" t="s">
        <v>128</v>
      </c>
      <c r="E162" s="42"/>
      <c r="F162" s="212" t="s">
        <v>291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128</v>
      </c>
      <c r="AU162" s="19" t="s">
        <v>84</v>
      </c>
    </row>
    <row r="163" s="2" customFormat="1">
      <c r="A163" s="40"/>
      <c r="B163" s="41"/>
      <c r="C163" s="42"/>
      <c r="D163" s="216" t="s">
        <v>130</v>
      </c>
      <c r="E163" s="42"/>
      <c r="F163" s="217" t="s">
        <v>292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130</v>
      </c>
      <c r="AU163" s="19" t="s">
        <v>84</v>
      </c>
    </row>
    <row r="164" s="13" customFormat="1">
      <c r="A164" s="13"/>
      <c r="B164" s="240"/>
      <c r="C164" s="241"/>
      <c r="D164" s="211" t="s">
        <v>197</v>
      </c>
      <c r="E164" s="242" t="s">
        <v>19</v>
      </c>
      <c r="F164" s="243" t="s">
        <v>212</v>
      </c>
      <c r="G164" s="241"/>
      <c r="H164" s="244">
        <v>17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197</v>
      </c>
      <c r="AU164" s="250" t="s">
        <v>84</v>
      </c>
      <c r="AV164" s="13" t="s">
        <v>84</v>
      </c>
      <c r="AW164" s="13" t="s">
        <v>35</v>
      </c>
      <c r="AX164" s="13" t="s">
        <v>82</v>
      </c>
      <c r="AY164" s="250" t="s">
        <v>120</v>
      </c>
    </row>
    <row r="165" s="2" customFormat="1" ht="16.5" customHeight="1">
      <c r="A165" s="40"/>
      <c r="B165" s="41"/>
      <c r="C165" s="230" t="s">
        <v>293</v>
      </c>
      <c r="D165" s="230" t="s">
        <v>152</v>
      </c>
      <c r="E165" s="231" t="s">
        <v>294</v>
      </c>
      <c r="F165" s="232" t="s">
        <v>295</v>
      </c>
      <c r="G165" s="233" t="s">
        <v>193</v>
      </c>
      <c r="H165" s="234">
        <v>10</v>
      </c>
      <c r="I165" s="235"/>
      <c r="J165" s="236">
        <f>ROUND(I165*H165,2)</f>
        <v>0</v>
      </c>
      <c r="K165" s="232" t="s">
        <v>19</v>
      </c>
      <c r="L165" s="237"/>
      <c r="M165" s="238" t="s">
        <v>19</v>
      </c>
      <c r="N165" s="239" t="s">
        <v>45</v>
      </c>
      <c r="O165" s="86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09" t="s">
        <v>156</v>
      </c>
      <c r="AT165" s="209" t="s">
        <v>152</v>
      </c>
      <c r="AU165" s="209" t="s">
        <v>84</v>
      </c>
      <c r="AY165" s="19" t="s">
        <v>120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9" t="s">
        <v>82</v>
      </c>
      <c r="BK165" s="210">
        <f>ROUND(I165*H165,2)</f>
        <v>0</v>
      </c>
      <c r="BL165" s="19" t="s">
        <v>148</v>
      </c>
      <c r="BM165" s="209" t="s">
        <v>296</v>
      </c>
    </row>
    <row r="166" s="2" customFormat="1">
      <c r="A166" s="40"/>
      <c r="B166" s="41"/>
      <c r="C166" s="42"/>
      <c r="D166" s="211" t="s">
        <v>128</v>
      </c>
      <c r="E166" s="42"/>
      <c r="F166" s="212" t="s">
        <v>295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128</v>
      </c>
      <c r="AU166" s="19" t="s">
        <v>84</v>
      </c>
    </row>
    <row r="167" s="2" customFormat="1" ht="16.5" customHeight="1">
      <c r="A167" s="40"/>
      <c r="B167" s="41"/>
      <c r="C167" s="230" t="s">
        <v>297</v>
      </c>
      <c r="D167" s="230" t="s">
        <v>152</v>
      </c>
      <c r="E167" s="231" t="s">
        <v>298</v>
      </c>
      <c r="F167" s="232" t="s">
        <v>299</v>
      </c>
      <c r="G167" s="233" t="s">
        <v>193</v>
      </c>
      <c r="H167" s="234">
        <v>7</v>
      </c>
      <c r="I167" s="235"/>
      <c r="J167" s="236">
        <f>ROUND(I167*H167,2)</f>
        <v>0</v>
      </c>
      <c r="K167" s="232" t="s">
        <v>19</v>
      </c>
      <c r="L167" s="237"/>
      <c r="M167" s="238" t="s">
        <v>19</v>
      </c>
      <c r="N167" s="239" t="s">
        <v>45</v>
      </c>
      <c r="O167" s="86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09" t="s">
        <v>156</v>
      </c>
      <c r="AT167" s="209" t="s">
        <v>152</v>
      </c>
      <c r="AU167" s="209" t="s">
        <v>84</v>
      </c>
      <c r="AY167" s="19" t="s">
        <v>120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9" t="s">
        <v>82</v>
      </c>
      <c r="BK167" s="210">
        <f>ROUND(I167*H167,2)</f>
        <v>0</v>
      </c>
      <c r="BL167" s="19" t="s">
        <v>148</v>
      </c>
      <c r="BM167" s="209" t="s">
        <v>300</v>
      </c>
    </row>
    <row r="168" s="2" customFormat="1">
      <c r="A168" s="40"/>
      <c r="B168" s="41"/>
      <c r="C168" s="42"/>
      <c r="D168" s="211" t="s">
        <v>128</v>
      </c>
      <c r="E168" s="42"/>
      <c r="F168" s="212" t="s">
        <v>299</v>
      </c>
      <c r="G168" s="42"/>
      <c r="H168" s="42"/>
      <c r="I168" s="213"/>
      <c r="J168" s="42"/>
      <c r="K168" s="42"/>
      <c r="L168" s="46"/>
      <c r="M168" s="214"/>
      <c r="N168" s="21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128</v>
      </c>
      <c r="AU168" s="19" t="s">
        <v>84</v>
      </c>
    </row>
    <row r="169" s="2" customFormat="1" ht="16.5" customHeight="1">
      <c r="A169" s="40"/>
      <c r="B169" s="41"/>
      <c r="C169" s="198" t="s">
        <v>301</v>
      </c>
      <c r="D169" s="198" t="s">
        <v>121</v>
      </c>
      <c r="E169" s="199" t="s">
        <v>302</v>
      </c>
      <c r="F169" s="200" t="s">
        <v>303</v>
      </c>
      <c r="G169" s="201" t="s">
        <v>193</v>
      </c>
      <c r="H169" s="202">
        <v>19</v>
      </c>
      <c r="I169" s="203"/>
      <c r="J169" s="204">
        <f>ROUND(I169*H169,2)</f>
        <v>0</v>
      </c>
      <c r="K169" s="200" t="s">
        <v>125</v>
      </c>
      <c r="L169" s="46"/>
      <c r="M169" s="205" t="s">
        <v>19</v>
      </c>
      <c r="N169" s="206" t="s">
        <v>45</v>
      </c>
      <c r="O169" s="8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09" t="s">
        <v>148</v>
      </c>
      <c r="AT169" s="209" t="s">
        <v>121</v>
      </c>
      <c r="AU169" s="209" t="s">
        <v>84</v>
      </c>
      <c r="AY169" s="19" t="s">
        <v>120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9" t="s">
        <v>82</v>
      </c>
      <c r="BK169" s="210">
        <f>ROUND(I169*H169,2)</f>
        <v>0</v>
      </c>
      <c r="BL169" s="19" t="s">
        <v>148</v>
      </c>
      <c r="BM169" s="209" t="s">
        <v>304</v>
      </c>
    </row>
    <row r="170" s="2" customFormat="1">
      <c r="A170" s="40"/>
      <c r="B170" s="41"/>
      <c r="C170" s="42"/>
      <c r="D170" s="211" t="s">
        <v>128</v>
      </c>
      <c r="E170" s="42"/>
      <c r="F170" s="212" t="s">
        <v>305</v>
      </c>
      <c r="G170" s="42"/>
      <c r="H170" s="42"/>
      <c r="I170" s="213"/>
      <c r="J170" s="42"/>
      <c r="K170" s="42"/>
      <c r="L170" s="46"/>
      <c r="M170" s="214"/>
      <c r="N170" s="21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128</v>
      </c>
      <c r="AU170" s="19" t="s">
        <v>84</v>
      </c>
    </row>
    <row r="171" s="2" customFormat="1">
      <c r="A171" s="40"/>
      <c r="B171" s="41"/>
      <c r="C171" s="42"/>
      <c r="D171" s="216" t="s">
        <v>130</v>
      </c>
      <c r="E171" s="42"/>
      <c r="F171" s="217" t="s">
        <v>306</v>
      </c>
      <c r="G171" s="42"/>
      <c r="H171" s="42"/>
      <c r="I171" s="213"/>
      <c r="J171" s="42"/>
      <c r="K171" s="42"/>
      <c r="L171" s="46"/>
      <c r="M171" s="214"/>
      <c r="N171" s="21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130</v>
      </c>
      <c r="AU171" s="19" t="s">
        <v>84</v>
      </c>
    </row>
    <row r="172" s="13" customFormat="1">
      <c r="A172" s="13"/>
      <c r="B172" s="240"/>
      <c r="C172" s="241"/>
      <c r="D172" s="211" t="s">
        <v>197</v>
      </c>
      <c r="E172" s="242" t="s">
        <v>19</v>
      </c>
      <c r="F172" s="243" t="s">
        <v>215</v>
      </c>
      <c r="G172" s="241"/>
      <c r="H172" s="244">
        <v>19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197</v>
      </c>
      <c r="AU172" s="250" t="s">
        <v>84</v>
      </c>
      <c r="AV172" s="13" t="s">
        <v>84</v>
      </c>
      <c r="AW172" s="13" t="s">
        <v>35</v>
      </c>
      <c r="AX172" s="13" t="s">
        <v>82</v>
      </c>
      <c r="AY172" s="250" t="s">
        <v>120</v>
      </c>
    </row>
    <row r="173" s="2" customFormat="1" ht="16.5" customHeight="1">
      <c r="A173" s="40"/>
      <c r="B173" s="41"/>
      <c r="C173" s="230" t="s">
        <v>307</v>
      </c>
      <c r="D173" s="230" t="s">
        <v>152</v>
      </c>
      <c r="E173" s="231" t="s">
        <v>308</v>
      </c>
      <c r="F173" s="232" t="s">
        <v>309</v>
      </c>
      <c r="G173" s="233" t="s">
        <v>193</v>
      </c>
      <c r="H173" s="234">
        <v>15</v>
      </c>
      <c r="I173" s="235"/>
      <c r="J173" s="236">
        <f>ROUND(I173*H173,2)</f>
        <v>0</v>
      </c>
      <c r="K173" s="232" t="s">
        <v>19</v>
      </c>
      <c r="L173" s="237"/>
      <c r="M173" s="238" t="s">
        <v>19</v>
      </c>
      <c r="N173" s="239" t="s">
        <v>45</v>
      </c>
      <c r="O173" s="86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09" t="s">
        <v>156</v>
      </c>
      <c r="AT173" s="209" t="s">
        <v>152</v>
      </c>
      <c r="AU173" s="209" t="s">
        <v>84</v>
      </c>
      <c r="AY173" s="19" t="s">
        <v>120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9" t="s">
        <v>82</v>
      </c>
      <c r="BK173" s="210">
        <f>ROUND(I173*H173,2)</f>
        <v>0</v>
      </c>
      <c r="BL173" s="19" t="s">
        <v>148</v>
      </c>
      <c r="BM173" s="209" t="s">
        <v>310</v>
      </c>
    </row>
    <row r="174" s="2" customFormat="1">
      <c r="A174" s="40"/>
      <c r="B174" s="41"/>
      <c r="C174" s="42"/>
      <c r="D174" s="211" t="s">
        <v>128</v>
      </c>
      <c r="E174" s="42"/>
      <c r="F174" s="212" t="s">
        <v>309</v>
      </c>
      <c r="G174" s="42"/>
      <c r="H174" s="42"/>
      <c r="I174" s="213"/>
      <c r="J174" s="42"/>
      <c r="K174" s="42"/>
      <c r="L174" s="46"/>
      <c r="M174" s="214"/>
      <c r="N174" s="21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128</v>
      </c>
      <c r="AU174" s="19" t="s">
        <v>84</v>
      </c>
    </row>
    <row r="175" s="2" customFormat="1" ht="16.5" customHeight="1">
      <c r="A175" s="40"/>
      <c r="B175" s="41"/>
      <c r="C175" s="230" t="s">
        <v>311</v>
      </c>
      <c r="D175" s="230" t="s">
        <v>152</v>
      </c>
      <c r="E175" s="231" t="s">
        <v>312</v>
      </c>
      <c r="F175" s="232" t="s">
        <v>313</v>
      </c>
      <c r="G175" s="233" t="s">
        <v>193</v>
      </c>
      <c r="H175" s="234">
        <v>2</v>
      </c>
      <c r="I175" s="235"/>
      <c r="J175" s="236">
        <f>ROUND(I175*H175,2)</f>
        <v>0</v>
      </c>
      <c r="K175" s="232" t="s">
        <v>19</v>
      </c>
      <c r="L175" s="237"/>
      <c r="M175" s="238" t="s">
        <v>19</v>
      </c>
      <c r="N175" s="239" t="s">
        <v>45</v>
      </c>
      <c r="O175" s="86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09" t="s">
        <v>156</v>
      </c>
      <c r="AT175" s="209" t="s">
        <v>152</v>
      </c>
      <c r="AU175" s="209" t="s">
        <v>84</v>
      </c>
      <c r="AY175" s="19" t="s">
        <v>120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9" t="s">
        <v>82</v>
      </c>
      <c r="BK175" s="210">
        <f>ROUND(I175*H175,2)</f>
        <v>0</v>
      </c>
      <c r="BL175" s="19" t="s">
        <v>148</v>
      </c>
      <c r="BM175" s="209" t="s">
        <v>314</v>
      </c>
    </row>
    <row r="176" s="2" customFormat="1">
      <c r="A176" s="40"/>
      <c r="B176" s="41"/>
      <c r="C176" s="42"/>
      <c r="D176" s="211" t="s">
        <v>128</v>
      </c>
      <c r="E176" s="42"/>
      <c r="F176" s="212" t="s">
        <v>313</v>
      </c>
      <c r="G176" s="42"/>
      <c r="H176" s="42"/>
      <c r="I176" s="213"/>
      <c r="J176" s="42"/>
      <c r="K176" s="42"/>
      <c r="L176" s="46"/>
      <c r="M176" s="214"/>
      <c r="N176" s="21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128</v>
      </c>
      <c r="AU176" s="19" t="s">
        <v>84</v>
      </c>
    </row>
    <row r="177" s="2" customFormat="1" ht="16.5" customHeight="1">
      <c r="A177" s="40"/>
      <c r="B177" s="41"/>
      <c r="C177" s="230" t="s">
        <v>315</v>
      </c>
      <c r="D177" s="230" t="s">
        <v>152</v>
      </c>
      <c r="E177" s="231" t="s">
        <v>316</v>
      </c>
      <c r="F177" s="232" t="s">
        <v>317</v>
      </c>
      <c r="G177" s="233" t="s">
        <v>193</v>
      </c>
      <c r="H177" s="234">
        <v>2</v>
      </c>
      <c r="I177" s="235"/>
      <c r="J177" s="236">
        <f>ROUND(I177*H177,2)</f>
        <v>0</v>
      </c>
      <c r="K177" s="232" t="s">
        <v>19</v>
      </c>
      <c r="L177" s="237"/>
      <c r="M177" s="238" t="s">
        <v>19</v>
      </c>
      <c r="N177" s="239" t="s">
        <v>45</v>
      </c>
      <c r="O177" s="86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09" t="s">
        <v>156</v>
      </c>
      <c r="AT177" s="209" t="s">
        <v>152</v>
      </c>
      <c r="AU177" s="209" t="s">
        <v>84</v>
      </c>
      <c r="AY177" s="19" t="s">
        <v>120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9" t="s">
        <v>82</v>
      </c>
      <c r="BK177" s="210">
        <f>ROUND(I177*H177,2)</f>
        <v>0</v>
      </c>
      <c r="BL177" s="19" t="s">
        <v>148</v>
      </c>
      <c r="BM177" s="209" t="s">
        <v>318</v>
      </c>
    </row>
    <row r="178" s="2" customFormat="1">
      <c r="A178" s="40"/>
      <c r="B178" s="41"/>
      <c r="C178" s="42"/>
      <c r="D178" s="211" t="s">
        <v>128</v>
      </c>
      <c r="E178" s="42"/>
      <c r="F178" s="212" t="s">
        <v>317</v>
      </c>
      <c r="G178" s="42"/>
      <c r="H178" s="42"/>
      <c r="I178" s="213"/>
      <c r="J178" s="42"/>
      <c r="K178" s="42"/>
      <c r="L178" s="46"/>
      <c r="M178" s="214"/>
      <c r="N178" s="21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128</v>
      </c>
      <c r="AU178" s="19" t="s">
        <v>84</v>
      </c>
    </row>
    <row r="179" s="2" customFormat="1" ht="16.5" customHeight="1">
      <c r="A179" s="40"/>
      <c r="B179" s="41"/>
      <c r="C179" s="198" t="s">
        <v>319</v>
      </c>
      <c r="D179" s="198" t="s">
        <v>121</v>
      </c>
      <c r="E179" s="199" t="s">
        <v>320</v>
      </c>
      <c r="F179" s="200" t="s">
        <v>321</v>
      </c>
      <c r="G179" s="201" t="s">
        <v>193</v>
      </c>
      <c r="H179" s="202">
        <v>4282</v>
      </c>
      <c r="I179" s="203"/>
      <c r="J179" s="204">
        <f>ROUND(I179*H179,2)</f>
        <v>0</v>
      </c>
      <c r="K179" s="200" t="s">
        <v>125</v>
      </c>
      <c r="L179" s="46"/>
      <c r="M179" s="205" t="s">
        <v>19</v>
      </c>
      <c r="N179" s="206" t="s">
        <v>45</v>
      </c>
      <c r="O179" s="86"/>
      <c r="P179" s="207">
        <f>O179*H179</f>
        <v>0</v>
      </c>
      <c r="Q179" s="207">
        <v>5.0000000000000002E-05</v>
      </c>
      <c r="R179" s="207">
        <f>Q179*H179</f>
        <v>0.21410000000000001</v>
      </c>
      <c r="S179" s="207">
        <v>0</v>
      </c>
      <c r="T179" s="20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09" t="s">
        <v>148</v>
      </c>
      <c r="AT179" s="209" t="s">
        <v>121</v>
      </c>
      <c r="AU179" s="209" t="s">
        <v>84</v>
      </c>
      <c r="AY179" s="19" t="s">
        <v>120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9" t="s">
        <v>82</v>
      </c>
      <c r="BK179" s="210">
        <f>ROUND(I179*H179,2)</f>
        <v>0</v>
      </c>
      <c r="BL179" s="19" t="s">
        <v>148</v>
      </c>
      <c r="BM179" s="209" t="s">
        <v>322</v>
      </c>
    </row>
    <row r="180" s="2" customFormat="1">
      <c r="A180" s="40"/>
      <c r="B180" s="41"/>
      <c r="C180" s="42"/>
      <c r="D180" s="211" t="s">
        <v>128</v>
      </c>
      <c r="E180" s="42"/>
      <c r="F180" s="212" t="s">
        <v>323</v>
      </c>
      <c r="G180" s="42"/>
      <c r="H180" s="42"/>
      <c r="I180" s="213"/>
      <c r="J180" s="42"/>
      <c r="K180" s="42"/>
      <c r="L180" s="46"/>
      <c r="M180" s="214"/>
      <c r="N180" s="21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128</v>
      </c>
      <c r="AU180" s="19" t="s">
        <v>84</v>
      </c>
    </row>
    <row r="181" s="2" customFormat="1">
      <c r="A181" s="40"/>
      <c r="B181" s="41"/>
      <c r="C181" s="42"/>
      <c r="D181" s="216" t="s">
        <v>130</v>
      </c>
      <c r="E181" s="42"/>
      <c r="F181" s="217" t="s">
        <v>324</v>
      </c>
      <c r="G181" s="42"/>
      <c r="H181" s="42"/>
      <c r="I181" s="213"/>
      <c r="J181" s="42"/>
      <c r="K181" s="42"/>
      <c r="L181" s="46"/>
      <c r="M181" s="214"/>
      <c r="N181" s="21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130</v>
      </c>
      <c r="AU181" s="19" t="s">
        <v>84</v>
      </c>
    </row>
    <row r="182" s="2" customFormat="1" ht="16.5" customHeight="1">
      <c r="A182" s="40"/>
      <c r="B182" s="41"/>
      <c r="C182" s="230" t="s">
        <v>325</v>
      </c>
      <c r="D182" s="230" t="s">
        <v>152</v>
      </c>
      <c r="E182" s="231" t="s">
        <v>326</v>
      </c>
      <c r="F182" s="232" t="s">
        <v>327</v>
      </c>
      <c r="G182" s="233" t="s">
        <v>193</v>
      </c>
      <c r="H182" s="234">
        <v>4282</v>
      </c>
      <c r="I182" s="235"/>
      <c r="J182" s="236">
        <f>ROUND(I182*H182,2)</f>
        <v>0</v>
      </c>
      <c r="K182" s="232" t="s">
        <v>125</v>
      </c>
      <c r="L182" s="237"/>
      <c r="M182" s="238" t="s">
        <v>19</v>
      </c>
      <c r="N182" s="239" t="s">
        <v>45</v>
      </c>
      <c r="O182" s="86"/>
      <c r="P182" s="207">
        <f>O182*H182</f>
        <v>0</v>
      </c>
      <c r="Q182" s="207">
        <v>0.0047200000000000002</v>
      </c>
      <c r="R182" s="207">
        <f>Q182*H182</f>
        <v>20.211040000000001</v>
      </c>
      <c r="S182" s="207">
        <v>0</v>
      </c>
      <c r="T182" s="20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09" t="s">
        <v>156</v>
      </c>
      <c r="AT182" s="209" t="s">
        <v>152</v>
      </c>
      <c r="AU182" s="209" t="s">
        <v>84</v>
      </c>
      <c r="AY182" s="19" t="s">
        <v>120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9" t="s">
        <v>82</v>
      </c>
      <c r="BK182" s="210">
        <f>ROUND(I182*H182,2)</f>
        <v>0</v>
      </c>
      <c r="BL182" s="19" t="s">
        <v>148</v>
      </c>
      <c r="BM182" s="209" t="s">
        <v>328</v>
      </c>
    </row>
    <row r="183" s="2" customFormat="1">
      <c r="A183" s="40"/>
      <c r="B183" s="41"/>
      <c r="C183" s="42"/>
      <c r="D183" s="211" t="s">
        <v>128</v>
      </c>
      <c r="E183" s="42"/>
      <c r="F183" s="212" t="s">
        <v>327</v>
      </c>
      <c r="G183" s="42"/>
      <c r="H183" s="42"/>
      <c r="I183" s="213"/>
      <c r="J183" s="42"/>
      <c r="K183" s="42"/>
      <c r="L183" s="46"/>
      <c r="M183" s="214"/>
      <c r="N183" s="21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128</v>
      </c>
      <c r="AU183" s="19" t="s">
        <v>84</v>
      </c>
    </row>
    <row r="184" s="2" customFormat="1" ht="16.5" customHeight="1">
      <c r="A184" s="40"/>
      <c r="B184" s="41"/>
      <c r="C184" s="198" t="s">
        <v>329</v>
      </c>
      <c r="D184" s="198" t="s">
        <v>121</v>
      </c>
      <c r="E184" s="199" t="s">
        <v>330</v>
      </c>
      <c r="F184" s="200" t="s">
        <v>331</v>
      </c>
      <c r="G184" s="201" t="s">
        <v>193</v>
      </c>
      <c r="H184" s="202">
        <v>36</v>
      </c>
      <c r="I184" s="203"/>
      <c r="J184" s="204">
        <f>ROUND(I184*H184,2)</f>
        <v>0</v>
      </c>
      <c r="K184" s="200" t="s">
        <v>125</v>
      </c>
      <c r="L184" s="46"/>
      <c r="M184" s="205" t="s">
        <v>19</v>
      </c>
      <c r="N184" s="206" t="s">
        <v>45</v>
      </c>
      <c r="O184" s="86"/>
      <c r="P184" s="207">
        <f>O184*H184</f>
        <v>0</v>
      </c>
      <c r="Q184" s="207">
        <v>5.0000000000000002E-05</v>
      </c>
      <c r="R184" s="207">
        <f>Q184*H184</f>
        <v>0.0018000000000000002</v>
      </c>
      <c r="S184" s="207">
        <v>0</v>
      </c>
      <c r="T184" s="20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09" t="s">
        <v>148</v>
      </c>
      <c r="AT184" s="209" t="s">
        <v>121</v>
      </c>
      <c r="AU184" s="209" t="s">
        <v>84</v>
      </c>
      <c r="AY184" s="19" t="s">
        <v>120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9" t="s">
        <v>82</v>
      </c>
      <c r="BK184" s="210">
        <f>ROUND(I184*H184,2)</f>
        <v>0</v>
      </c>
      <c r="BL184" s="19" t="s">
        <v>148</v>
      </c>
      <c r="BM184" s="209" t="s">
        <v>332</v>
      </c>
    </row>
    <row r="185" s="2" customFormat="1">
      <c r="A185" s="40"/>
      <c r="B185" s="41"/>
      <c r="C185" s="42"/>
      <c r="D185" s="211" t="s">
        <v>128</v>
      </c>
      <c r="E185" s="42"/>
      <c r="F185" s="212" t="s">
        <v>333</v>
      </c>
      <c r="G185" s="42"/>
      <c r="H185" s="42"/>
      <c r="I185" s="213"/>
      <c r="J185" s="42"/>
      <c r="K185" s="42"/>
      <c r="L185" s="46"/>
      <c r="M185" s="214"/>
      <c r="N185" s="21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128</v>
      </c>
      <c r="AU185" s="19" t="s">
        <v>84</v>
      </c>
    </row>
    <row r="186" s="2" customFormat="1">
      <c r="A186" s="40"/>
      <c r="B186" s="41"/>
      <c r="C186" s="42"/>
      <c r="D186" s="216" t="s">
        <v>130</v>
      </c>
      <c r="E186" s="42"/>
      <c r="F186" s="217" t="s">
        <v>334</v>
      </c>
      <c r="G186" s="42"/>
      <c r="H186" s="42"/>
      <c r="I186" s="213"/>
      <c r="J186" s="42"/>
      <c r="K186" s="42"/>
      <c r="L186" s="46"/>
      <c r="M186" s="214"/>
      <c r="N186" s="21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130</v>
      </c>
      <c r="AU186" s="19" t="s">
        <v>84</v>
      </c>
    </row>
    <row r="187" s="2" customFormat="1" ht="16.5" customHeight="1">
      <c r="A187" s="40"/>
      <c r="B187" s="41"/>
      <c r="C187" s="230" t="s">
        <v>335</v>
      </c>
      <c r="D187" s="230" t="s">
        <v>152</v>
      </c>
      <c r="E187" s="231" t="s">
        <v>326</v>
      </c>
      <c r="F187" s="232" t="s">
        <v>327</v>
      </c>
      <c r="G187" s="233" t="s">
        <v>193</v>
      </c>
      <c r="H187" s="234">
        <v>108</v>
      </c>
      <c r="I187" s="235"/>
      <c r="J187" s="236">
        <f>ROUND(I187*H187,2)</f>
        <v>0</v>
      </c>
      <c r="K187" s="232" t="s">
        <v>125</v>
      </c>
      <c r="L187" s="237"/>
      <c r="M187" s="238" t="s">
        <v>19</v>
      </c>
      <c r="N187" s="239" t="s">
        <v>45</v>
      </c>
      <c r="O187" s="86"/>
      <c r="P187" s="207">
        <f>O187*H187</f>
        <v>0</v>
      </c>
      <c r="Q187" s="207">
        <v>0.0047200000000000002</v>
      </c>
      <c r="R187" s="207">
        <f>Q187*H187</f>
        <v>0.50975999999999999</v>
      </c>
      <c r="S187" s="207">
        <v>0</v>
      </c>
      <c r="T187" s="20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09" t="s">
        <v>156</v>
      </c>
      <c r="AT187" s="209" t="s">
        <v>152</v>
      </c>
      <c r="AU187" s="209" t="s">
        <v>84</v>
      </c>
      <c r="AY187" s="19" t="s">
        <v>120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9" t="s">
        <v>82</v>
      </c>
      <c r="BK187" s="210">
        <f>ROUND(I187*H187,2)</f>
        <v>0</v>
      </c>
      <c r="BL187" s="19" t="s">
        <v>148</v>
      </c>
      <c r="BM187" s="209" t="s">
        <v>336</v>
      </c>
    </row>
    <row r="188" s="2" customFormat="1">
      <c r="A188" s="40"/>
      <c r="B188" s="41"/>
      <c r="C188" s="42"/>
      <c r="D188" s="211" t="s">
        <v>128</v>
      </c>
      <c r="E188" s="42"/>
      <c r="F188" s="212" t="s">
        <v>327</v>
      </c>
      <c r="G188" s="42"/>
      <c r="H188" s="42"/>
      <c r="I188" s="213"/>
      <c r="J188" s="42"/>
      <c r="K188" s="42"/>
      <c r="L188" s="46"/>
      <c r="M188" s="214"/>
      <c r="N188" s="21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128</v>
      </c>
      <c r="AU188" s="19" t="s">
        <v>84</v>
      </c>
    </row>
    <row r="189" s="13" customFormat="1">
      <c r="A189" s="13"/>
      <c r="B189" s="240"/>
      <c r="C189" s="241"/>
      <c r="D189" s="211" t="s">
        <v>197</v>
      </c>
      <c r="E189" s="241"/>
      <c r="F189" s="243" t="s">
        <v>337</v>
      </c>
      <c r="G189" s="241"/>
      <c r="H189" s="244">
        <v>108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197</v>
      </c>
      <c r="AU189" s="250" t="s">
        <v>84</v>
      </c>
      <c r="AV189" s="13" t="s">
        <v>84</v>
      </c>
      <c r="AW189" s="13" t="s">
        <v>4</v>
      </c>
      <c r="AX189" s="13" t="s">
        <v>82</v>
      </c>
      <c r="AY189" s="250" t="s">
        <v>120</v>
      </c>
    </row>
    <row r="190" s="2" customFormat="1" ht="16.5" customHeight="1">
      <c r="A190" s="40"/>
      <c r="B190" s="41"/>
      <c r="C190" s="230" t="s">
        <v>338</v>
      </c>
      <c r="D190" s="230" t="s">
        <v>152</v>
      </c>
      <c r="E190" s="231" t="s">
        <v>339</v>
      </c>
      <c r="F190" s="232" t="s">
        <v>340</v>
      </c>
      <c r="G190" s="233" t="s">
        <v>341</v>
      </c>
      <c r="H190" s="234">
        <v>54</v>
      </c>
      <c r="I190" s="235"/>
      <c r="J190" s="236">
        <f>ROUND(I190*H190,2)</f>
        <v>0</v>
      </c>
      <c r="K190" s="232" t="s">
        <v>125</v>
      </c>
      <c r="L190" s="237"/>
      <c r="M190" s="238" t="s">
        <v>19</v>
      </c>
      <c r="N190" s="239" t="s">
        <v>45</v>
      </c>
      <c r="O190" s="86"/>
      <c r="P190" s="207">
        <f>O190*H190</f>
        <v>0</v>
      </c>
      <c r="Q190" s="207">
        <v>0.0038</v>
      </c>
      <c r="R190" s="207">
        <f>Q190*H190</f>
        <v>0.20519999999999999</v>
      </c>
      <c r="S190" s="207">
        <v>0</v>
      </c>
      <c r="T190" s="20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09" t="s">
        <v>156</v>
      </c>
      <c r="AT190" s="209" t="s">
        <v>152</v>
      </c>
      <c r="AU190" s="209" t="s">
        <v>84</v>
      </c>
      <c r="AY190" s="19" t="s">
        <v>120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9" t="s">
        <v>82</v>
      </c>
      <c r="BK190" s="210">
        <f>ROUND(I190*H190,2)</f>
        <v>0</v>
      </c>
      <c r="BL190" s="19" t="s">
        <v>148</v>
      </c>
      <c r="BM190" s="209" t="s">
        <v>342</v>
      </c>
    </row>
    <row r="191" s="2" customFormat="1">
      <c r="A191" s="40"/>
      <c r="B191" s="41"/>
      <c r="C191" s="42"/>
      <c r="D191" s="211" t="s">
        <v>128</v>
      </c>
      <c r="E191" s="42"/>
      <c r="F191" s="212" t="s">
        <v>340</v>
      </c>
      <c r="G191" s="42"/>
      <c r="H191" s="42"/>
      <c r="I191" s="213"/>
      <c r="J191" s="42"/>
      <c r="K191" s="42"/>
      <c r="L191" s="46"/>
      <c r="M191" s="214"/>
      <c r="N191" s="21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128</v>
      </c>
      <c r="AU191" s="19" t="s">
        <v>84</v>
      </c>
    </row>
    <row r="192" s="13" customFormat="1">
      <c r="A192" s="13"/>
      <c r="B192" s="240"/>
      <c r="C192" s="241"/>
      <c r="D192" s="211" t="s">
        <v>197</v>
      </c>
      <c r="E192" s="242" t="s">
        <v>19</v>
      </c>
      <c r="F192" s="243" t="s">
        <v>343</v>
      </c>
      <c r="G192" s="241"/>
      <c r="H192" s="244">
        <v>54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197</v>
      </c>
      <c r="AU192" s="250" t="s">
        <v>84</v>
      </c>
      <c r="AV192" s="13" t="s">
        <v>84</v>
      </c>
      <c r="AW192" s="13" t="s">
        <v>35</v>
      </c>
      <c r="AX192" s="13" t="s">
        <v>82</v>
      </c>
      <c r="AY192" s="250" t="s">
        <v>120</v>
      </c>
    </row>
    <row r="193" s="2" customFormat="1">
      <c r="A193" s="40"/>
      <c r="B193" s="41"/>
      <c r="C193" s="198" t="s">
        <v>344</v>
      </c>
      <c r="D193" s="198" t="s">
        <v>121</v>
      </c>
      <c r="E193" s="199" t="s">
        <v>345</v>
      </c>
      <c r="F193" s="200" t="s">
        <v>346</v>
      </c>
      <c r="G193" s="201" t="s">
        <v>347</v>
      </c>
      <c r="H193" s="202">
        <v>71.439999999999998</v>
      </c>
      <c r="I193" s="203"/>
      <c r="J193" s="204">
        <f>ROUND(I193*H193,2)</f>
        <v>0</v>
      </c>
      <c r="K193" s="200" t="s">
        <v>125</v>
      </c>
      <c r="L193" s="46"/>
      <c r="M193" s="205" t="s">
        <v>19</v>
      </c>
      <c r="N193" s="206" t="s">
        <v>45</v>
      </c>
      <c r="O193" s="86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09" t="s">
        <v>148</v>
      </c>
      <c r="AT193" s="209" t="s">
        <v>121</v>
      </c>
      <c r="AU193" s="209" t="s">
        <v>84</v>
      </c>
      <c r="AY193" s="19" t="s">
        <v>120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9" t="s">
        <v>82</v>
      </c>
      <c r="BK193" s="210">
        <f>ROUND(I193*H193,2)</f>
        <v>0</v>
      </c>
      <c r="BL193" s="19" t="s">
        <v>148</v>
      </c>
      <c r="BM193" s="209" t="s">
        <v>348</v>
      </c>
    </row>
    <row r="194" s="2" customFormat="1">
      <c r="A194" s="40"/>
      <c r="B194" s="41"/>
      <c r="C194" s="42"/>
      <c r="D194" s="211" t="s">
        <v>128</v>
      </c>
      <c r="E194" s="42"/>
      <c r="F194" s="212" t="s">
        <v>349</v>
      </c>
      <c r="G194" s="42"/>
      <c r="H194" s="42"/>
      <c r="I194" s="213"/>
      <c r="J194" s="42"/>
      <c r="K194" s="42"/>
      <c r="L194" s="46"/>
      <c r="M194" s="214"/>
      <c r="N194" s="21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128</v>
      </c>
      <c r="AU194" s="19" t="s">
        <v>84</v>
      </c>
    </row>
    <row r="195" s="2" customFormat="1">
      <c r="A195" s="40"/>
      <c r="B195" s="41"/>
      <c r="C195" s="42"/>
      <c r="D195" s="216" t="s">
        <v>130</v>
      </c>
      <c r="E195" s="42"/>
      <c r="F195" s="217" t="s">
        <v>350</v>
      </c>
      <c r="G195" s="42"/>
      <c r="H195" s="42"/>
      <c r="I195" s="213"/>
      <c r="J195" s="42"/>
      <c r="K195" s="42"/>
      <c r="L195" s="46"/>
      <c r="M195" s="214"/>
      <c r="N195" s="21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130</v>
      </c>
      <c r="AU195" s="19" t="s">
        <v>84</v>
      </c>
    </row>
    <row r="196" s="13" customFormat="1">
      <c r="A196" s="13"/>
      <c r="B196" s="240"/>
      <c r="C196" s="241"/>
      <c r="D196" s="211" t="s">
        <v>197</v>
      </c>
      <c r="E196" s="242" t="s">
        <v>19</v>
      </c>
      <c r="F196" s="243" t="s">
        <v>198</v>
      </c>
      <c r="G196" s="241"/>
      <c r="H196" s="244">
        <v>2826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197</v>
      </c>
      <c r="AU196" s="250" t="s">
        <v>84</v>
      </c>
      <c r="AV196" s="13" t="s">
        <v>84</v>
      </c>
      <c r="AW196" s="13" t="s">
        <v>35</v>
      </c>
      <c r="AX196" s="13" t="s">
        <v>74</v>
      </c>
      <c r="AY196" s="250" t="s">
        <v>120</v>
      </c>
    </row>
    <row r="197" s="13" customFormat="1">
      <c r="A197" s="13"/>
      <c r="B197" s="240"/>
      <c r="C197" s="241"/>
      <c r="D197" s="211" t="s">
        <v>197</v>
      </c>
      <c r="E197" s="242" t="s">
        <v>19</v>
      </c>
      <c r="F197" s="243" t="s">
        <v>205</v>
      </c>
      <c r="G197" s="241"/>
      <c r="H197" s="244">
        <v>4282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197</v>
      </c>
      <c r="AU197" s="250" t="s">
        <v>84</v>
      </c>
      <c r="AV197" s="13" t="s">
        <v>84</v>
      </c>
      <c r="AW197" s="13" t="s">
        <v>35</v>
      </c>
      <c r="AX197" s="13" t="s">
        <v>74</v>
      </c>
      <c r="AY197" s="250" t="s">
        <v>120</v>
      </c>
    </row>
    <row r="198" s="13" customFormat="1">
      <c r="A198" s="13"/>
      <c r="B198" s="240"/>
      <c r="C198" s="241"/>
      <c r="D198" s="211" t="s">
        <v>197</v>
      </c>
      <c r="E198" s="242" t="s">
        <v>19</v>
      </c>
      <c r="F198" s="243" t="s">
        <v>212</v>
      </c>
      <c r="G198" s="241"/>
      <c r="H198" s="244">
        <v>17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197</v>
      </c>
      <c r="AU198" s="250" t="s">
        <v>84</v>
      </c>
      <c r="AV198" s="13" t="s">
        <v>84</v>
      </c>
      <c r="AW198" s="13" t="s">
        <v>35</v>
      </c>
      <c r="AX198" s="13" t="s">
        <v>74</v>
      </c>
      <c r="AY198" s="250" t="s">
        <v>120</v>
      </c>
    </row>
    <row r="199" s="13" customFormat="1">
      <c r="A199" s="13"/>
      <c r="B199" s="240"/>
      <c r="C199" s="241"/>
      <c r="D199" s="211" t="s">
        <v>197</v>
      </c>
      <c r="E199" s="242" t="s">
        <v>19</v>
      </c>
      <c r="F199" s="243" t="s">
        <v>215</v>
      </c>
      <c r="G199" s="241"/>
      <c r="H199" s="244">
        <v>19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197</v>
      </c>
      <c r="AU199" s="250" t="s">
        <v>84</v>
      </c>
      <c r="AV199" s="13" t="s">
        <v>84</v>
      </c>
      <c r="AW199" s="13" t="s">
        <v>35</v>
      </c>
      <c r="AX199" s="13" t="s">
        <v>74</v>
      </c>
      <c r="AY199" s="250" t="s">
        <v>120</v>
      </c>
    </row>
    <row r="200" s="14" customFormat="1">
      <c r="A200" s="14"/>
      <c r="B200" s="251"/>
      <c r="C200" s="252"/>
      <c r="D200" s="211" t="s">
        <v>197</v>
      </c>
      <c r="E200" s="253" t="s">
        <v>19</v>
      </c>
      <c r="F200" s="254" t="s">
        <v>351</v>
      </c>
      <c r="G200" s="252"/>
      <c r="H200" s="255">
        <v>7144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197</v>
      </c>
      <c r="AU200" s="261" t="s">
        <v>84</v>
      </c>
      <c r="AV200" s="14" t="s">
        <v>158</v>
      </c>
      <c r="AW200" s="14" t="s">
        <v>35</v>
      </c>
      <c r="AX200" s="14" t="s">
        <v>74</v>
      </c>
      <c r="AY200" s="261" t="s">
        <v>120</v>
      </c>
    </row>
    <row r="201" s="13" customFormat="1">
      <c r="A201" s="13"/>
      <c r="B201" s="240"/>
      <c r="C201" s="241"/>
      <c r="D201" s="211" t="s">
        <v>197</v>
      </c>
      <c r="E201" s="242" t="s">
        <v>19</v>
      </c>
      <c r="F201" s="243" t="s">
        <v>352</v>
      </c>
      <c r="G201" s="241"/>
      <c r="H201" s="244">
        <v>71.439999999999998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197</v>
      </c>
      <c r="AU201" s="250" t="s">
        <v>84</v>
      </c>
      <c r="AV201" s="13" t="s">
        <v>84</v>
      </c>
      <c r="AW201" s="13" t="s">
        <v>35</v>
      </c>
      <c r="AX201" s="13" t="s">
        <v>82</v>
      </c>
      <c r="AY201" s="250" t="s">
        <v>120</v>
      </c>
    </row>
    <row r="202" s="2" customFormat="1" ht="16.5" customHeight="1">
      <c r="A202" s="40"/>
      <c r="B202" s="41"/>
      <c r="C202" s="230" t="s">
        <v>353</v>
      </c>
      <c r="D202" s="230" t="s">
        <v>152</v>
      </c>
      <c r="E202" s="231" t="s">
        <v>354</v>
      </c>
      <c r="F202" s="232" t="s">
        <v>355</v>
      </c>
      <c r="G202" s="233" t="s">
        <v>155</v>
      </c>
      <c r="H202" s="234">
        <v>64.296000000000006</v>
      </c>
      <c r="I202" s="235"/>
      <c r="J202" s="236">
        <f>ROUND(I202*H202,2)</f>
        <v>0</v>
      </c>
      <c r="K202" s="232" t="s">
        <v>19</v>
      </c>
      <c r="L202" s="237"/>
      <c r="M202" s="238" t="s">
        <v>19</v>
      </c>
      <c r="N202" s="239" t="s">
        <v>45</v>
      </c>
      <c r="O202" s="86"/>
      <c r="P202" s="207">
        <f>O202*H202</f>
        <v>0</v>
      </c>
      <c r="Q202" s="207">
        <v>0.001</v>
      </c>
      <c r="R202" s="207">
        <f>Q202*H202</f>
        <v>0.064296000000000006</v>
      </c>
      <c r="S202" s="207">
        <v>0</v>
      </c>
      <c r="T202" s="20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09" t="s">
        <v>156</v>
      </c>
      <c r="AT202" s="209" t="s">
        <v>152</v>
      </c>
      <c r="AU202" s="209" t="s">
        <v>84</v>
      </c>
      <c r="AY202" s="19" t="s">
        <v>120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9" t="s">
        <v>82</v>
      </c>
      <c r="BK202" s="210">
        <f>ROUND(I202*H202,2)</f>
        <v>0</v>
      </c>
      <c r="BL202" s="19" t="s">
        <v>148</v>
      </c>
      <c r="BM202" s="209" t="s">
        <v>356</v>
      </c>
    </row>
    <row r="203" s="2" customFormat="1">
      <c r="A203" s="40"/>
      <c r="B203" s="41"/>
      <c r="C203" s="42"/>
      <c r="D203" s="211" t="s">
        <v>128</v>
      </c>
      <c r="E203" s="42"/>
      <c r="F203" s="212" t="s">
        <v>355</v>
      </c>
      <c r="G203" s="42"/>
      <c r="H203" s="42"/>
      <c r="I203" s="213"/>
      <c r="J203" s="42"/>
      <c r="K203" s="42"/>
      <c r="L203" s="46"/>
      <c r="M203" s="214"/>
      <c r="N203" s="21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128</v>
      </c>
      <c r="AU203" s="19" t="s">
        <v>84</v>
      </c>
    </row>
    <row r="204" s="13" customFormat="1">
      <c r="A204" s="13"/>
      <c r="B204" s="240"/>
      <c r="C204" s="241"/>
      <c r="D204" s="211" t="s">
        <v>197</v>
      </c>
      <c r="E204" s="241"/>
      <c r="F204" s="243" t="s">
        <v>357</v>
      </c>
      <c r="G204" s="241"/>
      <c r="H204" s="244">
        <v>64.296000000000006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197</v>
      </c>
      <c r="AU204" s="250" t="s">
        <v>84</v>
      </c>
      <c r="AV204" s="13" t="s">
        <v>84</v>
      </c>
      <c r="AW204" s="13" t="s">
        <v>4</v>
      </c>
      <c r="AX204" s="13" t="s">
        <v>82</v>
      </c>
      <c r="AY204" s="250" t="s">
        <v>120</v>
      </c>
    </row>
    <row r="205" s="2" customFormat="1" ht="16.5" customHeight="1">
      <c r="A205" s="40"/>
      <c r="B205" s="41"/>
      <c r="C205" s="198" t="s">
        <v>358</v>
      </c>
      <c r="D205" s="198" t="s">
        <v>121</v>
      </c>
      <c r="E205" s="199" t="s">
        <v>359</v>
      </c>
      <c r="F205" s="200" t="s">
        <v>360</v>
      </c>
      <c r="G205" s="201" t="s">
        <v>361</v>
      </c>
      <c r="H205" s="202">
        <v>0.0070000000000000001</v>
      </c>
      <c r="I205" s="203"/>
      <c r="J205" s="204">
        <f>ROUND(I205*H205,2)</f>
        <v>0</v>
      </c>
      <c r="K205" s="200" t="s">
        <v>125</v>
      </c>
      <c r="L205" s="46"/>
      <c r="M205" s="205" t="s">
        <v>19</v>
      </c>
      <c r="N205" s="206" t="s">
        <v>45</v>
      </c>
      <c r="O205" s="86"/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09" t="s">
        <v>148</v>
      </c>
      <c r="AT205" s="209" t="s">
        <v>121</v>
      </c>
      <c r="AU205" s="209" t="s">
        <v>84</v>
      </c>
      <c r="AY205" s="19" t="s">
        <v>120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9" t="s">
        <v>82</v>
      </c>
      <c r="BK205" s="210">
        <f>ROUND(I205*H205,2)</f>
        <v>0</v>
      </c>
      <c r="BL205" s="19" t="s">
        <v>148</v>
      </c>
      <c r="BM205" s="209" t="s">
        <v>362</v>
      </c>
    </row>
    <row r="206" s="2" customFormat="1">
      <c r="A206" s="40"/>
      <c r="B206" s="41"/>
      <c r="C206" s="42"/>
      <c r="D206" s="211" t="s">
        <v>128</v>
      </c>
      <c r="E206" s="42"/>
      <c r="F206" s="212" t="s">
        <v>363</v>
      </c>
      <c r="G206" s="42"/>
      <c r="H206" s="42"/>
      <c r="I206" s="213"/>
      <c r="J206" s="42"/>
      <c r="K206" s="42"/>
      <c r="L206" s="46"/>
      <c r="M206" s="214"/>
      <c r="N206" s="21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128</v>
      </c>
      <c r="AU206" s="19" t="s">
        <v>84</v>
      </c>
    </row>
    <row r="207" s="2" customFormat="1">
      <c r="A207" s="40"/>
      <c r="B207" s="41"/>
      <c r="C207" s="42"/>
      <c r="D207" s="216" t="s">
        <v>130</v>
      </c>
      <c r="E207" s="42"/>
      <c r="F207" s="217" t="s">
        <v>364</v>
      </c>
      <c r="G207" s="42"/>
      <c r="H207" s="42"/>
      <c r="I207" s="213"/>
      <c r="J207" s="42"/>
      <c r="K207" s="42"/>
      <c r="L207" s="46"/>
      <c r="M207" s="214"/>
      <c r="N207" s="21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130</v>
      </c>
      <c r="AU207" s="19" t="s">
        <v>84</v>
      </c>
    </row>
    <row r="208" s="13" customFormat="1">
      <c r="A208" s="13"/>
      <c r="B208" s="240"/>
      <c r="C208" s="241"/>
      <c r="D208" s="211" t="s">
        <v>197</v>
      </c>
      <c r="E208" s="242" t="s">
        <v>19</v>
      </c>
      <c r="F208" s="243" t="s">
        <v>365</v>
      </c>
      <c r="G208" s="241"/>
      <c r="H208" s="244">
        <v>0.0070000000000000001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197</v>
      </c>
      <c r="AU208" s="250" t="s">
        <v>84</v>
      </c>
      <c r="AV208" s="13" t="s">
        <v>84</v>
      </c>
      <c r="AW208" s="13" t="s">
        <v>35</v>
      </c>
      <c r="AX208" s="13" t="s">
        <v>82</v>
      </c>
      <c r="AY208" s="250" t="s">
        <v>120</v>
      </c>
    </row>
    <row r="209" s="2" customFormat="1" ht="16.5" customHeight="1">
      <c r="A209" s="40"/>
      <c r="B209" s="41"/>
      <c r="C209" s="230" t="s">
        <v>366</v>
      </c>
      <c r="D209" s="230" t="s">
        <v>152</v>
      </c>
      <c r="E209" s="231" t="s">
        <v>367</v>
      </c>
      <c r="F209" s="232" t="s">
        <v>368</v>
      </c>
      <c r="G209" s="233" t="s">
        <v>155</v>
      </c>
      <c r="H209" s="234">
        <v>7.2000000000000002</v>
      </c>
      <c r="I209" s="235"/>
      <c r="J209" s="236">
        <f>ROUND(I209*H209,2)</f>
        <v>0</v>
      </c>
      <c r="K209" s="232" t="s">
        <v>19</v>
      </c>
      <c r="L209" s="237"/>
      <c r="M209" s="238" t="s">
        <v>19</v>
      </c>
      <c r="N209" s="239" t="s">
        <v>45</v>
      </c>
      <c r="O209" s="86"/>
      <c r="P209" s="207">
        <f>O209*H209</f>
        <v>0</v>
      </c>
      <c r="Q209" s="207">
        <v>0.001</v>
      </c>
      <c r="R209" s="207">
        <f>Q209*H209</f>
        <v>0.0072000000000000007</v>
      </c>
      <c r="S209" s="207">
        <v>0</v>
      </c>
      <c r="T209" s="20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09" t="s">
        <v>156</v>
      </c>
      <c r="AT209" s="209" t="s">
        <v>152</v>
      </c>
      <c r="AU209" s="209" t="s">
        <v>84</v>
      </c>
      <c r="AY209" s="19" t="s">
        <v>120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9" t="s">
        <v>82</v>
      </c>
      <c r="BK209" s="210">
        <f>ROUND(I209*H209,2)</f>
        <v>0</v>
      </c>
      <c r="BL209" s="19" t="s">
        <v>148</v>
      </c>
      <c r="BM209" s="209" t="s">
        <v>369</v>
      </c>
    </row>
    <row r="210" s="2" customFormat="1">
      <c r="A210" s="40"/>
      <c r="B210" s="41"/>
      <c r="C210" s="42"/>
      <c r="D210" s="211" t="s">
        <v>128</v>
      </c>
      <c r="E210" s="42"/>
      <c r="F210" s="212" t="s">
        <v>370</v>
      </c>
      <c r="G210" s="42"/>
      <c r="H210" s="42"/>
      <c r="I210" s="213"/>
      <c r="J210" s="42"/>
      <c r="K210" s="42"/>
      <c r="L210" s="46"/>
      <c r="M210" s="214"/>
      <c r="N210" s="21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128</v>
      </c>
      <c r="AU210" s="19" t="s">
        <v>84</v>
      </c>
    </row>
    <row r="211" s="11" customFormat="1" ht="22.8" customHeight="1">
      <c r="A211" s="11"/>
      <c r="B211" s="184"/>
      <c r="C211" s="185"/>
      <c r="D211" s="186" t="s">
        <v>73</v>
      </c>
      <c r="E211" s="228" t="s">
        <v>158</v>
      </c>
      <c r="F211" s="228" t="s">
        <v>371</v>
      </c>
      <c r="G211" s="185"/>
      <c r="H211" s="185"/>
      <c r="I211" s="188"/>
      <c r="J211" s="229">
        <f>BK211</f>
        <v>0</v>
      </c>
      <c r="K211" s="185"/>
      <c r="L211" s="190"/>
      <c r="M211" s="191"/>
      <c r="N211" s="192"/>
      <c r="O211" s="192"/>
      <c r="P211" s="193">
        <f>SUM(P212:P230)</f>
        <v>0</v>
      </c>
      <c r="Q211" s="192"/>
      <c r="R211" s="193">
        <f>SUM(R212:R230)</f>
        <v>11.700200000000002</v>
      </c>
      <c r="S211" s="192"/>
      <c r="T211" s="194">
        <f>SUM(T212:T230)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95" t="s">
        <v>82</v>
      </c>
      <c r="AT211" s="196" t="s">
        <v>73</v>
      </c>
      <c r="AU211" s="196" t="s">
        <v>82</v>
      </c>
      <c r="AY211" s="195" t="s">
        <v>120</v>
      </c>
      <c r="BK211" s="197">
        <f>SUM(BK212:BK230)</f>
        <v>0</v>
      </c>
    </row>
    <row r="212" s="2" customFormat="1" ht="16.5" customHeight="1">
      <c r="A212" s="40"/>
      <c r="B212" s="41"/>
      <c r="C212" s="198" t="s">
        <v>372</v>
      </c>
      <c r="D212" s="198" t="s">
        <v>121</v>
      </c>
      <c r="E212" s="199" t="s">
        <v>373</v>
      </c>
      <c r="F212" s="200" t="s">
        <v>374</v>
      </c>
      <c r="G212" s="201" t="s">
        <v>193</v>
      </c>
      <c r="H212" s="202">
        <v>5</v>
      </c>
      <c r="I212" s="203"/>
      <c r="J212" s="204">
        <f>ROUND(I212*H212,2)</f>
        <v>0</v>
      </c>
      <c r="K212" s="200" t="s">
        <v>125</v>
      </c>
      <c r="L212" s="46"/>
      <c r="M212" s="205" t="s">
        <v>19</v>
      </c>
      <c r="N212" s="206" t="s">
        <v>45</v>
      </c>
      <c r="O212" s="86"/>
      <c r="P212" s="207">
        <f>O212*H212</f>
        <v>0</v>
      </c>
      <c r="Q212" s="207">
        <v>0.00022000000000000001</v>
      </c>
      <c r="R212" s="207">
        <f>Q212*H212</f>
        <v>0.0011000000000000001</v>
      </c>
      <c r="S212" s="207">
        <v>0</v>
      </c>
      <c r="T212" s="20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09" t="s">
        <v>148</v>
      </c>
      <c r="AT212" s="209" t="s">
        <v>121</v>
      </c>
      <c r="AU212" s="209" t="s">
        <v>84</v>
      </c>
      <c r="AY212" s="19" t="s">
        <v>120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9" t="s">
        <v>82</v>
      </c>
      <c r="BK212" s="210">
        <f>ROUND(I212*H212,2)</f>
        <v>0</v>
      </c>
      <c r="BL212" s="19" t="s">
        <v>148</v>
      </c>
      <c r="BM212" s="209" t="s">
        <v>375</v>
      </c>
    </row>
    <row r="213" s="2" customFormat="1">
      <c r="A213" s="40"/>
      <c r="B213" s="41"/>
      <c r="C213" s="42"/>
      <c r="D213" s="211" t="s">
        <v>128</v>
      </c>
      <c r="E213" s="42"/>
      <c r="F213" s="212" t="s">
        <v>376</v>
      </c>
      <c r="G213" s="42"/>
      <c r="H213" s="42"/>
      <c r="I213" s="213"/>
      <c r="J213" s="42"/>
      <c r="K213" s="42"/>
      <c r="L213" s="46"/>
      <c r="M213" s="214"/>
      <c r="N213" s="21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128</v>
      </c>
      <c r="AU213" s="19" t="s">
        <v>84</v>
      </c>
    </row>
    <row r="214" s="2" customFormat="1">
      <c r="A214" s="40"/>
      <c r="B214" s="41"/>
      <c r="C214" s="42"/>
      <c r="D214" s="216" t="s">
        <v>130</v>
      </c>
      <c r="E214" s="42"/>
      <c r="F214" s="217" t="s">
        <v>377</v>
      </c>
      <c r="G214" s="42"/>
      <c r="H214" s="42"/>
      <c r="I214" s="213"/>
      <c r="J214" s="42"/>
      <c r="K214" s="42"/>
      <c r="L214" s="46"/>
      <c r="M214" s="214"/>
      <c r="N214" s="21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130</v>
      </c>
      <c r="AU214" s="19" t="s">
        <v>84</v>
      </c>
    </row>
    <row r="215" s="13" customFormat="1">
      <c r="A215" s="13"/>
      <c r="B215" s="240"/>
      <c r="C215" s="241"/>
      <c r="D215" s="211" t="s">
        <v>197</v>
      </c>
      <c r="E215" s="242" t="s">
        <v>19</v>
      </c>
      <c r="F215" s="243" t="s">
        <v>378</v>
      </c>
      <c r="G215" s="241"/>
      <c r="H215" s="244">
        <v>5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197</v>
      </c>
      <c r="AU215" s="250" t="s">
        <v>84</v>
      </c>
      <c r="AV215" s="13" t="s">
        <v>84</v>
      </c>
      <c r="AW215" s="13" t="s">
        <v>35</v>
      </c>
      <c r="AX215" s="13" t="s">
        <v>82</v>
      </c>
      <c r="AY215" s="250" t="s">
        <v>120</v>
      </c>
    </row>
    <row r="216" s="2" customFormat="1" ht="16.5" customHeight="1">
      <c r="A216" s="40"/>
      <c r="B216" s="41"/>
      <c r="C216" s="230" t="s">
        <v>379</v>
      </c>
      <c r="D216" s="230" t="s">
        <v>152</v>
      </c>
      <c r="E216" s="231" t="s">
        <v>380</v>
      </c>
      <c r="F216" s="232" t="s">
        <v>381</v>
      </c>
      <c r="G216" s="233" t="s">
        <v>382</v>
      </c>
      <c r="H216" s="234">
        <v>0.315</v>
      </c>
      <c r="I216" s="235"/>
      <c r="J216" s="236">
        <f>ROUND(I216*H216,2)</f>
        <v>0</v>
      </c>
      <c r="K216" s="232" t="s">
        <v>19</v>
      </c>
      <c r="L216" s="237"/>
      <c r="M216" s="238" t="s">
        <v>19</v>
      </c>
      <c r="N216" s="239" t="s">
        <v>45</v>
      </c>
      <c r="O216" s="86"/>
      <c r="P216" s="207">
        <f>O216*H216</f>
        <v>0</v>
      </c>
      <c r="Q216" s="207">
        <v>0.65000000000000002</v>
      </c>
      <c r="R216" s="207">
        <f>Q216*H216</f>
        <v>0.20475000000000002</v>
      </c>
      <c r="S216" s="207">
        <v>0</v>
      </c>
      <c r="T216" s="20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09" t="s">
        <v>156</v>
      </c>
      <c r="AT216" s="209" t="s">
        <v>152</v>
      </c>
      <c r="AU216" s="209" t="s">
        <v>84</v>
      </c>
      <c r="AY216" s="19" t="s">
        <v>120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9" t="s">
        <v>82</v>
      </c>
      <c r="BK216" s="210">
        <f>ROUND(I216*H216,2)</f>
        <v>0</v>
      </c>
      <c r="BL216" s="19" t="s">
        <v>148</v>
      </c>
      <c r="BM216" s="209" t="s">
        <v>383</v>
      </c>
    </row>
    <row r="217" s="2" customFormat="1">
      <c r="A217" s="40"/>
      <c r="B217" s="41"/>
      <c r="C217" s="42"/>
      <c r="D217" s="211" t="s">
        <v>128</v>
      </c>
      <c r="E217" s="42"/>
      <c r="F217" s="212" t="s">
        <v>381</v>
      </c>
      <c r="G217" s="42"/>
      <c r="H217" s="42"/>
      <c r="I217" s="213"/>
      <c r="J217" s="42"/>
      <c r="K217" s="42"/>
      <c r="L217" s="46"/>
      <c r="M217" s="214"/>
      <c r="N217" s="21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128</v>
      </c>
      <c r="AU217" s="19" t="s">
        <v>84</v>
      </c>
    </row>
    <row r="218" s="13" customFormat="1">
      <c r="A218" s="13"/>
      <c r="B218" s="240"/>
      <c r="C218" s="241"/>
      <c r="D218" s="211" t="s">
        <v>197</v>
      </c>
      <c r="E218" s="241"/>
      <c r="F218" s="243" t="s">
        <v>384</v>
      </c>
      <c r="G218" s="241"/>
      <c r="H218" s="244">
        <v>0.315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197</v>
      </c>
      <c r="AU218" s="250" t="s">
        <v>84</v>
      </c>
      <c r="AV218" s="13" t="s">
        <v>84</v>
      </c>
      <c r="AW218" s="13" t="s">
        <v>4</v>
      </c>
      <c r="AX218" s="13" t="s">
        <v>82</v>
      </c>
      <c r="AY218" s="250" t="s">
        <v>120</v>
      </c>
    </row>
    <row r="219" s="2" customFormat="1" ht="16.5" customHeight="1">
      <c r="A219" s="40"/>
      <c r="B219" s="41"/>
      <c r="C219" s="198" t="s">
        <v>385</v>
      </c>
      <c r="D219" s="198" t="s">
        <v>121</v>
      </c>
      <c r="E219" s="199" t="s">
        <v>386</v>
      </c>
      <c r="F219" s="200" t="s">
        <v>387</v>
      </c>
      <c r="G219" s="201" t="s">
        <v>193</v>
      </c>
      <c r="H219" s="202">
        <v>1</v>
      </c>
      <c r="I219" s="203"/>
      <c r="J219" s="204">
        <f>ROUND(I219*H219,2)</f>
        <v>0</v>
      </c>
      <c r="K219" s="200" t="s">
        <v>125</v>
      </c>
      <c r="L219" s="46"/>
      <c r="M219" s="205" t="s">
        <v>19</v>
      </c>
      <c r="N219" s="206" t="s">
        <v>45</v>
      </c>
      <c r="O219" s="86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09" t="s">
        <v>148</v>
      </c>
      <c r="AT219" s="209" t="s">
        <v>121</v>
      </c>
      <c r="AU219" s="209" t="s">
        <v>84</v>
      </c>
      <c r="AY219" s="19" t="s">
        <v>120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9" t="s">
        <v>82</v>
      </c>
      <c r="BK219" s="210">
        <f>ROUND(I219*H219,2)</f>
        <v>0</v>
      </c>
      <c r="BL219" s="19" t="s">
        <v>148</v>
      </c>
      <c r="BM219" s="209" t="s">
        <v>388</v>
      </c>
    </row>
    <row r="220" s="2" customFormat="1">
      <c r="A220" s="40"/>
      <c r="B220" s="41"/>
      <c r="C220" s="42"/>
      <c r="D220" s="211" t="s">
        <v>128</v>
      </c>
      <c r="E220" s="42"/>
      <c r="F220" s="212" t="s">
        <v>389</v>
      </c>
      <c r="G220" s="42"/>
      <c r="H220" s="42"/>
      <c r="I220" s="213"/>
      <c r="J220" s="42"/>
      <c r="K220" s="42"/>
      <c r="L220" s="46"/>
      <c r="M220" s="214"/>
      <c r="N220" s="21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128</v>
      </c>
      <c r="AU220" s="19" t="s">
        <v>84</v>
      </c>
    </row>
    <row r="221" s="2" customFormat="1">
      <c r="A221" s="40"/>
      <c r="B221" s="41"/>
      <c r="C221" s="42"/>
      <c r="D221" s="216" t="s">
        <v>130</v>
      </c>
      <c r="E221" s="42"/>
      <c r="F221" s="217" t="s">
        <v>390</v>
      </c>
      <c r="G221" s="42"/>
      <c r="H221" s="42"/>
      <c r="I221" s="213"/>
      <c r="J221" s="42"/>
      <c r="K221" s="42"/>
      <c r="L221" s="46"/>
      <c r="M221" s="214"/>
      <c r="N221" s="21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130</v>
      </c>
      <c r="AU221" s="19" t="s">
        <v>84</v>
      </c>
    </row>
    <row r="222" s="2" customFormat="1" ht="16.5" customHeight="1">
      <c r="A222" s="40"/>
      <c r="B222" s="41"/>
      <c r="C222" s="230" t="s">
        <v>391</v>
      </c>
      <c r="D222" s="230" t="s">
        <v>152</v>
      </c>
      <c r="E222" s="231" t="s">
        <v>392</v>
      </c>
      <c r="F222" s="232" t="s">
        <v>393</v>
      </c>
      <c r="G222" s="233" t="s">
        <v>193</v>
      </c>
      <c r="H222" s="234">
        <v>1</v>
      </c>
      <c r="I222" s="235"/>
      <c r="J222" s="236">
        <f>ROUND(I222*H222,2)</f>
        <v>0</v>
      </c>
      <c r="K222" s="232" t="s">
        <v>125</v>
      </c>
      <c r="L222" s="237"/>
      <c r="M222" s="238" t="s">
        <v>19</v>
      </c>
      <c r="N222" s="239" t="s">
        <v>45</v>
      </c>
      <c r="O222" s="86"/>
      <c r="P222" s="207">
        <f>O222*H222</f>
        <v>0</v>
      </c>
      <c r="Q222" s="207">
        <v>0.017180000000000001</v>
      </c>
      <c r="R222" s="207">
        <f>Q222*H222</f>
        <v>0.017180000000000001</v>
      </c>
      <c r="S222" s="207">
        <v>0</v>
      </c>
      <c r="T222" s="20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09" t="s">
        <v>156</v>
      </c>
      <c r="AT222" s="209" t="s">
        <v>152</v>
      </c>
      <c r="AU222" s="209" t="s">
        <v>84</v>
      </c>
      <c r="AY222" s="19" t="s">
        <v>120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9" t="s">
        <v>82</v>
      </c>
      <c r="BK222" s="210">
        <f>ROUND(I222*H222,2)</f>
        <v>0</v>
      </c>
      <c r="BL222" s="19" t="s">
        <v>148</v>
      </c>
      <c r="BM222" s="209" t="s">
        <v>394</v>
      </c>
    </row>
    <row r="223" s="2" customFormat="1">
      <c r="A223" s="40"/>
      <c r="B223" s="41"/>
      <c r="C223" s="42"/>
      <c r="D223" s="211" t="s">
        <v>128</v>
      </c>
      <c r="E223" s="42"/>
      <c r="F223" s="212" t="s">
        <v>393</v>
      </c>
      <c r="G223" s="42"/>
      <c r="H223" s="42"/>
      <c r="I223" s="213"/>
      <c r="J223" s="42"/>
      <c r="K223" s="42"/>
      <c r="L223" s="46"/>
      <c r="M223" s="214"/>
      <c r="N223" s="21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128</v>
      </c>
      <c r="AU223" s="19" t="s">
        <v>84</v>
      </c>
    </row>
    <row r="224" s="2" customFormat="1" ht="16.5" customHeight="1">
      <c r="A224" s="40"/>
      <c r="B224" s="41"/>
      <c r="C224" s="198" t="s">
        <v>395</v>
      </c>
      <c r="D224" s="198" t="s">
        <v>121</v>
      </c>
      <c r="E224" s="199" t="s">
        <v>396</v>
      </c>
      <c r="F224" s="200" t="s">
        <v>397</v>
      </c>
      <c r="G224" s="201" t="s">
        <v>341</v>
      </c>
      <c r="H224" s="202">
        <v>769</v>
      </c>
      <c r="I224" s="203"/>
      <c r="J224" s="204">
        <f>ROUND(I224*H224,2)</f>
        <v>0</v>
      </c>
      <c r="K224" s="200" t="s">
        <v>125</v>
      </c>
      <c r="L224" s="46"/>
      <c r="M224" s="205" t="s">
        <v>19</v>
      </c>
      <c r="N224" s="206" t="s">
        <v>45</v>
      </c>
      <c r="O224" s="86"/>
      <c r="P224" s="207">
        <f>O224*H224</f>
        <v>0</v>
      </c>
      <c r="Q224" s="207">
        <v>0.00123</v>
      </c>
      <c r="R224" s="207">
        <f>Q224*H224</f>
        <v>0.94586999999999999</v>
      </c>
      <c r="S224" s="207">
        <v>0</v>
      </c>
      <c r="T224" s="20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09" t="s">
        <v>148</v>
      </c>
      <c r="AT224" s="209" t="s">
        <v>121</v>
      </c>
      <c r="AU224" s="209" t="s">
        <v>84</v>
      </c>
      <c r="AY224" s="19" t="s">
        <v>120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9" t="s">
        <v>82</v>
      </c>
      <c r="BK224" s="210">
        <f>ROUND(I224*H224,2)</f>
        <v>0</v>
      </c>
      <c r="BL224" s="19" t="s">
        <v>148</v>
      </c>
      <c r="BM224" s="209" t="s">
        <v>398</v>
      </c>
    </row>
    <row r="225" s="2" customFormat="1">
      <c r="A225" s="40"/>
      <c r="B225" s="41"/>
      <c r="C225" s="42"/>
      <c r="D225" s="211" t="s">
        <v>128</v>
      </c>
      <c r="E225" s="42"/>
      <c r="F225" s="212" t="s">
        <v>399</v>
      </c>
      <c r="G225" s="42"/>
      <c r="H225" s="42"/>
      <c r="I225" s="213"/>
      <c r="J225" s="42"/>
      <c r="K225" s="42"/>
      <c r="L225" s="46"/>
      <c r="M225" s="214"/>
      <c r="N225" s="215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128</v>
      </c>
      <c r="AU225" s="19" t="s">
        <v>84</v>
      </c>
    </row>
    <row r="226" s="2" customFormat="1">
      <c r="A226" s="40"/>
      <c r="B226" s="41"/>
      <c r="C226" s="42"/>
      <c r="D226" s="216" t="s">
        <v>130</v>
      </c>
      <c r="E226" s="42"/>
      <c r="F226" s="217" t="s">
        <v>400</v>
      </c>
      <c r="G226" s="42"/>
      <c r="H226" s="42"/>
      <c r="I226" s="213"/>
      <c r="J226" s="42"/>
      <c r="K226" s="42"/>
      <c r="L226" s="46"/>
      <c r="M226" s="214"/>
      <c r="N226" s="21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130</v>
      </c>
      <c r="AU226" s="19" t="s">
        <v>84</v>
      </c>
    </row>
    <row r="227" s="2" customFormat="1" ht="16.5" customHeight="1">
      <c r="A227" s="40"/>
      <c r="B227" s="41"/>
      <c r="C227" s="230" t="s">
        <v>401</v>
      </c>
      <c r="D227" s="230" t="s">
        <v>152</v>
      </c>
      <c r="E227" s="231" t="s">
        <v>380</v>
      </c>
      <c r="F227" s="232" t="s">
        <v>381</v>
      </c>
      <c r="G227" s="233" t="s">
        <v>382</v>
      </c>
      <c r="H227" s="234">
        <v>16.202000000000002</v>
      </c>
      <c r="I227" s="235"/>
      <c r="J227" s="236">
        <f>ROUND(I227*H227,2)</f>
        <v>0</v>
      </c>
      <c r="K227" s="232" t="s">
        <v>19</v>
      </c>
      <c r="L227" s="237"/>
      <c r="M227" s="238" t="s">
        <v>19</v>
      </c>
      <c r="N227" s="239" t="s">
        <v>45</v>
      </c>
      <c r="O227" s="86"/>
      <c r="P227" s="207">
        <f>O227*H227</f>
        <v>0</v>
      </c>
      <c r="Q227" s="207">
        <v>0.65000000000000002</v>
      </c>
      <c r="R227" s="207">
        <f>Q227*H227</f>
        <v>10.531300000000002</v>
      </c>
      <c r="S227" s="207">
        <v>0</v>
      </c>
      <c r="T227" s="20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09" t="s">
        <v>156</v>
      </c>
      <c r="AT227" s="209" t="s">
        <v>152</v>
      </c>
      <c r="AU227" s="209" t="s">
        <v>84</v>
      </c>
      <c r="AY227" s="19" t="s">
        <v>120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9" t="s">
        <v>82</v>
      </c>
      <c r="BK227" s="210">
        <f>ROUND(I227*H227,2)</f>
        <v>0</v>
      </c>
      <c r="BL227" s="19" t="s">
        <v>148</v>
      </c>
      <c r="BM227" s="209" t="s">
        <v>402</v>
      </c>
    </row>
    <row r="228" s="2" customFormat="1">
      <c r="A228" s="40"/>
      <c r="B228" s="41"/>
      <c r="C228" s="42"/>
      <c r="D228" s="211" t="s">
        <v>128</v>
      </c>
      <c r="E228" s="42"/>
      <c r="F228" s="212" t="s">
        <v>381</v>
      </c>
      <c r="G228" s="42"/>
      <c r="H228" s="42"/>
      <c r="I228" s="213"/>
      <c r="J228" s="42"/>
      <c r="K228" s="42"/>
      <c r="L228" s="46"/>
      <c r="M228" s="214"/>
      <c r="N228" s="21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128</v>
      </c>
      <c r="AU228" s="19" t="s">
        <v>84</v>
      </c>
    </row>
    <row r="229" s="15" customFormat="1">
      <c r="A229" s="15"/>
      <c r="B229" s="262"/>
      <c r="C229" s="263"/>
      <c r="D229" s="211" t="s">
        <v>197</v>
      </c>
      <c r="E229" s="264" t="s">
        <v>19</v>
      </c>
      <c r="F229" s="265" t="s">
        <v>403</v>
      </c>
      <c r="G229" s="263"/>
      <c r="H229" s="264" t="s">
        <v>19</v>
      </c>
      <c r="I229" s="266"/>
      <c r="J229" s="263"/>
      <c r="K229" s="263"/>
      <c r="L229" s="267"/>
      <c r="M229" s="268"/>
      <c r="N229" s="269"/>
      <c r="O229" s="269"/>
      <c r="P229" s="269"/>
      <c r="Q229" s="269"/>
      <c r="R229" s="269"/>
      <c r="S229" s="269"/>
      <c r="T229" s="27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1" t="s">
        <v>197</v>
      </c>
      <c r="AU229" s="271" t="s">
        <v>84</v>
      </c>
      <c r="AV229" s="15" t="s">
        <v>82</v>
      </c>
      <c r="AW229" s="15" t="s">
        <v>35</v>
      </c>
      <c r="AX229" s="15" t="s">
        <v>74</v>
      </c>
      <c r="AY229" s="271" t="s">
        <v>120</v>
      </c>
    </row>
    <row r="230" s="13" customFormat="1">
      <c r="A230" s="13"/>
      <c r="B230" s="240"/>
      <c r="C230" s="241"/>
      <c r="D230" s="211" t="s">
        <v>197</v>
      </c>
      <c r="E230" s="242" t="s">
        <v>19</v>
      </c>
      <c r="F230" s="243" t="s">
        <v>404</v>
      </c>
      <c r="G230" s="241"/>
      <c r="H230" s="244">
        <v>16.202000000000002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197</v>
      </c>
      <c r="AU230" s="250" t="s">
        <v>84</v>
      </c>
      <c r="AV230" s="13" t="s">
        <v>84</v>
      </c>
      <c r="AW230" s="13" t="s">
        <v>35</v>
      </c>
      <c r="AX230" s="13" t="s">
        <v>82</v>
      </c>
      <c r="AY230" s="250" t="s">
        <v>120</v>
      </c>
    </row>
    <row r="231" s="11" customFormat="1" ht="22.8" customHeight="1">
      <c r="A231" s="11"/>
      <c r="B231" s="184"/>
      <c r="C231" s="185"/>
      <c r="D231" s="186" t="s">
        <v>73</v>
      </c>
      <c r="E231" s="228" t="s">
        <v>405</v>
      </c>
      <c r="F231" s="228" t="s">
        <v>406</v>
      </c>
      <c r="G231" s="185"/>
      <c r="H231" s="185"/>
      <c r="I231" s="188"/>
      <c r="J231" s="229">
        <f>BK231</f>
        <v>0</v>
      </c>
      <c r="K231" s="185"/>
      <c r="L231" s="190"/>
      <c r="M231" s="191"/>
      <c r="N231" s="192"/>
      <c r="O231" s="192"/>
      <c r="P231" s="193">
        <f>SUM(P232:P234)</f>
        <v>0</v>
      </c>
      <c r="Q231" s="192"/>
      <c r="R231" s="193">
        <f>SUM(R232:R234)</f>
        <v>0</v>
      </c>
      <c r="S231" s="192"/>
      <c r="T231" s="194">
        <f>SUM(T232:T234)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195" t="s">
        <v>82</v>
      </c>
      <c r="AT231" s="196" t="s">
        <v>73</v>
      </c>
      <c r="AU231" s="196" t="s">
        <v>82</v>
      </c>
      <c r="AY231" s="195" t="s">
        <v>120</v>
      </c>
      <c r="BK231" s="197">
        <f>SUM(BK232:BK234)</f>
        <v>0</v>
      </c>
    </row>
    <row r="232" s="2" customFormat="1" ht="16.5" customHeight="1">
      <c r="A232" s="40"/>
      <c r="B232" s="41"/>
      <c r="C232" s="198" t="s">
        <v>407</v>
      </c>
      <c r="D232" s="198" t="s">
        <v>121</v>
      </c>
      <c r="E232" s="199" t="s">
        <v>408</v>
      </c>
      <c r="F232" s="200" t="s">
        <v>409</v>
      </c>
      <c r="G232" s="201" t="s">
        <v>361</v>
      </c>
      <c r="H232" s="202">
        <v>33.526000000000003</v>
      </c>
      <c r="I232" s="203"/>
      <c r="J232" s="204">
        <f>ROUND(I232*H232,2)</f>
        <v>0</v>
      </c>
      <c r="K232" s="200" t="s">
        <v>125</v>
      </c>
      <c r="L232" s="46"/>
      <c r="M232" s="205" t="s">
        <v>19</v>
      </c>
      <c r="N232" s="206" t="s">
        <v>45</v>
      </c>
      <c r="O232" s="86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09" t="s">
        <v>148</v>
      </c>
      <c r="AT232" s="209" t="s">
        <v>121</v>
      </c>
      <c r="AU232" s="209" t="s">
        <v>84</v>
      </c>
      <c r="AY232" s="19" t="s">
        <v>120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9" t="s">
        <v>82</v>
      </c>
      <c r="BK232" s="210">
        <f>ROUND(I232*H232,2)</f>
        <v>0</v>
      </c>
      <c r="BL232" s="19" t="s">
        <v>148</v>
      </c>
      <c r="BM232" s="209" t="s">
        <v>410</v>
      </c>
    </row>
    <row r="233" s="2" customFormat="1">
      <c r="A233" s="40"/>
      <c r="B233" s="41"/>
      <c r="C233" s="42"/>
      <c r="D233" s="211" t="s">
        <v>128</v>
      </c>
      <c r="E233" s="42"/>
      <c r="F233" s="212" t="s">
        <v>411</v>
      </c>
      <c r="G233" s="42"/>
      <c r="H233" s="42"/>
      <c r="I233" s="213"/>
      <c r="J233" s="42"/>
      <c r="K233" s="42"/>
      <c r="L233" s="46"/>
      <c r="M233" s="214"/>
      <c r="N233" s="21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128</v>
      </c>
      <c r="AU233" s="19" t="s">
        <v>84</v>
      </c>
    </row>
    <row r="234" s="2" customFormat="1">
      <c r="A234" s="40"/>
      <c r="B234" s="41"/>
      <c r="C234" s="42"/>
      <c r="D234" s="216" t="s">
        <v>130</v>
      </c>
      <c r="E234" s="42"/>
      <c r="F234" s="217" t="s">
        <v>412</v>
      </c>
      <c r="G234" s="42"/>
      <c r="H234" s="42"/>
      <c r="I234" s="213"/>
      <c r="J234" s="42"/>
      <c r="K234" s="42"/>
      <c r="L234" s="46"/>
      <c r="M234" s="218"/>
      <c r="N234" s="219"/>
      <c r="O234" s="220"/>
      <c r="P234" s="220"/>
      <c r="Q234" s="220"/>
      <c r="R234" s="220"/>
      <c r="S234" s="220"/>
      <c r="T234" s="221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130</v>
      </c>
      <c r="AU234" s="19" t="s">
        <v>84</v>
      </c>
    </row>
    <row r="235" s="2" customFormat="1" ht="6.96" customHeight="1">
      <c r="A235" s="40"/>
      <c r="B235" s="61"/>
      <c r="C235" s="62"/>
      <c r="D235" s="62"/>
      <c r="E235" s="62"/>
      <c r="F235" s="62"/>
      <c r="G235" s="62"/>
      <c r="H235" s="62"/>
      <c r="I235" s="62"/>
      <c r="J235" s="62"/>
      <c r="K235" s="62"/>
      <c r="L235" s="46"/>
      <c r="M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</row>
  </sheetData>
  <sheetProtection sheet="1" autoFilter="0" formatColumns="0" formatRows="0" objects="1" scenarios="1" spinCount="100000" saltValue="qzynpdxmMC68q5MC2hN9dlP9cRV+zexdMoCJ0PK3TSgZ/0ZKPgnJ3AjZB6WwPCxu/LlpMIUCw2XIQrM6tCxspQ==" hashValue="7kbkJQ3oyKMTCJmjXu4/7phTf0cyMRMeXQD/VP3bQpMbdU245LGgJe27gOFl7Ue1VZ7CPxwOqHfP4Wmxjo2ngw==" algorithmName="SHA-512" password="88A1"/>
  <autoFilter ref="C82:K23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2/181451121"/>
    <hyperlink ref="F97" r:id="rId2" display="https://podminky.urs.cz/item/CS_URS_2022_02/183403151"/>
    <hyperlink ref="F100" r:id="rId3" display="https://podminky.urs.cz/item/CS_URS_2022_02/183403152"/>
    <hyperlink ref="F103" r:id="rId4" display="https://podminky.urs.cz/item/CS_URS_2022_02/183403161"/>
    <hyperlink ref="F106" r:id="rId5" display="https://podminky.urs.cz/item/CS_URS_2022_02/183551113"/>
    <hyperlink ref="F109" r:id="rId6" display="https://podminky.urs.cz/item/CS_URS_2022_02/183101113"/>
    <hyperlink ref="F113" r:id="rId7" display="https://podminky.urs.cz/item/CS_URS_2022_02/183101114"/>
    <hyperlink ref="F117" r:id="rId8" display="https://podminky.urs.cz/item/CS_URS_2022_02/183101115"/>
    <hyperlink ref="F121" r:id="rId9" display="https://podminky.urs.cz/item/CS_URS_2022_02/183101115"/>
    <hyperlink ref="F125" r:id="rId10" display="https://podminky.urs.cz/item/CS_URS_2022_02/184102211"/>
    <hyperlink ref="F147" r:id="rId11" display="https://podminky.urs.cz/item/CS_URS_2022_02/184201111"/>
    <hyperlink ref="F163" r:id="rId12" display="https://podminky.urs.cz/item/CS_URS_2022_02/184102116"/>
    <hyperlink ref="F171" r:id="rId13" display="https://podminky.urs.cz/item/CS_URS_2022_02/184201112"/>
    <hyperlink ref="F181" r:id="rId14" display="https://podminky.urs.cz/item/CS_URS_2022_02/184215112"/>
    <hyperlink ref="F186" r:id="rId15" display="https://podminky.urs.cz/item/CS_URS_2022_02/184215132"/>
    <hyperlink ref="F195" r:id="rId16" display="https://podminky.urs.cz/item/CS_URS_2022_02/184813134"/>
    <hyperlink ref="F207" r:id="rId17" display="https://podminky.urs.cz/item/CS_URS_2022_02/185802114"/>
    <hyperlink ref="F214" r:id="rId18" display="https://podminky.urs.cz/item/CS_URS_2022_02/338951113"/>
    <hyperlink ref="F221" r:id="rId19" display="https://podminky.urs.cz/item/CS_URS_2022_02/348101330"/>
    <hyperlink ref="F226" r:id="rId20" display="https://podminky.urs.cz/item/CS_URS_2022_02/348951256"/>
    <hyperlink ref="F234" r:id="rId21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413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ROUND((SUM(BE82:BE169)),  2)</f>
        <v>0</v>
      </c>
      <c r="G33" s="40"/>
      <c r="H33" s="40"/>
      <c r="I33" s="150">
        <v>0.20999999999999999</v>
      </c>
      <c r="J33" s="149">
        <f>ROUND(((SUM(BE82:BE169))*I33),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ROUND((SUM(BF82:BF169)),  2)</f>
        <v>0</v>
      </c>
      <c r="G34" s="40"/>
      <c r="H34" s="40"/>
      <c r="I34" s="150">
        <v>0.14999999999999999</v>
      </c>
      <c r="J34" s="149">
        <f>ROUND(((SUM(BF82:BF169))*I34),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ROUND((SUM(BG82:BG169)),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ROUND((SUM(BH82:BH169)),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ROUND((SUM(BI82:BI169)),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02.1 - Povýsadbová péče 1.rok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139</v>
      </c>
      <c r="E61" s="225"/>
      <c r="F61" s="225"/>
      <c r="G61" s="225"/>
      <c r="H61" s="225"/>
      <c r="I61" s="225"/>
      <c r="J61" s="226">
        <f>J84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141</v>
      </c>
      <c r="E62" s="225"/>
      <c r="F62" s="225"/>
      <c r="G62" s="225"/>
      <c r="H62" s="225"/>
      <c r="I62" s="225"/>
      <c r="J62" s="226">
        <f>J166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PSZ včetně výkonu autorského dozoru v k.ú. Kouty u Poděbrad – LBC Blatnice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02.1 - Povýsadbová péče 1.rok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0.087720000000000006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142</v>
      </c>
      <c r="F83" s="187" t="s">
        <v>143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P84+P166</f>
        <v>0</v>
      </c>
      <c r="Q83" s="192"/>
      <c r="R83" s="193">
        <f>R84+R166</f>
        <v>0.087720000000000006</v>
      </c>
      <c r="S83" s="192"/>
      <c r="T83" s="194">
        <f>T84+T166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BK84+BK166</f>
        <v>0</v>
      </c>
    </row>
    <row r="84" s="11" customFormat="1" ht="22.8" customHeight="1">
      <c r="A84" s="11"/>
      <c r="B84" s="184"/>
      <c r="C84" s="185"/>
      <c r="D84" s="186" t="s">
        <v>73</v>
      </c>
      <c r="E84" s="228" t="s">
        <v>82</v>
      </c>
      <c r="F84" s="228" t="s">
        <v>144</v>
      </c>
      <c r="G84" s="185"/>
      <c r="H84" s="185"/>
      <c r="I84" s="188"/>
      <c r="J84" s="229">
        <f>BK84</f>
        <v>0</v>
      </c>
      <c r="K84" s="185"/>
      <c r="L84" s="190"/>
      <c r="M84" s="191"/>
      <c r="N84" s="192"/>
      <c r="O84" s="192"/>
      <c r="P84" s="193">
        <f>SUM(P85:P165)</f>
        <v>0</v>
      </c>
      <c r="Q84" s="192"/>
      <c r="R84" s="193">
        <f>SUM(R85:R165)</f>
        <v>0.087720000000000006</v>
      </c>
      <c r="S84" s="192"/>
      <c r="T84" s="194">
        <f>SUM(T85:T165)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SUM(BK85:BK165)</f>
        <v>0</v>
      </c>
    </row>
    <row r="85" s="2" customFormat="1" ht="21.75" customHeight="1">
      <c r="A85" s="40"/>
      <c r="B85" s="41"/>
      <c r="C85" s="198" t="s">
        <v>82</v>
      </c>
      <c r="D85" s="198" t="s">
        <v>121</v>
      </c>
      <c r="E85" s="199" t="s">
        <v>414</v>
      </c>
      <c r="F85" s="200" t="s">
        <v>415</v>
      </c>
      <c r="G85" s="201" t="s">
        <v>147</v>
      </c>
      <c r="H85" s="202">
        <v>92451</v>
      </c>
      <c r="I85" s="203"/>
      <c r="J85" s="204">
        <f>ROUND(I85*H85,2)</f>
        <v>0</v>
      </c>
      <c r="K85" s="200" t="s">
        <v>19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148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148</v>
      </c>
      <c r="BM85" s="209" t="s">
        <v>416</v>
      </c>
    </row>
    <row r="86" s="2" customFormat="1">
      <c r="A86" s="40"/>
      <c r="B86" s="41"/>
      <c r="C86" s="42"/>
      <c r="D86" s="211" t="s">
        <v>128</v>
      </c>
      <c r="E86" s="42"/>
      <c r="F86" s="212" t="s">
        <v>417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13" customFormat="1">
      <c r="A87" s="13"/>
      <c r="B87" s="240"/>
      <c r="C87" s="241"/>
      <c r="D87" s="211" t="s">
        <v>197</v>
      </c>
      <c r="E87" s="242" t="s">
        <v>19</v>
      </c>
      <c r="F87" s="243" t="s">
        <v>418</v>
      </c>
      <c r="G87" s="241"/>
      <c r="H87" s="244">
        <v>92451</v>
      </c>
      <c r="I87" s="245"/>
      <c r="J87" s="241"/>
      <c r="K87" s="241"/>
      <c r="L87" s="246"/>
      <c r="M87" s="247"/>
      <c r="N87" s="248"/>
      <c r="O87" s="248"/>
      <c r="P87" s="248"/>
      <c r="Q87" s="248"/>
      <c r="R87" s="248"/>
      <c r="S87" s="248"/>
      <c r="T87" s="24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50" t="s">
        <v>197</v>
      </c>
      <c r="AU87" s="250" t="s">
        <v>84</v>
      </c>
      <c r="AV87" s="13" t="s">
        <v>84</v>
      </c>
      <c r="AW87" s="13" t="s">
        <v>35</v>
      </c>
      <c r="AX87" s="13" t="s">
        <v>82</v>
      </c>
      <c r="AY87" s="250" t="s">
        <v>120</v>
      </c>
    </row>
    <row r="88" s="2" customFormat="1" ht="21.75" customHeight="1">
      <c r="A88" s="40"/>
      <c r="B88" s="41"/>
      <c r="C88" s="198" t="s">
        <v>84</v>
      </c>
      <c r="D88" s="198" t="s">
        <v>121</v>
      </c>
      <c r="E88" s="199" t="s">
        <v>191</v>
      </c>
      <c r="F88" s="200" t="s">
        <v>192</v>
      </c>
      <c r="G88" s="201" t="s">
        <v>193</v>
      </c>
      <c r="H88" s="202">
        <v>141</v>
      </c>
      <c r="I88" s="203"/>
      <c r="J88" s="204">
        <f>ROUND(I88*H88,2)</f>
        <v>0</v>
      </c>
      <c r="K88" s="200" t="s">
        <v>125</v>
      </c>
      <c r="L88" s="46"/>
      <c r="M88" s="205" t="s">
        <v>19</v>
      </c>
      <c r="N88" s="206" t="s">
        <v>45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148</v>
      </c>
      <c r="AT88" s="209" t="s">
        <v>121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148</v>
      </c>
      <c r="BM88" s="209" t="s">
        <v>419</v>
      </c>
    </row>
    <row r="89" s="2" customFormat="1">
      <c r="A89" s="40"/>
      <c r="B89" s="41"/>
      <c r="C89" s="42"/>
      <c r="D89" s="211" t="s">
        <v>128</v>
      </c>
      <c r="E89" s="42"/>
      <c r="F89" s="212" t="s">
        <v>195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84</v>
      </c>
    </row>
    <row r="90" s="2" customFormat="1">
      <c r="A90" s="40"/>
      <c r="B90" s="41"/>
      <c r="C90" s="42"/>
      <c r="D90" s="216" t="s">
        <v>130</v>
      </c>
      <c r="E90" s="42"/>
      <c r="F90" s="217" t="s">
        <v>196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130</v>
      </c>
      <c r="AU90" s="19" t="s">
        <v>84</v>
      </c>
    </row>
    <row r="91" s="13" customFormat="1">
      <c r="A91" s="13"/>
      <c r="B91" s="240"/>
      <c r="C91" s="241"/>
      <c r="D91" s="211" t="s">
        <v>197</v>
      </c>
      <c r="E91" s="242" t="s">
        <v>19</v>
      </c>
      <c r="F91" s="243" t="s">
        <v>420</v>
      </c>
      <c r="G91" s="241"/>
      <c r="H91" s="244">
        <v>141</v>
      </c>
      <c r="I91" s="245"/>
      <c r="J91" s="241"/>
      <c r="K91" s="241"/>
      <c r="L91" s="246"/>
      <c r="M91" s="247"/>
      <c r="N91" s="248"/>
      <c r="O91" s="248"/>
      <c r="P91" s="248"/>
      <c r="Q91" s="248"/>
      <c r="R91" s="248"/>
      <c r="S91" s="248"/>
      <c r="T91" s="24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50" t="s">
        <v>197</v>
      </c>
      <c r="AU91" s="250" t="s">
        <v>84</v>
      </c>
      <c r="AV91" s="13" t="s">
        <v>84</v>
      </c>
      <c r="AW91" s="13" t="s">
        <v>35</v>
      </c>
      <c r="AX91" s="13" t="s">
        <v>82</v>
      </c>
      <c r="AY91" s="250" t="s">
        <v>120</v>
      </c>
    </row>
    <row r="92" s="2" customFormat="1" ht="21.75" customHeight="1">
      <c r="A92" s="40"/>
      <c r="B92" s="41"/>
      <c r="C92" s="198" t="s">
        <v>158</v>
      </c>
      <c r="D92" s="198" t="s">
        <v>121</v>
      </c>
      <c r="E92" s="199" t="s">
        <v>200</v>
      </c>
      <c r="F92" s="200" t="s">
        <v>201</v>
      </c>
      <c r="G92" s="201" t="s">
        <v>193</v>
      </c>
      <c r="H92" s="202">
        <v>214</v>
      </c>
      <c r="I92" s="203"/>
      <c r="J92" s="204">
        <f>ROUND(I92*H92,2)</f>
        <v>0</v>
      </c>
      <c r="K92" s="200" t="s">
        <v>125</v>
      </c>
      <c r="L92" s="46"/>
      <c r="M92" s="205" t="s">
        <v>19</v>
      </c>
      <c r="N92" s="206" t="s">
        <v>45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148</v>
      </c>
      <c r="AT92" s="209" t="s">
        <v>121</v>
      </c>
      <c r="AU92" s="209" t="s">
        <v>84</v>
      </c>
      <c r="AY92" s="19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9" t="s">
        <v>82</v>
      </c>
      <c r="BK92" s="210">
        <f>ROUND(I92*H92,2)</f>
        <v>0</v>
      </c>
      <c r="BL92" s="19" t="s">
        <v>148</v>
      </c>
      <c r="BM92" s="209" t="s">
        <v>421</v>
      </c>
    </row>
    <row r="93" s="2" customFormat="1">
      <c r="A93" s="40"/>
      <c r="B93" s="41"/>
      <c r="C93" s="42"/>
      <c r="D93" s="211" t="s">
        <v>128</v>
      </c>
      <c r="E93" s="42"/>
      <c r="F93" s="212" t="s">
        <v>203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128</v>
      </c>
      <c r="AU93" s="19" t="s">
        <v>84</v>
      </c>
    </row>
    <row r="94" s="2" customFormat="1">
      <c r="A94" s="40"/>
      <c r="B94" s="41"/>
      <c r="C94" s="42"/>
      <c r="D94" s="216" t="s">
        <v>130</v>
      </c>
      <c r="E94" s="42"/>
      <c r="F94" s="217" t="s">
        <v>204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84</v>
      </c>
    </row>
    <row r="95" s="13" customFormat="1">
      <c r="A95" s="13"/>
      <c r="B95" s="240"/>
      <c r="C95" s="241"/>
      <c r="D95" s="211" t="s">
        <v>197</v>
      </c>
      <c r="E95" s="242" t="s">
        <v>19</v>
      </c>
      <c r="F95" s="243" t="s">
        <v>422</v>
      </c>
      <c r="G95" s="241"/>
      <c r="H95" s="244">
        <v>214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0" t="s">
        <v>197</v>
      </c>
      <c r="AU95" s="250" t="s">
        <v>84</v>
      </c>
      <c r="AV95" s="13" t="s">
        <v>84</v>
      </c>
      <c r="AW95" s="13" t="s">
        <v>35</v>
      </c>
      <c r="AX95" s="13" t="s">
        <v>82</v>
      </c>
      <c r="AY95" s="250" t="s">
        <v>120</v>
      </c>
    </row>
    <row r="96" s="2" customFormat="1" ht="21.75" customHeight="1">
      <c r="A96" s="40"/>
      <c r="B96" s="41"/>
      <c r="C96" s="198" t="s">
        <v>148</v>
      </c>
      <c r="D96" s="198" t="s">
        <v>121</v>
      </c>
      <c r="E96" s="199" t="s">
        <v>207</v>
      </c>
      <c r="F96" s="200" t="s">
        <v>208</v>
      </c>
      <c r="G96" s="201" t="s">
        <v>193</v>
      </c>
      <c r="H96" s="202">
        <v>1</v>
      </c>
      <c r="I96" s="203"/>
      <c r="J96" s="204">
        <f>ROUND(I96*H96,2)</f>
        <v>0</v>
      </c>
      <c r="K96" s="200" t="s">
        <v>125</v>
      </c>
      <c r="L96" s="46"/>
      <c r="M96" s="205" t="s">
        <v>19</v>
      </c>
      <c r="N96" s="206" t="s">
        <v>45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148</v>
      </c>
      <c r="AT96" s="209" t="s">
        <v>121</v>
      </c>
      <c r="AU96" s="209" t="s">
        <v>84</v>
      </c>
      <c r="AY96" s="19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9" t="s">
        <v>82</v>
      </c>
      <c r="BK96" s="210">
        <f>ROUND(I96*H96,2)</f>
        <v>0</v>
      </c>
      <c r="BL96" s="19" t="s">
        <v>148</v>
      </c>
      <c r="BM96" s="209" t="s">
        <v>423</v>
      </c>
    </row>
    <row r="97" s="2" customFormat="1">
      <c r="A97" s="40"/>
      <c r="B97" s="41"/>
      <c r="C97" s="42"/>
      <c r="D97" s="211" t="s">
        <v>128</v>
      </c>
      <c r="E97" s="42"/>
      <c r="F97" s="212" t="s">
        <v>210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128</v>
      </c>
      <c r="AU97" s="19" t="s">
        <v>84</v>
      </c>
    </row>
    <row r="98" s="2" customFormat="1">
      <c r="A98" s="40"/>
      <c r="B98" s="41"/>
      <c r="C98" s="42"/>
      <c r="D98" s="216" t="s">
        <v>130</v>
      </c>
      <c r="E98" s="42"/>
      <c r="F98" s="217" t="s">
        <v>211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84</v>
      </c>
    </row>
    <row r="99" s="13" customFormat="1">
      <c r="A99" s="13"/>
      <c r="B99" s="240"/>
      <c r="C99" s="241"/>
      <c r="D99" s="211" t="s">
        <v>197</v>
      </c>
      <c r="E99" s="242" t="s">
        <v>19</v>
      </c>
      <c r="F99" s="243" t="s">
        <v>424</v>
      </c>
      <c r="G99" s="241"/>
      <c r="H99" s="244">
        <v>1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0" t="s">
        <v>197</v>
      </c>
      <c r="AU99" s="250" t="s">
        <v>84</v>
      </c>
      <c r="AV99" s="13" t="s">
        <v>84</v>
      </c>
      <c r="AW99" s="13" t="s">
        <v>35</v>
      </c>
      <c r="AX99" s="13" t="s">
        <v>82</v>
      </c>
      <c r="AY99" s="250" t="s">
        <v>120</v>
      </c>
    </row>
    <row r="100" s="2" customFormat="1" ht="21.75" customHeight="1">
      <c r="A100" s="40"/>
      <c r="B100" s="41"/>
      <c r="C100" s="198" t="s">
        <v>119</v>
      </c>
      <c r="D100" s="198" t="s">
        <v>121</v>
      </c>
      <c r="E100" s="199" t="s">
        <v>207</v>
      </c>
      <c r="F100" s="200" t="s">
        <v>208</v>
      </c>
      <c r="G100" s="201" t="s">
        <v>193</v>
      </c>
      <c r="H100" s="202">
        <v>1</v>
      </c>
      <c r="I100" s="203"/>
      <c r="J100" s="204">
        <f>ROUND(I100*H100,2)</f>
        <v>0</v>
      </c>
      <c r="K100" s="200" t="s">
        <v>125</v>
      </c>
      <c r="L100" s="46"/>
      <c r="M100" s="205" t="s">
        <v>19</v>
      </c>
      <c r="N100" s="206" t="s">
        <v>45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148</v>
      </c>
      <c r="AT100" s="209" t="s">
        <v>121</v>
      </c>
      <c r="AU100" s="209" t="s">
        <v>84</v>
      </c>
      <c r="AY100" s="19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82</v>
      </c>
      <c r="BK100" s="210">
        <f>ROUND(I100*H100,2)</f>
        <v>0</v>
      </c>
      <c r="BL100" s="19" t="s">
        <v>148</v>
      </c>
      <c r="BM100" s="209" t="s">
        <v>425</v>
      </c>
    </row>
    <row r="101" s="2" customFormat="1">
      <c r="A101" s="40"/>
      <c r="B101" s="41"/>
      <c r="C101" s="42"/>
      <c r="D101" s="211" t="s">
        <v>128</v>
      </c>
      <c r="E101" s="42"/>
      <c r="F101" s="212" t="s">
        <v>210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84</v>
      </c>
    </row>
    <row r="102" s="2" customFormat="1">
      <c r="A102" s="40"/>
      <c r="B102" s="41"/>
      <c r="C102" s="42"/>
      <c r="D102" s="216" t="s">
        <v>130</v>
      </c>
      <c r="E102" s="42"/>
      <c r="F102" s="217" t="s">
        <v>211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130</v>
      </c>
      <c r="AU102" s="19" t="s">
        <v>84</v>
      </c>
    </row>
    <row r="103" s="13" customFormat="1">
      <c r="A103" s="13"/>
      <c r="B103" s="240"/>
      <c r="C103" s="241"/>
      <c r="D103" s="211" t="s">
        <v>197</v>
      </c>
      <c r="E103" s="242" t="s">
        <v>19</v>
      </c>
      <c r="F103" s="243" t="s">
        <v>426</v>
      </c>
      <c r="G103" s="241"/>
      <c r="H103" s="244">
        <v>1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0" t="s">
        <v>197</v>
      </c>
      <c r="AU103" s="250" t="s">
        <v>84</v>
      </c>
      <c r="AV103" s="13" t="s">
        <v>84</v>
      </c>
      <c r="AW103" s="13" t="s">
        <v>35</v>
      </c>
      <c r="AX103" s="13" t="s">
        <v>82</v>
      </c>
      <c r="AY103" s="250" t="s">
        <v>120</v>
      </c>
    </row>
    <row r="104" s="2" customFormat="1" ht="16.5" customHeight="1">
      <c r="A104" s="40"/>
      <c r="B104" s="41"/>
      <c r="C104" s="198" t="s">
        <v>172</v>
      </c>
      <c r="D104" s="198" t="s">
        <v>121</v>
      </c>
      <c r="E104" s="199" t="s">
        <v>427</v>
      </c>
      <c r="F104" s="200" t="s">
        <v>428</v>
      </c>
      <c r="G104" s="201" t="s">
        <v>193</v>
      </c>
      <c r="H104" s="202">
        <v>1</v>
      </c>
      <c r="I104" s="203"/>
      <c r="J104" s="204">
        <f>ROUND(I104*H104,2)</f>
        <v>0</v>
      </c>
      <c r="K104" s="200" t="s">
        <v>125</v>
      </c>
      <c r="L104" s="46"/>
      <c r="M104" s="205" t="s">
        <v>19</v>
      </c>
      <c r="N104" s="206" t="s">
        <v>45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148</v>
      </c>
      <c r="AT104" s="209" t="s">
        <v>121</v>
      </c>
      <c r="AU104" s="209" t="s">
        <v>84</v>
      </c>
      <c r="AY104" s="19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9" t="s">
        <v>82</v>
      </c>
      <c r="BK104" s="210">
        <f>ROUND(I104*H104,2)</f>
        <v>0</v>
      </c>
      <c r="BL104" s="19" t="s">
        <v>148</v>
      </c>
      <c r="BM104" s="209" t="s">
        <v>429</v>
      </c>
    </row>
    <row r="105" s="2" customFormat="1">
      <c r="A105" s="40"/>
      <c r="B105" s="41"/>
      <c r="C105" s="42"/>
      <c r="D105" s="211" t="s">
        <v>128</v>
      </c>
      <c r="E105" s="42"/>
      <c r="F105" s="212" t="s">
        <v>430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128</v>
      </c>
      <c r="AU105" s="19" t="s">
        <v>84</v>
      </c>
    </row>
    <row r="106" s="2" customFormat="1">
      <c r="A106" s="40"/>
      <c r="B106" s="41"/>
      <c r="C106" s="42"/>
      <c r="D106" s="216" t="s">
        <v>130</v>
      </c>
      <c r="E106" s="42"/>
      <c r="F106" s="217" t="s">
        <v>431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130</v>
      </c>
      <c r="AU106" s="19" t="s">
        <v>84</v>
      </c>
    </row>
    <row r="107" s="13" customFormat="1">
      <c r="A107" s="13"/>
      <c r="B107" s="240"/>
      <c r="C107" s="241"/>
      <c r="D107" s="211" t="s">
        <v>197</v>
      </c>
      <c r="E107" s="242" t="s">
        <v>19</v>
      </c>
      <c r="F107" s="243" t="s">
        <v>426</v>
      </c>
      <c r="G107" s="241"/>
      <c r="H107" s="244">
        <v>1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0" t="s">
        <v>197</v>
      </c>
      <c r="AU107" s="250" t="s">
        <v>84</v>
      </c>
      <c r="AV107" s="13" t="s">
        <v>84</v>
      </c>
      <c r="AW107" s="13" t="s">
        <v>35</v>
      </c>
      <c r="AX107" s="13" t="s">
        <v>82</v>
      </c>
      <c r="AY107" s="250" t="s">
        <v>120</v>
      </c>
    </row>
    <row r="108" s="2" customFormat="1" ht="16.5" customHeight="1">
      <c r="A108" s="40"/>
      <c r="B108" s="41"/>
      <c r="C108" s="230" t="s">
        <v>178</v>
      </c>
      <c r="D108" s="230" t="s">
        <v>152</v>
      </c>
      <c r="E108" s="231" t="s">
        <v>316</v>
      </c>
      <c r="F108" s="232" t="s">
        <v>432</v>
      </c>
      <c r="G108" s="233" t="s">
        <v>193</v>
      </c>
      <c r="H108" s="234">
        <v>1</v>
      </c>
      <c r="I108" s="235"/>
      <c r="J108" s="236">
        <f>ROUND(I108*H108,2)</f>
        <v>0</v>
      </c>
      <c r="K108" s="232" t="s">
        <v>19</v>
      </c>
      <c r="L108" s="237"/>
      <c r="M108" s="238" t="s">
        <v>19</v>
      </c>
      <c r="N108" s="239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156</v>
      </c>
      <c r="AT108" s="209" t="s">
        <v>152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148</v>
      </c>
      <c r="BM108" s="209" t="s">
        <v>433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432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2" customFormat="1" ht="16.5" customHeight="1">
      <c r="A110" s="40"/>
      <c r="B110" s="41"/>
      <c r="C110" s="198" t="s">
        <v>156</v>
      </c>
      <c r="D110" s="198" t="s">
        <v>121</v>
      </c>
      <c r="E110" s="199" t="s">
        <v>288</v>
      </c>
      <c r="F110" s="200" t="s">
        <v>289</v>
      </c>
      <c r="G110" s="201" t="s">
        <v>193</v>
      </c>
      <c r="H110" s="202">
        <v>1</v>
      </c>
      <c r="I110" s="203"/>
      <c r="J110" s="204">
        <f>ROUND(I110*H110,2)</f>
        <v>0</v>
      </c>
      <c r="K110" s="200" t="s">
        <v>125</v>
      </c>
      <c r="L110" s="46"/>
      <c r="M110" s="205" t="s">
        <v>19</v>
      </c>
      <c r="N110" s="206" t="s">
        <v>45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148</v>
      </c>
      <c r="AT110" s="209" t="s">
        <v>121</v>
      </c>
      <c r="AU110" s="209" t="s">
        <v>84</v>
      </c>
      <c r="AY110" s="19" t="s">
        <v>120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9" t="s">
        <v>82</v>
      </c>
      <c r="BK110" s="210">
        <f>ROUND(I110*H110,2)</f>
        <v>0</v>
      </c>
      <c r="BL110" s="19" t="s">
        <v>148</v>
      </c>
      <c r="BM110" s="209" t="s">
        <v>434</v>
      </c>
    </row>
    <row r="111" s="2" customFormat="1">
      <c r="A111" s="40"/>
      <c r="B111" s="41"/>
      <c r="C111" s="42"/>
      <c r="D111" s="211" t="s">
        <v>128</v>
      </c>
      <c r="E111" s="42"/>
      <c r="F111" s="212" t="s">
        <v>291</v>
      </c>
      <c r="G111" s="42"/>
      <c r="H111" s="42"/>
      <c r="I111" s="213"/>
      <c r="J111" s="42"/>
      <c r="K111" s="42"/>
      <c r="L111" s="46"/>
      <c r="M111" s="214"/>
      <c r="N111" s="21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128</v>
      </c>
      <c r="AU111" s="19" t="s">
        <v>84</v>
      </c>
    </row>
    <row r="112" s="2" customFormat="1">
      <c r="A112" s="40"/>
      <c r="B112" s="41"/>
      <c r="C112" s="42"/>
      <c r="D112" s="216" t="s">
        <v>130</v>
      </c>
      <c r="E112" s="42"/>
      <c r="F112" s="217" t="s">
        <v>292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130</v>
      </c>
      <c r="AU112" s="19" t="s">
        <v>84</v>
      </c>
    </row>
    <row r="113" s="13" customFormat="1">
      <c r="A113" s="13"/>
      <c r="B113" s="240"/>
      <c r="C113" s="241"/>
      <c r="D113" s="211" t="s">
        <v>197</v>
      </c>
      <c r="E113" s="242" t="s">
        <v>19</v>
      </c>
      <c r="F113" s="243" t="s">
        <v>424</v>
      </c>
      <c r="G113" s="241"/>
      <c r="H113" s="244">
        <v>1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0" t="s">
        <v>197</v>
      </c>
      <c r="AU113" s="250" t="s">
        <v>84</v>
      </c>
      <c r="AV113" s="13" t="s">
        <v>84</v>
      </c>
      <c r="AW113" s="13" t="s">
        <v>35</v>
      </c>
      <c r="AX113" s="13" t="s">
        <v>82</v>
      </c>
      <c r="AY113" s="250" t="s">
        <v>120</v>
      </c>
    </row>
    <row r="114" s="2" customFormat="1" ht="16.5" customHeight="1">
      <c r="A114" s="40"/>
      <c r="B114" s="41"/>
      <c r="C114" s="230" t="s">
        <v>190</v>
      </c>
      <c r="D114" s="230" t="s">
        <v>152</v>
      </c>
      <c r="E114" s="231" t="s">
        <v>435</v>
      </c>
      <c r="F114" s="232" t="s">
        <v>436</v>
      </c>
      <c r="G114" s="233" t="s">
        <v>193</v>
      </c>
      <c r="H114" s="234">
        <v>1</v>
      </c>
      <c r="I114" s="235"/>
      <c r="J114" s="236">
        <f>ROUND(I114*H114,2)</f>
        <v>0</v>
      </c>
      <c r="K114" s="232" t="s">
        <v>19</v>
      </c>
      <c r="L114" s="237"/>
      <c r="M114" s="238" t="s">
        <v>19</v>
      </c>
      <c r="N114" s="239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156</v>
      </c>
      <c r="AT114" s="209" t="s">
        <v>152</v>
      </c>
      <c r="AU114" s="209" t="s">
        <v>84</v>
      </c>
      <c r="AY114" s="19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148</v>
      </c>
      <c r="BM114" s="209" t="s">
        <v>437</v>
      </c>
    </row>
    <row r="115" s="2" customFormat="1">
      <c r="A115" s="40"/>
      <c r="B115" s="41"/>
      <c r="C115" s="42"/>
      <c r="D115" s="211" t="s">
        <v>128</v>
      </c>
      <c r="E115" s="42"/>
      <c r="F115" s="212" t="s">
        <v>438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84</v>
      </c>
    </row>
    <row r="116" s="2" customFormat="1" ht="16.5" customHeight="1">
      <c r="A116" s="40"/>
      <c r="B116" s="41"/>
      <c r="C116" s="198" t="s">
        <v>199</v>
      </c>
      <c r="D116" s="198" t="s">
        <v>121</v>
      </c>
      <c r="E116" s="199" t="s">
        <v>217</v>
      </c>
      <c r="F116" s="200" t="s">
        <v>218</v>
      </c>
      <c r="G116" s="201" t="s">
        <v>193</v>
      </c>
      <c r="H116" s="202">
        <v>141</v>
      </c>
      <c r="I116" s="203"/>
      <c r="J116" s="204">
        <f>ROUND(I116*H116,2)</f>
        <v>0</v>
      </c>
      <c r="K116" s="200" t="s">
        <v>125</v>
      </c>
      <c r="L116" s="46"/>
      <c r="M116" s="205" t="s">
        <v>19</v>
      </c>
      <c r="N116" s="206" t="s">
        <v>45</v>
      </c>
      <c r="O116" s="86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148</v>
      </c>
      <c r="AT116" s="209" t="s">
        <v>121</v>
      </c>
      <c r="AU116" s="209" t="s">
        <v>84</v>
      </c>
      <c r="AY116" s="19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82</v>
      </c>
      <c r="BK116" s="210">
        <f>ROUND(I116*H116,2)</f>
        <v>0</v>
      </c>
      <c r="BL116" s="19" t="s">
        <v>148</v>
      </c>
      <c r="BM116" s="209" t="s">
        <v>439</v>
      </c>
    </row>
    <row r="117" s="2" customFormat="1">
      <c r="A117" s="40"/>
      <c r="B117" s="41"/>
      <c r="C117" s="42"/>
      <c r="D117" s="211" t="s">
        <v>128</v>
      </c>
      <c r="E117" s="42"/>
      <c r="F117" s="212" t="s">
        <v>220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128</v>
      </c>
      <c r="AU117" s="19" t="s">
        <v>84</v>
      </c>
    </row>
    <row r="118" s="2" customFormat="1">
      <c r="A118" s="40"/>
      <c r="B118" s="41"/>
      <c r="C118" s="42"/>
      <c r="D118" s="216" t="s">
        <v>130</v>
      </c>
      <c r="E118" s="42"/>
      <c r="F118" s="217" t="s">
        <v>221</v>
      </c>
      <c r="G118" s="42"/>
      <c r="H118" s="42"/>
      <c r="I118" s="213"/>
      <c r="J118" s="42"/>
      <c r="K118" s="42"/>
      <c r="L118" s="46"/>
      <c r="M118" s="214"/>
      <c r="N118" s="21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84</v>
      </c>
    </row>
    <row r="119" s="13" customFormat="1">
      <c r="A119" s="13"/>
      <c r="B119" s="240"/>
      <c r="C119" s="241"/>
      <c r="D119" s="211" t="s">
        <v>197</v>
      </c>
      <c r="E119" s="242" t="s">
        <v>19</v>
      </c>
      <c r="F119" s="243" t="s">
        <v>420</v>
      </c>
      <c r="G119" s="241"/>
      <c r="H119" s="244">
        <v>141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0" t="s">
        <v>197</v>
      </c>
      <c r="AU119" s="250" t="s">
        <v>84</v>
      </c>
      <c r="AV119" s="13" t="s">
        <v>84</v>
      </c>
      <c r="AW119" s="13" t="s">
        <v>35</v>
      </c>
      <c r="AX119" s="13" t="s">
        <v>82</v>
      </c>
      <c r="AY119" s="250" t="s">
        <v>120</v>
      </c>
    </row>
    <row r="120" s="2" customFormat="1" ht="16.5" customHeight="1">
      <c r="A120" s="40"/>
      <c r="B120" s="41"/>
      <c r="C120" s="230" t="s">
        <v>206</v>
      </c>
      <c r="D120" s="230" t="s">
        <v>152</v>
      </c>
      <c r="E120" s="231" t="s">
        <v>440</v>
      </c>
      <c r="F120" s="232" t="s">
        <v>441</v>
      </c>
      <c r="G120" s="233" t="s">
        <v>193</v>
      </c>
      <c r="H120" s="234">
        <v>141</v>
      </c>
      <c r="I120" s="235"/>
      <c r="J120" s="236">
        <f>ROUND(I120*H120,2)</f>
        <v>0</v>
      </c>
      <c r="K120" s="232" t="s">
        <v>19</v>
      </c>
      <c r="L120" s="237"/>
      <c r="M120" s="238" t="s">
        <v>19</v>
      </c>
      <c r="N120" s="239" t="s">
        <v>45</v>
      </c>
      <c r="O120" s="86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156</v>
      </c>
      <c r="AT120" s="209" t="s">
        <v>152</v>
      </c>
      <c r="AU120" s="209" t="s">
        <v>84</v>
      </c>
      <c r="AY120" s="19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82</v>
      </c>
      <c r="BK120" s="210">
        <f>ROUND(I120*H120,2)</f>
        <v>0</v>
      </c>
      <c r="BL120" s="19" t="s">
        <v>148</v>
      </c>
      <c r="BM120" s="209" t="s">
        <v>442</v>
      </c>
    </row>
    <row r="121" s="2" customFormat="1">
      <c r="A121" s="40"/>
      <c r="B121" s="41"/>
      <c r="C121" s="42"/>
      <c r="D121" s="211" t="s">
        <v>128</v>
      </c>
      <c r="E121" s="42"/>
      <c r="F121" s="212" t="s">
        <v>441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84</v>
      </c>
    </row>
    <row r="122" s="2" customFormat="1" ht="16.5" customHeight="1">
      <c r="A122" s="40"/>
      <c r="B122" s="41"/>
      <c r="C122" s="198" t="s">
        <v>213</v>
      </c>
      <c r="D122" s="198" t="s">
        <v>121</v>
      </c>
      <c r="E122" s="199" t="s">
        <v>258</v>
      </c>
      <c r="F122" s="200" t="s">
        <v>259</v>
      </c>
      <c r="G122" s="201" t="s">
        <v>193</v>
      </c>
      <c r="H122" s="202">
        <v>214</v>
      </c>
      <c r="I122" s="203"/>
      <c r="J122" s="204">
        <f>ROUND(I122*H122,2)</f>
        <v>0</v>
      </c>
      <c r="K122" s="200" t="s">
        <v>125</v>
      </c>
      <c r="L122" s="46"/>
      <c r="M122" s="205" t="s">
        <v>19</v>
      </c>
      <c r="N122" s="206" t="s">
        <v>45</v>
      </c>
      <c r="O122" s="86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09" t="s">
        <v>148</v>
      </c>
      <c r="AT122" s="209" t="s">
        <v>121</v>
      </c>
      <c r="AU122" s="209" t="s">
        <v>84</v>
      </c>
      <c r="AY122" s="19" t="s">
        <v>120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9" t="s">
        <v>82</v>
      </c>
      <c r="BK122" s="210">
        <f>ROUND(I122*H122,2)</f>
        <v>0</v>
      </c>
      <c r="BL122" s="19" t="s">
        <v>148</v>
      </c>
      <c r="BM122" s="209" t="s">
        <v>443</v>
      </c>
    </row>
    <row r="123" s="2" customFormat="1">
      <c r="A123" s="40"/>
      <c r="B123" s="41"/>
      <c r="C123" s="42"/>
      <c r="D123" s="211" t="s">
        <v>128</v>
      </c>
      <c r="E123" s="42"/>
      <c r="F123" s="212" t="s">
        <v>261</v>
      </c>
      <c r="G123" s="42"/>
      <c r="H123" s="42"/>
      <c r="I123" s="213"/>
      <c r="J123" s="42"/>
      <c r="K123" s="42"/>
      <c r="L123" s="46"/>
      <c r="M123" s="214"/>
      <c r="N123" s="21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128</v>
      </c>
      <c r="AU123" s="19" t="s">
        <v>84</v>
      </c>
    </row>
    <row r="124" s="2" customFormat="1">
      <c r="A124" s="40"/>
      <c r="B124" s="41"/>
      <c r="C124" s="42"/>
      <c r="D124" s="216" t="s">
        <v>130</v>
      </c>
      <c r="E124" s="42"/>
      <c r="F124" s="217" t="s">
        <v>262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130</v>
      </c>
      <c r="AU124" s="19" t="s">
        <v>84</v>
      </c>
    </row>
    <row r="125" s="13" customFormat="1">
      <c r="A125" s="13"/>
      <c r="B125" s="240"/>
      <c r="C125" s="241"/>
      <c r="D125" s="211" t="s">
        <v>197</v>
      </c>
      <c r="E125" s="242" t="s">
        <v>19</v>
      </c>
      <c r="F125" s="243" t="s">
        <v>422</v>
      </c>
      <c r="G125" s="241"/>
      <c r="H125" s="244">
        <v>214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197</v>
      </c>
      <c r="AU125" s="250" t="s">
        <v>84</v>
      </c>
      <c r="AV125" s="13" t="s">
        <v>84</v>
      </c>
      <c r="AW125" s="13" t="s">
        <v>35</v>
      </c>
      <c r="AX125" s="13" t="s">
        <v>82</v>
      </c>
      <c r="AY125" s="250" t="s">
        <v>120</v>
      </c>
    </row>
    <row r="126" s="2" customFormat="1" ht="16.5" customHeight="1">
      <c r="A126" s="40"/>
      <c r="B126" s="41"/>
      <c r="C126" s="230" t="s">
        <v>216</v>
      </c>
      <c r="D126" s="230" t="s">
        <v>152</v>
      </c>
      <c r="E126" s="231" t="s">
        <v>444</v>
      </c>
      <c r="F126" s="232" t="s">
        <v>445</v>
      </c>
      <c r="G126" s="233" t="s">
        <v>193</v>
      </c>
      <c r="H126" s="234">
        <v>214</v>
      </c>
      <c r="I126" s="235"/>
      <c r="J126" s="236">
        <f>ROUND(I126*H126,2)</f>
        <v>0</v>
      </c>
      <c r="K126" s="232" t="s">
        <v>19</v>
      </c>
      <c r="L126" s="237"/>
      <c r="M126" s="238" t="s">
        <v>19</v>
      </c>
      <c r="N126" s="239" t="s">
        <v>45</v>
      </c>
      <c r="O126" s="8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9" t="s">
        <v>156</v>
      </c>
      <c r="AT126" s="209" t="s">
        <v>152</v>
      </c>
      <c r="AU126" s="209" t="s">
        <v>84</v>
      </c>
      <c r="AY126" s="19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82</v>
      </c>
      <c r="BK126" s="210">
        <f>ROUND(I126*H126,2)</f>
        <v>0</v>
      </c>
      <c r="BL126" s="19" t="s">
        <v>148</v>
      </c>
      <c r="BM126" s="209" t="s">
        <v>446</v>
      </c>
    </row>
    <row r="127" s="2" customFormat="1">
      <c r="A127" s="40"/>
      <c r="B127" s="41"/>
      <c r="C127" s="42"/>
      <c r="D127" s="211" t="s">
        <v>128</v>
      </c>
      <c r="E127" s="42"/>
      <c r="F127" s="212" t="s">
        <v>445</v>
      </c>
      <c r="G127" s="42"/>
      <c r="H127" s="42"/>
      <c r="I127" s="213"/>
      <c r="J127" s="42"/>
      <c r="K127" s="42"/>
      <c r="L127" s="46"/>
      <c r="M127" s="214"/>
      <c r="N127" s="21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128</v>
      </c>
      <c r="AU127" s="19" t="s">
        <v>84</v>
      </c>
    </row>
    <row r="128" s="2" customFormat="1" ht="21.75" customHeight="1">
      <c r="A128" s="40"/>
      <c r="B128" s="41"/>
      <c r="C128" s="198" t="s">
        <v>222</v>
      </c>
      <c r="D128" s="198" t="s">
        <v>121</v>
      </c>
      <c r="E128" s="199" t="s">
        <v>447</v>
      </c>
      <c r="F128" s="200" t="s">
        <v>448</v>
      </c>
      <c r="G128" s="201" t="s">
        <v>193</v>
      </c>
      <c r="H128" s="202">
        <v>4318</v>
      </c>
      <c r="I128" s="203"/>
      <c r="J128" s="204">
        <f>ROUND(I128*H128,2)</f>
        <v>0</v>
      </c>
      <c r="K128" s="200" t="s">
        <v>125</v>
      </c>
      <c r="L128" s="46"/>
      <c r="M128" s="205" t="s">
        <v>19</v>
      </c>
      <c r="N128" s="206" t="s">
        <v>45</v>
      </c>
      <c r="O128" s="8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09" t="s">
        <v>148</v>
      </c>
      <c r="AT128" s="209" t="s">
        <v>121</v>
      </c>
      <c r="AU128" s="209" t="s">
        <v>84</v>
      </c>
      <c r="AY128" s="19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82</v>
      </c>
      <c r="BK128" s="210">
        <f>ROUND(I128*H128,2)</f>
        <v>0</v>
      </c>
      <c r="BL128" s="19" t="s">
        <v>148</v>
      </c>
      <c r="BM128" s="209" t="s">
        <v>449</v>
      </c>
    </row>
    <row r="129" s="2" customFormat="1">
      <c r="A129" s="40"/>
      <c r="B129" s="41"/>
      <c r="C129" s="42"/>
      <c r="D129" s="211" t="s">
        <v>128</v>
      </c>
      <c r="E129" s="42"/>
      <c r="F129" s="212" t="s">
        <v>450</v>
      </c>
      <c r="G129" s="42"/>
      <c r="H129" s="42"/>
      <c r="I129" s="213"/>
      <c r="J129" s="42"/>
      <c r="K129" s="42"/>
      <c r="L129" s="46"/>
      <c r="M129" s="214"/>
      <c r="N129" s="21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128</v>
      </c>
      <c r="AU129" s="19" t="s">
        <v>84</v>
      </c>
    </row>
    <row r="130" s="2" customFormat="1">
      <c r="A130" s="40"/>
      <c r="B130" s="41"/>
      <c r="C130" s="42"/>
      <c r="D130" s="216" t="s">
        <v>130</v>
      </c>
      <c r="E130" s="42"/>
      <c r="F130" s="217" t="s">
        <v>451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130</v>
      </c>
      <c r="AU130" s="19" t="s">
        <v>84</v>
      </c>
    </row>
    <row r="131" s="13" customFormat="1">
      <c r="A131" s="13"/>
      <c r="B131" s="240"/>
      <c r="C131" s="241"/>
      <c r="D131" s="211" t="s">
        <v>197</v>
      </c>
      <c r="E131" s="242" t="s">
        <v>19</v>
      </c>
      <c r="F131" s="243" t="s">
        <v>205</v>
      </c>
      <c r="G131" s="241"/>
      <c r="H131" s="244">
        <v>4282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197</v>
      </c>
      <c r="AU131" s="250" t="s">
        <v>84</v>
      </c>
      <c r="AV131" s="13" t="s">
        <v>84</v>
      </c>
      <c r="AW131" s="13" t="s">
        <v>35</v>
      </c>
      <c r="AX131" s="13" t="s">
        <v>74</v>
      </c>
      <c r="AY131" s="250" t="s">
        <v>120</v>
      </c>
    </row>
    <row r="132" s="13" customFormat="1">
      <c r="A132" s="13"/>
      <c r="B132" s="240"/>
      <c r="C132" s="241"/>
      <c r="D132" s="211" t="s">
        <v>197</v>
      </c>
      <c r="E132" s="242" t="s">
        <v>19</v>
      </c>
      <c r="F132" s="243" t="s">
        <v>452</v>
      </c>
      <c r="G132" s="241"/>
      <c r="H132" s="244">
        <v>36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197</v>
      </c>
      <c r="AU132" s="250" t="s">
        <v>84</v>
      </c>
      <c r="AV132" s="13" t="s">
        <v>84</v>
      </c>
      <c r="AW132" s="13" t="s">
        <v>35</v>
      </c>
      <c r="AX132" s="13" t="s">
        <v>74</v>
      </c>
      <c r="AY132" s="250" t="s">
        <v>120</v>
      </c>
    </row>
    <row r="133" s="16" customFormat="1">
      <c r="A133" s="16"/>
      <c r="B133" s="272"/>
      <c r="C133" s="273"/>
      <c r="D133" s="211" t="s">
        <v>197</v>
      </c>
      <c r="E133" s="274" t="s">
        <v>19</v>
      </c>
      <c r="F133" s="275" t="s">
        <v>453</v>
      </c>
      <c r="G133" s="273"/>
      <c r="H133" s="276">
        <v>4318</v>
      </c>
      <c r="I133" s="277"/>
      <c r="J133" s="273"/>
      <c r="K133" s="273"/>
      <c r="L133" s="278"/>
      <c r="M133" s="279"/>
      <c r="N133" s="280"/>
      <c r="O133" s="280"/>
      <c r="P133" s="280"/>
      <c r="Q133" s="280"/>
      <c r="R133" s="280"/>
      <c r="S133" s="280"/>
      <c r="T133" s="281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82" t="s">
        <v>197</v>
      </c>
      <c r="AU133" s="282" t="s">
        <v>84</v>
      </c>
      <c r="AV133" s="16" t="s">
        <v>148</v>
      </c>
      <c r="AW133" s="16" t="s">
        <v>35</v>
      </c>
      <c r="AX133" s="16" t="s">
        <v>82</v>
      </c>
      <c r="AY133" s="282" t="s">
        <v>120</v>
      </c>
    </row>
    <row r="134" s="2" customFormat="1">
      <c r="A134" s="40"/>
      <c r="B134" s="41"/>
      <c r="C134" s="198" t="s">
        <v>8</v>
      </c>
      <c r="D134" s="198" t="s">
        <v>121</v>
      </c>
      <c r="E134" s="199" t="s">
        <v>345</v>
      </c>
      <c r="F134" s="200" t="s">
        <v>346</v>
      </c>
      <c r="G134" s="201" t="s">
        <v>347</v>
      </c>
      <c r="H134" s="202">
        <v>71.439999999999998</v>
      </c>
      <c r="I134" s="203"/>
      <c r="J134" s="204">
        <f>ROUND(I134*H134,2)</f>
        <v>0</v>
      </c>
      <c r="K134" s="200" t="s">
        <v>125</v>
      </c>
      <c r="L134" s="46"/>
      <c r="M134" s="205" t="s">
        <v>19</v>
      </c>
      <c r="N134" s="206" t="s">
        <v>45</v>
      </c>
      <c r="O134" s="86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09" t="s">
        <v>148</v>
      </c>
      <c r="AT134" s="209" t="s">
        <v>121</v>
      </c>
      <c r="AU134" s="209" t="s">
        <v>84</v>
      </c>
      <c r="AY134" s="19" t="s">
        <v>120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9" t="s">
        <v>82</v>
      </c>
      <c r="BK134" s="210">
        <f>ROUND(I134*H134,2)</f>
        <v>0</v>
      </c>
      <c r="BL134" s="19" t="s">
        <v>148</v>
      </c>
      <c r="BM134" s="209" t="s">
        <v>454</v>
      </c>
    </row>
    <row r="135" s="2" customFormat="1">
      <c r="A135" s="40"/>
      <c r="B135" s="41"/>
      <c r="C135" s="42"/>
      <c r="D135" s="211" t="s">
        <v>128</v>
      </c>
      <c r="E135" s="42"/>
      <c r="F135" s="212" t="s">
        <v>349</v>
      </c>
      <c r="G135" s="42"/>
      <c r="H135" s="42"/>
      <c r="I135" s="213"/>
      <c r="J135" s="42"/>
      <c r="K135" s="42"/>
      <c r="L135" s="46"/>
      <c r="M135" s="214"/>
      <c r="N135" s="21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128</v>
      </c>
      <c r="AU135" s="19" t="s">
        <v>84</v>
      </c>
    </row>
    <row r="136" s="2" customFormat="1">
      <c r="A136" s="40"/>
      <c r="B136" s="41"/>
      <c r="C136" s="42"/>
      <c r="D136" s="216" t="s">
        <v>130</v>
      </c>
      <c r="E136" s="42"/>
      <c r="F136" s="217" t="s">
        <v>350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130</v>
      </c>
      <c r="AU136" s="19" t="s">
        <v>84</v>
      </c>
    </row>
    <row r="137" s="13" customFormat="1">
      <c r="A137" s="13"/>
      <c r="B137" s="240"/>
      <c r="C137" s="241"/>
      <c r="D137" s="211" t="s">
        <v>197</v>
      </c>
      <c r="E137" s="242" t="s">
        <v>19</v>
      </c>
      <c r="F137" s="243" t="s">
        <v>198</v>
      </c>
      <c r="G137" s="241"/>
      <c r="H137" s="244">
        <v>2826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197</v>
      </c>
      <c r="AU137" s="250" t="s">
        <v>84</v>
      </c>
      <c r="AV137" s="13" t="s">
        <v>84</v>
      </c>
      <c r="AW137" s="13" t="s">
        <v>35</v>
      </c>
      <c r="AX137" s="13" t="s">
        <v>74</v>
      </c>
      <c r="AY137" s="250" t="s">
        <v>120</v>
      </c>
    </row>
    <row r="138" s="13" customFormat="1">
      <c r="A138" s="13"/>
      <c r="B138" s="240"/>
      <c r="C138" s="241"/>
      <c r="D138" s="211" t="s">
        <v>197</v>
      </c>
      <c r="E138" s="242" t="s">
        <v>19</v>
      </c>
      <c r="F138" s="243" t="s">
        <v>205</v>
      </c>
      <c r="G138" s="241"/>
      <c r="H138" s="244">
        <v>4282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197</v>
      </c>
      <c r="AU138" s="250" t="s">
        <v>84</v>
      </c>
      <c r="AV138" s="13" t="s">
        <v>84</v>
      </c>
      <c r="AW138" s="13" t="s">
        <v>35</v>
      </c>
      <c r="AX138" s="13" t="s">
        <v>74</v>
      </c>
      <c r="AY138" s="250" t="s">
        <v>120</v>
      </c>
    </row>
    <row r="139" s="13" customFormat="1">
      <c r="A139" s="13"/>
      <c r="B139" s="240"/>
      <c r="C139" s="241"/>
      <c r="D139" s="211" t="s">
        <v>197</v>
      </c>
      <c r="E139" s="242" t="s">
        <v>19</v>
      </c>
      <c r="F139" s="243" t="s">
        <v>212</v>
      </c>
      <c r="G139" s="241"/>
      <c r="H139" s="244">
        <v>17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197</v>
      </c>
      <c r="AU139" s="250" t="s">
        <v>84</v>
      </c>
      <c r="AV139" s="13" t="s">
        <v>84</v>
      </c>
      <c r="AW139" s="13" t="s">
        <v>35</v>
      </c>
      <c r="AX139" s="13" t="s">
        <v>74</v>
      </c>
      <c r="AY139" s="250" t="s">
        <v>120</v>
      </c>
    </row>
    <row r="140" s="13" customFormat="1">
      <c r="A140" s="13"/>
      <c r="B140" s="240"/>
      <c r="C140" s="241"/>
      <c r="D140" s="211" t="s">
        <v>197</v>
      </c>
      <c r="E140" s="242" t="s">
        <v>19</v>
      </c>
      <c r="F140" s="243" t="s">
        <v>215</v>
      </c>
      <c r="G140" s="241"/>
      <c r="H140" s="244">
        <v>19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197</v>
      </c>
      <c r="AU140" s="250" t="s">
        <v>84</v>
      </c>
      <c r="AV140" s="13" t="s">
        <v>84</v>
      </c>
      <c r="AW140" s="13" t="s">
        <v>35</v>
      </c>
      <c r="AX140" s="13" t="s">
        <v>74</v>
      </c>
      <c r="AY140" s="250" t="s">
        <v>120</v>
      </c>
    </row>
    <row r="141" s="14" customFormat="1">
      <c r="A141" s="14"/>
      <c r="B141" s="251"/>
      <c r="C141" s="252"/>
      <c r="D141" s="211" t="s">
        <v>197</v>
      </c>
      <c r="E141" s="253" t="s">
        <v>19</v>
      </c>
      <c r="F141" s="254" t="s">
        <v>351</v>
      </c>
      <c r="G141" s="252"/>
      <c r="H141" s="255">
        <v>7144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197</v>
      </c>
      <c r="AU141" s="261" t="s">
        <v>84</v>
      </c>
      <c r="AV141" s="14" t="s">
        <v>158</v>
      </c>
      <c r="AW141" s="14" t="s">
        <v>35</v>
      </c>
      <c r="AX141" s="14" t="s">
        <v>74</v>
      </c>
      <c r="AY141" s="261" t="s">
        <v>120</v>
      </c>
    </row>
    <row r="142" s="13" customFormat="1">
      <c r="A142" s="13"/>
      <c r="B142" s="240"/>
      <c r="C142" s="241"/>
      <c r="D142" s="211" t="s">
        <v>197</v>
      </c>
      <c r="E142" s="242" t="s">
        <v>19</v>
      </c>
      <c r="F142" s="243" t="s">
        <v>352</v>
      </c>
      <c r="G142" s="241"/>
      <c r="H142" s="244">
        <v>71.439999999999998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197</v>
      </c>
      <c r="AU142" s="250" t="s">
        <v>84</v>
      </c>
      <c r="AV142" s="13" t="s">
        <v>84</v>
      </c>
      <c r="AW142" s="13" t="s">
        <v>35</v>
      </c>
      <c r="AX142" s="13" t="s">
        <v>82</v>
      </c>
      <c r="AY142" s="250" t="s">
        <v>120</v>
      </c>
    </row>
    <row r="143" s="2" customFormat="1" ht="16.5" customHeight="1">
      <c r="A143" s="40"/>
      <c r="B143" s="41"/>
      <c r="C143" s="230" t="s">
        <v>229</v>
      </c>
      <c r="D143" s="230" t="s">
        <v>152</v>
      </c>
      <c r="E143" s="231" t="s">
        <v>354</v>
      </c>
      <c r="F143" s="232" t="s">
        <v>455</v>
      </c>
      <c r="G143" s="233" t="s">
        <v>456</v>
      </c>
      <c r="H143" s="234">
        <v>64.296000000000006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45</v>
      </c>
      <c r="O143" s="86"/>
      <c r="P143" s="207">
        <f>O143*H143</f>
        <v>0</v>
      </c>
      <c r="Q143" s="207">
        <v>0.001</v>
      </c>
      <c r="R143" s="207">
        <f>Q143*H143</f>
        <v>0.064296000000000006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156</v>
      </c>
      <c r="AT143" s="209" t="s">
        <v>152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148</v>
      </c>
      <c r="BM143" s="209" t="s">
        <v>457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455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13" customFormat="1">
      <c r="A145" s="13"/>
      <c r="B145" s="240"/>
      <c r="C145" s="241"/>
      <c r="D145" s="211" t="s">
        <v>197</v>
      </c>
      <c r="E145" s="241"/>
      <c r="F145" s="243" t="s">
        <v>357</v>
      </c>
      <c r="G145" s="241"/>
      <c r="H145" s="244">
        <v>64.296000000000006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197</v>
      </c>
      <c r="AU145" s="250" t="s">
        <v>84</v>
      </c>
      <c r="AV145" s="13" t="s">
        <v>84</v>
      </c>
      <c r="AW145" s="13" t="s">
        <v>4</v>
      </c>
      <c r="AX145" s="13" t="s">
        <v>82</v>
      </c>
      <c r="AY145" s="250" t="s">
        <v>120</v>
      </c>
    </row>
    <row r="146" s="2" customFormat="1" ht="16.5" customHeight="1">
      <c r="A146" s="40"/>
      <c r="B146" s="41"/>
      <c r="C146" s="198" t="s">
        <v>233</v>
      </c>
      <c r="D146" s="198" t="s">
        <v>121</v>
      </c>
      <c r="E146" s="199" t="s">
        <v>458</v>
      </c>
      <c r="F146" s="200" t="s">
        <v>459</v>
      </c>
      <c r="G146" s="201" t="s">
        <v>193</v>
      </c>
      <c r="H146" s="202">
        <v>863.60000000000002</v>
      </c>
      <c r="I146" s="203"/>
      <c r="J146" s="204">
        <f>ROUND(I146*H146,2)</f>
        <v>0</v>
      </c>
      <c r="K146" s="200" t="s">
        <v>125</v>
      </c>
      <c r="L146" s="46"/>
      <c r="M146" s="205" t="s">
        <v>19</v>
      </c>
      <c r="N146" s="206" t="s">
        <v>45</v>
      </c>
      <c r="O146" s="86"/>
      <c r="P146" s="207">
        <f>O146*H146</f>
        <v>0</v>
      </c>
      <c r="Q146" s="207">
        <v>2.0000000000000002E-05</v>
      </c>
      <c r="R146" s="207">
        <f>Q146*H146</f>
        <v>0.017272000000000003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148</v>
      </c>
      <c r="AT146" s="209" t="s">
        <v>121</v>
      </c>
      <c r="AU146" s="209" t="s">
        <v>84</v>
      </c>
      <c r="AY146" s="19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82</v>
      </c>
      <c r="BK146" s="210">
        <f>ROUND(I146*H146,2)</f>
        <v>0</v>
      </c>
      <c r="BL146" s="19" t="s">
        <v>148</v>
      </c>
      <c r="BM146" s="209" t="s">
        <v>460</v>
      </c>
    </row>
    <row r="147" s="2" customFormat="1">
      <c r="A147" s="40"/>
      <c r="B147" s="41"/>
      <c r="C147" s="42"/>
      <c r="D147" s="211" t="s">
        <v>128</v>
      </c>
      <c r="E147" s="42"/>
      <c r="F147" s="212" t="s">
        <v>461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128</v>
      </c>
      <c r="AU147" s="19" t="s">
        <v>84</v>
      </c>
    </row>
    <row r="148" s="2" customFormat="1">
      <c r="A148" s="40"/>
      <c r="B148" s="41"/>
      <c r="C148" s="42"/>
      <c r="D148" s="216" t="s">
        <v>130</v>
      </c>
      <c r="E148" s="42"/>
      <c r="F148" s="217" t="s">
        <v>462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130</v>
      </c>
      <c r="AU148" s="19" t="s">
        <v>84</v>
      </c>
    </row>
    <row r="149" s="13" customFormat="1">
      <c r="A149" s="13"/>
      <c r="B149" s="240"/>
      <c r="C149" s="241"/>
      <c r="D149" s="211" t="s">
        <v>197</v>
      </c>
      <c r="E149" s="242" t="s">
        <v>19</v>
      </c>
      <c r="F149" s="243" t="s">
        <v>463</v>
      </c>
      <c r="G149" s="241"/>
      <c r="H149" s="244">
        <v>8564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197</v>
      </c>
      <c r="AU149" s="250" t="s">
        <v>84</v>
      </c>
      <c r="AV149" s="13" t="s">
        <v>84</v>
      </c>
      <c r="AW149" s="13" t="s">
        <v>35</v>
      </c>
      <c r="AX149" s="13" t="s">
        <v>74</v>
      </c>
      <c r="AY149" s="250" t="s">
        <v>120</v>
      </c>
    </row>
    <row r="150" s="13" customFormat="1">
      <c r="A150" s="13"/>
      <c r="B150" s="240"/>
      <c r="C150" s="241"/>
      <c r="D150" s="211" t="s">
        <v>197</v>
      </c>
      <c r="E150" s="242" t="s">
        <v>19</v>
      </c>
      <c r="F150" s="243" t="s">
        <v>464</v>
      </c>
      <c r="G150" s="241"/>
      <c r="H150" s="244">
        <v>72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197</v>
      </c>
      <c r="AU150" s="250" t="s">
        <v>84</v>
      </c>
      <c r="AV150" s="13" t="s">
        <v>84</v>
      </c>
      <c r="AW150" s="13" t="s">
        <v>35</v>
      </c>
      <c r="AX150" s="13" t="s">
        <v>74</v>
      </c>
      <c r="AY150" s="250" t="s">
        <v>120</v>
      </c>
    </row>
    <row r="151" s="14" customFormat="1">
      <c r="A151" s="14"/>
      <c r="B151" s="251"/>
      <c r="C151" s="252"/>
      <c r="D151" s="211" t="s">
        <v>197</v>
      </c>
      <c r="E151" s="253" t="s">
        <v>19</v>
      </c>
      <c r="F151" s="254" t="s">
        <v>351</v>
      </c>
      <c r="G151" s="252"/>
      <c r="H151" s="255">
        <v>8636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197</v>
      </c>
      <c r="AU151" s="261" t="s">
        <v>84</v>
      </c>
      <c r="AV151" s="14" t="s">
        <v>158</v>
      </c>
      <c r="AW151" s="14" t="s">
        <v>35</v>
      </c>
      <c r="AX151" s="14" t="s">
        <v>74</v>
      </c>
      <c r="AY151" s="261" t="s">
        <v>120</v>
      </c>
    </row>
    <row r="152" s="13" customFormat="1">
      <c r="A152" s="13"/>
      <c r="B152" s="240"/>
      <c r="C152" s="241"/>
      <c r="D152" s="211" t="s">
        <v>197</v>
      </c>
      <c r="E152" s="242" t="s">
        <v>19</v>
      </c>
      <c r="F152" s="243" t="s">
        <v>465</v>
      </c>
      <c r="G152" s="241"/>
      <c r="H152" s="244">
        <v>863.60000000000002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197</v>
      </c>
      <c r="AU152" s="250" t="s">
        <v>84</v>
      </c>
      <c r="AV152" s="13" t="s">
        <v>84</v>
      </c>
      <c r="AW152" s="13" t="s">
        <v>35</v>
      </c>
      <c r="AX152" s="13" t="s">
        <v>82</v>
      </c>
      <c r="AY152" s="250" t="s">
        <v>120</v>
      </c>
    </row>
    <row r="153" s="2" customFormat="1" ht="16.5" customHeight="1">
      <c r="A153" s="40"/>
      <c r="B153" s="41"/>
      <c r="C153" s="198" t="s">
        <v>238</v>
      </c>
      <c r="D153" s="198" t="s">
        <v>121</v>
      </c>
      <c r="E153" s="199" t="s">
        <v>466</v>
      </c>
      <c r="F153" s="200" t="s">
        <v>467</v>
      </c>
      <c r="G153" s="201" t="s">
        <v>341</v>
      </c>
      <c r="H153" s="202">
        <v>307.60000000000002</v>
      </c>
      <c r="I153" s="203"/>
      <c r="J153" s="204">
        <f>ROUND(I153*H153,2)</f>
        <v>0</v>
      </c>
      <c r="K153" s="200" t="s">
        <v>19</v>
      </c>
      <c r="L153" s="46"/>
      <c r="M153" s="205" t="s">
        <v>19</v>
      </c>
      <c r="N153" s="206" t="s">
        <v>45</v>
      </c>
      <c r="O153" s="86"/>
      <c r="P153" s="207">
        <f>O153*H153</f>
        <v>0</v>
      </c>
      <c r="Q153" s="207">
        <v>2.0000000000000002E-05</v>
      </c>
      <c r="R153" s="207">
        <f>Q153*H153</f>
        <v>0.0061520000000000012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148</v>
      </c>
      <c r="AT153" s="209" t="s">
        <v>121</v>
      </c>
      <c r="AU153" s="209" t="s">
        <v>84</v>
      </c>
      <c r="AY153" s="19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82</v>
      </c>
      <c r="BK153" s="210">
        <f>ROUND(I153*H153,2)</f>
        <v>0</v>
      </c>
      <c r="BL153" s="19" t="s">
        <v>148</v>
      </c>
      <c r="BM153" s="209" t="s">
        <v>468</v>
      </c>
    </row>
    <row r="154" s="2" customFormat="1">
      <c r="A154" s="40"/>
      <c r="B154" s="41"/>
      <c r="C154" s="42"/>
      <c r="D154" s="211" t="s">
        <v>128</v>
      </c>
      <c r="E154" s="42"/>
      <c r="F154" s="212" t="s">
        <v>467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128</v>
      </c>
      <c r="AU154" s="19" t="s">
        <v>84</v>
      </c>
    </row>
    <row r="155" s="13" customFormat="1">
      <c r="A155" s="13"/>
      <c r="B155" s="240"/>
      <c r="C155" s="241"/>
      <c r="D155" s="211" t="s">
        <v>197</v>
      </c>
      <c r="E155" s="242" t="s">
        <v>19</v>
      </c>
      <c r="F155" s="243" t="s">
        <v>469</v>
      </c>
      <c r="G155" s="241"/>
      <c r="H155" s="244">
        <v>307.60000000000002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197</v>
      </c>
      <c r="AU155" s="250" t="s">
        <v>84</v>
      </c>
      <c r="AV155" s="13" t="s">
        <v>84</v>
      </c>
      <c r="AW155" s="13" t="s">
        <v>35</v>
      </c>
      <c r="AX155" s="13" t="s">
        <v>82</v>
      </c>
      <c r="AY155" s="250" t="s">
        <v>120</v>
      </c>
    </row>
    <row r="156" s="2" customFormat="1" ht="16.5" customHeight="1">
      <c r="A156" s="40"/>
      <c r="B156" s="41"/>
      <c r="C156" s="198" t="s">
        <v>242</v>
      </c>
      <c r="D156" s="198" t="s">
        <v>121</v>
      </c>
      <c r="E156" s="199" t="s">
        <v>470</v>
      </c>
      <c r="F156" s="200" t="s">
        <v>471</v>
      </c>
      <c r="G156" s="201" t="s">
        <v>382</v>
      </c>
      <c r="H156" s="202">
        <v>693.12</v>
      </c>
      <c r="I156" s="203"/>
      <c r="J156" s="204">
        <f>ROUND(I156*H156,2)</f>
        <v>0</v>
      </c>
      <c r="K156" s="200" t="s">
        <v>125</v>
      </c>
      <c r="L156" s="46"/>
      <c r="M156" s="205" t="s">
        <v>19</v>
      </c>
      <c r="N156" s="206" t="s">
        <v>45</v>
      </c>
      <c r="O156" s="86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09" t="s">
        <v>148</v>
      </c>
      <c r="AT156" s="209" t="s">
        <v>121</v>
      </c>
      <c r="AU156" s="209" t="s">
        <v>84</v>
      </c>
      <c r="AY156" s="19" t="s">
        <v>120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82</v>
      </c>
      <c r="BK156" s="210">
        <f>ROUND(I156*H156,2)</f>
        <v>0</v>
      </c>
      <c r="BL156" s="19" t="s">
        <v>148</v>
      </c>
      <c r="BM156" s="209" t="s">
        <v>472</v>
      </c>
    </row>
    <row r="157" s="2" customFormat="1">
      <c r="A157" s="40"/>
      <c r="B157" s="41"/>
      <c r="C157" s="42"/>
      <c r="D157" s="211" t="s">
        <v>128</v>
      </c>
      <c r="E157" s="42"/>
      <c r="F157" s="212" t="s">
        <v>473</v>
      </c>
      <c r="G157" s="42"/>
      <c r="H157" s="42"/>
      <c r="I157" s="213"/>
      <c r="J157" s="42"/>
      <c r="K157" s="42"/>
      <c r="L157" s="46"/>
      <c r="M157" s="214"/>
      <c r="N157" s="21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128</v>
      </c>
      <c r="AU157" s="19" t="s">
        <v>84</v>
      </c>
    </row>
    <row r="158" s="2" customFormat="1">
      <c r="A158" s="40"/>
      <c r="B158" s="41"/>
      <c r="C158" s="42"/>
      <c r="D158" s="216" t="s">
        <v>130</v>
      </c>
      <c r="E158" s="42"/>
      <c r="F158" s="217" t="s">
        <v>474</v>
      </c>
      <c r="G158" s="42"/>
      <c r="H158" s="42"/>
      <c r="I158" s="213"/>
      <c r="J158" s="42"/>
      <c r="K158" s="42"/>
      <c r="L158" s="46"/>
      <c r="M158" s="214"/>
      <c r="N158" s="21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130</v>
      </c>
      <c r="AU158" s="19" t="s">
        <v>84</v>
      </c>
    </row>
    <row r="159" s="2" customFormat="1" ht="16.5" customHeight="1">
      <c r="A159" s="40"/>
      <c r="B159" s="41"/>
      <c r="C159" s="198" t="s">
        <v>246</v>
      </c>
      <c r="D159" s="198" t="s">
        <v>121</v>
      </c>
      <c r="E159" s="199" t="s">
        <v>475</v>
      </c>
      <c r="F159" s="200" t="s">
        <v>476</v>
      </c>
      <c r="G159" s="201" t="s">
        <v>382</v>
      </c>
      <c r="H159" s="202">
        <v>693.12</v>
      </c>
      <c r="I159" s="203"/>
      <c r="J159" s="204">
        <f>ROUND(I159*H159,2)</f>
        <v>0</v>
      </c>
      <c r="K159" s="200" t="s">
        <v>125</v>
      </c>
      <c r="L159" s="46"/>
      <c r="M159" s="205" t="s">
        <v>19</v>
      </c>
      <c r="N159" s="206" t="s">
        <v>45</v>
      </c>
      <c r="O159" s="86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9" t="s">
        <v>148</v>
      </c>
      <c r="AT159" s="209" t="s">
        <v>121</v>
      </c>
      <c r="AU159" s="209" t="s">
        <v>84</v>
      </c>
      <c r="AY159" s="19" t="s">
        <v>120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82</v>
      </c>
      <c r="BK159" s="210">
        <f>ROUND(I159*H159,2)</f>
        <v>0</v>
      </c>
      <c r="BL159" s="19" t="s">
        <v>148</v>
      </c>
      <c r="BM159" s="209" t="s">
        <v>477</v>
      </c>
    </row>
    <row r="160" s="2" customFormat="1">
      <c r="A160" s="40"/>
      <c r="B160" s="41"/>
      <c r="C160" s="42"/>
      <c r="D160" s="211" t="s">
        <v>128</v>
      </c>
      <c r="E160" s="42"/>
      <c r="F160" s="212" t="s">
        <v>478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128</v>
      </c>
      <c r="AU160" s="19" t="s">
        <v>84</v>
      </c>
    </row>
    <row r="161" s="2" customFormat="1">
      <c r="A161" s="40"/>
      <c r="B161" s="41"/>
      <c r="C161" s="42"/>
      <c r="D161" s="216" t="s">
        <v>130</v>
      </c>
      <c r="E161" s="42"/>
      <c r="F161" s="217" t="s">
        <v>479</v>
      </c>
      <c r="G161" s="42"/>
      <c r="H161" s="42"/>
      <c r="I161" s="213"/>
      <c r="J161" s="42"/>
      <c r="K161" s="42"/>
      <c r="L161" s="46"/>
      <c r="M161" s="214"/>
      <c r="N161" s="21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130</v>
      </c>
      <c r="AU161" s="19" t="s">
        <v>84</v>
      </c>
    </row>
    <row r="162" s="2" customFormat="1" ht="16.5" customHeight="1">
      <c r="A162" s="40"/>
      <c r="B162" s="41"/>
      <c r="C162" s="198" t="s">
        <v>7</v>
      </c>
      <c r="D162" s="198" t="s">
        <v>121</v>
      </c>
      <c r="E162" s="199" t="s">
        <v>480</v>
      </c>
      <c r="F162" s="200" t="s">
        <v>481</v>
      </c>
      <c r="G162" s="201" t="s">
        <v>382</v>
      </c>
      <c r="H162" s="202">
        <v>2772.48</v>
      </c>
      <c r="I162" s="203"/>
      <c r="J162" s="204">
        <f>ROUND(I162*H162,2)</f>
        <v>0</v>
      </c>
      <c r="K162" s="200" t="s">
        <v>125</v>
      </c>
      <c r="L162" s="46"/>
      <c r="M162" s="205" t="s">
        <v>19</v>
      </c>
      <c r="N162" s="206" t="s">
        <v>45</v>
      </c>
      <c r="O162" s="86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09" t="s">
        <v>148</v>
      </c>
      <c r="AT162" s="209" t="s">
        <v>121</v>
      </c>
      <c r="AU162" s="209" t="s">
        <v>84</v>
      </c>
      <c r="AY162" s="19" t="s">
        <v>120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9" t="s">
        <v>82</v>
      </c>
      <c r="BK162" s="210">
        <f>ROUND(I162*H162,2)</f>
        <v>0</v>
      </c>
      <c r="BL162" s="19" t="s">
        <v>148</v>
      </c>
      <c r="BM162" s="209" t="s">
        <v>482</v>
      </c>
    </row>
    <row r="163" s="2" customFormat="1">
      <c r="A163" s="40"/>
      <c r="B163" s="41"/>
      <c r="C163" s="42"/>
      <c r="D163" s="211" t="s">
        <v>128</v>
      </c>
      <c r="E163" s="42"/>
      <c r="F163" s="212" t="s">
        <v>483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128</v>
      </c>
      <c r="AU163" s="19" t="s">
        <v>84</v>
      </c>
    </row>
    <row r="164" s="2" customFormat="1">
      <c r="A164" s="40"/>
      <c r="B164" s="41"/>
      <c r="C164" s="42"/>
      <c r="D164" s="216" t="s">
        <v>130</v>
      </c>
      <c r="E164" s="42"/>
      <c r="F164" s="217" t="s">
        <v>484</v>
      </c>
      <c r="G164" s="42"/>
      <c r="H164" s="42"/>
      <c r="I164" s="213"/>
      <c r="J164" s="42"/>
      <c r="K164" s="42"/>
      <c r="L164" s="46"/>
      <c r="M164" s="214"/>
      <c r="N164" s="21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130</v>
      </c>
      <c r="AU164" s="19" t="s">
        <v>84</v>
      </c>
    </row>
    <row r="165" s="13" customFormat="1">
      <c r="A165" s="13"/>
      <c r="B165" s="240"/>
      <c r="C165" s="241"/>
      <c r="D165" s="211" t="s">
        <v>197</v>
      </c>
      <c r="E165" s="241"/>
      <c r="F165" s="243" t="s">
        <v>485</v>
      </c>
      <c r="G165" s="241"/>
      <c r="H165" s="244">
        <v>2772.48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197</v>
      </c>
      <c r="AU165" s="250" t="s">
        <v>84</v>
      </c>
      <c r="AV165" s="13" t="s">
        <v>84</v>
      </c>
      <c r="AW165" s="13" t="s">
        <v>4</v>
      </c>
      <c r="AX165" s="13" t="s">
        <v>82</v>
      </c>
      <c r="AY165" s="250" t="s">
        <v>120</v>
      </c>
    </row>
    <row r="166" s="11" customFormat="1" ht="22.8" customHeight="1">
      <c r="A166" s="11"/>
      <c r="B166" s="184"/>
      <c r="C166" s="185"/>
      <c r="D166" s="186" t="s">
        <v>73</v>
      </c>
      <c r="E166" s="228" t="s">
        <v>405</v>
      </c>
      <c r="F166" s="228" t="s">
        <v>406</v>
      </c>
      <c r="G166" s="185"/>
      <c r="H166" s="185"/>
      <c r="I166" s="188"/>
      <c r="J166" s="229">
        <f>BK166</f>
        <v>0</v>
      </c>
      <c r="K166" s="185"/>
      <c r="L166" s="190"/>
      <c r="M166" s="191"/>
      <c r="N166" s="192"/>
      <c r="O166" s="192"/>
      <c r="P166" s="193">
        <f>SUM(P167:P169)</f>
        <v>0</v>
      </c>
      <c r="Q166" s="192"/>
      <c r="R166" s="193">
        <f>SUM(R167:R169)</f>
        <v>0</v>
      </c>
      <c r="S166" s="192"/>
      <c r="T166" s="194">
        <f>SUM(T167:T169)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95" t="s">
        <v>82</v>
      </c>
      <c r="AT166" s="196" t="s">
        <v>73</v>
      </c>
      <c r="AU166" s="196" t="s">
        <v>82</v>
      </c>
      <c r="AY166" s="195" t="s">
        <v>120</v>
      </c>
      <c r="BK166" s="197">
        <f>SUM(BK167:BK169)</f>
        <v>0</v>
      </c>
    </row>
    <row r="167" s="2" customFormat="1" ht="16.5" customHeight="1">
      <c r="A167" s="40"/>
      <c r="B167" s="41"/>
      <c r="C167" s="198" t="s">
        <v>253</v>
      </c>
      <c r="D167" s="198" t="s">
        <v>121</v>
      </c>
      <c r="E167" s="199" t="s">
        <v>408</v>
      </c>
      <c r="F167" s="200" t="s">
        <v>409</v>
      </c>
      <c r="G167" s="201" t="s">
        <v>361</v>
      </c>
      <c r="H167" s="202">
        <v>0.087999999999999995</v>
      </c>
      <c r="I167" s="203"/>
      <c r="J167" s="204">
        <f>ROUND(I167*H167,2)</f>
        <v>0</v>
      </c>
      <c r="K167" s="200" t="s">
        <v>125</v>
      </c>
      <c r="L167" s="46"/>
      <c r="M167" s="205" t="s">
        <v>19</v>
      </c>
      <c r="N167" s="206" t="s">
        <v>45</v>
      </c>
      <c r="O167" s="86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09" t="s">
        <v>148</v>
      </c>
      <c r="AT167" s="209" t="s">
        <v>121</v>
      </c>
      <c r="AU167" s="209" t="s">
        <v>84</v>
      </c>
      <c r="AY167" s="19" t="s">
        <v>120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9" t="s">
        <v>82</v>
      </c>
      <c r="BK167" s="210">
        <f>ROUND(I167*H167,2)</f>
        <v>0</v>
      </c>
      <c r="BL167" s="19" t="s">
        <v>148</v>
      </c>
      <c r="BM167" s="209" t="s">
        <v>486</v>
      </c>
    </row>
    <row r="168" s="2" customFormat="1">
      <c r="A168" s="40"/>
      <c r="B168" s="41"/>
      <c r="C168" s="42"/>
      <c r="D168" s="211" t="s">
        <v>128</v>
      </c>
      <c r="E168" s="42"/>
      <c r="F168" s="212" t="s">
        <v>411</v>
      </c>
      <c r="G168" s="42"/>
      <c r="H168" s="42"/>
      <c r="I168" s="213"/>
      <c r="J168" s="42"/>
      <c r="K168" s="42"/>
      <c r="L168" s="46"/>
      <c r="M168" s="214"/>
      <c r="N168" s="21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128</v>
      </c>
      <c r="AU168" s="19" t="s">
        <v>84</v>
      </c>
    </row>
    <row r="169" s="2" customFormat="1">
      <c r="A169" s="40"/>
      <c r="B169" s="41"/>
      <c r="C169" s="42"/>
      <c r="D169" s="216" t="s">
        <v>130</v>
      </c>
      <c r="E169" s="42"/>
      <c r="F169" s="217" t="s">
        <v>412</v>
      </c>
      <c r="G169" s="42"/>
      <c r="H169" s="42"/>
      <c r="I169" s="213"/>
      <c r="J169" s="42"/>
      <c r="K169" s="42"/>
      <c r="L169" s="46"/>
      <c r="M169" s="218"/>
      <c r="N169" s="219"/>
      <c r="O169" s="220"/>
      <c r="P169" s="220"/>
      <c r="Q169" s="220"/>
      <c r="R169" s="220"/>
      <c r="S169" s="220"/>
      <c r="T169" s="221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130</v>
      </c>
      <c r="AU169" s="19" t="s">
        <v>84</v>
      </c>
    </row>
    <row r="170" s="2" customFormat="1" ht="6.96" customHeight="1">
      <c r="A170" s="40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46"/>
      <c r="M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</sheetData>
  <sheetProtection sheet="1" autoFilter="0" formatColumns="0" formatRows="0" objects="1" scenarios="1" spinCount="100000" saltValue="NZodqhJw9ZKhMNIcn8cjCFDEQS6X1Vfi/IUca/Sfpio1VhldDaWsn/fbBQFQSKtp+HWwR7XcPIdnNc7rXfjgHg==" hashValue="yTxWQXmPZK8pyG3WqaRv1tTsc3HJZyajzJBpmnlkvA4mVnPjYIorabPimk4xiinCM0K/Up5FocNaIWATWbJITw==" algorithmName="SHA-512" password="88A1"/>
  <autoFilter ref="C81:K16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0" r:id="rId1" display="https://podminky.urs.cz/item/CS_URS_2022_02/183101113"/>
    <hyperlink ref="F94" r:id="rId2" display="https://podminky.urs.cz/item/CS_URS_2022_02/183101114"/>
    <hyperlink ref="F98" r:id="rId3" display="https://podminky.urs.cz/item/CS_URS_2022_02/183101115"/>
    <hyperlink ref="F102" r:id="rId4" display="https://podminky.urs.cz/item/CS_URS_2022_02/183101115"/>
    <hyperlink ref="F106" r:id="rId5" display="https://podminky.urs.cz/item/CS_URS_2022_02/184102113"/>
    <hyperlink ref="F112" r:id="rId6" display="https://podminky.urs.cz/item/CS_URS_2022_02/184102116"/>
    <hyperlink ref="F118" r:id="rId7" display="https://podminky.urs.cz/item/CS_URS_2022_02/184102211"/>
    <hyperlink ref="F124" r:id="rId8" display="https://podminky.urs.cz/item/CS_URS_2022_02/184201111"/>
    <hyperlink ref="F130" r:id="rId9" display="https://podminky.urs.cz/item/CS_URS_2022_02/184813111"/>
    <hyperlink ref="F136" r:id="rId10" display="https://podminky.urs.cz/item/CS_URS_2022_02/184813134"/>
    <hyperlink ref="F148" r:id="rId11" display="https://podminky.urs.cz/item/CS_URS_2022_02/184911111"/>
    <hyperlink ref="F158" r:id="rId12" display="https://podminky.urs.cz/item/CS_URS_2022_02/185804311"/>
    <hyperlink ref="F161" r:id="rId13" display="https://podminky.urs.cz/item/CS_URS_2022_02/185851121"/>
    <hyperlink ref="F164" r:id="rId14" display="https://podminky.urs.cz/item/CS_URS_2022_02/185851129"/>
    <hyperlink ref="F169" r:id="rId15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487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ROUND((SUM(BE82:BE169)),  2)</f>
        <v>0</v>
      </c>
      <c r="G33" s="40"/>
      <c r="H33" s="40"/>
      <c r="I33" s="150">
        <v>0.20999999999999999</v>
      </c>
      <c r="J33" s="149">
        <f>ROUND(((SUM(BE82:BE169))*I33),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ROUND((SUM(BF82:BF169)),  2)</f>
        <v>0</v>
      </c>
      <c r="G34" s="40"/>
      <c r="H34" s="40"/>
      <c r="I34" s="150">
        <v>0.14999999999999999</v>
      </c>
      <c r="J34" s="149">
        <f>ROUND(((SUM(BF82:BF169))*I34),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ROUND((SUM(BG82:BG169)),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ROUND((SUM(BH82:BH169)),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ROUND((SUM(BI82:BI169)),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02.2 - Povýsadbová péče 2.rok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139</v>
      </c>
      <c r="E61" s="225"/>
      <c r="F61" s="225"/>
      <c r="G61" s="225"/>
      <c r="H61" s="225"/>
      <c r="I61" s="225"/>
      <c r="J61" s="226">
        <f>J84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141</v>
      </c>
      <c r="E62" s="225"/>
      <c r="F62" s="225"/>
      <c r="G62" s="225"/>
      <c r="H62" s="225"/>
      <c r="I62" s="225"/>
      <c r="J62" s="226">
        <f>J166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PSZ včetně výkonu autorského dozoru v k.ú. Kouty u Poděbrad – LBC Blatnice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02.2 - Povýsadbová péče 2.rok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0.087720000000000006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142</v>
      </c>
      <c r="F83" s="187" t="s">
        <v>143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P84+P166</f>
        <v>0</v>
      </c>
      <c r="Q83" s="192"/>
      <c r="R83" s="193">
        <f>R84+R166</f>
        <v>0.087720000000000006</v>
      </c>
      <c r="S83" s="192"/>
      <c r="T83" s="194">
        <f>T84+T166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BK84+BK166</f>
        <v>0</v>
      </c>
    </row>
    <row r="84" s="11" customFormat="1" ht="22.8" customHeight="1">
      <c r="A84" s="11"/>
      <c r="B84" s="184"/>
      <c r="C84" s="185"/>
      <c r="D84" s="186" t="s">
        <v>73</v>
      </c>
      <c r="E84" s="228" t="s">
        <v>82</v>
      </c>
      <c r="F84" s="228" t="s">
        <v>144</v>
      </c>
      <c r="G84" s="185"/>
      <c r="H84" s="185"/>
      <c r="I84" s="188"/>
      <c r="J84" s="229">
        <f>BK84</f>
        <v>0</v>
      </c>
      <c r="K84" s="185"/>
      <c r="L84" s="190"/>
      <c r="M84" s="191"/>
      <c r="N84" s="192"/>
      <c r="O84" s="192"/>
      <c r="P84" s="193">
        <f>SUM(P85:P165)</f>
        <v>0</v>
      </c>
      <c r="Q84" s="192"/>
      <c r="R84" s="193">
        <f>SUM(R85:R165)</f>
        <v>0.087720000000000006</v>
      </c>
      <c r="S84" s="192"/>
      <c r="T84" s="194">
        <f>SUM(T85:T165)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SUM(BK85:BK165)</f>
        <v>0</v>
      </c>
    </row>
    <row r="85" s="2" customFormat="1" ht="21.75" customHeight="1">
      <c r="A85" s="40"/>
      <c r="B85" s="41"/>
      <c r="C85" s="198" t="s">
        <v>82</v>
      </c>
      <c r="D85" s="198" t="s">
        <v>121</v>
      </c>
      <c r="E85" s="199" t="s">
        <v>414</v>
      </c>
      <c r="F85" s="200" t="s">
        <v>488</v>
      </c>
      <c r="G85" s="201" t="s">
        <v>147</v>
      </c>
      <c r="H85" s="202">
        <v>92451</v>
      </c>
      <c r="I85" s="203"/>
      <c r="J85" s="204">
        <f>ROUND(I85*H85,2)</f>
        <v>0</v>
      </c>
      <c r="K85" s="200" t="s">
        <v>19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148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148</v>
      </c>
      <c r="BM85" s="209" t="s">
        <v>489</v>
      </c>
    </row>
    <row r="86" s="2" customFormat="1">
      <c r="A86" s="40"/>
      <c r="B86" s="41"/>
      <c r="C86" s="42"/>
      <c r="D86" s="211" t="s">
        <v>128</v>
      </c>
      <c r="E86" s="42"/>
      <c r="F86" s="212" t="s">
        <v>417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13" customFormat="1">
      <c r="A87" s="13"/>
      <c r="B87" s="240"/>
      <c r="C87" s="241"/>
      <c r="D87" s="211" t="s">
        <v>197</v>
      </c>
      <c r="E87" s="242" t="s">
        <v>19</v>
      </c>
      <c r="F87" s="243" t="s">
        <v>418</v>
      </c>
      <c r="G87" s="241"/>
      <c r="H87" s="244">
        <v>92451</v>
      </c>
      <c r="I87" s="245"/>
      <c r="J87" s="241"/>
      <c r="K87" s="241"/>
      <c r="L87" s="246"/>
      <c r="M87" s="247"/>
      <c r="N87" s="248"/>
      <c r="O87" s="248"/>
      <c r="P87" s="248"/>
      <c r="Q87" s="248"/>
      <c r="R87" s="248"/>
      <c r="S87" s="248"/>
      <c r="T87" s="24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50" t="s">
        <v>197</v>
      </c>
      <c r="AU87" s="250" t="s">
        <v>84</v>
      </c>
      <c r="AV87" s="13" t="s">
        <v>84</v>
      </c>
      <c r="AW87" s="13" t="s">
        <v>35</v>
      </c>
      <c r="AX87" s="13" t="s">
        <v>82</v>
      </c>
      <c r="AY87" s="250" t="s">
        <v>120</v>
      </c>
    </row>
    <row r="88" s="2" customFormat="1" ht="21.75" customHeight="1">
      <c r="A88" s="40"/>
      <c r="B88" s="41"/>
      <c r="C88" s="198" t="s">
        <v>84</v>
      </c>
      <c r="D88" s="198" t="s">
        <v>121</v>
      </c>
      <c r="E88" s="199" t="s">
        <v>191</v>
      </c>
      <c r="F88" s="200" t="s">
        <v>192</v>
      </c>
      <c r="G88" s="201" t="s">
        <v>193</v>
      </c>
      <c r="H88" s="202">
        <v>85</v>
      </c>
      <c r="I88" s="203"/>
      <c r="J88" s="204">
        <f>ROUND(I88*H88,2)</f>
        <v>0</v>
      </c>
      <c r="K88" s="200" t="s">
        <v>125</v>
      </c>
      <c r="L88" s="46"/>
      <c r="M88" s="205" t="s">
        <v>19</v>
      </c>
      <c r="N88" s="206" t="s">
        <v>45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148</v>
      </c>
      <c r="AT88" s="209" t="s">
        <v>121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148</v>
      </c>
      <c r="BM88" s="209" t="s">
        <v>490</v>
      </c>
    </row>
    <row r="89" s="2" customFormat="1">
      <c r="A89" s="40"/>
      <c r="B89" s="41"/>
      <c r="C89" s="42"/>
      <c r="D89" s="211" t="s">
        <v>128</v>
      </c>
      <c r="E89" s="42"/>
      <c r="F89" s="212" t="s">
        <v>195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84</v>
      </c>
    </row>
    <row r="90" s="2" customFormat="1">
      <c r="A90" s="40"/>
      <c r="B90" s="41"/>
      <c r="C90" s="42"/>
      <c r="D90" s="216" t="s">
        <v>130</v>
      </c>
      <c r="E90" s="42"/>
      <c r="F90" s="217" t="s">
        <v>196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130</v>
      </c>
      <c r="AU90" s="19" t="s">
        <v>84</v>
      </c>
    </row>
    <row r="91" s="13" customFormat="1">
      <c r="A91" s="13"/>
      <c r="B91" s="240"/>
      <c r="C91" s="241"/>
      <c r="D91" s="211" t="s">
        <v>197</v>
      </c>
      <c r="E91" s="242" t="s">
        <v>19</v>
      </c>
      <c r="F91" s="243" t="s">
        <v>491</v>
      </c>
      <c r="G91" s="241"/>
      <c r="H91" s="244">
        <v>85</v>
      </c>
      <c r="I91" s="245"/>
      <c r="J91" s="241"/>
      <c r="K91" s="241"/>
      <c r="L91" s="246"/>
      <c r="M91" s="247"/>
      <c r="N91" s="248"/>
      <c r="O91" s="248"/>
      <c r="P91" s="248"/>
      <c r="Q91" s="248"/>
      <c r="R91" s="248"/>
      <c r="S91" s="248"/>
      <c r="T91" s="24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50" t="s">
        <v>197</v>
      </c>
      <c r="AU91" s="250" t="s">
        <v>84</v>
      </c>
      <c r="AV91" s="13" t="s">
        <v>84</v>
      </c>
      <c r="AW91" s="13" t="s">
        <v>35</v>
      </c>
      <c r="AX91" s="13" t="s">
        <v>82</v>
      </c>
      <c r="AY91" s="250" t="s">
        <v>120</v>
      </c>
    </row>
    <row r="92" s="2" customFormat="1" ht="21.75" customHeight="1">
      <c r="A92" s="40"/>
      <c r="B92" s="41"/>
      <c r="C92" s="198" t="s">
        <v>158</v>
      </c>
      <c r="D92" s="198" t="s">
        <v>121</v>
      </c>
      <c r="E92" s="199" t="s">
        <v>200</v>
      </c>
      <c r="F92" s="200" t="s">
        <v>201</v>
      </c>
      <c r="G92" s="201" t="s">
        <v>193</v>
      </c>
      <c r="H92" s="202">
        <v>128</v>
      </c>
      <c r="I92" s="203"/>
      <c r="J92" s="204">
        <f>ROUND(I92*H92,2)</f>
        <v>0</v>
      </c>
      <c r="K92" s="200" t="s">
        <v>125</v>
      </c>
      <c r="L92" s="46"/>
      <c r="M92" s="205" t="s">
        <v>19</v>
      </c>
      <c r="N92" s="206" t="s">
        <v>45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148</v>
      </c>
      <c r="AT92" s="209" t="s">
        <v>121</v>
      </c>
      <c r="AU92" s="209" t="s">
        <v>84</v>
      </c>
      <c r="AY92" s="19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9" t="s">
        <v>82</v>
      </c>
      <c r="BK92" s="210">
        <f>ROUND(I92*H92,2)</f>
        <v>0</v>
      </c>
      <c r="BL92" s="19" t="s">
        <v>148</v>
      </c>
      <c r="BM92" s="209" t="s">
        <v>492</v>
      </c>
    </row>
    <row r="93" s="2" customFormat="1">
      <c r="A93" s="40"/>
      <c r="B93" s="41"/>
      <c r="C93" s="42"/>
      <c r="D93" s="211" t="s">
        <v>128</v>
      </c>
      <c r="E93" s="42"/>
      <c r="F93" s="212" t="s">
        <v>203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128</v>
      </c>
      <c r="AU93" s="19" t="s">
        <v>84</v>
      </c>
    </row>
    <row r="94" s="2" customFormat="1">
      <c r="A94" s="40"/>
      <c r="B94" s="41"/>
      <c r="C94" s="42"/>
      <c r="D94" s="216" t="s">
        <v>130</v>
      </c>
      <c r="E94" s="42"/>
      <c r="F94" s="217" t="s">
        <v>204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84</v>
      </c>
    </row>
    <row r="95" s="13" customFormat="1">
      <c r="A95" s="13"/>
      <c r="B95" s="240"/>
      <c r="C95" s="241"/>
      <c r="D95" s="211" t="s">
        <v>197</v>
      </c>
      <c r="E95" s="242" t="s">
        <v>19</v>
      </c>
      <c r="F95" s="243" t="s">
        <v>493</v>
      </c>
      <c r="G95" s="241"/>
      <c r="H95" s="244">
        <v>128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0" t="s">
        <v>197</v>
      </c>
      <c r="AU95" s="250" t="s">
        <v>84</v>
      </c>
      <c r="AV95" s="13" t="s">
        <v>84</v>
      </c>
      <c r="AW95" s="13" t="s">
        <v>35</v>
      </c>
      <c r="AX95" s="13" t="s">
        <v>82</v>
      </c>
      <c r="AY95" s="250" t="s">
        <v>120</v>
      </c>
    </row>
    <row r="96" s="2" customFormat="1" ht="21.75" customHeight="1">
      <c r="A96" s="40"/>
      <c r="B96" s="41"/>
      <c r="C96" s="198" t="s">
        <v>148</v>
      </c>
      <c r="D96" s="198" t="s">
        <v>121</v>
      </c>
      <c r="E96" s="199" t="s">
        <v>207</v>
      </c>
      <c r="F96" s="200" t="s">
        <v>208</v>
      </c>
      <c r="G96" s="201" t="s">
        <v>193</v>
      </c>
      <c r="H96" s="202">
        <v>1</v>
      </c>
      <c r="I96" s="203"/>
      <c r="J96" s="204">
        <f>ROUND(I96*H96,2)</f>
        <v>0</v>
      </c>
      <c r="K96" s="200" t="s">
        <v>125</v>
      </c>
      <c r="L96" s="46"/>
      <c r="M96" s="205" t="s">
        <v>19</v>
      </c>
      <c r="N96" s="206" t="s">
        <v>45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148</v>
      </c>
      <c r="AT96" s="209" t="s">
        <v>121</v>
      </c>
      <c r="AU96" s="209" t="s">
        <v>84</v>
      </c>
      <c r="AY96" s="19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9" t="s">
        <v>82</v>
      </c>
      <c r="BK96" s="210">
        <f>ROUND(I96*H96,2)</f>
        <v>0</v>
      </c>
      <c r="BL96" s="19" t="s">
        <v>148</v>
      </c>
      <c r="BM96" s="209" t="s">
        <v>494</v>
      </c>
    </row>
    <row r="97" s="2" customFormat="1">
      <c r="A97" s="40"/>
      <c r="B97" s="41"/>
      <c r="C97" s="42"/>
      <c r="D97" s="211" t="s">
        <v>128</v>
      </c>
      <c r="E97" s="42"/>
      <c r="F97" s="212" t="s">
        <v>210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128</v>
      </c>
      <c r="AU97" s="19" t="s">
        <v>84</v>
      </c>
    </row>
    <row r="98" s="2" customFormat="1">
      <c r="A98" s="40"/>
      <c r="B98" s="41"/>
      <c r="C98" s="42"/>
      <c r="D98" s="216" t="s">
        <v>130</v>
      </c>
      <c r="E98" s="42"/>
      <c r="F98" s="217" t="s">
        <v>211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84</v>
      </c>
    </row>
    <row r="99" s="13" customFormat="1">
      <c r="A99" s="13"/>
      <c r="B99" s="240"/>
      <c r="C99" s="241"/>
      <c r="D99" s="211" t="s">
        <v>197</v>
      </c>
      <c r="E99" s="242" t="s">
        <v>19</v>
      </c>
      <c r="F99" s="243" t="s">
        <v>424</v>
      </c>
      <c r="G99" s="241"/>
      <c r="H99" s="244">
        <v>1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0" t="s">
        <v>197</v>
      </c>
      <c r="AU99" s="250" t="s">
        <v>84</v>
      </c>
      <c r="AV99" s="13" t="s">
        <v>84</v>
      </c>
      <c r="AW99" s="13" t="s">
        <v>35</v>
      </c>
      <c r="AX99" s="13" t="s">
        <v>82</v>
      </c>
      <c r="AY99" s="250" t="s">
        <v>120</v>
      </c>
    </row>
    <row r="100" s="2" customFormat="1" ht="21.75" customHeight="1">
      <c r="A100" s="40"/>
      <c r="B100" s="41"/>
      <c r="C100" s="198" t="s">
        <v>119</v>
      </c>
      <c r="D100" s="198" t="s">
        <v>121</v>
      </c>
      <c r="E100" s="199" t="s">
        <v>207</v>
      </c>
      <c r="F100" s="200" t="s">
        <v>208</v>
      </c>
      <c r="G100" s="201" t="s">
        <v>193</v>
      </c>
      <c r="H100" s="202">
        <v>1</v>
      </c>
      <c r="I100" s="203"/>
      <c r="J100" s="204">
        <f>ROUND(I100*H100,2)</f>
        <v>0</v>
      </c>
      <c r="K100" s="200" t="s">
        <v>125</v>
      </c>
      <c r="L100" s="46"/>
      <c r="M100" s="205" t="s">
        <v>19</v>
      </c>
      <c r="N100" s="206" t="s">
        <v>45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148</v>
      </c>
      <c r="AT100" s="209" t="s">
        <v>121</v>
      </c>
      <c r="AU100" s="209" t="s">
        <v>84</v>
      </c>
      <c r="AY100" s="19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82</v>
      </c>
      <c r="BK100" s="210">
        <f>ROUND(I100*H100,2)</f>
        <v>0</v>
      </c>
      <c r="BL100" s="19" t="s">
        <v>148</v>
      </c>
      <c r="BM100" s="209" t="s">
        <v>495</v>
      </c>
    </row>
    <row r="101" s="2" customFormat="1">
      <c r="A101" s="40"/>
      <c r="B101" s="41"/>
      <c r="C101" s="42"/>
      <c r="D101" s="211" t="s">
        <v>128</v>
      </c>
      <c r="E101" s="42"/>
      <c r="F101" s="212" t="s">
        <v>210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84</v>
      </c>
    </row>
    <row r="102" s="2" customFormat="1">
      <c r="A102" s="40"/>
      <c r="B102" s="41"/>
      <c r="C102" s="42"/>
      <c r="D102" s="216" t="s">
        <v>130</v>
      </c>
      <c r="E102" s="42"/>
      <c r="F102" s="217" t="s">
        <v>211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130</v>
      </c>
      <c r="AU102" s="19" t="s">
        <v>84</v>
      </c>
    </row>
    <row r="103" s="13" customFormat="1">
      <c r="A103" s="13"/>
      <c r="B103" s="240"/>
      <c r="C103" s="241"/>
      <c r="D103" s="211" t="s">
        <v>197</v>
      </c>
      <c r="E103" s="242" t="s">
        <v>19</v>
      </c>
      <c r="F103" s="243" t="s">
        <v>426</v>
      </c>
      <c r="G103" s="241"/>
      <c r="H103" s="244">
        <v>1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0" t="s">
        <v>197</v>
      </c>
      <c r="AU103" s="250" t="s">
        <v>84</v>
      </c>
      <c r="AV103" s="13" t="s">
        <v>84</v>
      </c>
      <c r="AW103" s="13" t="s">
        <v>35</v>
      </c>
      <c r="AX103" s="13" t="s">
        <v>82</v>
      </c>
      <c r="AY103" s="250" t="s">
        <v>120</v>
      </c>
    </row>
    <row r="104" s="2" customFormat="1" ht="16.5" customHeight="1">
      <c r="A104" s="40"/>
      <c r="B104" s="41"/>
      <c r="C104" s="198" t="s">
        <v>172</v>
      </c>
      <c r="D104" s="198" t="s">
        <v>121</v>
      </c>
      <c r="E104" s="199" t="s">
        <v>427</v>
      </c>
      <c r="F104" s="200" t="s">
        <v>428</v>
      </c>
      <c r="G104" s="201" t="s">
        <v>193</v>
      </c>
      <c r="H104" s="202">
        <v>1</v>
      </c>
      <c r="I104" s="203"/>
      <c r="J104" s="204">
        <f>ROUND(I104*H104,2)</f>
        <v>0</v>
      </c>
      <c r="K104" s="200" t="s">
        <v>125</v>
      </c>
      <c r="L104" s="46"/>
      <c r="M104" s="205" t="s">
        <v>19</v>
      </c>
      <c r="N104" s="206" t="s">
        <v>45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148</v>
      </c>
      <c r="AT104" s="209" t="s">
        <v>121</v>
      </c>
      <c r="AU104" s="209" t="s">
        <v>84</v>
      </c>
      <c r="AY104" s="19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9" t="s">
        <v>82</v>
      </c>
      <c r="BK104" s="210">
        <f>ROUND(I104*H104,2)</f>
        <v>0</v>
      </c>
      <c r="BL104" s="19" t="s">
        <v>148</v>
      </c>
      <c r="BM104" s="209" t="s">
        <v>496</v>
      </c>
    </row>
    <row r="105" s="2" customFormat="1">
      <c r="A105" s="40"/>
      <c r="B105" s="41"/>
      <c r="C105" s="42"/>
      <c r="D105" s="211" t="s">
        <v>128</v>
      </c>
      <c r="E105" s="42"/>
      <c r="F105" s="212" t="s">
        <v>430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128</v>
      </c>
      <c r="AU105" s="19" t="s">
        <v>84</v>
      </c>
    </row>
    <row r="106" s="2" customFormat="1">
      <c r="A106" s="40"/>
      <c r="B106" s="41"/>
      <c r="C106" s="42"/>
      <c r="D106" s="216" t="s">
        <v>130</v>
      </c>
      <c r="E106" s="42"/>
      <c r="F106" s="217" t="s">
        <v>431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130</v>
      </c>
      <c r="AU106" s="19" t="s">
        <v>84</v>
      </c>
    </row>
    <row r="107" s="13" customFormat="1">
      <c r="A107" s="13"/>
      <c r="B107" s="240"/>
      <c r="C107" s="241"/>
      <c r="D107" s="211" t="s">
        <v>197</v>
      </c>
      <c r="E107" s="242" t="s">
        <v>19</v>
      </c>
      <c r="F107" s="243" t="s">
        <v>426</v>
      </c>
      <c r="G107" s="241"/>
      <c r="H107" s="244">
        <v>1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0" t="s">
        <v>197</v>
      </c>
      <c r="AU107" s="250" t="s">
        <v>84</v>
      </c>
      <c r="AV107" s="13" t="s">
        <v>84</v>
      </c>
      <c r="AW107" s="13" t="s">
        <v>35</v>
      </c>
      <c r="AX107" s="13" t="s">
        <v>82</v>
      </c>
      <c r="AY107" s="250" t="s">
        <v>120</v>
      </c>
    </row>
    <row r="108" s="2" customFormat="1" ht="16.5" customHeight="1">
      <c r="A108" s="40"/>
      <c r="B108" s="41"/>
      <c r="C108" s="230" t="s">
        <v>178</v>
      </c>
      <c r="D108" s="230" t="s">
        <v>152</v>
      </c>
      <c r="E108" s="231" t="s">
        <v>316</v>
      </c>
      <c r="F108" s="232" t="s">
        <v>432</v>
      </c>
      <c r="G108" s="233" t="s">
        <v>193</v>
      </c>
      <c r="H108" s="234">
        <v>1</v>
      </c>
      <c r="I108" s="235"/>
      <c r="J108" s="236">
        <f>ROUND(I108*H108,2)</f>
        <v>0</v>
      </c>
      <c r="K108" s="232" t="s">
        <v>19</v>
      </c>
      <c r="L108" s="237"/>
      <c r="M108" s="238" t="s">
        <v>19</v>
      </c>
      <c r="N108" s="239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156</v>
      </c>
      <c r="AT108" s="209" t="s">
        <v>152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148</v>
      </c>
      <c r="BM108" s="209" t="s">
        <v>497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432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2" customFormat="1" ht="16.5" customHeight="1">
      <c r="A110" s="40"/>
      <c r="B110" s="41"/>
      <c r="C110" s="198" t="s">
        <v>156</v>
      </c>
      <c r="D110" s="198" t="s">
        <v>121</v>
      </c>
      <c r="E110" s="199" t="s">
        <v>288</v>
      </c>
      <c r="F110" s="200" t="s">
        <v>289</v>
      </c>
      <c r="G110" s="201" t="s">
        <v>193</v>
      </c>
      <c r="H110" s="202">
        <v>1</v>
      </c>
      <c r="I110" s="203"/>
      <c r="J110" s="204">
        <f>ROUND(I110*H110,2)</f>
        <v>0</v>
      </c>
      <c r="K110" s="200" t="s">
        <v>125</v>
      </c>
      <c r="L110" s="46"/>
      <c r="M110" s="205" t="s">
        <v>19</v>
      </c>
      <c r="N110" s="206" t="s">
        <v>45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148</v>
      </c>
      <c r="AT110" s="209" t="s">
        <v>121</v>
      </c>
      <c r="AU110" s="209" t="s">
        <v>84</v>
      </c>
      <c r="AY110" s="19" t="s">
        <v>120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9" t="s">
        <v>82</v>
      </c>
      <c r="BK110" s="210">
        <f>ROUND(I110*H110,2)</f>
        <v>0</v>
      </c>
      <c r="BL110" s="19" t="s">
        <v>148</v>
      </c>
      <c r="BM110" s="209" t="s">
        <v>498</v>
      </c>
    </row>
    <row r="111" s="2" customFormat="1">
      <c r="A111" s="40"/>
      <c r="B111" s="41"/>
      <c r="C111" s="42"/>
      <c r="D111" s="211" t="s">
        <v>128</v>
      </c>
      <c r="E111" s="42"/>
      <c r="F111" s="212" t="s">
        <v>291</v>
      </c>
      <c r="G111" s="42"/>
      <c r="H111" s="42"/>
      <c r="I111" s="213"/>
      <c r="J111" s="42"/>
      <c r="K111" s="42"/>
      <c r="L111" s="46"/>
      <c r="M111" s="214"/>
      <c r="N111" s="21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128</v>
      </c>
      <c r="AU111" s="19" t="s">
        <v>84</v>
      </c>
    </row>
    <row r="112" s="2" customFormat="1">
      <c r="A112" s="40"/>
      <c r="B112" s="41"/>
      <c r="C112" s="42"/>
      <c r="D112" s="216" t="s">
        <v>130</v>
      </c>
      <c r="E112" s="42"/>
      <c r="F112" s="217" t="s">
        <v>292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130</v>
      </c>
      <c r="AU112" s="19" t="s">
        <v>84</v>
      </c>
    </row>
    <row r="113" s="13" customFormat="1">
      <c r="A113" s="13"/>
      <c r="B113" s="240"/>
      <c r="C113" s="241"/>
      <c r="D113" s="211" t="s">
        <v>197</v>
      </c>
      <c r="E113" s="242" t="s">
        <v>19</v>
      </c>
      <c r="F113" s="243" t="s">
        <v>424</v>
      </c>
      <c r="G113" s="241"/>
      <c r="H113" s="244">
        <v>1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0" t="s">
        <v>197</v>
      </c>
      <c r="AU113" s="250" t="s">
        <v>84</v>
      </c>
      <c r="AV113" s="13" t="s">
        <v>84</v>
      </c>
      <c r="AW113" s="13" t="s">
        <v>35</v>
      </c>
      <c r="AX113" s="13" t="s">
        <v>82</v>
      </c>
      <c r="AY113" s="250" t="s">
        <v>120</v>
      </c>
    </row>
    <row r="114" s="2" customFormat="1" ht="16.5" customHeight="1">
      <c r="A114" s="40"/>
      <c r="B114" s="41"/>
      <c r="C114" s="230" t="s">
        <v>190</v>
      </c>
      <c r="D114" s="230" t="s">
        <v>152</v>
      </c>
      <c r="E114" s="231" t="s">
        <v>435</v>
      </c>
      <c r="F114" s="232" t="s">
        <v>438</v>
      </c>
      <c r="G114" s="233" t="s">
        <v>193</v>
      </c>
      <c r="H114" s="234">
        <v>1</v>
      </c>
      <c r="I114" s="235"/>
      <c r="J114" s="236">
        <f>ROUND(I114*H114,2)</f>
        <v>0</v>
      </c>
      <c r="K114" s="232" t="s">
        <v>19</v>
      </c>
      <c r="L114" s="237"/>
      <c r="M114" s="238" t="s">
        <v>19</v>
      </c>
      <c r="N114" s="239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156</v>
      </c>
      <c r="AT114" s="209" t="s">
        <v>152</v>
      </c>
      <c r="AU114" s="209" t="s">
        <v>84</v>
      </c>
      <c r="AY114" s="19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148</v>
      </c>
      <c r="BM114" s="209" t="s">
        <v>499</v>
      </c>
    </row>
    <row r="115" s="2" customFormat="1">
      <c r="A115" s="40"/>
      <c r="B115" s="41"/>
      <c r="C115" s="42"/>
      <c r="D115" s="211" t="s">
        <v>128</v>
      </c>
      <c r="E115" s="42"/>
      <c r="F115" s="212" t="s">
        <v>438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84</v>
      </c>
    </row>
    <row r="116" s="2" customFormat="1" ht="16.5" customHeight="1">
      <c r="A116" s="40"/>
      <c r="B116" s="41"/>
      <c r="C116" s="198" t="s">
        <v>199</v>
      </c>
      <c r="D116" s="198" t="s">
        <v>121</v>
      </c>
      <c r="E116" s="199" t="s">
        <v>217</v>
      </c>
      <c r="F116" s="200" t="s">
        <v>218</v>
      </c>
      <c r="G116" s="201" t="s">
        <v>193</v>
      </c>
      <c r="H116" s="202">
        <v>85</v>
      </c>
      <c r="I116" s="203"/>
      <c r="J116" s="204">
        <f>ROUND(I116*H116,2)</f>
        <v>0</v>
      </c>
      <c r="K116" s="200" t="s">
        <v>125</v>
      </c>
      <c r="L116" s="46"/>
      <c r="M116" s="205" t="s">
        <v>19</v>
      </c>
      <c r="N116" s="206" t="s">
        <v>45</v>
      </c>
      <c r="O116" s="86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148</v>
      </c>
      <c r="AT116" s="209" t="s">
        <v>121</v>
      </c>
      <c r="AU116" s="209" t="s">
        <v>84</v>
      </c>
      <c r="AY116" s="19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82</v>
      </c>
      <c r="BK116" s="210">
        <f>ROUND(I116*H116,2)</f>
        <v>0</v>
      </c>
      <c r="BL116" s="19" t="s">
        <v>148</v>
      </c>
      <c r="BM116" s="209" t="s">
        <v>500</v>
      </c>
    </row>
    <row r="117" s="2" customFormat="1">
      <c r="A117" s="40"/>
      <c r="B117" s="41"/>
      <c r="C117" s="42"/>
      <c r="D117" s="211" t="s">
        <v>128</v>
      </c>
      <c r="E117" s="42"/>
      <c r="F117" s="212" t="s">
        <v>220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128</v>
      </c>
      <c r="AU117" s="19" t="s">
        <v>84</v>
      </c>
    </row>
    <row r="118" s="2" customFormat="1">
      <c r="A118" s="40"/>
      <c r="B118" s="41"/>
      <c r="C118" s="42"/>
      <c r="D118" s="216" t="s">
        <v>130</v>
      </c>
      <c r="E118" s="42"/>
      <c r="F118" s="217" t="s">
        <v>221</v>
      </c>
      <c r="G118" s="42"/>
      <c r="H118" s="42"/>
      <c r="I118" s="213"/>
      <c r="J118" s="42"/>
      <c r="K118" s="42"/>
      <c r="L118" s="46"/>
      <c r="M118" s="214"/>
      <c r="N118" s="21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84</v>
      </c>
    </row>
    <row r="119" s="13" customFormat="1">
      <c r="A119" s="13"/>
      <c r="B119" s="240"/>
      <c r="C119" s="241"/>
      <c r="D119" s="211" t="s">
        <v>197</v>
      </c>
      <c r="E119" s="242" t="s">
        <v>19</v>
      </c>
      <c r="F119" s="243" t="s">
        <v>491</v>
      </c>
      <c r="G119" s="241"/>
      <c r="H119" s="244">
        <v>85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0" t="s">
        <v>197</v>
      </c>
      <c r="AU119" s="250" t="s">
        <v>84</v>
      </c>
      <c r="AV119" s="13" t="s">
        <v>84</v>
      </c>
      <c r="AW119" s="13" t="s">
        <v>35</v>
      </c>
      <c r="AX119" s="13" t="s">
        <v>82</v>
      </c>
      <c r="AY119" s="250" t="s">
        <v>120</v>
      </c>
    </row>
    <row r="120" s="2" customFormat="1" ht="16.5" customHeight="1">
      <c r="A120" s="40"/>
      <c r="B120" s="41"/>
      <c r="C120" s="230" t="s">
        <v>206</v>
      </c>
      <c r="D120" s="230" t="s">
        <v>152</v>
      </c>
      <c r="E120" s="231" t="s">
        <v>440</v>
      </c>
      <c r="F120" s="232" t="s">
        <v>441</v>
      </c>
      <c r="G120" s="233" t="s">
        <v>193</v>
      </c>
      <c r="H120" s="234">
        <v>85</v>
      </c>
      <c r="I120" s="235"/>
      <c r="J120" s="236">
        <f>ROUND(I120*H120,2)</f>
        <v>0</v>
      </c>
      <c r="K120" s="232" t="s">
        <v>19</v>
      </c>
      <c r="L120" s="237"/>
      <c r="M120" s="238" t="s">
        <v>19</v>
      </c>
      <c r="N120" s="239" t="s">
        <v>45</v>
      </c>
      <c r="O120" s="86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156</v>
      </c>
      <c r="AT120" s="209" t="s">
        <v>152</v>
      </c>
      <c r="AU120" s="209" t="s">
        <v>84</v>
      </c>
      <c r="AY120" s="19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82</v>
      </c>
      <c r="BK120" s="210">
        <f>ROUND(I120*H120,2)</f>
        <v>0</v>
      </c>
      <c r="BL120" s="19" t="s">
        <v>148</v>
      </c>
      <c r="BM120" s="209" t="s">
        <v>501</v>
      </c>
    </row>
    <row r="121" s="2" customFormat="1">
      <c r="A121" s="40"/>
      <c r="B121" s="41"/>
      <c r="C121" s="42"/>
      <c r="D121" s="211" t="s">
        <v>128</v>
      </c>
      <c r="E121" s="42"/>
      <c r="F121" s="212" t="s">
        <v>441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84</v>
      </c>
    </row>
    <row r="122" s="2" customFormat="1" ht="16.5" customHeight="1">
      <c r="A122" s="40"/>
      <c r="B122" s="41"/>
      <c r="C122" s="198" t="s">
        <v>213</v>
      </c>
      <c r="D122" s="198" t="s">
        <v>121</v>
      </c>
      <c r="E122" s="199" t="s">
        <v>258</v>
      </c>
      <c r="F122" s="200" t="s">
        <v>259</v>
      </c>
      <c r="G122" s="201" t="s">
        <v>193</v>
      </c>
      <c r="H122" s="202">
        <v>128</v>
      </c>
      <c r="I122" s="203"/>
      <c r="J122" s="204">
        <f>ROUND(I122*H122,2)</f>
        <v>0</v>
      </c>
      <c r="K122" s="200" t="s">
        <v>125</v>
      </c>
      <c r="L122" s="46"/>
      <c r="M122" s="205" t="s">
        <v>19</v>
      </c>
      <c r="N122" s="206" t="s">
        <v>45</v>
      </c>
      <c r="O122" s="86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09" t="s">
        <v>148</v>
      </c>
      <c r="AT122" s="209" t="s">
        <v>121</v>
      </c>
      <c r="AU122" s="209" t="s">
        <v>84</v>
      </c>
      <c r="AY122" s="19" t="s">
        <v>120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9" t="s">
        <v>82</v>
      </c>
      <c r="BK122" s="210">
        <f>ROUND(I122*H122,2)</f>
        <v>0</v>
      </c>
      <c r="BL122" s="19" t="s">
        <v>148</v>
      </c>
      <c r="BM122" s="209" t="s">
        <v>502</v>
      </c>
    </row>
    <row r="123" s="2" customFormat="1">
      <c r="A123" s="40"/>
      <c r="B123" s="41"/>
      <c r="C123" s="42"/>
      <c r="D123" s="211" t="s">
        <v>128</v>
      </c>
      <c r="E123" s="42"/>
      <c r="F123" s="212" t="s">
        <v>261</v>
      </c>
      <c r="G123" s="42"/>
      <c r="H123" s="42"/>
      <c r="I123" s="213"/>
      <c r="J123" s="42"/>
      <c r="K123" s="42"/>
      <c r="L123" s="46"/>
      <c r="M123" s="214"/>
      <c r="N123" s="21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128</v>
      </c>
      <c r="AU123" s="19" t="s">
        <v>84</v>
      </c>
    </row>
    <row r="124" s="2" customFormat="1">
      <c r="A124" s="40"/>
      <c r="B124" s="41"/>
      <c r="C124" s="42"/>
      <c r="D124" s="216" t="s">
        <v>130</v>
      </c>
      <c r="E124" s="42"/>
      <c r="F124" s="217" t="s">
        <v>262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130</v>
      </c>
      <c r="AU124" s="19" t="s">
        <v>84</v>
      </c>
    </row>
    <row r="125" s="13" customFormat="1">
      <c r="A125" s="13"/>
      <c r="B125" s="240"/>
      <c r="C125" s="241"/>
      <c r="D125" s="211" t="s">
        <v>197</v>
      </c>
      <c r="E125" s="242" t="s">
        <v>19</v>
      </c>
      <c r="F125" s="243" t="s">
        <v>493</v>
      </c>
      <c r="G125" s="241"/>
      <c r="H125" s="244">
        <v>128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197</v>
      </c>
      <c r="AU125" s="250" t="s">
        <v>84</v>
      </c>
      <c r="AV125" s="13" t="s">
        <v>84</v>
      </c>
      <c r="AW125" s="13" t="s">
        <v>35</v>
      </c>
      <c r="AX125" s="13" t="s">
        <v>82</v>
      </c>
      <c r="AY125" s="250" t="s">
        <v>120</v>
      </c>
    </row>
    <row r="126" s="2" customFormat="1" ht="16.5" customHeight="1">
      <c r="A126" s="40"/>
      <c r="B126" s="41"/>
      <c r="C126" s="230" t="s">
        <v>216</v>
      </c>
      <c r="D126" s="230" t="s">
        <v>152</v>
      </c>
      <c r="E126" s="231" t="s">
        <v>444</v>
      </c>
      <c r="F126" s="232" t="s">
        <v>445</v>
      </c>
      <c r="G126" s="233" t="s">
        <v>193</v>
      </c>
      <c r="H126" s="234">
        <v>128</v>
      </c>
      <c r="I126" s="235"/>
      <c r="J126" s="236">
        <f>ROUND(I126*H126,2)</f>
        <v>0</v>
      </c>
      <c r="K126" s="232" t="s">
        <v>19</v>
      </c>
      <c r="L126" s="237"/>
      <c r="M126" s="238" t="s">
        <v>19</v>
      </c>
      <c r="N126" s="239" t="s">
        <v>45</v>
      </c>
      <c r="O126" s="8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9" t="s">
        <v>156</v>
      </c>
      <c r="AT126" s="209" t="s">
        <v>152</v>
      </c>
      <c r="AU126" s="209" t="s">
        <v>84</v>
      </c>
      <c r="AY126" s="19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82</v>
      </c>
      <c r="BK126" s="210">
        <f>ROUND(I126*H126,2)</f>
        <v>0</v>
      </c>
      <c r="BL126" s="19" t="s">
        <v>148</v>
      </c>
      <c r="BM126" s="209" t="s">
        <v>503</v>
      </c>
    </row>
    <row r="127" s="2" customFormat="1">
      <c r="A127" s="40"/>
      <c r="B127" s="41"/>
      <c r="C127" s="42"/>
      <c r="D127" s="211" t="s">
        <v>128</v>
      </c>
      <c r="E127" s="42"/>
      <c r="F127" s="212" t="s">
        <v>445</v>
      </c>
      <c r="G127" s="42"/>
      <c r="H127" s="42"/>
      <c r="I127" s="213"/>
      <c r="J127" s="42"/>
      <c r="K127" s="42"/>
      <c r="L127" s="46"/>
      <c r="M127" s="214"/>
      <c r="N127" s="21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128</v>
      </c>
      <c r="AU127" s="19" t="s">
        <v>84</v>
      </c>
    </row>
    <row r="128" s="2" customFormat="1" ht="16.5" customHeight="1">
      <c r="A128" s="40"/>
      <c r="B128" s="41"/>
      <c r="C128" s="198" t="s">
        <v>222</v>
      </c>
      <c r="D128" s="198" t="s">
        <v>121</v>
      </c>
      <c r="E128" s="199" t="s">
        <v>447</v>
      </c>
      <c r="F128" s="200" t="s">
        <v>504</v>
      </c>
      <c r="G128" s="201" t="s">
        <v>193</v>
      </c>
      <c r="H128" s="202">
        <v>4318</v>
      </c>
      <c r="I128" s="203"/>
      <c r="J128" s="204">
        <f>ROUND(I128*H128,2)</f>
        <v>0</v>
      </c>
      <c r="K128" s="200" t="s">
        <v>125</v>
      </c>
      <c r="L128" s="46"/>
      <c r="M128" s="205" t="s">
        <v>19</v>
      </c>
      <c r="N128" s="206" t="s">
        <v>45</v>
      </c>
      <c r="O128" s="8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09" t="s">
        <v>148</v>
      </c>
      <c r="AT128" s="209" t="s">
        <v>121</v>
      </c>
      <c r="AU128" s="209" t="s">
        <v>84</v>
      </c>
      <c r="AY128" s="19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82</v>
      </c>
      <c r="BK128" s="210">
        <f>ROUND(I128*H128,2)</f>
        <v>0</v>
      </c>
      <c r="BL128" s="19" t="s">
        <v>148</v>
      </c>
      <c r="BM128" s="209" t="s">
        <v>505</v>
      </c>
    </row>
    <row r="129" s="2" customFormat="1">
      <c r="A129" s="40"/>
      <c r="B129" s="41"/>
      <c r="C129" s="42"/>
      <c r="D129" s="211" t="s">
        <v>128</v>
      </c>
      <c r="E129" s="42"/>
      <c r="F129" s="212" t="s">
        <v>450</v>
      </c>
      <c r="G129" s="42"/>
      <c r="H129" s="42"/>
      <c r="I129" s="213"/>
      <c r="J129" s="42"/>
      <c r="K129" s="42"/>
      <c r="L129" s="46"/>
      <c r="M129" s="214"/>
      <c r="N129" s="21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128</v>
      </c>
      <c r="AU129" s="19" t="s">
        <v>84</v>
      </c>
    </row>
    <row r="130" s="2" customFormat="1">
      <c r="A130" s="40"/>
      <c r="B130" s="41"/>
      <c r="C130" s="42"/>
      <c r="D130" s="216" t="s">
        <v>130</v>
      </c>
      <c r="E130" s="42"/>
      <c r="F130" s="217" t="s">
        <v>451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130</v>
      </c>
      <c r="AU130" s="19" t="s">
        <v>84</v>
      </c>
    </row>
    <row r="131" s="13" customFormat="1">
      <c r="A131" s="13"/>
      <c r="B131" s="240"/>
      <c r="C131" s="241"/>
      <c r="D131" s="211" t="s">
        <v>197</v>
      </c>
      <c r="E131" s="242" t="s">
        <v>19</v>
      </c>
      <c r="F131" s="243" t="s">
        <v>205</v>
      </c>
      <c r="G131" s="241"/>
      <c r="H131" s="244">
        <v>4282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197</v>
      </c>
      <c r="AU131" s="250" t="s">
        <v>84</v>
      </c>
      <c r="AV131" s="13" t="s">
        <v>84</v>
      </c>
      <c r="AW131" s="13" t="s">
        <v>35</v>
      </c>
      <c r="AX131" s="13" t="s">
        <v>74</v>
      </c>
      <c r="AY131" s="250" t="s">
        <v>120</v>
      </c>
    </row>
    <row r="132" s="13" customFormat="1">
      <c r="A132" s="13"/>
      <c r="B132" s="240"/>
      <c r="C132" s="241"/>
      <c r="D132" s="211" t="s">
        <v>197</v>
      </c>
      <c r="E132" s="242" t="s">
        <v>19</v>
      </c>
      <c r="F132" s="243" t="s">
        <v>452</v>
      </c>
      <c r="G132" s="241"/>
      <c r="H132" s="244">
        <v>36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197</v>
      </c>
      <c r="AU132" s="250" t="s">
        <v>84</v>
      </c>
      <c r="AV132" s="13" t="s">
        <v>84</v>
      </c>
      <c r="AW132" s="13" t="s">
        <v>35</v>
      </c>
      <c r="AX132" s="13" t="s">
        <v>74</v>
      </c>
      <c r="AY132" s="250" t="s">
        <v>120</v>
      </c>
    </row>
    <row r="133" s="16" customFormat="1">
      <c r="A133" s="16"/>
      <c r="B133" s="272"/>
      <c r="C133" s="273"/>
      <c r="D133" s="211" t="s">
        <v>197</v>
      </c>
      <c r="E133" s="274" t="s">
        <v>19</v>
      </c>
      <c r="F133" s="275" t="s">
        <v>453</v>
      </c>
      <c r="G133" s="273"/>
      <c r="H133" s="276">
        <v>4318</v>
      </c>
      <c r="I133" s="277"/>
      <c r="J133" s="273"/>
      <c r="K133" s="273"/>
      <c r="L133" s="278"/>
      <c r="M133" s="279"/>
      <c r="N133" s="280"/>
      <c r="O133" s="280"/>
      <c r="P133" s="280"/>
      <c r="Q133" s="280"/>
      <c r="R133" s="280"/>
      <c r="S133" s="280"/>
      <c r="T133" s="281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82" t="s">
        <v>197</v>
      </c>
      <c r="AU133" s="282" t="s">
        <v>84</v>
      </c>
      <c r="AV133" s="16" t="s">
        <v>148</v>
      </c>
      <c r="AW133" s="16" t="s">
        <v>35</v>
      </c>
      <c r="AX133" s="16" t="s">
        <v>82</v>
      </c>
      <c r="AY133" s="282" t="s">
        <v>120</v>
      </c>
    </row>
    <row r="134" s="2" customFormat="1">
      <c r="A134" s="40"/>
      <c r="B134" s="41"/>
      <c r="C134" s="198" t="s">
        <v>8</v>
      </c>
      <c r="D134" s="198" t="s">
        <v>121</v>
      </c>
      <c r="E134" s="199" t="s">
        <v>345</v>
      </c>
      <c r="F134" s="200" t="s">
        <v>346</v>
      </c>
      <c r="G134" s="201" t="s">
        <v>347</v>
      </c>
      <c r="H134" s="202">
        <v>71.439999999999998</v>
      </c>
      <c r="I134" s="203"/>
      <c r="J134" s="204">
        <f>ROUND(I134*H134,2)</f>
        <v>0</v>
      </c>
      <c r="K134" s="200" t="s">
        <v>125</v>
      </c>
      <c r="L134" s="46"/>
      <c r="M134" s="205" t="s">
        <v>19</v>
      </c>
      <c r="N134" s="206" t="s">
        <v>45</v>
      </c>
      <c r="O134" s="86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09" t="s">
        <v>148</v>
      </c>
      <c r="AT134" s="209" t="s">
        <v>121</v>
      </c>
      <c r="AU134" s="209" t="s">
        <v>84</v>
      </c>
      <c r="AY134" s="19" t="s">
        <v>120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9" t="s">
        <v>82</v>
      </c>
      <c r="BK134" s="210">
        <f>ROUND(I134*H134,2)</f>
        <v>0</v>
      </c>
      <c r="BL134" s="19" t="s">
        <v>148</v>
      </c>
      <c r="BM134" s="209" t="s">
        <v>506</v>
      </c>
    </row>
    <row r="135" s="2" customFormat="1">
      <c r="A135" s="40"/>
      <c r="B135" s="41"/>
      <c r="C135" s="42"/>
      <c r="D135" s="211" t="s">
        <v>128</v>
      </c>
      <c r="E135" s="42"/>
      <c r="F135" s="212" t="s">
        <v>349</v>
      </c>
      <c r="G135" s="42"/>
      <c r="H135" s="42"/>
      <c r="I135" s="213"/>
      <c r="J135" s="42"/>
      <c r="K135" s="42"/>
      <c r="L135" s="46"/>
      <c r="M135" s="214"/>
      <c r="N135" s="21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128</v>
      </c>
      <c r="AU135" s="19" t="s">
        <v>84</v>
      </c>
    </row>
    <row r="136" s="2" customFormat="1">
      <c r="A136" s="40"/>
      <c r="B136" s="41"/>
      <c r="C136" s="42"/>
      <c r="D136" s="216" t="s">
        <v>130</v>
      </c>
      <c r="E136" s="42"/>
      <c r="F136" s="217" t="s">
        <v>350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130</v>
      </c>
      <c r="AU136" s="19" t="s">
        <v>84</v>
      </c>
    </row>
    <row r="137" s="13" customFormat="1">
      <c r="A137" s="13"/>
      <c r="B137" s="240"/>
      <c r="C137" s="241"/>
      <c r="D137" s="211" t="s">
        <v>197</v>
      </c>
      <c r="E137" s="242" t="s">
        <v>19</v>
      </c>
      <c r="F137" s="243" t="s">
        <v>198</v>
      </c>
      <c r="G137" s="241"/>
      <c r="H137" s="244">
        <v>2826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197</v>
      </c>
      <c r="AU137" s="250" t="s">
        <v>84</v>
      </c>
      <c r="AV137" s="13" t="s">
        <v>84</v>
      </c>
      <c r="AW137" s="13" t="s">
        <v>35</v>
      </c>
      <c r="AX137" s="13" t="s">
        <v>74</v>
      </c>
      <c r="AY137" s="250" t="s">
        <v>120</v>
      </c>
    </row>
    <row r="138" s="13" customFormat="1">
      <c r="A138" s="13"/>
      <c r="B138" s="240"/>
      <c r="C138" s="241"/>
      <c r="D138" s="211" t="s">
        <v>197</v>
      </c>
      <c r="E138" s="242" t="s">
        <v>19</v>
      </c>
      <c r="F138" s="243" t="s">
        <v>205</v>
      </c>
      <c r="G138" s="241"/>
      <c r="H138" s="244">
        <v>4282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197</v>
      </c>
      <c r="AU138" s="250" t="s">
        <v>84</v>
      </c>
      <c r="AV138" s="13" t="s">
        <v>84</v>
      </c>
      <c r="AW138" s="13" t="s">
        <v>35</v>
      </c>
      <c r="AX138" s="13" t="s">
        <v>74</v>
      </c>
      <c r="AY138" s="250" t="s">
        <v>120</v>
      </c>
    </row>
    <row r="139" s="13" customFormat="1">
      <c r="A139" s="13"/>
      <c r="B139" s="240"/>
      <c r="C139" s="241"/>
      <c r="D139" s="211" t="s">
        <v>197</v>
      </c>
      <c r="E139" s="242" t="s">
        <v>19</v>
      </c>
      <c r="F139" s="243" t="s">
        <v>212</v>
      </c>
      <c r="G139" s="241"/>
      <c r="H139" s="244">
        <v>17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197</v>
      </c>
      <c r="AU139" s="250" t="s">
        <v>84</v>
      </c>
      <c r="AV139" s="13" t="s">
        <v>84</v>
      </c>
      <c r="AW139" s="13" t="s">
        <v>35</v>
      </c>
      <c r="AX139" s="13" t="s">
        <v>74</v>
      </c>
      <c r="AY139" s="250" t="s">
        <v>120</v>
      </c>
    </row>
    <row r="140" s="13" customFormat="1">
      <c r="A140" s="13"/>
      <c r="B140" s="240"/>
      <c r="C140" s="241"/>
      <c r="D140" s="211" t="s">
        <v>197</v>
      </c>
      <c r="E140" s="242" t="s">
        <v>19</v>
      </c>
      <c r="F140" s="243" t="s">
        <v>215</v>
      </c>
      <c r="G140" s="241"/>
      <c r="H140" s="244">
        <v>19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197</v>
      </c>
      <c r="AU140" s="250" t="s">
        <v>84</v>
      </c>
      <c r="AV140" s="13" t="s">
        <v>84</v>
      </c>
      <c r="AW140" s="13" t="s">
        <v>35</v>
      </c>
      <c r="AX140" s="13" t="s">
        <v>74</v>
      </c>
      <c r="AY140" s="250" t="s">
        <v>120</v>
      </c>
    </row>
    <row r="141" s="14" customFormat="1">
      <c r="A141" s="14"/>
      <c r="B141" s="251"/>
      <c r="C141" s="252"/>
      <c r="D141" s="211" t="s">
        <v>197</v>
      </c>
      <c r="E141" s="253" t="s">
        <v>19</v>
      </c>
      <c r="F141" s="254" t="s">
        <v>351</v>
      </c>
      <c r="G141" s="252"/>
      <c r="H141" s="255">
        <v>7144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197</v>
      </c>
      <c r="AU141" s="261" t="s">
        <v>84</v>
      </c>
      <c r="AV141" s="14" t="s">
        <v>158</v>
      </c>
      <c r="AW141" s="14" t="s">
        <v>35</v>
      </c>
      <c r="AX141" s="14" t="s">
        <v>74</v>
      </c>
      <c r="AY141" s="261" t="s">
        <v>120</v>
      </c>
    </row>
    <row r="142" s="13" customFormat="1">
      <c r="A142" s="13"/>
      <c r="B142" s="240"/>
      <c r="C142" s="241"/>
      <c r="D142" s="211" t="s">
        <v>197</v>
      </c>
      <c r="E142" s="242" t="s">
        <v>19</v>
      </c>
      <c r="F142" s="243" t="s">
        <v>352</v>
      </c>
      <c r="G142" s="241"/>
      <c r="H142" s="244">
        <v>71.439999999999998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197</v>
      </c>
      <c r="AU142" s="250" t="s">
        <v>84</v>
      </c>
      <c r="AV142" s="13" t="s">
        <v>84</v>
      </c>
      <c r="AW142" s="13" t="s">
        <v>35</v>
      </c>
      <c r="AX142" s="13" t="s">
        <v>82</v>
      </c>
      <c r="AY142" s="250" t="s">
        <v>120</v>
      </c>
    </row>
    <row r="143" s="2" customFormat="1" ht="16.5" customHeight="1">
      <c r="A143" s="40"/>
      <c r="B143" s="41"/>
      <c r="C143" s="230" t="s">
        <v>229</v>
      </c>
      <c r="D143" s="230" t="s">
        <v>152</v>
      </c>
      <c r="E143" s="231" t="s">
        <v>354</v>
      </c>
      <c r="F143" s="232" t="s">
        <v>455</v>
      </c>
      <c r="G143" s="233" t="s">
        <v>155</v>
      </c>
      <c r="H143" s="234">
        <v>64.296000000000006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45</v>
      </c>
      <c r="O143" s="86"/>
      <c r="P143" s="207">
        <f>O143*H143</f>
        <v>0</v>
      </c>
      <c r="Q143" s="207">
        <v>0.001</v>
      </c>
      <c r="R143" s="207">
        <f>Q143*H143</f>
        <v>0.064296000000000006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156</v>
      </c>
      <c r="AT143" s="209" t="s">
        <v>152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148</v>
      </c>
      <c r="BM143" s="209" t="s">
        <v>507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455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13" customFormat="1">
      <c r="A145" s="13"/>
      <c r="B145" s="240"/>
      <c r="C145" s="241"/>
      <c r="D145" s="211" t="s">
        <v>197</v>
      </c>
      <c r="E145" s="241"/>
      <c r="F145" s="243" t="s">
        <v>357</v>
      </c>
      <c r="G145" s="241"/>
      <c r="H145" s="244">
        <v>64.296000000000006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197</v>
      </c>
      <c r="AU145" s="250" t="s">
        <v>84</v>
      </c>
      <c r="AV145" s="13" t="s">
        <v>84</v>
      </c>
      <c r="AW145" s="13" t="s">
        <v>4</v>
      </c>
      <c r="AX145" s="13" t="s">
        <v>82</v>
      </c>
      <c r="AY145" s="250" t="s">
        <v>120</v>
      </c>
    </row>
    <row r="146" s="2" customFormat="1" ht="16.5" customHeight="1">
      <c r="A146" s="40"/>
      <c r="B146" s="41"/>
      <c r="C146" s="198" t="s">
        <v>233</v>
      </c>
      <c r="D146" s="198" t="s">
        <v>121</v>
      </c>
      <c r="E146" s="199" t="s">
        <v>458</v>
      </c>
      <c r="F146" s="200" t="s">
        <v>459</v>
      </c>
      <c r="G146" s="201" t="s">
        <v>193</v>
      </c>
      <c r="H146" s="202">
        <v>863.60000000000002</v>
      </c>
      <c r="I146" s="203"/>
      <c r="J146" s="204">
        <f>ROUND(I146*H146,2)</f>
        <v>0</v>
      </c>
      <c r="K146" s="200" t="s">
        <v>125</v>
      </c>
      <c r="L146" s="46"/>
      <c r="M146" s="205" t="s">
        <v>19</v>
      </c>
      <c r="N146" s="206" t="s">
        <v>45</v>
      </c>
      <c r="O146" s="86"/>
      <c r="P146" s="207">
        <f>O146*H146</f>
        <v>0</v>
      </c>
      <c r="Q146" s="207">
        <v>2.0000000000000002E-05</v>
      </c>
      <c r="R146" s="207">
        <f>Q146*H146</f>
        <v>0.017272000000000003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148</v>
      </c>
      <c r="AT146" s="209" t="s">
        <v>121</v>
      </c>
      <c r="AU146" s="209" t="s">
        <v>84</v>
      </c>
      <c r="AY146" s="19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82</v>
      </c>
      <c r="BK146" s="210">
        <f>ROUND(I146*H146,2)</f>
        <v>0</v>
      </c>
      <c r="BL146" s="19" t="s">
        <v>148</v>
      </c>
      <c r="BM146" s="209" t="s">
        <v>508</v>
      </c>
    </row>
    <row r="147" s="2" customFormat="1">
      <c r="A147" s="40"/>
      <c r="B147" s="41"/>
      <c r="C147" s="42"/>
      <c r="D147" s="211" t="s">
        <v>128</v>
      </c>
      <c r="E147" s="42"/>
      <c r="F147" s="212" t="s">
        <v>461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128</v>
      </c>
      <c r="AU147" s="19" t="s">
        <v>84</v>
      </c>
    </row>
    <row r="148" s="2" customFormat="1">
      <c r="A148" s="40"/>
      <c r="B148" s="41"/>
      <c r="C148" s="42"/>
      <c r="D148" s="216" t="s">
        <v>130</v>
      </c>
      <c r="E148" s="42"/>
      <c r="F148" s="217" t="s">
        <v>462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130</v>
      </c>
      <c r="AU148" s="19" t="s">
        <v>84</v>
      </c>
    </row>
    <row r="149" s="13" customFormat="1">
      <c r="A149" s="13"/>
      <c r="B149" s="240"/>
      <c r="C149" s="241"/>
      <c r="D149" s="211" t="s">
        <v>197</v>
      </c>
      <c r="E149" s="242" t="s">
        <v>19</v>
      </c>
      <c r="F149" s="243" t="s">
        <v>463</v>
      </c>
      <c r="G149" s="241"/>
      <c r="H149" s="244">
        <v>8564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197</v>
      </c>
      <c r="AU149" s="250" t="s">
        <v>84</v>
      </c>
      <c r="AV149" s="13" t="s">
        <v>84</v>
      </c>
      <c r="AW149" s="13" t="s">
        <v>35</v>
      </c>
      <c r="AX149" s="13" t="s">
        <v>74</v>
      </c>
      <c r="AY149" s="250" t="s">
        <v>120</v>
      </c>
    </row>
    <row r="150" s="13" customFormat="1">
      <c r="A150" s="13"/>
      <c r="B150" s="240"/>
      <c r="C150" s="241"/>
      <c r="D150" s="211" t="s">
        <v>197</v>
      </c>
      <c r="E150" s="242" t="s">
        <v>19</v>
      </c>
      <c r="F150" s="243" t="s">
        <v>464</v>
      </c>
      <c r="G150" s="241"/>
      <c r="H150" s="244">
        <v>72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197</v>
      </c>
      <c r="AU150" s="250" t="s">
        <v>84</v>
      </c>
      <c r="AV150" s="13" t="s">
        <v>84</v>
      </c>
      <c r="AW150" s="13" t="s">
        <v>35</v>
      </c>
      <c r="AX150" s="13" t="s">
        <v>74</v>
      </c>
      <c r="AY150" s="250" t="s">
        <v>120</v>
      </c>
    </row>
    <row r="151" s="14" customFormat="1">
      <c r="A151" s="14"/>
      <c r="B151" s="251"/>
      <c r="C151" s="252"/>
      <c r="D151" s="211" t="s">
        <v>197</v>
      </c>
      <c r="E151" s="253" t="s">
        <v>19</v>
      </c>
      <c r="F151" s="254" t="s">
        <v>351</v>
      </c>
      <c r="G151" s="252"/>
      <c r="H151" s="255">
        <v>8636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197</v>
      </c>
      <c r="AU151" s="261" t="s">
        <v>84</v>
      </c>
      <c r="AV151" s="14" t="s">
        <v>158</v>
      </c>
      <c r="AW151" s="14" t="s">
        <v>35</v>
      </c>
      <c r="AX151" s="14" t="s">
        <v>74</v>
      </c>
      <c r="AY151" s="261" t="s">
        <v>120</v>
      </c>
    </row>
    <row r="152" s="13" customFormat="1">
      <c r="A152" s="13"/>
      <c r="B152" s="240"/>
      <c r="C152" s="241"/>
      <c r="D152" s="211" t="s">
        <v>197</v>
      </c>
      <c r="E152" s="242" t="s">
        <v>19</v>
      </c>
      <c r="F152" s="243" t="s">
        <v>465</v>
      </c>
      <c r="G152" s="241"/>
      <c r="H152" s="244">
        <v>863.60000000000002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197</v>
      </c>
      <c r="AU152" s="250" t="s">
        <v>84</v>
      </c>
      <c r="AV152" s="13" t="s">
        <v>84</v>
      </c>
      <c r="AW152" s="13" t="s">
        <v>35</v>
      </c>
      <c r="AX152" s="13" t="s">
        <v>82</v>
      </c>
      <c r="AY152" s="250" t="s">
        <v>120</v>
      </c>
    </row>
    <row r="153" s="2" customFormat="1" ht="16.5" customHeight="1">
      <c r="A153" s="40"/>
      <c r="B153" s="41"/>
      <c r="C153" s="198" t="s">
        <v>238</v>
      </c>
      <c r="D153" s="198" t="s">
        <v>121</v>
      </c>
      <c r="E153" s="199" t="s">
        <v>466</v>
      </c>
      <c r="F153" s="200" t="s">
        <v>467</v>
      </c>
      <c r="G153" s="201" t="s">
        <v>341</v>
      </c>
      <c r="H153" s="202">
        <v>307.60000000000002</v>
      </c>
      <c r="I153" s="203"/>
      <c r="J153" s="204">
        <f>ROUND(I153*H153,2)</f>
        <v>0</v>
      </c>
      <c r="K153" s="200" t="s">
        <v>19</v>
      </c>
      <c r="L153" s="46"/>
      <c r="M153" s="205" t="s">
        <v>19</v>
      </c>
      <c r="N153" s="206" t="s">
        <v>45</v>
      </c>
      <c r="O153" s="86"/>
      <c r="P153" s="207">
        <f>O153*H153</f>
        <v>0</v>
      </c>
      <c r="Q153" s="207">
        <v>2.0000000000000002E-05</v>
      </c>
      <c r="R153" s="207">
        <f>Q153*H153</f>
        <v>0.0061520000000000012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148</v>
      </c>
      <c r="AT153" s="209" t="s">
        <v>121</v>
      </c>
      <c r="AU153" s="209" t="s">
        <v>84</v>
      </c>
      <c r="AY153" s="19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82</v>
      </c>
      <c r="BK153" s="210">
        <f>ROUND(I153*H153,2)</f>
        <v>0</v>
      </c>
      <c r="BL153" s="19" t="s">
        <v>148</v>
      </c>
      <c r="BM153" s="209" t="s">
        <v>509</v>
      </c>
    </row>
    <row r="154" s="2" customFormat="1">
      <c r="A154" s="40"/>
      <c r="B154" s="41"/>
      <c r="C154" s="42"/>
      <c r="D154" s="211" t="s">
        <v>128</v>
      </c>
      <c r="E154" s="42"/>
      <c r="F154" s="212" t="s">
        <v>467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128</v>
      </c>
      <c r="AU154" s="19" t="s">
        <v>84</v>
      </c>
    </row>
    <row r="155" s="13" customFormat="1">
      <c r="A155" s="13"/>
      <c r="B155" s="240"/>
      <c r="C155" s="241"/>
      <c r="D155" s="211" t="s">
        <v>197</v>
      </c>
      <c r="E155" s="242" t="s">
        <v>19</v>
      </c>
      <c r="F155" s="243" t="s">
        <v>469</v>
      </c>
      <c r="G155" s="241"/>
      <c r="H155" s="244">
        <v>307.60000000000002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197</v>
      </c>
      <c r="AU155" s="250" t="s">
        <v>84</v>
      </c>
      <c r="AV155" s="13" t="s">
        <v>84</v>
      </c>
      <c r="AW155" s="13" t="s">
        <v>35</v>
      </c>
      <c r="AX155" s="13" t="s">
        <v>82</v>
      </c>
      <c r="AY155" s="250" t="s">
        <v>120</v>
      </c>
    </row>
    <row r="156" s="2" customFormat="1" ht="16.5" customHeight="1">
      <c r="A156" s="40"/>
      <c r="B156" s="41"/>
      <c r="C156" s="198" t="s">
        <v>242</v>
      </c>
      <c r="D156" s="198" t="s">
        <v>121</v>
      </c>
      <c r="E156" s="199" t="s">
        <v>470</v>
      </c>
      <c r="F156" s="200" t="s">
        <v>471</v>
      </c>
      <c r="G156" s="201" t="s">
        <v>382</v>
      </c>
      <c r="H156" s="202">
        <v>693.12</v>
      </c>
      <c r="I156" s="203"/>
      <c r="J156" s="204">
        <f>ROUND(I156*H156,2)</f>
        <v>0</v>
      </c>
      <c r="K156" s="200" t="s">
        <v>125</v>
      </c>
      <c r="L156" s="46"/>
      <c r="M156" s="205" t="s">
        <v>19</v>
      </c>
      <c r="N156" s="206" t="s">
        <v>45</v>
      </c>
      <c r="O156" s="86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09" t="s">
        <v>148</v>
      </c>
      <c r="AT156" s="209" t="s">
        <v>121</v>
      </c>
      <c r="AU156" s="209" t="s">
        <v>84</v>
      </c>
      <c r="AY156" s="19" t="s">
        <v>120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82</v>
      </c>
      <c r="BK156" s="210">
        <f>ROUND(I156*H156,2)</f>
        <v>0</v>
      </c>
      <c r="BL156" s="19" t="s">
        <v>148</v>
      </c>
      <c r="BM156" s="209" t="s">
        <v>510</v>
      </c>
    </row>
    <row r="157" s="2" customFormat="1">
      <c r="A157" s="40"/>
      <c r="B157" s="41"/>
      <c r="C157" s="42"/>
      <c r="D157" s="211" t="s">
        <v>128</v>
      </c>
      <c r="E157" s="42"/>
      <c r="F157" s="212" t="s">
        <v>473</v>
      </c>
      <c r="G157" s="42"/>
      <c r="H157" s="42"/>
      <c r="I157" s="213"/>
      <c r="J157" s="42"/>
      <c r="K157" s="42"/>
      <c r="L157" s="46"/>
      <c r="M157" s="214"/>
      <c r="N157" s="21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128</v>
      </c>
      <c r="AU157" s="19" t="s">
        <v>84</v>
      </c>
    </row>
    <row r="158" s="2" customFormat="1">
      <c r="A158" s="40"/>
      <c r="B158" s="41"/>
      <c r="C158" s="42"/>
      <c r="D158" s="216" t="s">
        <v>130</v>
      </c>
      <c r="E158" s="42"/>
      <c r="F158" s="217" t="s">
        <v>474</v>
      </c>
      <c r="G158" s="42"/>
      <c r="H158" s="42"/>
      <c r="I158" s="213"/>
      <c r="J158" s="42"/>
      <c r="K158" s="42"/>
      <c r="L158" s="46"/>
      <c r="M158" s="214"/>
      <c r="N158" s="21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130</v>
      </c>
      <c r="AU158" s="19" t="s">
        <v>84</v>
      </c>
    </row>
    <row r="159" s="2" customFormat="1" ht="16.5" customHeight="1">
      <c r="A159" s="40"/>
      <c r="B159" s="41"/>
      <c r="C159" s="198" t="s">
        <v>246</v>
      </c>
      <c r="D159" s="198" t="s">
        <v>121</v>
      </c>
      <c r="E159" s="199" t="s">
        <v>475</v>
      </c>
      <c r="F159" s="200" t="s">
        <v>476</v>
      </c>
      <c r="G159" s="201" t="s">
        <v>382</v>
      </c>
      <c r="H159" s="202">
        <v>693.12</v>
      </c>
      <c r="I159" s="203"/>
      <c r="J159" s="204">
        <f>ROUND(I159*H159,2)</f>
        <v>0</v>
      </c>
      <c r="K159" s="200" t="s">
        <v>125</v>
      </c>
      <c r="L159" s="46"/>
      <c r="M159" s="205" t="s">
        <v>19</v>
      </c>
      <c r="N159" s="206" t="s">
        <v>45</v>
      </c>
      <c r="O159" s="86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9" t="s">
        <v>148</v>
      </c>
      <c r="AT159" s="209" t="s">
        <v>121</v>
      </c>
      <c r="AU159" s="209" t="s">
        <v>84</v>
      </c>
      <c r="AY159" s="19" t="s">
        <v>120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82</v>
      </c>
      <c r="BK159" s="210">
        <f>ROUND(I159*H159,2)</f>
        <v>0</v>
      </c>
      <c r="BL159" s="19" t="s">
        <v>148</v>
      </c>
      <c r="BM159" s="209" t="s">
        <v>511</v>
      </c>
    </row>
    <row r="160" s="2" customFormat="1">
      <c r="A160" s="40"/>
      <c r="B160" s="41"/>
      <c r="C160" s="42"/>
      <c r="D160" s="211" t="s">
        <v>128</v>
      </c>
      <c r="E160" s="42"/>
      <c r="F160" s="212" t="s">
        <v>478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128</v>
      </c>
      <c r="AU160" s="19" t="s">
        <v>84</v>
      </c>
    </row>
    <row r="161" s="2" customFormat="1">
      <c r="A161" s="40"/>
      <c r="B161" s="41"/>
      <c r="C161" s="42"/>
      <c r="D161" s="216" t="s">
        <v>130</v>
      </c>
      <c r="E161" s="42"/>
      <c r="F161" s="217" t="s">
        <v>479</v>
      </c>
      <c r="G161" s="42"/>
      <c r="H161" s="42"/>
      <c r="I161" s="213"/>
      <c r="J161" s="42"/>
      <c r="K161" s="42"/>
      <c r="L161" s="46"/>
      <c r="M161" s="214"/>
      <c r="N161" s="21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130</v>
      </c>
      <c r="AU161" s="19" t="s">
        <v>84</v>
      </c>
    </row>
    <row r="162" s="2" customFormat="1" ht="16.5" customHeight="1">
      <c r="A162" s="40"/>
      <c r="B162" s="41"/>
      <c r="C162" s="198" t="s">
        <v>7</v>
      </c>
      <c r="D162" s="198" t="s">
        <v>121</v>
      </c>
      <c r="E162" s="199" t="s">
        <v>480</v>
      </c>
      <c r="F162" s="200" t="s">
        <v>481</v>
      </c>
      <c r="G162" s="201" t="s">
        <v>382</v>
      </c>
      <c r="H162" s="202">
        <v>2772.48</v>
      </c>
      <c r="I162" s="203"/>
      <c r="J162" s="204">
        <f>ROUND(I162*H162,2)</f>
        <v>0</v>
      </c>
      <c r="K162" s="200" t="s">
        <v>125</v>
      </c>
      <c r="L162" s="46"/>
      <c r="M162" s="205" t="s">
        <v>19</v>
      </c>
      <c r="N162" s="206" t="s">
        <v>45</v>
      </c>
      <c r="O162" s="86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09" t="s">
        <v>148</v>
      </c>
      <c r="AT162" s="209" t="s">
        <v>121</v>
      </c>
      <c r="AU162" s="209" t="s">
        <v>84</v>
      </c>
      <c r="AY162" s="19" t="s">
        <v>120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9" t="s">
        <v>82</v>
      </c>
      <c r="BK162" s="210">
        <f>ROUND(I162*H162,2)</f>
        <v>0</v>
      </c>
      <c r="BL162" s="19" t="s">
        <v>148</v>
      </c>
      <c r="BM162" s="209" t="s">
        <v>512</v>
      </c>
    </row>
    <row r="163" s="2" customFormat="1">
      <c r="A163" s="40"/>
      <c r="B163" s="41"/>
      <c r="C163" s="42"/>
      <c r="D163" s="211" t="s">
        <v>128</v>
      </c>
      <c r="E163" s="42"/>
      <c r="F163" s="212" t="s">
        <v>483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128</v>
      </c>
      <c r="AU163" s="19" t="s">
        <v>84</v>
      </c>
    </row>
    <row r="164" s="2" customFormat="1">
      <c r="A164" s="40"/>
      <c r="B164" s="41"/>
      <c r="C164" s="42"/>
      <c r="D164" s="216" t="s">
        <v>130</v>
      </c>
      <c r="E164" s="42"/>
      <c r="F164" s="217" t="s">
        <v>484</v>
      </c>
      <c r="G164" s="42"/>
      <c r="H164" s="42"/>
      <c r="I164" s="213"/>
      <c r="J164" s="42"/>
      <c r="K164" s="42"/>
      <c r="L164" s="46"/>
      <c r="M164" s="214"/>
      <c r="N164" s="21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130</v>
      </c>
      <c r="AU164" s="19" t="s">
        <v>84</v>
      </c>
    </row>
    <row r="165" s="13" customFormat="1">
      <c r="A165" s="13"/>
      <c r="B165" s="240"/>
      <c r="C165" s="241"/>
      <c r="D165" s="211" t="s">
        <v>197</v>
      </c>
      <c r="E165" s="241"/>
      <c r="F165" s="243" t="s">
        <v>485</v>
      </c>
      <c r="G165" s="241"/>
      <c r="H165" s="244">
        <v>2772.48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197</v>
      </c>
      <c r="AU165" s="250" t="s">
        <v>84</v>
      </c>
      <c r="AV165" s="13" t="s">
        <v>84</v>
      </c>
      <c r="AW165" s="13" t="s">
        <v>4</v>
      </c>
      <c r="AX165" s="13" t="s">
        <v>82</v>
      </c>
      <c r="AY165" s="250" t="s">
        <v>120</v>
      </c>
    </row>
    <row r="166" s="11" customFormat="1" ht="22.8" customHeight="1">
      <c r="A166" s="11"/>
      <c r="B166" s="184"/>
      <c r="C166" s="185"/>
      <c r="D166" s="186" t="s">
        <v>73</v>
      </c>
      <c r="E166" s="228" t="s">
        <v>405</v>
      </c>
      <c r="F166" s="228" t="s">
        <v>406</v>
      </c>
      <c r="G166" s="185"/>
      <c r="H166" s="185"/>
      <c r="I166" s="188"/>
      <c r="J166" s="229">
        <f>BK166</f>
        <v>0</v>
      </c>
      <c r="K166" s="185"/>
      <c r="L166" s="190"/>
      <c r="M166" s="191"/>
      <c r="N166" s="192"/>
      <c r="O166" s="192"/>
      <c r="P166" s="193">
        <f>SUM(P167:P169)</f>
        <v>0</v>
      </c>
      <c r="Q166" s="192"/>
      <c r="R166" s="193">
        <f>SUM(R167:R169)</f>
        <v>0</v>
      </c>
      <c r="S166" s="192"/>
      <c r="T166" s="194">
        <f>SUM(T167:T169)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95" t="s">
        <v>82</v>
      </c>
      <c r="AT166" s="196" t="s">
        <v>73</v>
      </c>
      <c r="AU166" s="196" t="s">
        <v>82</v>
      </c>
      <c r="AY166" s="195" t="s">
        <v>120</v>
      </c>
      <c r="BK166" s="197">
        <f>SUM(BK167:BK169)</f>
        <v>0</v>
      </c>
    </row>
    <row r="167" s="2" customFormat="1" ht="16.5" customHeight="1">
      <c r="A167" s="40"/>
      <c r="B167" s="41"/>
      <c r="C167" s="198" t="s">
        <v>253</v>
      </c>
      <c r="D167" s="198" t="s">
        <v>121</v>
      </c>
      <c r="E167" s="199" t="s">
        <v>408</v>
      </c>
      <c r="F167" s="200" t="s">
        <v>409</v>
      </c>
      <c r="G167" s="201" t="s">
        <v>361</v>
      </c>
      <c r="H167" s="202">
        <v>0.087999999999999995</v>
      </c>
      <c r="I167" s="203"/>
      <c r="J167" s="204">
        <f>ROUND(I167*H167,2)</f>
        <v>0</v>
      </c>
      <c r="K167" s="200" t="s">
        <v>125</v>
      </c>
      <c r="L167" s="46"/>
      <c r="M167" s="205" t="s">
        <v>19</v>
      </c>
      <c r="N167" s="206" t="s">
        <v>45</v>
      </c>
      <c r="O167" s="86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09" t="s">
        <v>148</v>
      </c>
      <c r="AT167" s="209" t="s">
        <v>121</v>
      </c>
      <c r="AU167" s="209" t="s">
        <v>84</v>
      </c>
      <c r="AY167" s="19" t="s">
        <v>120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9" t="s">
        <v>82</v>
      </c>
      <c r="BK167" s="210">
        <f>ROUND(I167*H167,2)</f>
        <v>0</v>
      </c>
      <c r="BL167" s="19" t="s">
        <v>148</v>
      </c>
      <c r="BM167" s="209" t="s">
        <v>513</v>
      </c>
    </row>
    <row r="168" s="2" customFormat="1">
      <c r="A168" s="40"/>
      <c r="B168" s="41"/>
      <c r="C168" s="42"/>
      <c r="D168" s="211" t="s">
        <v>128</v>
      </c>
      <c r="E168" s="42"/>
      <c r="F168" s="212" t="s">
        <v>411</v>
      </c>
      <c r="G168" s="42"/>
      <c r="H168" s="42"/>
      <c r="I168" s="213"/>
      <c r="J168" s="42"/>
      <c r="K168" s="42"/>
      <c r="L168" s="46"/>
      <c r="M168" s="214"/>
      <c r="N168" s="21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128</v>
      </c>
      <c r="AU168" s="19" t="s">
        <v>84</v>
      </c>
    </row>
    <row r="169" s="2" customFormat="1">
      <c r="A169" s="40"/>
      <c r="B169" s="41"/>
      <c r="C169" s="42"/>
      <c r="D169" s="216" t="s">
        <v>130</v>
      </c>
      <c r="E169" s="42"/>
      <c r="F169" s="217" t="s">
        <v>412</v>
      </c>
      <c r="G169" s="42"/>
      <c r="H169" s="42"/>
      <c r="I169" s="213"/>
      <c r="J169" s="42"/>
      <c r="K169" s="42"/>
      <c r="L169" s="46"/>
      <c r="M169" s="218"/>
      <c r="N169" s="219"/>
      <c r="O169" s="220"/>
      <c r="P169" s="220"/>
      <c r="Q169" s="220"/>
      <c r="R169" s="220"/>
      <c r="S169" s="220"/>
      <c r="T169" s="221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130</v>
      </c>
      <c r="AU169" s="19" t="s">
        <v>84</v>
      </c>
    </row>
    <row r="170" s="2" customFormat="1" ht="6.96" customHeight="1">
      <c r="A170" s="40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46"/>
      <c r="M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</sheetData>
  <sheetProtection sheet="1" autoFilter="0" formatColumns="0" formatRows="0" objects="1" scenarios="1" spinCount="100000" saltValue="ktthBuwjqY/iujkjWynloWr794/qJL9kd+S0fFJHNLFEmSCM++r3D2USu2zfCOfqntG4u3rjahlySWOf3yenlQ==" hashValue="1VKWLzN8ANr+AwQ3uCjGpK5i7q/sdwEHsSBb4h7K8XXL4ugBWWjmuvsws/42E//nyoqIJXEGDU6S2/VIyTOZ4w==" algorithmName="SHA-512" password="88A1"/>
  <autoFilter ref="C81:K16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0" r:id="rId1" display="https://podminky.urs.cz/item/CS_URS_2022_02/183101113"/>
    <hyperlink ref="F94" r:id="rId2" display="https://podminky.urs.cz/item/CS_URS_2022_02/183101114"/>
    <hyperlink ref="F98" r:id="rId3" display="https://podminky.urs.cz/item/CS_URS_2022_02/183101115"/>
    <hyperlink ref="F102" r:id="rId4" display="https://podminky.urs.cz/item/CS_URS_2022_02/183101115"/>
    <hyperlink ref="F106" r:id="rId5" display="https://podminky.urs.cz/item/CS_URS_2022_02/184102113"/>
    <hyperlink ref="F112" r:id="rId6" display="https://podminky.urs.cz/item/CS_URS_2022_02/184102116"/>
    <hyperlink ref="F118" r:id="rId7" display="https://podminky.urs.cz/item/CS_URS_2022_02/184102211"/>
    <hyperlink ref="F124" r:id="rId8" display="https://podminky.urs.cz/item/CS_URS_2022_02/184201111"/>
    <hyperlink ref="F130" r:id="rId9" display="https://podminky.urs.cz/item/CS_URS_2022_02/184813111"/>
    <hyperlink ref="F136" r:id="rId10" display="https://podminky.urs.cz/item/CS_URS_2022_02/184813134"/>
    <hyperlink ref="F148" r:id="rId11" display="https://podminky.urs.cz/item/CS_URS_2022_02/184911111"/>
    <hyperlink ref="F158" r:id="rId12" display="https://podminky.urs.cz/item/CS_URS_2022_02/185804311"/>
    <hyperlink ref="F161" r:id="rId13" display="https://podminky.urs.cz/item/CS_URS_2022_02/185851121"/>
    <hyperlink ref="F164" r:id="rId14" display="https://podminky.urs.cz/item/CS_URS_2022_02/185851129"/>
    <hyperlink ref="F169" r:id="rId15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514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ROUND((SUM(BE82:BE169)),  2)</f>
        <v>0</v>
      </c>
      <c r="G33" s="40"/>
      <c r="H33" s="40"/>
      <c r="I33" s="150">
        <v>0.20999999999999999</v>
      </c>
      <c r="J33" s="149">
        <f>ROUND(((SUM(BE82:BE169))*I33),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ROUND((SUM(BF82:BF169)),  2)</f>
        <v>0</v>
      </c>
      <c r="G34" s="40"/>
      <c r="H34" s="40"/>
      <c r="I34" s="150">
        <v>0.14999999999999999</v>
      </c>
      <c r="J34" s="149">
        <f>ROUND(((SUM(BF82:BF169))*I34),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ROUND((SUM(BG82:BG169)),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ROUND((SUM(BH82:BH169)),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ROUND((SUM(BI82:BI169)),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02.3 - Povýsadbová péče 3.rok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139</v>
      </c>
      <c r="E61" s="225"/>
      <c r="F61" s="225"/>
      <c r="G61" s="225"/>
      <c r="H61" s="225"/>
      <c r="I61" s="225"/>
      <c r="J61" s="226">
        <f>J84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141</v>
      </c>
      <c r="E62" s="225"/>
      <c r="F62" s="225"/>
      <c r="G62" s="225"/>
      <c r="H62" s="225"/>
      <c r="I62" s="225"/>
      <c r="J62" s="226">
        <f>J166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PSZ včetně výkonu autorského dozoru v k.ú. Kouty u Poděbrad – LBC Blatnice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02.3 - Povýsadbová péče 3.rok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0.087720000000000006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142</v>
      </c>
      <c r="F83" s="187" t="s">
        <v>143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P84+P166</f>
        <v>0</v>
      </c>
      <c r="Q83" s="192"/>
      <c r="R83" s="193">
        <f>R84+R166</f>
        <v>0.087720000000000006</v>
      </c>
      <c r="S83" s="192"/>
      <c r="T83" s="194">
        <f>T84+T166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BK84+BK166</f>
        <v>0</v>
      </c>
    </row>
    <row r="84" s="11" customFormat="1" ht="22.8" customHeight="1">
      <c r="A84" s="11"/>
      <c r="B84" s="184"/>
      <c r="C84" s="185"/>
      <c r="D84" s="186" t="s">
        <v>73</v>
      </c>
      <c r="E84" s="228" t="s">
        <v>82</v>
      </c>
      <c r="F84" s="228" t="s">
        <v>144</v>
      </c>
      <c r="G84" s="185"/>
      <c r="H84" s="185"/>
      <c r="I84" s="188"/>
      <c r="J84" s="229">
        <f>BK84</f>
        <v>0</v>
      </c>
      <c r="K84" s="185"/>
      <c r="L84" s="190"/>
      <c r="M84" s="191"/>
      <c r="N84" s="192"/>
      <c r="O84" s="192"/>
      <c r="P84" s="193">
        <f>SUM(P85:P165)</f>
        <v>0</v>
      </c>
      <c r="Q84" s="192"/>
      <c r="R84" s="193">
        <f>SUM(R85:R165)</f>
        <v>0.087720000000000006</v>
      </c>
      <c r="S84" s="192"/>
      <c r="T84" s="194">
        <f>SUM(T85:T165)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SUM(BK85:BK165)</f>
        <v>0</v>
      </c>
    </row>
    <row r="85" s="2" customFormat="1" ht="21.75" customHeight="1">
      <c r="A85" s="40"/>
      <c r="B85" s="41"/>
      <c r="C85" s="198" t="s">
        <v>82</v>
      </c>
      <c r="D85" s="198" t="s">
        <v>121</v>
      </c>
      <c r="E85" s="199" t="s">
        <v>414</v>
      </c>
      <c r="F85" s="200" t="s">
        <v>515</v>
      </c>
      <c r="G85" s="201" t="s">
        <v>147</v>
      </c>
      <c r="H85" s="202">
        <v>92451</v>
      </c>
      <c r="I85" s="203"/>
      <c r="J85" s="204">
        <f>ROUND(I85*H85,2)</f>
        <v>0</v>
      </c>
      <c r="K85" s="200" t="s">
        <v>19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148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148</v>
      </c>
      <c r="BM85" s="209" t="s">
        <v>516</v>
      </c>
    </row>
    <row r="86" s="2" customFormat="1">
      <c r="A86" s="40"/>
      <c r="B86" s="41"/>
      <c r="C86" s="42"/>
      <c r="D86" s="211" t="s">
        <v>128</v>
      </c>
      <c r="E86" s="42"/>
      <c r="F86" s="212" t="s">
        <v>417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13" customFormat="1">
      <c r="A87" s="13"/>
      <c r="B87" s="240"/>
      <c r="C87" s="241"/>
      <c r="D87" s="211" t="s">
        <v>197</v>
      </c>
      <c r="E87" s="242" t="s">
        <v>19</v>
      </c>
      <c r="F87" s="243" t="s">
        <v>418</v>
      </c>
      <c r="G87" s="241"/>
      <c r="H87" s="244">
        <v>92451</v>
      </c>
      <c r="I87" s="245"/>
      <c r="J87" s="241"/>
      <c r="K87" s="241"/>
      <c r="L87" s="246"/>
      <c r="M87" s="247"/>
      <c r="N87" s="248"/>
      <c r="O87" s="248"/>
      <c r="P87" s="248"/>
      <c r="Q87" s="248"/>
      <c r="R87" s="248"/>
      <c r="S87" s="248"/>
      <c r="T87" s="24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50" t="s">
        <v>197</v>
      </c>
      <c r="AU87" s="250" t="s">
        <v>84</v>
      </c>
      <c r="AV87" s="13" t="s">
        <v>84</v>
      </c>
      <c r="AW87" s="13" t="s">
        <v>35</v>
      </c>
      <c r="AX87" s="13" t="s">
        <v>82</v>
      </c>
      <c r="AY87" s="250" t="s">
        <v>120</v>
      </c>
    </row>
    <row r="88" s="2" customFormat="1" ht="21.75" customHeight="1">
      <c r="A88" s="40"/>
      <c r="B88" s="41"/>
      <c r="C88" s="198" t="s">
        <v>84</v>
      </c>
      <c r="D88" s="198" t="s">
        <v>121</v>
      </c>
      <c r="E88" s="199" t="s">
        <v>191</v>
      </c>
      <c r="F88" s="200" t="s">
        <v>192</v>
      </c>
      <c r="G88" s="201" t="s">
        <v>193</v>
      </c>
      <c r="H88" s="202">
        <v>56</v>
      </c>
      <c r="I88" s="203"/>
      <c r="J88" s="204">
        <f>ROUND(I88*H88,2)</f>
        <v>0</v>
      </c>
      <c r="K88" s="200" t="s">
        <v>125</v>
      </c>
      <c r="L88" s="46"/>
      <c r="M88" s="205" t="s">
        <v>19</v>
      </c>
      <c r="N88" s="206" t="s">
        <v>45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148</v>
      </c>
      <c r="AT88" s="209" t="s">
        <v>121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148</v>
      </c>
      <c r="BM88" s="209" t="s">
        <v>517</v>
      </c>
    </row>
    <row r="89" s="2" customFormat="1">
      <c r="A89" s="40"/>
      <c r="B89" s="41"/>
      <c r="C89" s="42"/>
      <c r="D89" s="211" t="s">
        <v>128</v>
      </c>
      <c r="E89" s="42"/>
      <c r="F89" s="212" t="s">
        <v>195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84</v>
      </c>
    </row>
    <row r="90" s="2" customFormat="1">
      <c r="A90" s="40"/>
      <c r="B90" s="41"/>
      <c r="C90" s="42"/>
      <c r="D90" s="216" t="s">
        <v>130</v>
      </c>
      <c r="E90" s="42"/>
      <c r="F90" s="217" t="s">
        <v>196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130</v>
      </c>
      <c r="AU90" s="19" t="s">
        <v>84</v>
      </c>
    </row>
    <row r="91" s="13" customFormat="1">
      <c r="A91" s="13"/>
      <c r="B91" s="240"/>
      <c r="C91" s="241"/>
      <c r="D91" s="211" t="s">
        <v>197</v>
      </c>
      <c r="E91" s="242" t="s">
        <v>19</v>
      </c>
      <c r="F91" s="243" t="s">
        <v>518</v>
      </c>
      <c r="G91" s="241"/>
      <c r="H91" s="244">
        <v>56</v>
      </c>
      <c r="I91" s="245"/>
      <c r="J91" s="241"/>
      <c r="K91" s="241"/>
      <c r="L91" s="246"/>
      <c r="M91" s="247"/>
      <c r="N91" s="248"/>
      <c r="O91" s="248"/>
      <c r="P91" s="248"/>
      <c r="Q91" s="248"/>
      <c r="R91" s="248"/>
      <c r="S91" s="248"/>
      <c r="T91" s="24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50" t="s">
        <v>197</v>
      </c>
      <c r="AU91" s="250" t="s">
        <v>84</v>
      </c>
      <c r="AV91" s="13" t="s">
        <v>84</v>
      </c>
      <c r="AW91" s="13" t="s">
        <v>35</v>
      </c>
      <c r="AX91" s="13" t="s">
        <v>82</v>
      </c>
      <c r="AY91" s="250" t="s">
        <v>120</v>
      </c>
    </row>
    <row r="92" s="2" customFormat="1" ht="21.75" customHeight="1">
      <c r="A92" s="40"/>
      <c r="B92" s="41"/>
      <c r="C92" s="198" t="s">
        <v>158</v>
      </c>
      <c r="D92" s="198" t="s">
        <v>121</v>
      </c>
      <c r="E92" s="199" t="s">
        <v>200</v>
      </c>
      <c r="F92" s="200" t="s">
        <v>201</v>
      </c>
      <c r="G92" s="201" t="s">
        <v>193</v>
      </c>
      <c r="H92" s="202">
        <v>86</v>
      </c>
      <c r="I92" s="203"/>
      <c r="J92" s="204">
        <f>ROUND(I92*H92,2)</f>
        <v>0</v>
      </c>
      <c r="K92" s="200" t="s">
        <v>125</v>
      </c>
      <c r="L92" s="46"/>
      <c r="M92" s="205" t="s">
        <v>19</v>
      </c>
      <c r="N92" s="206" t="s">
        <v>45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148</v>
      </c>
      <c r="AT92" s="209" t="s">
        <v>121</v>
      </c>
      <c r="AU92" s="209" t="s">
        <v>84</v>
      </c>
      <c r="AY92" s="19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9" t="s">
        <v>82</v>
      </c>
      <c r="BK92" s="210">
        <f>ROUND(I92*H92,2)</f>
        <v>0</v>
      </c>
      <c r="BL92" s="19" t="s">
        <v>148</v>
      </c>
      <c r="BM92" s="209" t="s">
        <v>519</v>
      </c>
    </row>
    <row r="93" s="2" customFormat="1">
      <c r="A93" s="40"/>
      <c r="B93" s="41"/>
      <c r="C93" s="42"/>
      <c r="D93" s="211" t="s">
        <v>128</v>
      </c>
      <c r="E93" s="42"/>
      <c r="F93" s="212" t="s">
        <v>203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128</v>
      </c>
      <c r="AU93" s="19" t="s">
        <v>84</v>
      </c>
    </row>
    <row r="94" s="2" customFormat="1">
      <c r="A94" s="40"/>
      <c r="B94" s="41"/>
      <c r="C94" s="42"/>
      <c r="D94" s="216" t="s">
        <v>130</v>
      </c>
      <c r="E94" s="42"/>
      <c r="F94" s="217" t="s">
        <v>204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84</v>
      </c>
    </row>
    <row r="95" s="13" customFormat="1">
      <c r="A95" s="13"/>
      <c r="B95" s="240"/>
      <c r="C95" s="241"/>
      <c r="D95" s="211" t="s">
        <v>197</v>
      </c>
      <c r="E95" s="242" t="s">
        <v>19</v>
      </c>
      <c r="F95" s="243" t="s">
        <v>520</v>
      </c>
      <c r="G95" s="241"/>
      <c r="H95" s="244">
        <v>86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0" t="s">
        <v>197</v>
      </c>
      <c r="AU95" s="250" t="s">
        <v>84</v>
      </c>
      <c r="AV95" s="13" t="s">
        <v>84</v>
      </c>
      <c r="AW95" s="13" t="s">
        <v>35</v>
      </c>
      <c r="AX95" s="13" t="s">
        <v>82</v>
      </c>
      <c r="AY95" s="250" t="s">
        <v>120</v>
      </c>
    </row>
    <row r="96" s="2" customFormat="1" ht="21.75" customHeight="1">
      <c r="A96" s="40"/>
      <c r="B96" s="41"/>
      <c r="C96" s="198" t="s">
        <v>148</v>
      </c>
      <c r="D96" s="198" t="s">
        <v>121</v>
      </c>
      <c r="E96" s="199" t="s">
        <v>207</v>
      </c>
      <c r="F96" s="200" t="s">
        <v>208</v>
      </c>
      <c r="G96" s="201" t="s">
        <v>193</v>
      </c>
      <c r="H96" s="202">
        <v>1</v>
      </c>
      <c r="I96" s="203"/>
      <c r="J96" s="204">
        <f>ROUND(I96*H96,2)</f>
        <v>0</v>
      </c>
      <c r="K96" s="200" t="s">
        <v>125</v>
      </c>
      <c r="L96" s="46"/>
      <c r="M96" s="205" t="s">
        <v>19</v>
      </c>
      <c r="N96" s="206" t="s">
        <v>45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148</v>
      </c>
      <c r="AT96" s="209" t="s">
        <v>121</v>
      </c>
      <c r="AU96" s="209" t="s">
        <v>84</v>
      </c>
      <c r="AY96" s="19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9" t="s">
        <v>82</v>
      </c>
      <c r="BK96" s="210">
        <f>ROUND(I96*H96,2)</f>
        <v>0</v>
      </c>
      <c r="BL96" s="19" t="s">
        <v>148</v>
      </c>
      <c r="BM96" s="209" t="s">
        <v>521</v>
      </c>
    </row>
    <row r="97" s="2" customFormat="1">
      <c r="A97" s="40"/>
      <c r="B97" s="41"/>
      <c r="C97" s="42"/>
      <c r="D97" s="211" t="s">
        <v>128</v>
      </c>
      <c r="E97" s="42"/>
      <c r="F97" s="212" t="s">
        <v>210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128</v>
      </c>
      <c r="AU97" s="19" t="s">
        <v>84</v>
      </c>
    </row>
    <row r="98" s="2" customFormat="1">
      <c r="A98" s="40"/>
      <c r="B98" s="41"/>
      <c r="C98" s="42"/>
      <c r="D98" s="216" t="s">
        <v>130</v>
      </c>
      <c r="E98" s="42"/>
      <c r="F98" s="217" t="s">
        <v>211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84</v>
      </c>
    </row>
    <row r="99" s="13" customFormat="1">
      <c r="A99" s="13"/>
      <c r="B99" s="240"/>
      <c r="C99" s="241"/>
      <c r="D99" s="211" t="s">
        <v>197</v>
      </c>
      <c r="E99" s="242" t="s">
        <v>19</v>
      </c>
      <c r="F99" s="243" t="s">
        <v>424</v>
      </c>
      <c r="G99" s="241"/>
      <c r="H99" s="244">
        <v>1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0" t="s">
        <v>197</v>
      </c>
      <c r="AU99" s="250" t="s">
        <v>84</v>
      </c>
      <c r="AV99" s="13" t="s">
        <v>84</v>
      </c>
      <c r="AW99" s="13" t="s">
        <v>35</v>
      </c>
      <c r="AX99" s="13" t="s">
        <v>82</v>
      </c>
      <c r="AY99" s="250" t="s">
        <v>120</v>
      </c>
    </row>
    <row r="100" s="2" customFormat="1" ht="21.75" customHeight="1">
      <c r="A100" s="40"/>
      <c r="B100" s="41"/>
      <c r="C100" s="198" t="s">
        <v>119</v>
      </c>
      <c r="D100" s="198" t="s">
        <v>121</v>
      </c>
      <c r="E100" s="199" t="s">
        <v>207</v>
      </c>
      <c r="F100" s="200" t="s">
        <v>208</v>
      </c>
      <c r="G100" s="201" t="s">
        <v>193</v>
      </c>
      <c r="H100" s="202">
        <v>1</v>
      </c>
      <c r="I100" s="203"/>
      <c r="J100" s="204">
        <f>ROUND(I100*H100,2)</f>
        <v>0</v>
      </c>
      <c r="K100" s="200" t="s">
        <v>125</v>
      </c>
      <c r="L100" s="46"/>
      <c r="M100" s="205" t="s">
        <v>19</v>
      </c>
      <c r="N100" s="206" t="s">
        <v>45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148</v>
      </c>
      <c r="AT100" s="209" t="s">
        <v>121</v>
      </c>
      <c r="AU100" s="209" t="s">
        <v>84</v>
      </c>
      <c r="AY100" s="19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82</v>
      </c>
      <c r="BK100" s="210">
        <f>ROUND(I100*H100,2)</f>
        <v>0</v>
      </c>
      <c r="BL100" s="19" t="s">
        <v>148</v>
      </c>
      <c r="BM100" s="209" t="s">
        <v>522</v>
      </c>
    </row>
    <row r="101" s="2" customFormat="1">
      <c r="A101" s="40"/>
      <c r="B101" s="41"/>
      <c r="C101" s="42"/>
      <c r="D101" s="211" t="s">
        <v>128</v>
      </c>
      <c r="E101" s="42"/>
      <c r="F101" s="212" t="s">
        <v>210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84</v>
      </c>
    </row>
    <row r="102" s="2" customFormat="1">
      <c r="A102" s="40"/>
      <c r="B102" s="41"/>
      <c r="C102" s="42"/>
      <c r="D102" s="216" t="s">
        <v>130</v>
      </c>
      <c r="E102" s="42"/>
      <c r="F102" s="217" t="s">
        <v>211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130</v>
      </c>
      <c r="AU102" s="19" t="s">
        <v>84</v>
      </c>
    </row>
    <row r="103" s="13" customFormat="1">
      <c r="A103" s="13"/>
      <c r="B103" s="240"/>
      <c r="C103" s="241"/>
      <c r="D103" s="211" t="s">
        <v>197</v>
      </c>
      <c r="E103" s="242" t="s">
        <v>19</v>
      </c>
      <c r="F103" s="243" t="s">
        <v>426</v>
      </c>
      <c r="G103" s="241"/>
      <c r="H103" s="244">
        <v>1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0" t="s">
        <v>197</v>
      </c>
      <c r="AU103" s="250" t="s">
        <v>84</v>
      </c>
      <c r="AV103" s="13" t="s">
        <v>84</v>
      </c>
      <c r="AW103" s="13" t="s">
        <v>35</v>
      </c>
      <c r="AX103" s="13" t="s">
        <v>82</v>
      </c>
      <c r="AY103" s="250" t="s">
        <v>120</v>
      </c>
    </row>
    <row r="104" s="2" customFormat="1" ht="16.5" customHeight="1">
      <c r="A104" s="40"/>
      <c r="B104" s="41"/>
      <c r="C104" s="198" t="s">
        <v>172</v>
      </c>
      <c r="D104" s="198" t="s">
        <v>121</v>
      </c>
      <c r="E104" s="199" t="s">
        <v>427</v>
      </c>
      <c r="F104" s="200" t="s">
        <v>428</v>
      </c>
      <c r="G104" s="201" t="s">
        <v>193</v>
      </c>
      <c r="H104" s="202">
        <v>1</v>
      </c>
      <c r="I104" s="203"/>
      <c r="J104" s="204">
        <f>ROUND(I104*H104,2)</f>
        <v>0</v>
      </c>
      <c r="K104" s="200" t="s">
        <v>125</v>
      </c>
      <c r="L104" s="46"/>
      <c r="M104" s="205" t="s">
        <v>19</v>
      </c>
      <c r="N104" s="206" t="s">
        <v>45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148</v>
      </c>
      <c r="AT104" s="209" t="s">
        <v>121</v>
      </c>
      <c r="AU104" s="209" t="s">
        <v>84</v>
      </c>
      <c r="AY104" s="19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9" t="s">
        <v>82</v>
      </c>
      <c r="BK104" s="210">
        <f>ROUND(I104*H104,2)</f>
        <v>0</v>
      </c>
      <c r="BL104" s="19" t="s">
        <v>148</v>
      </c>
      <c r="BM104" s="209" t="s">
        <v>523</v>
      </c>
    </row>
    <row r="105" s="2" customFormat="1">
      <c r="A105" s="40"/>
      <c r="B105" s="41"/>
      <c r="C105" s="42"/>
      <c r="D105" s="211" t="s">
        <v>128</v>
      </c>
      <c r="E105" s="42"/>
      <c r="F105" s="212" t="s">
        <v>430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128</v>
      </c>
      <c r="AU105" s="19" t="s">
        <v>84</v>
      </c>
    </row>
    <row r="106" s="2" customFormat="1">
      <c r="A106" s="40"/>
      <c r="B106" s="41"/>
      <c r="C106" s="42"/>
      <c r="D106" s="216" t="s">
        <v>130</v>
      </c>
      <c r="E106" s="42"/>
      <c r="F106" s="217" t="s">
        <v>431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130</v>
      </c>
      <c r="AU106" s="19" t="s">
        <v>84</v>
      </c>
    </row>
    <row r="107" s="13" customFormat="1">
      <c r="A107" s="13"/>
      <c r="B107" s="240"/>
      <c r="C107" s="241"/>
      <c r="D107" s="211" t="s">
        <v>197</v>
      </c>
      <c r="E107" s="242" t="s">
        <v>19</v>
      </c>
      <c r="F107" s="243" t="s">
        <v>426</v>
      </c>
      <c r="G107" s="241"/>
      <c r="H107" s="244">
        <v>1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0" t="s">
        <v>197</v>
      </c>
      <c r="AU107" s="250" t="s">
        <v>84</v>
      </c>
      <c r="AV107" s="13" t="s">
        <v>84</v>
      </c>
      <c r="AW107" s="13" t="s">
        <v>35</v>
      </c>
      <c r="AX107" s="13" t="s">
        <v>82</v>
      </c>
      <c r="AY107" s="250" t="s">
        <v>120</v>
      </c>
    </row>
    <row r="108" s="2" customFormat="1" ht="16.5" customHeight="1">
      <c r="A108" s="40"/>
      <c r="B108" s="41"/>
      <c r="C108" s="230" t="s">
        <v>178</v>
      </c>
      <c r="D108" s="230" t="s">
        <v>152</v>
      </c>
      <c r="E108" s="231" t="s">
        <v>316</v>
      </c>
      <c r="F108" s="232" t="s">
        <v>432</v>
      </c>
      <c r="G108" s="233" t="s">
        <v>193</v>
      </c>
      <c r="H108" s="234">
        <v>1</v>
      </c>
      <c r="I108" s="235"/>
      <c r="J108" s="236">
        <f>ROUND(I108*H108,2)</f>
        <v>0</v>
      </c>
      <c r="K108" s="232" t="s">
        <v>19</v>
      </c>
      <c r="L108" s="237"/>
      <c r="M108" s="238" t="s">
        <v>19</v>
      </c>
      <c r="N108" s="239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156</v>
      </c>
      <c r="AT108" s="209" t="s">
        <v>152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148</v>
      </c>
      <c r="BM108" s="209" t="s">
        <v>524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432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2" customFormat="1" ht="16.5" customHeight="1">
      <c r="A110" s="40"/>
      <c r="B110" s="41"/>
      <c r="C110" s="198" t="s">
        <v>156</v>
      </c>
      <c r="D110" s="198" t="s">
        <v>121</v>
      </c>
      <c r="E110" s="199" t="s">
        <v>288</v>
      </c>
      <c r="F110" s="200" t="s">
        <v>289</v>
      </c>
      <c r="G110" s="201" t="s">
        <v>193</v>
      </c>
      <c r="H110" s="202">
        <v>1</v>
      </c>
      <c r="I110" s="203"/>
      <c r="J110" s="204">
        <f>ROUND(I110*H110,2)</f>
        <v>0</v>
      </c>
      <c r="K110" s="200" t="s">
        <v>125</v>
      </c>
      <c r="L110" s="46"/>
      <c r="M110" s="205" t="s">
        <v>19</v>
      </c>
      <c r="N110" s="206" t="s">
        <v>45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148</v>
      </c>
      <c r="AT110" s="209" t="s">
        <v>121</v>
      </c>
      <c r="AU110" s="209" t="s">
        <v>84</v>
      </c>
      <c r="AY110" s="19" t="s">
        <v>120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9" t="s">
        <v>82</v>
      </c>
      <c r="BK110" s="210">
        <f>ROUND(I110*H110,2)</f>
        <v>0</v>
      </c>
      <c r="BL110" s="19" t="s">
        <v>148</v>
      </c>
      <c r="BM110" s="209" t="s">
        <v>525</v>
      </c>
    </row>
    <row r="111" s="2" customFormat="1">
      <c r="A111" s="40"/>
      <c r="B111" s="41"/>
      <c r="C111" s="42"/>
      <c r="D111" s="211" t="s">
        <v>128</v>
      </c>
      <c r="E111" s="42"/>
      <c r="F111" s="212" t="s">
        <v>291</v>
      </c>
      <c r="G111" s="42"/>
      <c r="H111" s="42"/>
      <c r="I111" s="213"/>
      <c r="J111" s="42"/>
      <c r="K111" s="42"/>
      <c r="L111" s="46"/>
      <c r="M111" s="214"/>
      <c r="N111" s="21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128</v>
      </c>
      <c r="AU111" s="19" t="s">
        <v>84</v>
      </c>
    </row>
    <row r="112" s="2" customFormat="1">
      <c r="A112" s="40"/>
      <c r="B112" s="41"/>
      <c r="C112" s="42"/>
      <c r="D112" s="216" t="s">
        <v>130</v>
      </c>
      <c r="E112" s="42"/>
      <c r="F112" s="217" t="s">
        <v>292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130</v>
      </c>
      <c r="AU112" s="19" t="s">
        <v>84</v>
      </c>
    </row>
    <row r="113" s="13" customFormat="1">
      <c r="A113" s="13"/>
      <c r="B113" s="240"/>
      <c r="C113" s="241"/>
      <c r="D113" s="211" t="s">
        <v>197</v>
      </c>
      <c r="E113" s="242" t="s">
        <v>19</v>
      </c>
      <c r="F113" s="243" t="s">
        <v>424</v>
      </c>
      <c r="G113" s="241"/>
      <c r="H113" s="244">
        <v>1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0" t="s">
        <v>197</v>
      </c>
      <c r="AU113" s="250" t="s">
        <v>84</v>
      </c>
      <c r="AV113" s="13" t="s">
        <v>84</v>
      </c>
      <c r="AW113" s="13" t="s">
        <v>35</v>
      </c>
      <c r="AX113" s="13" t="s">
        <v>82</v>
      </c>
      <c r="AY113" s="250" t="s">
        <v>120</v>
      </c>
    </row>
    <row r="114" s="2" customFormat="1" ht="16.5" customHeight="1">
      <c r="A114" s="40"/>
      <c r="B114" s="41"/>
      <c r="C114" s="230" t="s">
        <v>190</v>
      </c>
      <c r="D114" s="230" t="s">
        <v>152</v>
      </c>
      <c r="E114" s="231" t="s">
        <v>435</v>
      </c>
      <c r="F114" s="232" t="s">
        <v>438</v>
      </c>
      <c r="G114" s="233" t="s">
        <v>193</v>
      </c>
      <c r="H114" s="234">
        <v>1</v>
      </c>
      <c r="I114" s="235"/>
      <c r="J114" s="236">
        <f>ROUND(I114*H114,2)</f>
        <v>0</v>
      </c>
      <c r="K114" s="232" t="s">
        <v>19</v>
      </c>
      <c r="L114" s="237"/>
      <c r="M114" s="238" t="s">
        <v>19</v>
      </c>
      <c r="N114" s="239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156</v>
      </c>
      <c r="AT114" s="209" t="s">
        <v>152</v>
      </c>
      <c r="AU114" s="209" t="s">
        <v>84</v>
      </c>
      <c r="AY114" s="19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148</v>
      </c>
      <c r="BM114" s="209" t="s">
        <v>526</v>
      </c>
    </row>
    <row r="115" s="2" customFormat="1">
      <c r="A115" s="40"/>
      <c r="B115" s="41"/>
      <c r="C115" s="42"/>
      <c r="D115" s="211" t="s">
        <v>128</v>
      </c>
      <c r="E115" s="42"/>
      <c r="F115" s="212" t="s">
        <v>438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84</v>
      </c>
    </row>
    <row r="116" s="2" customFormat="1" ht="16.5" customHeight="1">
      <c r="A116" s="40"/>
      <c r="B116" s="41"/>
      <c r="C116" s="198" t="s">
        <v>199</v>
      </c>
      <c r="D116" s="198" t="s">
        <v>121</v>
      </c>
      <c r="E116" s="199" t="s">
        <v>217</v>
      </c>
      <c r="F116" s="200" t="s">
        <v>218</v>
      </c>
      <c r="G116" s="201" t="s">
        <v>193</v>
      </c>
      <c r="H116" s="202">
        <v>56</v>
      </c>
      <c r="I116" s="203"/>
      <c r="J116" s="204">
        <f>ROUND(I116*H116,2)</f>
        <v>0</v>
      </c>
      <c r="K116" s="200" t="s">
        <v>125</v>
      </c>
      <c r="L116" s="46"/>
      <c r="M116" s="205" t="s">
        <v>19</v>
      </c>
      <c r="N116" s="206" t="s">
        <v>45</v>
      </c>
      <c r="O116" s="86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148</v>
      </c>
      <c r="AT116" s="209" t="s">
        <v>121</v>
      </c>
      <c r="AU116" s="209" t="s">
        <v>84</v>
      </c>
      <c r="AY116" s="19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82</v>
      </c>
      <c r="BK116" s="210">
        <f>ROUND(I116*H116,2)</f>
        <v>0</v>
      </c>
      <c r="BL116" s="19" t="s">
        <v>148</v>
      </c>
      <c r="BM116" s="209" t="s">
        <v>527</v>
      </c>
    </row>
    <row r="117" s="2" customFormat="1">
      <c r="A117" s="40"/>
      <c r="B117" s="41"/>
      <c r="C117" s="42"/>
      <c r="D117" s="211" t="s">
        <v>128</v>
      </c>
      <c r="E117" s="42"/>
      <c r="F117" s="212" t="s">
        <v>220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128</v>
      </c>
      <c r="AU117" s="19" t="s">
        <v>84</v>
      </c>
    </row>
    <row r="118" s="2" customFormat="1">
      <c r="A118" s="40"/>
      <c r="B118" s="41"/>
      <c r="C118" s="42"/>
      <c r="D118" s="216" t="s">
        <v>130</v>
      </c>
      <c r="E118" s="42"/>
      <c r="F118" s="217" t="s">
        <v>221</v>
      </c>
      <c r="G118" s="42"/>
      <c r="H118" s="42"/>
      <c r="I118" s="213"/>
      <c r="J118" s="42"/>
      <c r="K118" s="42"/>
      <c r="L118" s="46"/>
      <c r="M118" s="214"/>
      <c r="N118" s="21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84</v>
      </c>
    </row>
    <row r="119" s="13" customFormat="1">
      <c r="A119" s="13"/>
      <c r="B119" s="240"/>
      <c r="C119" s="241"/>
      <c r="D119" s="211" t="s">
        <v>197</v>
      </c>
      <c r="E119" s="242" t="s">
        <v>19</v>
      </c>
      <c r="F119" s="243" t="s">
        <v>528</v>
      </c>
      <c r="G119" s="241"/>
      <c r="H119" s="244">
        <v>56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0" t="s">
        <v>197</v>
      </c>
      <c r="AU119" s="250" t="s">
        <v>84</v>
      </c>
      <c r="AV119" s="13" t="s">
        <v>84</v>
      </c>
      <c r="AW119" s="13" t="s">
        <v>35</v>
      </c>
      <c r="AX119" s="13" t="s">
        <v>82</v>
      </c>
      <c r="AY119" s="250" t="s">
        <v>120</v>
      </c>
    </row>
    <row r="120" s="2" customFormat="1" ht="16.5" customHeight="1">
      <c r="A120" s="40"/>
      <c r="B120" s="41"/>
      <c r="C120" s="230" t="s">
        <v>206</v>
      </c>
      <c r="D120" s="230" t="s">
        <v>152</v>
      </c>
      <c r="E120" s="231" t="s">
        <v>440</v>
      </c>
      <c r="F120" s="232" t="s">
        <v>441</v>
      </c>
      <c r="G120" s="233" t="s">
        <v>193</v>
      </c>
      <c r="H120" s="234">
        <v>56</v>
      </c>
      <c r="I120" s="235"/>
      <c r="J120" s="236">
        <f>ROUND(I120*H120,2)</f>
        <v>0</v>
      </c>
      <c r="K120" s="232" t="s">
        <v>19</v>
      </c>
      <c r="L120" s="237"/>
      <c r="M120" s="238" t="s">
        <v>19</v>
      </c>
      <c r="N120" s="239" t="s">
        <v>45</v>
      </c>
      <c r="O120" s="86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156</v>
      </c>
      <c r="AT120" s="209" t="s">
        <v>152</v>
      </c>
      <c r="AU120" s="209" t="s">
        <v>84</v>
      </c>
      <c r="AY120" s="19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82</v>
      </c>
      <c r="BK120" s="210">
        <f>ROUND(I120*H120,2)</f>
        <v>0</v>
      </c>
      <c r="BL120" s="19" t="s">
        <v>148</v>
      </c>
      <c r="BM120" s="209" t="s">
        <v>529</v>
      </c>
    </row>
    <row r="121" s="2" customFormat="1">
      <c r="A121" s="40"/>
      <c r="B121" s="41"/>
      <c r="C121" s="42"/>
      <c r="D121" s="211" t="s">
        <v>128</v>
      </c>
      <c r="E121" s="42"/>
      <c r="F121" s="212" t="s">
        <v>441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84</v>
      </c>
    </row>
    <row r="122" s="2" customFormat="1" ht="16.5" customHeight="1">
      <c r="A122" s="40"/>
      <c r="B122" s="41"/>
      <c r="C122" s="198" t="s">
        <v>213</v>
      </c>
      <c r="D122" s="198" t="s">
        <v>121</v>
      </c>
      <c r="E122" s="199" t="s">
        <v>258</v>
      </c>
      <c r="F122" s="200" t="s">
        <v>259</v>
      </c>
      <c r="G122" s="201" t="s">
        <v>193</v>
      </c>
      <c r="H122" s="202">
        <v>86</v>
      </c>
      <c r="I122" s="203"/>
      <c r="J122" s="204">
        <f>ROUND(I122*H122,2)</f>
        <v>0</v>
      </c>
      <c r="K122" s="200" t="s">
        <v>125</v>
      </c>
      <c r="L122" s="46"/>
      <c r="M122" s="205" t="s">
        <v>19</v>
      </c>
      <c r="N122" s="206" t="s">
        <v>45</v>
      </c>
      <c r="O122" s="86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09" t="s">
        <v>148</v>
      </c>
      <c r="AT122" s="209" t="s">
        <v>121</v>
      </c>
      <c r="AU122" s="209" t="s">
        <v>84</v>
      </c>
      <c r="AY122" s="19" t="s">
        <v>120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9" t="s">
        <v>82</v>
      </c>
      <c r="BK122" s="210">
        <f>ROUND(I122*H122,2)</f>
        <v>0</v>
      </c>
      <c r="BL122" s="19" t="s">
        <v>148</v>
      </c>
      <c r="BM122" s="209" t="s">
        <v>530</v>
      </c>
    </row>
    <row r="123" s="2" customFormat="1">
      <c r="A123" s="40"/>
      <c r="B123" s="41"/>
      <c r="C123" s="42"/>
      <c r="D123" s="211" t="s">
        <v>128</v>
      </c>
      <c r="E123" s="42"/>
      <c r="F123" s="212" t="s">
        <v>261</v>
      </c>
      <c r="G123" s="42"/>
      <c r="H123" s="42"/>
      <c r="I123" s="213"/>
      <c r="J123" s="42"/>
      <c r="K123" s="42"/>
      <c r="L123" s="46"/>
      <c r="M123" s="214"/>
      <c r="N123" s="21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128</v>
      </c>
      <c r="AU123" s="19" t="s">
        <v>84</v>
      </c>
    </row>
    <row r="124" s="2" customFormat="1">
      <c r="A124" s="40"/>
      <c r="B124" s="41"/>
      <c r="C124" s="42"/>
      <c r="D124" s="216" t="s">
        <v>130</v>
      </c>
      <c r="E124" s="42"/>
      <c r="F124" s="217" t="s">
        <v>262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130</v>
      </c>
      <c r="AU124" s="19" t="s">
        <v>84</v>
      </c>
    </row>
    <row r="125" s="13" customFormat="1">
      <c r="A125" s="13"/>
      <c r="B125" s="240"/>
      <c r="C125" s="241"/>
      <c r="D125" s="211" t="s">
        <v>197</v>
      </c>
      <c r="E125" s="242" t="s">
        <v>19</v>
      </c>
      <c r="F125" s="243" t="s">
        <v>520</v>
      </c>
      <c r="G125" s="241"/>
      <c r="H125" s="244">
        <v>86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197</v>
      </c>
      <c r="AU125" s="250" t="s">
        <v>84</v>
      </c>
      <c r="AV125" s="13" t="s">
        <v>84</v>
      </c>
      <c r="AW125" s="13" t="s">
        <v>35</v>
      </c>
      <c r="AX125" s="13" t="s">
        <v>82</v>
      </c>
      <c r="AY125" s="250" t="s">
        <v>120</v>
      </c>
    </row>
    <row r="126" s="2" customFormat="1" ht="16.5" customHeight="1">
      <c r="A126" s="40"/>
      <c r="B126" s="41"/>
      <c r="C126" s="230" t="s">
        <v>216</v>
      </c>
      <c r="D126" s="230" t="s">
        <v>152</v>
      </c>
      <c r="E126" s="231" t="s">
        <v>444</v>
      </c>
      <c r="F126" s="232" t="s">
        <v>445</v>
      </c>
      <c r="G126" s="233" t="s">
        <v>193</v>
      </c>
      <c r="H126" s="234">
        <v>86</v>
      </c>
      <c r="I126" s="235"/>
      <c r="J126" s="236">
        <f>ROUND(I126*H126,2)</f>
        <v>0</v>
      </c>
      <c r="K126" s="232" t="s">
        <v>19</v>
      </c>
      <c r="L126" s="237"/>
      <c r="M126" s="238" t="s">
        <v>19</v>
      </c>
      <c r="N126" s="239" t="s">
        <v>45</v>
      </c>
      <c r="O126" s="8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9" t="s">
        <v>156</v>
      </c>
      <c r="AT126" s="209" t="s">
        <v>152</v>
      </c>
      <c r="AU126" s="209" t="s">
        <v>84</v>
      </c>
      <c r="AY126" s="19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82</v>
      </c>
      <c r="BK126" s="210">
        <f>ROUND(I126*H126,2)</f>
        <v>0</v>
      </c>
      <c r="BL126" s="19" t="s">
        <v>148</v>
      </c>
      <c r="BM126" s="209" t="s">
        <v>531</v>
      </c>
    </row>
    <row r="127" s="2" customFormat="1">
      <c r="A127" s="40"/>
      <c r="B127" s="41"/>
      <c r="C127" s="42"/>
      <c r="D127" s="211" t="s">
        <v>128</v>
      </c>
      <c r="E127" s="42"/>
      <c r="F127" s="212" t="s">
        <v>445</v>
      </c>
      <c r="G127" s="42"/>
      <c r="H127" s="42"/>
      <c r="I127" s="213"/>
      <c r="J127" s="42"/>
      <c r="K127" s="42"/>
      <c r="L127" s="46"/>
      <c r="M127" s="214"/>
      <c r="N127" s="21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128</v>
      </c>
      <c r="AU127" s="19" t="s">
        <v>84</v>
      </c>
    </row>
    <row r="128" s="2" customFormat="1" ht="16.5" customHeight="1">
      <c r="A128" s="40"/>
      <c r="B128" s="41"/>
      <c r="C128" s="198" t="s">
        <v>222</v>
      </c>
      <c r="D128" s="198" t="s">
        <v>121</v>
      </c>
      <c r="E128" s="199" t="s">
        <v>447</v>
      </c>
      <c r="F128" s="200" t="s">
        <v>504</v>
      </c>
      <c r="G128" s="201" t="s">
        <v>193</v>
      </c>
      <c r="H128" s="202">
        <v>4318</v>
      </c>
      <c r="I128" s="203"/>
      <c r="J128" s="204">
        <f>ROUND(I128*H128,2)</f>
        <v>0</v>
      </c>
      <c r="K128" s="200" t="s">
        <v>125</v>
      </c>
      <c r="L128" s="46"/>
      <c r="M128" s="205" t="s">
        <v>19</v>
      </c>
      <c r="N128" s="206" t="s">
        <v>45</v>
      </c>
      <c r="O128" s="8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09" t="s">
        <v>148</v>
      </c>
      <c r="AT128" s="209" t="s">
        <v>121</v>
      </c>
      <c r="AU128" s="209" t="s">
        <v>84</v>
      </c>
      <c r="AY128" s="19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82</v>
      </c>
      <c r="BK128" s="210">
        <f>ROUND(I128*H128,2)</f>
        <v>0</v>
      </c>
      <c r="BL128" s="19" t="s">
        <v>148</v>
      </c>
      <c r="BM128" s="209" t="s">
        <v>532</v>
      </c>
    </row>
    <row r="129" s="2" customFormat="1">
      <c r="A129" s="40"/>
      <c r="B129" s="41"/>
      <c r="C129" s="42"/>
      <c r="D129" s="211" t="s">
        <v>128</v>
      </c>
      <c r="E129" s="42"/>
      <c r="F129" s="212" t="s">
        <v>450</v>
      </c>
      <c r="G129" s="42"/>
      <c r="H129" s="42"/>
      <c r="I129" s="213"/>
      <c r="J129" s="42"/>
      <c r="K129" s="42"/>
      <c r="L129" s="46"/>
      <c r="M129" s="214"/>
      <c r="N129" s="21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128</v>
      </c>
      <c r="AU129" s="19" t="s">
        <v>84</v>
      </c>
    </row>
    <row r="130" s="2" customFormat="1">
      <c r="A130" s="40"/>
      <c r="B130" s="41"/>
      <c r="C130" s="42"/>
      <c r="D130" s="216" t="s">
        <v>130</v>
      </c>
      <c r="E130" s="42"/>
      <c r="F130" s="217" t="s">
        <v>451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130</v>
      </c>
      <c r="AU130" s="19" t="s">
        <v>84</v>
      </c>
    </row>
    <row r="131" s="13" customFormat="1">
      <c r="A131" s="13"/>
      <c r="B131" s="240"/>
      <c r="C131" s="241"/>
      <c r="D131" s="211" t="s">
        <v>197</v>
      </c>
      <c r="E131" s="242" t="s">
        <v>19</v>
      </c>
      <c r="F131" s="243" t="s">
        <v>205</v>
      </c>
      <c r="G131" s="241"/>
      <c r="H131" s="244">
        <v>4282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197</v>
      </c>
      <c r="AU131" s="250" t="s">
        <v>84</v>
      </c>
      <c r="AV131" s="13" t="s">
        <v>84</v>
      </c>
      <c r="AW131" s="13" t="s">
        <v>35</v>
      </c>
      <c r="AX131" s="13" t="s">
        <v>74</v>
      </c>
      <c r="AY131" s="250" t="s">
        <v>120</v>
      </c>
    </row>
    <row r="132" s="13" customFormat="1">
      <c r="A132" s="13"/>
      <c r="B132" s="240"/>
      <c r="C132" s="241"/>
      <c r="D132" s="211" t="s">
        <v>197</v>
      </c>
      <c r="E132" s="242" t="s">
        <v>19</v>
      </c>
      <c r="F132" s="243" t="s">
        <v>452</v>
      </c>
      <c r="G132" s="241"/>
      <c r="H132" s="244">
        <v>36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197</v>
      </c>
      <c r="AU132" s="250" t="s">
        <v>84</v>
      </c>
      <c r="AV132" s="13" t="s">
        <v>84</v>
      </c>
      <c r="AW132" s="13" t="s">
        <v>35</v>
      </c>
      <c r="AX132" s="13" t="s">
        <v>74</v>
      </c>
      <c r="AY132" s="250" t="s">
        <v>120</v>
      </c>
    </row>
    <row r="133" s="16" customFormat="1">
      <c r="A133" s="16"/>
      <c r="B133" s="272"/>
      <c r="C133" s="273"/>
      <c r="D133" s="211" t="s">
        <v>197</v>
      </c>
      <c r="E133" s="274" t="s">
        <v>19</v>
      </c>
      <c r="F133" s="275" t="s">
        <v>453</v>
      </c>
      <c r="G133" s="273"/>
      <c r="H133" s="276">
        <v>4318</v>
      </c>
      <c r="I133" s="277"/>
      <c r="J133" s="273"/>
      <c r="K133" s="273"/>
      <c r="L133" s="278"/>
      <c r="M133" s="279"/>
      <c r="N133" s="280"/>
      <c r="O133" s="280"/>
      <c r="P133" s="280"/>
      <c r="Q133" s="280"/>
      <c r="R133" s="280"/>
      <c r="S133" s="280"/>
      <c r="T133" s="281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82" t="s">
        <v>197</v>
      </c>
      <c r="AU133" s="282" t="s">
        <v>84</v>
      </c>
      <c r="AV133" s="16" t="s">
        <v>148</v>
      </c>
      <c r="AW133" s="16" t="s">
        <v>35</v>
      </c>
      <c r="AX133" s="16" t="s">
        <v>82</v>
      </c>
      <c r="AY133" s="282" t="s">
        <v>120</v>
      </c>
    </row>
    <row r="134" s="2" customFormat="1">
      <c r="A134" s="40"/>
      <c r="B134" s="41"/>
      <c r="C134" s="198" t="s">
        <v>8</v>
      </c>
      <c r="D134" s="198" t="s">
        <v>121</v>
      </c>
      <c r="E134" s="199" t="s">
        <v>345</v>
      </c>
      <c r="F134" s="200" t="s">
        <v>346</v>
      </c>
      <c r="G134" s="201" t="s">
        <v>347</v>
      </c>
      <c r="H134" s="202">
        <v>71.439999999999998</v>
      </c>
      <c r="I134" s="203"/>
      <c r="J134" s="204">
        <f>ROUND(I134*H134,2)</f>
        <v>0</v>
      </c>
      <c r="K134" s="200" t="s">
        <v>125</v>
      </c>
      <c r="L134" s="46"/>
      <c r="M134" s="205" t="s">
        <v>19</v>
      </c>
      <c r="N134" s="206" t="s">
        <v>45</v>
      </c>
      <c r="O134" s="86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09" t="s">
        <v>148</v>
      </c>
      <c r="AT134" s="209" t="s">
        <v>121</v>
      </c>
      <c r="AU134" s="209" t="s">
        <v>84</v>
      </c>
      <c r="AY134" s="19" t="s">
        <v>120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9" t="s">
        <v>82</v>
      </c>
      <c r="BK134" s="210">
        <f>ROUND(I134*H134,2)</f>
        <v>0</v>
      </c>
      <c r="BL134" s="19" t="s">
        <v>148</v>
      </c>
      <c r="BM134" s="209" t="s">
        <v>533</v>
      </c>
    </row>
    <row r="135" s="2" customFormat="1">
      <c r="A135" s="40"/>
      <c r="B135" s="41"/>
      <c r="C135" s="42"/>
      <c r="D135" s="211" t="s">
        <v>128</v>
      </c>
      <c r="E135" s="42"/>
      <c r="F135" s="212" t="s">
        <v>349</v>
      </c>
      <c r="G135" s="42"/>
      <c r="H135" s="42"/>
      <c r="I135" s="213"/>
      <c r="J135" s="42"/>
      <c r="K135" s="42"/>
      <c r="L135" s="46"/>
      <c r="M135" s="214"/>
      <c r="N135" s="21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128</v>
      </c>
      <c r="AU135" s="19" t="s">
        <v>84</v>
      </c>
    </row>
    <row r="136" s="2" customFormat="1">
      <c r="A136" s="40"/>
      <c r="B136" s="41"/>
      <c r="C136" s="42"/>
      <c r="D136" s="216" t="s">
        <v>130</v>
      </c>
      <c r="E136" s="42"/>
      <c r="F136" s="217" t="s">
        <v>350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130</v>
      </c>
      <c r="AU136" s="19" t="s">
        <v>84</v>
      </c>
    </row>
    <row r="137" s="13" customFormat="1">
      <c r="A137" s="13"/>
      <c r="B137" s="240"/>
      <c r="C137" s="241"/>
      <c r="D137" s="211" t="s">
        <v>197</v>
      </c>
      <c r="E137" s="242" t="s">
        <v>19</v>
      </c>
      <c r="F137" s="243" t="s">
        <v>198</v>
      </c>
      <c r="G137" s="241"/>
      <c r="H137" s="244">
        <v>2826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197</v>
      </c>
      <c r="AU137" s="250" t="s">
        <v>84</v>
      </c>
      <c r="AV137" s="13" t="s">
        <v>84</v>
      </c>
      <c r="AW137" s="13" t="s">
        <v>35</v>
      </c>
      <c r="AX137" s="13" t="s">
        <v>74</v>
      </c>
      <c r="AY137" s="250" t="s">
        <v>120</v>
      </c>
    </row>
    <row r="138" s="13" customFormat="1">
      <c r="A138" s="13"/>
      <c r="B138" s="240"/>
      <c r="C138" s="241"/>
      <c r="D138" s="211" t="s">
        <v>197</v>
      </c>
      <c r="E138" s="242" t="s">
        <v>19</v>
      </c>
      <c r="F138" s="243" t="s">
        <v>205</v>
      </c>
      <c r="G138" s="241"/>
      <c r="H138" s="244">
        <v>4282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197</v>
      </c>
      <c r="AU138" s="250" t="s">
        <v>84</v>
      </c>
      <c r="AV138" s="13" t="s">
        <v>84</v>
      </c>
      <c r="AW138" s="13" t="s">
        <v>35</v>
      </c>
      <c r="AX138" s="13" t="s">
        <v>74</v>
      </c>
      <c r="AY138" s="250" t="s">
        <v>120</v>
      </c>
    </row>
    <row r="139" s="13" customFormat="1">
      <c r="A139" s="13"/>
      <c r="B139" s="240"/>
      <c r="C139" s="241"/>
      <c r="D139" s="211" t="s">
        <v>197</v>
      </c>
      <c r="E139" s="242" t="s">
        <v>19</v>
      </c>
      <c r="F139" s="243" t="s">
        <v>212</v>
      </c>
      <c r="G139" s="241"/>
      <c r="H139" s="244">
        <v>17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197</v>
      </c>
      <c r="AU139" s="250" t="s">
        <v>84</v>
      </c>
      <c r="AV139" s="13" t="s">
        <v>84</v>
      </c>
      <c r="AW139" s="13" t="s">
        <v>35</v>
      </c>
      <c r="AX139" s="13" t="s">
        <v>74</v>
      </c>
      <c r="AY139" s="250" t="s">
        <v>120</v>
      </c>
    </row>
    <row r="140" s="13" customFormat="1">
      <c r="A140" s="13"/>
      <c r="B140" s="240"/>
      <c r="C140" s="241"/>
      <c r="D140" s="211" t="s">
        <v>197</v>
      </c>
      <c r="E140" s="242" t="s">
        <v>19</v>
      </c>
      <c r="F140" s="243" t="s">
        <v>215</v>
      </c>
      <c r="G140" s="241"/>
      <c r="H140" s="244">
        <v>19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197</v>
      </c>
      <c r="AU140" s="250" t="s">
        <v>84</v>
      </c>
      <c r="AV140" s="13" t="s">
        <v>84</v>
      </c>
      <c r="AW140" s="13" t="s">
        <v>35</v>
      </c>
      <c r="AX140" s="13" t="s">
        <v>74</v>
      </c>
      <c r="AY140" s="250" t="s">
        <v>120</v>
      </c>
    </row>
    <row r="141" s="14" customFormat="1">
      <c r="A141" s="14"/>
      <c r="B141" s="251"/>
      <c r="C141" s="252"/>
      <c r="D141" s="211" t="s">
        <v>197</v>
      </c>
      <c r="E141" s="253" t="s">
        <v>19</v>
      </c>
      <c r="F141" s="254" t="s">
        <v>351</v>
      </c>
      <c r="G141" s="252"/>
      <c r="H141" s="255">
        <v>7144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197</v>
      </c>
      <c r="AU141" s="261" t="s">
        <v>84</v>
      </c>
      <c r="AV141" s="14" t="s">
        <v>158</v>
      </c>
      <c r="AW141" s="14" t="s">
        <v>35</v>
      </c>
      <c r="AX141" s="14" t="s">
        <v>74</v>
      </c>
      <c r="AY141" s="261" t="s">
        <v>120</v>
      </c>
    </row>
    <row r="142" s="13" customFormat="1">
      <c r="A142" s="13"/>
      <c r="B142" s="240"/>
      <c r="C142" s="241"/>
      <c r="D142" s="211" t="s">
        <v>197</v>
      </c>
      <c r="E142" s="242" t="s">
        <v>19</v>
      </c>
      <c r="F142" s="243" t="s">
        <v>352</v>
      </c>
      <c r="G142" s="241"/>
      <c r="H142" s="244">
        <v>71.439999999999998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197</v>
      </c>
      <c r="AU142" s="250" t="s">
        <v>84</v>
      </c>
      <c r="AV142" s="13" t="s">
        <v>84</v>
      </c>
      <c r="AW142" s="13" t="s">
        <v>35</v>
      </c>
      <c r="AX142" s="13" t="s">
        <v>82</v>
      </c>
      <c r="AY142" s="250" t="s">
        <v>120</v>
      </c>
    </row>
    <row r="143" s="2" customFormat="1" ht="16.5" customHeight="1">
      <c r="A143" s="40"/>
      <c r="B143" s="41"/>
      <c r="C143" s="230" t="s">
        <v>229</v>
      </c>
      <c r="D143" s="230" t="s">
        <v>152</v>
      </c>
      <c r="E143" s="231" t="s">
        <v>354</v>
      </c>
      <c r="F143" s="232" t="s">
        <v>455</v>
      </c>
      <c r="G143" s="233" t="s">
        <v>155</v>
      </c>
      <c r="H143" s="234">
        <v>64.296000000000006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45</v>
      </c>
      <c r="O143" s="86"/>
      <c r="P143" s="207">
        <f>O143*H143</f>
        <v>0</v>
      </c>
      <c r="Q143" s="207">
        <v>0.001</v>
      </c>
      <c r="R143" s="207">
        <f>Q143*H143</f>
        <v>0.064296000000000006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156</v>
      </c>
      <c r="AT143" s="209" t="s">
        <v>152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148</v>
      </c>
      <c r="BM143" s="209" t="s">
        <v>534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455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13" customFormat="1">
      <c r="A145" s="13"/>
      <c r="B145" s="240"/>
      <c r="C145" s="241"/>
      <c r="D145" s="211" t="s">
        <v>197</v>
      </c>
      <c r="E145" s="241"/>
      <c r="F145" s="243" t="s">
        <v>357</v>
      </c>
      <c r="G145" s="241"/>
      <c r="H145" s="244">
        <v>64.296000000000006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197</v>
      </c>
      <c r="AU145" s="250" t="s">
        <v>84</v>
      </c>
      <c r="AV145" s="13" t="s">
        <v>84</v>
      </c>
      <c r="AW145" s="13" t="s">
        <v>4</v>
      </c>
      <c r="AX145" s="13" t="s">
        <v>82</v>
      </c>
      <c r="AY145" s="250" t="s">
        <v>120</v>
      </c>
    </row>
    <row r="146" s="2" customFormat="1" ht="16.5" customHeight="1">
      <c r="A146" s="40"/>
      <c r="B146" s="41"/>
      <c r="C146" s="198" t="s">
        <v>233</v>
      </c>
      <c r="D146" s="198" t="s">
        <v>121</v>
      </c>
      <c r="E146" s="199" t="s">
        <v>458</v>
      </c>
      <c r="F146" s="200" t="s">
        <v>459</v>
      </c>
      <c r="G146" s="201" t="s">
        <v>193</v>
      </c>
      <c r="H146" s="202">
        <v>863.60000000000002</v>
      </c>
      <c r="I146" s="203"/>
      <c r="J146" s="204">
        <f>ROUND(I146*H146,2)</f>
        <v>0</v>
      </c>
      <c r="K146" s="200" t="s">
        <v>125</v>
      </c>
      <c r="L146" s="46"/>
      <c r="M146" s="205" t="s">
        <v>19</v>
      </c>
      <c r="N146" s="206" t="s">
        <v>45</v>
      </c>
      <c r="O146" s="86"/>
      <c r="P146" s="207">
        <f>O146*H146</f>
        <v>0</v>
      </c>
      <c r="Q146" s="207">
        <v>2.0000000000000002E-05</v>
      </c>
      <c r="R146" s="207">
        <f>Q146*H146</f>
        <v>0.017272000000000003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148</v>
      </c>
      <c r="AT146" s="209" t="s">
        <v>121</v>
      </c>
      <c r="AU146" s="209" t="s">
        <v>84</v>
      </c>
      <c r="AY146" s="19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82</v>
      </c>
      <c r="BK146" s="210">
        <f>ROUND(I146*H146,2)</f>
        <v>0</v>
      </c>
      <c r="BL146" s="19" t="s">
        <v>148</v>
      </c>
      <c r="BM146" s="209" t="s">
        <v>535</v>
      </c>
    </row>
    <row r="147" s="2" customFormat="1">
      <c r="A147" s="40"/>
      <c r="B147" s="41"/>
      <c r="C147" s="42"/>
      <c r="D147" s="211" t="s">
        <v>128</v>
      </c>
      <c r="E147" s="42"/>
      <c r="F147" s="212" t="s">
        <v>461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128</v>
      </c>
      <c r="AU147" s="19" t="s">
        <v>84</v>
      </c>
    </row>
    <row r="148" s="2" customFormat="1">
      <c r="A148" s="40"/>
      <c r="B148" s="41"/>
      <c r="C148" s="42"/>
      <c r="D148" s="216" t="s">
        <v>130</v>
      </c>
      <c r="E148" s="42"/>
      <c r="F148" s="217" t="s">
        <v>462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130</v>
      </c>
      <c r="AU148" s="19" t="s">
        <v>84</v>
      </c>
    </row>
    <row r="149" s="13" customFormat="1">
      <c r="A149" s="13"/>
      <c r="B149" s="240"/>
      <c r="C149" s="241"/>
      <c r="D149" s="211" t="s">
        <v>197</v>
      </c>
      <c r="E149" s="242" t="s">
        <v>19</v>
      </c>
      <c r="F149" s="243" t="s">
        <v>463</v>
      </c>
      <c r="G149" s="241"/>
      <c r="H149" s="244">
        <v>8564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197</v>
      </c>
      <c r="AU149" s="250" t="s">
        <v>84</v>
      </c>
      <c r="AV149" s="13" t="s">
        <v>84</v>
      </c>
      <c r="AW149" s="13" t="s">
        <v>35</v>
      </c>
      <c r="AX149" s="13" t="s">
        <v>74</v>
      </c>
      <c r="AY149" s="250" t="s">
        <v>120</v>
      </c>
    </row>
    <row r="150" s="13" customFormat="1">
      <c r="A150" s="13"/>
      <c r="B150" s="240"/>
      <c r="C150" s="241"/>
      <c r="D150" s="211" t="s">
        <v>197</v>
      </c>
      <c r="E150" s="242" t="s">
        <v>19</v>
      </c>
      <c r="F150" s="243" t="s">
        <v>464</v>
      </c>
      <c r="G150" s="241"/>
      <c r="H150" s="244">
        <v>72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197</v>
      </c>
      <c r="AU150" s="250" t="s">
        <v>84</v>
      </c>
      <c r="AV150" s="13" t="s">
        <v>84</v>
      </c>
      <c r="AW150" s="13" t="s">
        <v>35</v>
      </c>
      <c r="AX150" s="13" t="s">
        <v>74</v>
      </c>
      <c r="AY150" s="250" t="s">
        <v>120</v>
      </c>
    </row>
    <row r="151" s="14" customFormat="1">
      <c r="A151" s="14"/>
      <c r="B151" s="251"/>
      <c r="C151" s="252"/>
      <c r="D151" s="211" t="s">
        <v>197</v>
      </c>
      <c r="E151" s="253" t="s">
        <v>19</v>
      </c>
      <c r="F151" s="254" t="s">
        <v>351</v>
      </c>
      <c r="G151" s="252"/>
      <c r="H151" s="255">
        <v>8636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197</v>
      </c>
      <c r="AU151" s="261" t="s">
        <v>84</v>
      </c>
      <c r="AV151" s="14" t="s">
        <v>158</v>
      </c>
      <c r="AW151" s="14" t="s">
        <v>35</v>
      </c>
      <c r="AX151" s="14" t="s">
        <v>74</v>
      </c>
      <c r="AY151" s="261" t="s">
        <v>120</v>
      </c>
    </row>
    <row r="152" s="13" customFormat="1">
      <c r="A152" s="13"/>
      <c r="B152" s="240"/>
      <c r="C152" s="241"/>
      <c r="D152" s="211" t="s">
        <v>197</v>
      </c>
      <c r="E152" s="242" t="s">
        <v>19</v>
      </c>
      <c r="F152" s="243" t="s">
        <v>465</v>
      </c>
      <c r="G152" s="241"/>
      <c r="H152" s="244">
        <v>863.60000000000002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197</v>
      </c>
      <c r="AU152" s="250" t="s">
        <v>84</v>
      </c>
      <c r="AV152" s="13" t="s">
        <v>84</v>
      </c>
      <c r="AW152" s="13" t="s">
        <v>35</v>
      </c>
      <c r="AX152" s="13" t="s">
        <v>82</v>
      </c>
      <c r="AY152" s="250" t="s">
        <v>120</v>
      </c>
    </row>
    <row r="153" s="2" customFormat="1" ht="16.5" customHeight="1">
      <c r="A153" s="40"/>
      <c r="B153" s="41"/>
      <c r="C153" s="198" t="s">
        <v>238</v>
      </c>
      <c r="D153" s="198" t="s">
        <v>121</v>
      </c>
      <c r="E153" s="199" t="s">
        <v>466</v>
      </c>
      <c r="F153" s="200" t="s">
        <v>467</v>
      </c>
      <c r="G153" s="201" t="s">
        <v>341</v>
      </c>
      <c r="H153" s="202">
        <v>307.60000000000002</v>
      </c>
      <c r="I153" s="203"/>
      <c r="J153" s="204">
        <f>ROUND(I153*H153,2)</f>
        <v>0</v>
      </c>
      <c r="K153" s="200" t="s">
        <v>19</v>
      </c>
      <c r="L153" s="46"/>
      <c r="M153" s="205" t="s">
        <v>19</v>
      </c>
      <c r="N153" s="206" t="s">
        <v>45</v>
      </c>
      <c r="O153" s="86"/>
      <c r="P153" s="207">
        <f>O153*H153</f>
        <v>0</v>
      </c>
      <c r="Q153" s="207">
        <v>2.0000000000000002E-05</v>
      </c>
      <c r="R153" s="207">
        <f>Q153*H153</f>
        <v>0.0061520000000000012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148</v>
      </c>
      <c r="AT153" s="209" t="s">
        <v>121</v>
      </c>
      <c r="AU153" s="209" t="s">
        <v>84</v>
      </c>
      <c r="AY153" s="19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82</v>
      </c>
      <c r="BK153" s="210">
        <f>ROUND(I153*H153,2)</f>
        <v>0</v>
      </c>
      <c r="BL153" s="19" t="s">
        <v>148</v>
      </c>
      <c r="BM153" s="209" t="s">
        <v>536</v>
      </c>
    </row>
    <row r="154" s="2" customFormat="1">
      <c r="A154" s="40"/>
      <c r="B154" s="41"/>
      <c r="C154" s="42"/>
      <c r="D154" s="211" t="s">
        <v>128</v>
      </c>
      <c r="E154" s="42"/>
      <c r="F154" s="212" t="s">
        <v>467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128</v>
      </c>
      <c r="AU154" s="19" t="s">
        <v>84</v>
      </c>
    </row>
    <row r="155" s="13" customFormat="1">
      <c r="A155" s="13"/>
      <c r="B155" s="240"/>
      <c r="C155" s="241"/>
      <c r="D155" s="211" t="s">
        <v>197</v>
      </c>
      <c r="E155" s="242" t="s">
        <v>19</v>
      </c>
      <c r="F155" s="243" t="s">
        <v>469</v>
      </c>
      <c r="G155" s="241"/>
      <c r="H155" s="244">
        <v>307.60000000000002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197</v>
      </c>
      <c r="AU155" s="250" t="s">
        <v>84</v>
      </c>
      <c r="AV155" s="13" t="s">
        <v>84</v>
      </c>
      <c r="AW155" s="13" t="s">
        <v>35</v>
      </c>
      <c r="AX155" s="13" t="s">
        <v>82</v>
      </c>
      <c r="AY155" s="250" t="s">
        <v>120</v>
      </c>
    </row>
    <row r="156" s="2" customFormat="1" ht="16.5" customHeight="1">
      <c r="A156" s="40"/>
      <c r="B156" s="41"/>
      <c r="C156" s="198" t="s">
        <v>242</v>
      </c>
      <c r="D156" s="198" t="s">
        <v>121</v>
      </c>
      <c r="E156" s="199" t="s">
        <v>470</v>
      </c>
      <c r="F156" s="200" t="s">
        <v>471</v>
      </c>
      <c r="G156" s="201" t="s">
        <v>382</v>
      </c>
      <c r="H156" s="202">
        <v>693.12</v>
      </c>
      <c r="I156" s="203"/>
      <c r="J156" s="204">
        <f>ROUND(I156*H156,2)</f>
        <v>0</v>
      </c>
      <c r="K156" s="200" t="s">
        <v>125</v>
      </c>
      <c r="L156" s="46"/>
      <c r="M156" s="205" t="s">
        <v>19</v>
      </c>
      <c r="N156" s="206" t="s">
        <v>45</v>
      </c>
      <c r="O156" s="86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09" t="s">
        <v>148</v>
      </c>
      <c r="AT156" s="209" t="s">
        <v>121</v>
      </c>
      <c r="AU156" s="209" t="s">
        <v>84</v>
      </c>
      <c r="AY156" s="19" t="s">
        <v>120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82</v>
      </c>
      <c r="BK156" s="210">
        <f>ROUND(I156*H156,2)</f>
        <v>0</v>
      </c>
      <c r="BL156" s="19" t="s">
        <v>148</v>
      </c>
      <c r="BM156" s="209" t="s">
        <v>537</v>
      </c>
    </row>
    <row r="157" s="2" customFormat="1">
      <c r="A157" s="40"/>
      <c r="B157" s="41"/>
      <c r="C157" s="42"/>
      <c r="D157" s="211" t="s">
        <v>128</v>
      </c>
      <c r="E157" s="42"/>
      <c r="F157" s="212" t="s">
        <v>473</v>
      </c>
      <c r="G157" s="42"/>
      <c r="H157" s="42"/>
      <c r="I157" s="213"/>
      <c r="J157" s="42"/>
      <c r="K157" s="42"/>
      <c r="L157" s="46"/>
      <c r="M157" s="214"/>
      <c r="N157" s="21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128</v>
      </c>
      <c r="AU157" s="19" t="s">
        <v>84</v>
      </c>
    </row>
    <row r="158" s="2" customFormat="1">
      <c r="A158" s="40"/>
      <c r="B158" s="41"/>
      <c r="C158" s="42"/>
      <c r="D158" s="216" t="s">
        <v>130</v>
      </c>
      <c r="E158" s="42"/>
      <c r="F158" s="217" t="s">
        <v>474</v>
      </c>
      <c r="G158" s="42"/>
      <c r="H158" s="42"/>
      <c r="I158" s="213"/>
      <c r="J158" s="42"/>
      <c r="K158" s="42"/>
      <c r="L158" s="46"/>
      <c r="M158" s="214"/>
      <c r="N158" s="21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130</v>
      </c>
      <c r="AU158" s="19" t="s">
        <v>84</v>
      </c>
    </row>
    <row r="159" s="2" customFormat="1" ht="16.5" customHeight="1">
      <c r="A159" s="40"/>
      <c r="B159" s="41"/>
      <c r="C159" s="198" t="s">
        <v>246</v>
      </c>
      <c r="D159" s="198" t="s">
        <v>121</v>
      </c>
      <c r="E159" s="199" t="s">
        <v>475</v>
      </c>
      <c r="F159" s="200" t="s">
        <v>476</v>
      </c>
      <c r="G159" s="201" t="s">
        <v>382</v>
      </c>
      <c r="H159" s="202">
        <v>693.12</v>
      </c>
      <c r="I159" s="203"/>
      <c r="J159" s="204">
        <f>ROUND(I159*H159,2)</f>
        <v>0</v>
      </c>
      <c r="K159" s="200" t="s">
        <v>125</v>
      </c>
      <c r="L159" s="46"/>
      <c r="M159" s="205" t="s">
        <v>19</v>
      </c>
      <c r="N159" s="206" t="s">
        <v>45</v>
      </c>
      <c r="O159" s="86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9" t="s">
        <v>148</v>
      </c>
      <c r="AT159" s="209" t="s">
        <v>121</v>
      </c>
      <c r="AU159" s="209" t="s">
        <v>84</v>
      </c>
      <c r="AY159" s="19" t="s">
        <v>120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82</v>
      </c>
      <c r="BK159" s="210">
        <f>ROUND(I159*H159,2)</f>
        <v>0</v>
      </c>
      <c r="BL159" s="19" t="s">
        <v>148</v>
      </c>
      <c r="BM159" s="209" t="s">
        <v>538</v>
      </c>
    </row>
    <row r="160" s="2" customFormat="1">
      <c r="A160" s="40"/>
      <c r="B160" s="41"/>
      <c r="C160" s="42"/>
      <c r="D160" s="211" t="s">
        <v>128</v>
      </c>
      <c r="E160" s="42"/>
      <c r="F160" s="212" t="s">
        <v>478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128</v>
      </c>
      <c r="AU160" s="19" t="s">
        <v>84</v>
      </c>
    </row>
    <row r="161" s="2" customFormat="1">
      <c r="A161" s="40"/>
      <c r="B161" s="41"/>
      <c r="C161" s="42"/>
      <c r="D161" s="216" t="s">
        <v>130</v>
      </c>
      <c r="E161" s="42"/>
      <c r="F161" s="217" t="s">
        <v>479</v>
      </c>
      <c r="G161" s="42"/>
      <c r="H161" s="42"/>
      <c r="I161" s="213"/>
      <c r="J161" s="42"/>
      <c r="K161" s="42"/>
      <c r="L161" s="46"/>
      <c r="M161" s="214"/>
      <c r="N161" s="21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130</v>
      </c>
      <c r="AU161" s="19" t="s">
        <v>84</v>
      </c>
    </row>
    <row r="162" s="2" customFormat="1" ht="16.5" customHeight="1">
      <c r="A162" s="40"/>
      <c r="B162" s="41"/>
      <c r="C162" s="198" t="s">
        <v>7</v>
      </c>
      <c r="D162" s="198" t="s">
        <v>121</v>
      </c>
      <c r="E162" s="199" t="s">
        <v>480</v>
      </c>
      <c r="F162" s="200" t="s">
        <v>481</v>
      </c>
      <c r="G162" s="201" t="s">
        <v>382</v>
      </c>
      <c r="H162" s="202">
        <v>2772.48</v>
      </c>
      <c r="I162" s="203"/>
      <c r="J162" s="204">
        <f>ROUND(I162*H162,2)</f>
        <v>0</v>
      </c>
      <c r="K162" s="200" t="s">
        <v>125</v>
      </c>
      <c r="L162" s="46"/>
      <c r="M162" s="205" t="s">
        <v>19</v>
      </c>
      <c r="N162" s="206" t="s">
        <v>45</v>
      </c>
      <c r="O162" s="86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09" t="s">
        <v>148</v>
      </c>
      <c r="AT162" s="209" t="s">
        <v>121</v>
      </c>
      <c r="AU162" s="209" t="s">
        <v>84</v>
      </c>
      <c r="AY162" s="19" t="s">
        <v>120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9" t="s">
        <v>82</v>
      </c>
      <c r="BK162" s="210">
        <f>ROUND(I162*H162,2)</f>
        <v>0</v>
      </c>
      <c r="BL162" s="19" t="s">
        <v>148</v>
      </c>
      <c r="BM162" s="209" t="s">
        <v>539</v>
      </c>
    </row>
    <row r="163" s="2" customFormat="1">
      <c r="A163" s="40"/>
      <c r="B163" s="41"/>
      <c r="C163" s="42"/>
      <c r="D163" s="211" t="s">
        <v>128</v>
      </c>
      <c r="E163" s="42"/>
      <c r="F163" s="212" t="s">
        <v>483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128</v>
      </c>
      <c r="AU163" s="19" t="s">
        <v>84</v>
      </c>
    </row>
    <row r="164" s="2" customFormat="1">
      <c r="A164" s="40"/>
      <c r="B164" s="41"/>
      <c r="C164" s="42"/>
      <c r="D164" s="216" t="s">
        <v>130</v>
      </c>
      <c r="E164" s="42"/>
      <c r="F164" s="217" t="s">
        <v>484</v>
      </c>
      <c r="G164" s="42"/>
      <c r="H164" s="42"/>
      <c r="I164" s="213"/>
      <c r="J164" s="42"/>
      <c r="K164" s="42"/>
      <c r="L164" s="46"/>
      <c r="M164" s="214"/>
      <c r="N164" s="21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130</v>
      </c>
      <c r="AU164" s="19" t="s">
        <v>84</v>
      </c>
    </row>
    <row r="165" s="13" customFormat="1">
      <c r="A165" s="13"/>
      <c r="B165" s="240"/>
      <c r="C165" s="241"/>
      <c r="D165" s="211" t="s">
        <v>197</v>
      </c>
      <c r="E165" s="241"/>
      <c r="F165" s="243" t="s">
        <v>485</v>
      </c>
      <c r="G165" s="241"/>
      <c r="H165" s="244">
        <v>2772.48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197</v>
      </c>
      <c r="AU165" s="250" t="s">
        <v>84</v>
      </c>
      <c r="AV165" s="13" t="s">
        <v>84</v>
      </c>
      <c r="AW165" s="13" t="s">
        <v>4</v>
      </c>
      <c r="AX165" s="13" t="s">
        <v>82</v>
      </c>
      <c r="AY165" s="250" t="s">
        <v>120</v>
      </c>
    </row>
    <row r="166" s="11" customFormat="1" ht="22.8" customHeight="1">
      <c r="A166" s="11"/>
      <c r="B166" s="184"/>
      <c r="C166" s="185"/>
      <c r="D166" s="186" t="s">
        <v>73</v>
      </c>
      <c r="E166" s="228" t="s">
        <v>405</v>
      </c>
      <c r="F166" s="228" t="s">
        <v>406</v>
      </c>
      <c r="G166" s="185"/>
      <c r="H166" s="185"/>
      <c r="I166" s="188"/>
      <c r="J166" s="229">
        <f>BK166</f>
        <v>0</v>
      </c>
      <c r="K166" s="185"/>
      <c r="L166" s="190"/>
      <c r="M166" s="191"/>
      <c r="N166" s="192"/>
      <c r="O166" s="192"/>
      <c r="P166" s="193">
        <f>SUM(P167:P169)</f>
        <v>0</v>
      </c>
      <c r="Q166" s="192"/>
      <c r="R166" s="193">
        <f>SUM(R167:R169)</f>
        <v>0</v>
      </c>
      <c r="S166" s="192"/>
      <c r="T166" s="194">
        <f>SUM(T167:T169)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95" t="s">
        <v>82</v>
      </c>
      <c r="AT166" s="196" t="s">
        <v>73</v>
      </c>
      <c r="AU166" s="196" t="s">
        <v>82</v>
      </c>
      <c r="AY166" s="195" t="s">
        <v>120</v>
      </c>
      <c r="BK166" s="197">
        <f>SUM(BK167:BK169)</f>
        <v>0</v>
      </c>
    </row>
    <row r="167" s="2" customFormat="1" ht="16.5" customHeight="1">
      <c r="A167" s="40"/>
      <c r="B167" s="41"/>
      <c r="C167" s="198" t="s">
        <v>253</v>
      </c>
      <c r="D167" s="198" t="s">
        <v>121</v>
      </c>
      <c r="E167" s="199" t="s">
        <v>408</v>
      </c>
      <c r="F167" s="200" t="s">
        <v>409</v>
      </c>
      <c r="G167" s="201" t="s">
        <v>361</v>
      </c>
      <c r="H167" s="202">
        <v>0.087999999999999995</v>
      </c>
      <c r="I167" s="203"/>
      <c r="J167" s="204">
        <f>ROUND(I167*H167,2)</f>
        <v>0</v>
      </c>
      <c r="K167" s="200" t="s">
        <v>125</v>
      </c>
      <c r="L167" s="46"/>
      <c r="M167" s="205" t="s">
        <v>19</v>
      </c>
      <c r="N167" s="206" t="s">
        <v>45</v>
      </c>
      <c r="O167" s="86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09" t="s">
        <v>148</v>
      </c>
      <c r="AT167" s="209" t="s">
        <v>121</v>
      </c>
      <c r="AU167" s="209" t="s">
        <v>84</v>
      </c>
      <c r="AY167" s="19" t="s">
        <v>120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9" t="s">
        <v>82</v>
      </c>
      <c r="BK167" s="210">
        <f>ROUND(I167*H167,2)</f>
        <v>0</v>
      </c>
      <c r="BL167" s="19" t="s">
        <v>148</v>
      </c>
      <c r="BM167" s="209" t="s">
        <v>540</v>
      </c>
    </row>
    <row r="168" s="2" customFormat="1">
      <c r="A168" s="40"/>
      <c r="B168" s="41"/>
      <c r="C168" s="42"/>
      <c r="D168" s="211" t="s">
        <v>128</v>
      </c>
      <c r="E168" s="42"/>
      <c r="F168" s="212" t="s">
        <v>411</v>
      </c>
      <c r="G168" s="42"/>
      <c r="H168" s="42"/>
      <c r="I168" s="213"/>
      <c r="J168" s="42"/>
      <c r="K168" s="42"/>
      <c r="L168" s="46"/>
      <c r="M168" s="214"/>
      <c r="N168" s="21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128</v>
      </c>
      <c r="AU168" s="19" t="s">
        <v>84</v>
      </c>
    </row>
    <row r="169" s="2" customFormat="1">
      <c r="A169" s="40"/>
      <c r="B169" s="41"/>
      <c r="C169" s="42"/>
      <c r="D169" s="216" t="s">
        <v>130</v>
      </c>
      <c r="E169" s="42"/>
      <c r="F169" s="217" t="s">
        <v>412</v>
      </c>
      <c r="G169" s="42"/>
      <c r="H169" s="42"/>
      <c r="I169" s="213"/>
      <c r="J169" s="42"/>
      <c r="K169" s="42"/>
      <c r="L169" s="46"/>
      <c r="M169" s="218"/>
      <c r="N169" s="219"/>
      <c r="O169" s="220"/>
      <c r="P169" s="220"/>
      <c r="Q169" s="220"/>
      <c r="R169" s="220"/>
      <c r="S169" s="220"/>
      <c r="T169" s="221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130</v>
      </c>
      <c r="AU169" s="19" t="s">
        <v>84</v>
      </c>
    </row>
    <row r="170" s="2" customFormat="1" ht="6.96" customHeight="1">
      <c r="A170" s="40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46"/>
      <c r="M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</sheetData>
  <sheetProtection sheet="1" autoFilter="0" formatColumns="0" formatRows="0" objects="1" scenarios="1" spinCount="100000" saltValue="p/iG3BDGwcH0hryZ5Lu1JwKApMcGLsyb51pIRT2ksc2T5svB3vVbEAJPFXdZoTbLmEu3Nb1tELK8A6H7QrPSMQ==" hashValue="6PnrdWTazAVCMrkaPJHa+6Db9itqSJkP4XAKFdOBS3BnidyeHT88IAnBU7pScUrgvZ8Ka4pGnvVv4YywK8ITYg==" algorithmName="SHA-512" password="88A1"/>
  <autoFilter ref="C81:K16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0" r:id="rId1" display="https://podminky.urs.cz/item/CS_URS_2022_02/183101113"/>
    <hyperlink ref="F94" r:id="rId2" display="https://podminky.urs.cz/item/CS_URS_2022_02/183101114"/>
    <hyperlink ref="F98" r:id="rId3" display="https://podminky.urs.cz/item/CS_URS_2022_02/183101115"/>
    <hyperlink ref="F102" r:id="rId4" display="https://podminky.urs.cz/item/CS_URS_2022_02/183101115"/>
    <hyperlink ref="F106" r:id="rId5" display="https://podminky.urs.cz/item/CS_URS_2022_02/184102113"/>
    <hyperlink ref="F112" r:id="rId6" display="https://podminky.urs.cz/item/CS_URS_2022_02/184102116"/>
    <hyperlink ref="F118" r:id="rId7" display="https://podminky.urs.cz/item/CS_URS_2022_02/184102211"/>
    <hyperlink ref="F124" r:id="rId8" display="https://podminky.urs.cz/item/CS_URS_2022_02/184201111"/>
    <hyperlink ref="F130" r:id="rId9" display="https://podminky.urs.cz/item/CS_URS_2022_02/184813111"/>
    <hyperlink ref="F136" r:id="rId10" display="https://podminky.urs.cz/item/CS_URS_2022_02/184813134"/>
    <hyperlink ref="F148" r:id="rId11" display="https://podminky.urs.cz/item/CS_URS_2022_02/184911111"/>
    <hyperlink ref="F158" r:id="rId12" display="https://podminky.urs.cz/item/CS_URS_2022_02/185804311"/>
    <hyperlink ref="F161" r:id="rId13" display="https://podminky.urs.cz/item/CS_URS_2022_02/185851121"/>
    <hyperlink ref="F164" r:id="rId14" display="https://podminky.urs.cz/item/CS_URS_2022_02/185851129"/>
    <hyperlink ref="F169" r:id="rId15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541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542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543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544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545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546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547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548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549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550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551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81</v>
      </c>
      <c r="F18" s="294" t="s">
        <v>552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553</v>
      </c>
      <c r="F19" s="294" t="s">
        <v>554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555</v>
      </c>
      <c r="F20" s="294" t="s">
        <v>556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557</v>
      </c>
      <c r="F21" s="294" t="s">
        <v>558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559</v>
      </c>
      <c r="F22" s="294" t="s">
        <v>560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561</v>
      </c>
      <c r="F23" s="294" t="s">
        <v>562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563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564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565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566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567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568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569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570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571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106</v>
      </c>
      <c r="F36" s="294"/>
      <c r="G36" s="294" t="s">
        <v>572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573</v>
      </c>
      <c r="F37" s="294"/>
      <c r="G37" s="294" t="s">
        <v>574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55</v>
      </c>
      <c r="F38" s="294"/>
      <c r="G38" s="294" t="s">
        <v>575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56</v>
      </c>
      <c r="F39" s="294"/>
      <c r="G39" s="294" t="s">
        <v>576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107</v>
      </c>
      <c r="F40" s="294"/>
      <c r="G40" s="294" t="s">
        <v>577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108</v>
      </c>
      <c r="F41" s="294"/>
      <c r="G41" s="294" t="s">
        <v>578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579</v>
      </c>
      <c r="F42" s="294"/>
      <c r="G42" s="294" t="s">
        <v>580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581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582</v>
      </c>
      <c r="F44" s="294"/>
      <c r="G44" s="294" t="s">
        <v>583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110</v>
      </c>
      <c r="F45" s="294"/>
      <c r="G45" s="294" t="s">
        <v>584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585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586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587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588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589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590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591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592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593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594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595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596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597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598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599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600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601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602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603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604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605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606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607</v>
      </c>
      <c r="D76" s="312"/>
      <c r="E76" s="312"/>
      <c r="F76" s="312" t="s">
        <v>608</v>
      </c>
      <c r="G76" s="313"/>
      <c r="H76" s="312" t="s">
        <v>56</v>
      </c>
      <c r="I76" s="312" t="s">
        <v>59</v>
      </c>
      <c r="J76" s="312" t="s">
        <v>609</v>
      </c>
      <c r="K76" s="311"/>
    </row>
    <row r="77" s="1" customFormat="1" ht="17.25" customHeight="1">
      <c r="B77" s="309"/>
      <c r="C77" s="314" t="s">
        <v>610</v>
      </c>
      <c r="D77" s="314"/>
      <c r="E77" s="314"/>
      <c r="F77" s="315" t="s">
        <v>611</v>
      </c>
      <c r="G77" s="316"/>
      <c r="H77" s="314"/>
      <c r="I77" s="314"/>
      <c r="J77" s="314" t="s">
        <v>612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55</v>
      </c>
      <c r="D79" s="319"/>
      <c r="E79" s="319"/>
      <c r="F79" s="320" t="s">
        <v>613</v>
      </c>
      <c r="G79" s="321"/>
      <c r="H79" s="297" t="s">
        <v>614</v>
      </c>
      <c r="I79" s="297" t="s">
        <v>615</v>
      </c>
      <c r="J79" s="297">
        <v>20</v>
      </c>
      <c r="K79" s="311"/>
    </row>
    <row r="80" s="1" customFormat="1" ht="15" customHeight="1">
      <c r="B80" s="309"/>
      <c r="C80" s="297" t="s">
        <v>616</v>
      </c>
      <c r="D80" s="297"/>
      <c r="E80" s="297"/>
      <c r="F80" s="320" t="s">
        <v>613</v>
      </c>
      <c r="G80" s="321"/>
      <c r="H80" s="297" t="s">
        <v>617</v>
      </c>
      <c r="I80" s="297" t="s">
        <v>615</v>
      </c>
      <c r="J80" s="297">
        <v>120</v>
      </c>
      <c r="K80" s="311"/>
    </row>
    <row r="81" s="1" customFormat="1" ht="15" customHeight="1">
      <c r="B81" s="322"/>
      <c r="C81" s="297" t="s">
        <v>618</v>
      </c>
      <c r="D81" s="297"/>
      <c r="E81" s="297"/>
      <c r="F81" s="320" t="s">
        <v>619</v>
      </c>
      <c r="G81" s="321"/>
      <c r="H81" s="297" t="s">
        <v>620</v>
      </c>
      <c r="I81" s="297" t="s">
        <v>615</v>
      </c>
      <c r="J81" s="297">
        <v>50</v>
      </c>
      <c r="K81" s="311"/>
    </row>
    <row r="82" s="1" customFormat="1" ht="15" customHeight="1">
      <c r="B82" s="322"/>
      <c r="C82" s="297" t="s">
        <v>621</v>
      </c>
      <c r="D82" s="297"/>
      <c r="E82" s="297"/>
      <c r="F82" s="320" t="s">
        <v>613</v>
      </c>
      <c r="G82" s="321"/>
      <c r="H82" s="297" t="s">
        <v>622</v>
      </c>
      <c r="I82" s="297" t="s">
        <v>623</v>
      </c>
      <c r="J82" s="297"/>
      <c r="K82" s="311"/>
    </row>
    <row r="83" s="1" customFormat="1" ht="15" customHeight="1">
      <c r="B83" s="322"/>
      <c r="C83" s="323" t="s">
        <v>624</v>
      </c>
      <c r="D83" s="323"/>
      <c r="E83" s="323"/>
      <c r="F83" s="324" t="s">
        <v>619</v>
      </c>
      <c r="G83" s="323"/>
      <c r="H83" s="323" t="s">
        <v>625</v>
      </c>
      <c r="I83" s="323" t="s">
        <v>615</v>
      </c>
      <c r="J83" s="323">
        <v>15</v>
      </c>
      <c r="K83" s="311"/>
    </row>
    <row r="84" s="1" customFormat="1" ht="15" customHeight="1">
      <c r="B84" s="322"/>
      <c r="C84" s="323" t="s">
        <v>626</v>
      </c>
      <c r="D84" s="323"/>
      <c r="E84" s="323"/>
      <c r="F84" s="324" t="s">
        <v>619</v>
      </c>
      <c r="G84" s="323"/>
      <c r="H84" s="323" t="s">
        <v>627</v>
      </c>
      <c r="I84" s="323" t="s">
        <v>615</v>
      </c>
      <c r="J84" s="323">
        <v>15</v>
      </c>
      <c r="K84" s="311"/>
    </row>
    <row r="85" s="1" customFormat="1" ht="15" customHeight="1">
      <c r="B85" s="322"/>
      <c r="C85" s="323" t="s">
        <v>628</v>
      </c>
      <c r="D85" s="323"/>
      <c r="E85" s="323"/>
      <c r="F85" s="324" t="s">
        <v>619</v>
      </c>
      <c r="G85" s="323"/>
      <c r="H85" s="323" t="s">
        <v>629</v>
      </c>
      <c r="I85" s="323" t="s">
        <v>615</v>
      </c>
      <c r="J85" s="323">
        <v>20</v>
      </c>
      <c r="K85" s="311"/>
    </row>
    <row r="86" s="1" customFormat="1" ht="15" customHeight="1">
      <c r="B86" s="322"/>
      <c r="C86" s="323" t="s">
        <v>630</v>
      </c>
      <c r="D86" s="323"/>
      <c r="E86" s="323"/>
      <c r="F86" s="324" t="s">
        <v>619</v>
      </c>
      <c r="G86" s="323"/>
      <c r="H86" s="323" t="s">
        <v>631</v>
      </c>
      <c r="I86" s="323" t="s">
        <v>615</v>
      </c>
      <c r="J86" s="323">
        <v>20</v>
      </c>
      <c r="K86" s="311"/>
    </row>
    <row r="87" s="1" customFormat="1" ht="15" customHeight="1">
      <c r="B87" s="322"/>
      <c r="C87" s="297" t="s">
        <v>632</v>
      </c>
      <c r="D87" s="297"/>
      <c r="E87" s="297"/>
      <c r="F87" s="320" t="s">
        <v>619</v>
      </c>
      <c r="G87" s="321"/>
      <c r="H87" s="297" t="s">
        <v>633</v>
      </c>
      <c r="I87" s="297" t="s">
        <v>615</v>
      </c>
      <c r="J87" s="297">
        <v>50</v>
      </c>
      <c r="K87" s="311"/>
    </row>
    <row r="88" s="1" customFormat="1" ht="15" customHeight="1">
      <c r="B88" s="322"/>
      <c r="C88" s="297" t="s">
        <v>634</v>
      </c>
      <c r="D88" s="297"/>
      <c r="E88" s="297"/>
      <c r="F88" s="320" t="s">
        <v>619</v>
      </c>
      <c r="G88" s="321"/>
      <c r="H88" s="297" t="s">
        <v>635</v>
      </c>
      <c r="I88" s="297" t="s">
        <v>615</v>
      </c>
      <c r="J88" s="297">
        <v>20</v>
      </c>
      <c r="K88" s="311"/>
    </row>
    <row r="89" s="1" customFormat="1" ht="15" customHeight="1">
      <c r="B89" s="322"/>
      <c r="C89" s="297" t="s">
        <v>636</v>
      </c>
      <c r="D89" s="297"/>
      <c r="E89" s="297"/>
      <c r="F89" s="320" t="s">
        <v>619</v>
      </c>
      <c r="G89" s="321"/>
      <c r="H89" s="297" t="s">
        <v>637</v>
      </c>
      <c r="I89" s="297" t="s">
        <v>615</v>
      </c>
      <c r="J89" s="297">
        <v>20</v>
      </c>
      <c r="K89" s="311"/>
    </row>
    <row r="90" s="1" customFormat="1" ht="15" customHeight="1">
      <c r="B90" s="322"/>
      <c r="C90" s="297" t="s">
        <v>638</v>
      </c>
      <c r="D90" s="297"/>
      <c r="E90" s="297"/>
      <c r="F90" s="320" t="s">
        <v>619</v>
      </c>
      <c r="G90" s="321"/>
      <c r="H90" s="297" t="s">
        <v>639</v>
      </c>
      <c r="I90" s="297" t="s">
        <v>615</v>
      </c>
      <c r="J90" s="297">
        <v>50</v>
      </c>
      <c r="K90" s="311"/>
    </row>
    <row r="91" s="1" customFormat="1" ht="15" customHeight="1">
      <c r="B91" s="322"/>
      <c r="C91" s="297" t="s">
        <v>640</v>
      </c>
      <c r="D91" s="297"/>
      <c r="E91" s="297"/>
      <c r="F91" s="320" t="s">
        <v>619</v>
      </c>
      <c r="G91" s="321"/>
      <c r="H91" s="297" t="s">
        <v>640</v>
      </c>
      <c r="I91" s="297" t="s">
        <v>615</v>
      </c>
      <c r="J91" s="297">
        <v>50</v>
      </c>
      <c r="K91" s="311"/>
    </row>
    <row r="92" s="1" customFormat="1" ht="15" customHeight="1">
      <c r="B92" s="322"/>
      <c r="C92" s="297" t="s">
        <v>641</v>
      </c>
      <c r="D92" s="297"/>
      <c r="E92" s="297"/>
      <c r="F92" s="320" t="s">
        <v>619</v>
      </c>
      <c r="G92" s="321"/>
      <c r="H92" s="297" t="s">
        <v>642</v>
      </c>
      <c r="I92" s="297" t="s">
        <v>615</v>
      </c>
      <c r="J92" s="297">
        <v>255</v>
      </c>
      <c r="K92" s="311"/>
    </row>
    <row r="93" s="1" customFormat="1" ht="15" customHeight="1">
      <c r="B93" s="322"/>
      <c r="C93" s="297" t="s">
        <v>643</v>
      </c>
      <c r="D93" s="297"/>
      <c r="E93" s="297"/>
      <c r="F93" s="320" t="s">
        <v>613</v>
      </c>
      <c r="G93" s="321"/>
      <c r="H93" s="297" t="s">
        <v>644</v>
      </c>
      <c r="I93" s="297" t="s">
        <v>645</v>
      </c>
      <c r="J93" s="297"/>
      <c r="K93" s="311"/>
    </row>
    <row r="94" s="1" customFormat="1" ht="15" customHeight="1">
      <c r="B94" s="322"/>
      <c r="C94" s="297" t="s">
        <v>646</v>
      </c>
      <c r="D94" s="297"/>
      <c r="E94" s="297"/>
      <c r="F94" s="320" t="s">
        <v>613</v>
      </c>
      <c r="G94" s="321"/>
      <c r="H94" s="297" t="s">
        <v>647</v>
      </c>
      <c r="I94" s="297" t="s">
        <v>648</v>
      </c>
      <c r="J94" s="297"/>
      <c r="K94" s="311"/>
    </row>
    <row r="95" s="1" customFormat="1" ht="15" customHeight="1">
      <c r="B95" s="322"/>
      <c r="C95" s="297" t="s">
        <v>649</v>
      </c>
      <c r="D95" s="297"/>
      <c r="E95" s="297"/>
      <c r="F95" s="320" t="s">
        <v>613</v>
      </c>
      <c r="G95" s="321"/>
      <c r="H95" s="297" t="s">
        <v>649</v>
      </c>
      <c r="I95" s="297" t="s">
        <v>648</v>
      </c>
      <c r="J95" s="297"/>
      <c r="K95" s="311"/>
    </row>
    <row r="96" s="1" customFormat="1" ht="15" customHeight="1">
      <c r="B96" s="322"/>
      <c r="C96" s="297" t="s">
        <v>40</v>
      </c>
      <c r="D96" s="297"/>
      <c r="E96" s="297"/>
      <c r="F96" s="320" t="s">
        <v>613</v>
      </c>
      <c r="G96" s="321"/>
      <c r="H96" s="297" t="s">
        <v>650</v>
      </c>
      <c r="I96" s="297" t="s">
        <v>648</v>
      </c>
      <c r="J96" s="297"/>
      <c r="K96" s="311"/>
    </row>
    <row r="97" s="1" customFormat="1" ht="15" customHeight="1">
      <c r="B97" s="322"/>
      <c r="C97" s="297" t="s">
        <v>50</v>
      </c>
      <c r="D97" s="297"/>
      <c r="E97" s="297"/>
      <c r="F97" s="320" t="s">
        <v>613</v>
      </c>
      <c r="G97" s="321"/>
      <c r="H97" s="297" t="s">
        <v>651</v>
      </c>
      <c r="I97" s="297" t="s">
        <v>648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652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607</v>
      </c>
      <c r="D103" s="312"/>
      <c r="E103" s="312"/>
      <c r="F103" s="312" t="s">
        <v>608</v>
      </c>
      <c r="G103" s="313"/>
      <c r="H103" s="312" t="s">
        <v>56</v>
      </c>
      <c r="I103" s="312" t="s">
        <v>59</v>
      </c>
      <c r="J103" s="312" t="s">
        <v>609</v>
      </c>
      <c r="K103" s="311"/>
    </row>
    <row r="104" s="1" customFormat="1" ht="17.25" customHeight="1">
      <c r="B104" s="309"/>
      <c r="C104" s="314" t="s">
        <v>610</v>
      </c>
      <c r="D104" s="314"/>
      <c r="E104" s="314"/>
      <c r="F104" s="315" t="s">
        <v>611</v>
      </c>
      <c r="G104" s="316"/>
      <c r="H104" s="314"/>
      <c r="I104" s="314"/>
      <c r="J104" s="314" t="s">
        <v>612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55</v>
      </c>
      <c r="D106" s="319"/>
      <c r="E106" s="319"/>
      <c r="F106" s="320" t="s">
        <v>613</v>
      </c>
      <c r="G106" s="297"/>
      <c r="H106" s="297" t="s">
        <v>653</v>
      </c>
      <c r="I106" s="297" t="s">
        <v>615</v>
      </c>
      <c r="J106" s="297">
        <v>20</v>
      </c>
      <c r="K106" s="311"/>
    </row>
    <row r="107" s="1" customFormat="1" ht="15" customHeight="1">
      <c r="B107" s="309"/>
      <c r="C107" s="297" t="s">
        <v>616</v>
      </c>
      <c r="D107" s="297"/>
      <c r="E107" s="297"/>
      <c r="F107" s="320" t="s">
        <v>613</v>
      </c>
      <c r="G107" s="297"/>
      <c r="H107" s="297" t="s">
        <v>653</v>
      </c>
      <c r="I107" s="297" t="s">
        <v>615</v>
      </c>
      <c r="J107" s="297">
        <v>120</v>
      </c>
      <c r="K107" s="311"/>
    </row>
    <row r="108" s="1" customFormat="1" ht="15" customHeight="1">
      <c r="B108" s="322"/>
      <c r="C108" s="297" t="s">
        <v>618</v>
      </c>
      <c r="D108" s="297"/>
      <c r="E108" s="297"/>
      <c r="F108" s="320" t="s">
        <v>619</v>
      </c>
      <c r="G108" s="297"/>
      <c r="H108" s="297" t="s">
        <v>653</v>
      </c>
      <c r="I108" s="297" t="s">
        <v>615</v>
      </c>
      <c r="J108" s="297">
        <v>50</v>
      </c>
      <c r="K108" s="311"/>
    </row>
    <row r="109" s="1" customFormat="1" ht="15" customHeight="1">
      <c r="B109" s="322"/>
      <c r="C109" s="297" t="s">
        <v>621</v>
      </c>
      <c r="D109" s="297"/>
      <c r="E109" s="297"/>
      <c r="F109" s="320" t="s">
        <v>613</v>
      </c>
      <c r="G109" s="297"/>
      <c r="H109" s="297" t="s">
        <v>653</v>
      </c>
      <c r="I109" s="297" t="s">
        <v>623</v>
      </c>
      <c r="J109" s="297"/>
      <c r="K109" s="311"/>
    </row>
    <row r="110" s="1" customFormat="1" ht="15" customHeight="1">
      <c r="B110" s="322"/>
      <c r="C110" s="297" t="s">
        <v>632</v>
      </c>
      <c r="D110" s="297"/>
      <c r="E110" s="297"/>
      <c r="F110" s="320" t="s">
        <v>619</v>
      </c>
      <c r="G110" s="297"/>
      <c r="H110" s="297" t="s">
        <v>653</v>
      </c>
      <c r="I110" s="297" t="s">
        <v>615</v>
      </c>
      <c r="J110" s="297">
        <v>50</v>
      </c>
      <c r="K110" s="311"/>
    </row>
    <row r="111" s="1" customFormat="1" ht="15" customHeight="1">
      <c r="B111" s="322"/>
      <c r="C111" s="297" t="s">
        <v>640</v>
      </c>
      <c r="D111" s="297"/>
      <c r="E111" s="297"/>
      <c r="F111" s="320" t="s">
        <v>619</v>
      </c>
      <c r="G111" s="297"/>
      <c r="H111" s="297" t="s">
        <v>653</v>
      </c>
      <c r="I111" s="297" t="s">
        <v>615</v>
      </c>
      <c r="J111" s="297">
        <v>50</v>
      </c>
      <c r="K111" s="311"/>
    </row>
    <row r="112" s="1" customFormat="1" ht="15" customHeight="1">
      <c r="B112" s="322"/>
      <c r="C112" s="297" t="s">
        <v>638</v>
      </c>
      <c r="D112" s="297"/>
      <c r="E112" s="297"/>
      <c r="F112" s="320" t="s">
        <v>619</v>
      </c>
      <c r="G112" s="297"/>
      <c r="H112" s="297" t="s">
        <v>653</v>
      </c>
      <c r="I112" s="297" t="s">
        <v>615</v>
      </c>
      <c r="J112" s="297">
        <v>50</v>
      </c>
      <c r="K112" s="311"/>
    </row>
    <row r="113" s="1" customFormat="1" ht="15" customHeight="1">
      <c r="B113" s="322"/>
      <c r="C113" s="297" t="s">
        <v>55</v>
      </c>
      <c r="D113" s="297"/>
      <c r="E113" s="297"/>
      <c r="F113" s="320" t="s">
        <v>613</v>
      </c>
      <c r="G113" s="297"/>
      <c r="H113" s="297" t="s">
        <v>654</v>
      </c>
      <c r="I113" s="297" t="s">
        <v>615</v>
      </c>
      <c r="J113" s="297">
        <v>20</v>
      </c>
      <c r="K113" s="311"/>
    </row>
    <row r="114" s="1" customFormat="1" ht="15" customHeight="1">
      <c r="B114" s="322"/>
      <c r="C114" s="297" t="s">
        <v>655</v>
      </c>
      <c r="D114" s="297"/>
      <c r="E114" s="297"/>
      <c r="F114" s="320" t="s">
        <v>613</v>
      </c>
      <c r="G114" s="297"/>
      <c r="H114" s="297" t="s">
        <v>656</v>
      </c>
      <c r="I114" s="297" t="s">
        <v>615</v>
      </c>
      <c r="J114" s="297">
        <v>120</v>
      </c>
      <c r="K114" s="311"/>
    </row>
    <row r="115" s="1" customFormat="1" ht="15" customHeight="1">
      <c r="B115" s="322"/>
      <c r="C115" s="297" t="s">
        <v>40</v>
      </c>
      <c r="D115" s="297"/>
      <c r="E115" s="297"/>
      <c r="F115" s="320" t="s">
        <v>613</v>
      </c>
      <c r="G115" s="297"/>
      <c r="H115" s="297" t="s">
        <v>657</v>
      </c>
      <c r="I115" s="297" t="s">
        <v>648</v>
      </c>
      <c r="J115" s="297"/>
      <c r="K115" s="311"/>
    </row>
    <row r="116" s="1" customFormat="1" ht="15" customHeight="1">
      <c r="B116" s="322"/>
      <c r="C116" s="297" t="s">
        <v>50</v>
      </c>
      <c r="D116" s="297"/>
      <c r="E116" s="297"/>
      <c r="F116" s="320" t="s">
        <v>613</v>
      </c>
      <c r="G116" s="297"/>
      <c r="H116" s="297" t="s">
        <v>658</v>
      </c>
      <c r="I116" s="297" t="s">
        <v>648</v>
      </c>
      <c r="J116" s="297"/>
      <c r="K116" s="311"/>
    </row>
    <row r="117" s="1" customFormat="1" ht="15" customHeight="1">
      <c r="B117" s="322"/>
      <c r="C117" s="297" t="s">
        <v>59</v>
      </c>
      <c r="D117" s="297"/>
      <c r="E117" s="297"/>
      <c r="F117" s="320" t="s">
        <v>613</v>
      </c>
      <c r="G117" s="297"/>
      <c r="H117" s="297" t="s">
        <v>659</v>
      </c>
      <c r="I117" s="297" t="s">
        <v>660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661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607</v>
      </c>
      <c r="D123" s="312"/>
      <c r="E123" s="312"/>
      <c r="F123" s="312" t="s">
        <v>608</v>
      </c>
      <c r="G123" s="313"/>
      <c r="H123" s="312" t="s">
        <v>56</v>
      </c>
      <c r="I123" s="312" t="s">
        <v>59</v>
      </c>
      <c r="J123" s="312" t="s">
        <v>609</v>
      </c>
      <c r="K123" s="341"/>
    </row>
    <row r="124" s="1" customFormat="1" ht="17.25" customHeight="1">
      <c r="B124" s="340"/>
      <c r="C124" s="314" t="s">
        <v>610</v>
      </c>
      <c r="D124" s="314"/>
      <c r="E124" s="314"/>
      <c r="F124" s="315" t="s">
        <v>611</v>
      </c>
      <c r="G124" s="316"/>
      <c r="H124" s="314"/>
      <c r="I124" s="314"/>
      <c r="J124" s="314" t="s">
        <v>612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616</v>
      </c>
      <c r="D126" s="319"/>
      <c r="E126" s="319"/>
      <c r="F126" s="320" t="s">
        <v>613</v>
      </c>
      <c r="G126" s="297"/>
      <c r="H126" s="297" t="s">
        <v>653</v>
      </c>
      <c r="I126" s="297" t="s">
        <v>615</v>
      </c>
      <c r="J126" s="297">
        <v>120</v>
      </c>
      <c r="K126" s="345"/>
    </row>
    <row r="127" s="1" customFormat="1" ht="15" customHeight="1">
      <c r="B127" s="342"/>
      <c r="C127" s="297" t="s">
        <v>662</v>
      </c>
      <c r="D127" s="297"/>
      <c r="E127" s="297"/>
      <c r="F127" s="320" t="s">
        <v>613</v>
      </c>
      <c r="G127" s="297"/>
      <c r="H127" s="297" t="s">
        <v>663</v>
      </c>
      <c r="I127" s="297" t="s">
        <v>615</v>
      </c>
      <c r="J127" s="297" t="s">
        <v>664</v>
      </c>
      <c r="K127" s="345"/>
    </row>
    <row r="128" s="1" customFormat="1" ht="15" customHeight="1">
      <c r="B128" s="342"/>
      <c r="C128" s="297" t="s">
        <v>561</v>
      </c>
      <c r="D128" s="297"/>
      <c r="E128" s="297"/>
      <c r="F128" s="320" t="s">
        <v>613</v>
      </c>
      <c r="G128" s="297"/>
      <c r="H128" s="297" t="s">
        <v>665</v>
      </c>
      <c r="I128" s="297" t="s">
        <v>615</v>
      </c>
      <c r="J128" s="297" t="s">
        <v>664</v>
      </c>
      <c r="K128" s="345"/>
    </row>
    <row r="129" s="1" customFormat="1" ht="15" customHeight="1">
      <c r="B129" s="342"/>
      <c r="C129" s="297" t="s">
        <v>624</v>
      </c>
      <c r="D129" s="297"/>
      <c r="E129" s="297"/>
      <c r="F129" s="320" t="s">
        <v>619</v>
      </c>
      <c r="G129" s="297"/>
      <c r="H129" s="297" t="s">
        <v>625</v>
      </c>
      <c r="I129" s="297" t="s">
        <v>615</v>
      </c>
      <c r="J129" s="297">
        <v>15</v>
      </c>
      <c r="K129" s="345"/>
    </row>
    <row r="130" s="1" customFormat="1" ht="15" customHeight="1">
      <c r="B130" s="342"/>
      <c r="C130" s="323" t="s">
        <v>626</v>
      </c>
      <c r="D130" s="323"/>
      <c r="E130" s="323"/>
      <c r="F130" s="324" t="s">
        <v>619</v>
      </c>
      <c r="G130" s="323"/>
      <c r="H130" s="323" t="s">
        <v>627</v>
      </c>
      <c r="I130" s="323" t="s">
        <v>615</v>
      </c>
      <c r="J130" s="323">
        <v>15</v>
      </c>
      <c r="K130" s="345"/>
    </row>
    <row r="131" s="1" customFormat="1" ht="15" customHeight="1">
      <c r="B131" s="342"/>
      <c r="C131" s="323" t="s">
        <v>628</v>
      </c>
      <c r="D131" s="323"/>
      <c r="E131" s="323"/>
      <c r="F131" s="324" t="s">
        <v>619</v>
      </c>
      <c r="G131" s="323"/>
      <c r="H131" s="323" t="s">
        <v>629</v>
      </c>
      <c r="I131" s="323" t="s">
        <v>615</v>
      </c>
      <c r="J131" s="323">
        <v>20</v>
      </c>
      <c r="K131" s="345"/>
    </row>
    <row r="132" s="1" customFormat="1" ht="15" customHeight="1">
      <c r="B132" s="342"/>
      <c r="C132" s="323" t="s">
        <v>630</v>
      </c>
      <c r="D132" s="323"/>
      <c r="E132" s="323"/>
      <c r="F132" s="324" t="s">
        <v>619</v>
      </c>
      <c r="G132" s="323"/>
      <c r="H132" s="323" t="s">
        <v>631</v>
      </c>
      <c r="I132" s="323" t="s">
        <v>615</v>
      </c>
      <c r="J132" s="323">
        <v>20</v>
      </c>
      <c r="K132" s="345"/>
    </row>
    <row r="133" s="1" customFormat="1" ht="15" customHeight="1">
      <c r="B133" s="342"/>
      <c r="C133" s="297" t="s">
        <v>618</v>
      </c>
      <c r="D133" s="297"/>
      <c r="E133" s="297"/>
      <c r="F133" s="320" t="s">
        <v>619</v>
      </c>
      <c r="G133" s="297"/>
      <c r="H133" s="297" t="s">
        <v>653</v>
      </c>
      <c r="I133" s="297" t="s">
        <v>615</v>
      </c>
      <c r="J133" s="297">
        <v>50</v>
      </c>
      <c r="K133" s="345"/>
    </row>
    <row r="134" s="1" customFormat="1" ht="15" customHeight="1">
      <c r="B134" s="342"/>
      <c r="C134" s="297" t="s">
        <v>632</v>
      </c>
      <c r="D134" s="297"/>
      <c r="E134" s="297"/>
      <c r="F134" s="320" t="s">
        <v>619</v>
      </c>
      <c r="G134" s="297"/>
      <c r="H134" s="297" t="s">
        <v>653</v>
      </c>
      <c r="I134" s="297" t="s">
        <v>615</v>
      </c>
      <c r="J134" s="297">
        <v>50</v>
      </c>
      <c r="K134" s="345"/>
    </row>
    <row r="135" s="1" customFormat="1" ht="15" customHeight="1">
      <c r="B135" s="342"/>
      <c r="C135" s="297" t="s">
        <v>638</v>
      </c>
      <c r="D135" s="297"/>
      <c r="E135" s="297"/>
      <c r="F135" s="320" t="s">
        <v>619</v>
      </c>
      <c r="G135" s="297"/>
      <c r="H135" s="297" t="s">
        <v>653</v>
      </c>
      <c r="I135" s="297" t="s">
        <v>615</v>
      </c>
      <c r="J135" s="297">
        <v>50</v>
      </c>
      <c r="K135" s="345"/>
    </row>
    <row r="136" s="1" customFormat="1" ht="15" customHeight="1">
      <c r="B136" s="342"/>
      <c r="C136" s="297" t="s">
        <v>640</v>
      </c>
      <c r="D136" s="297"/>
      <c r="E136" s="297"/>
      <c r="F136" s="320" t="s">
        <v>619</v>
      </c>
      <c r="G136" s="297"/>
      <c r="H136" s="297" t="s">
        <v>653</v>
      </c>
      <c r="I136" s="297" t="s">
        <v>615</v>
      </c>
      <c r="J136" s="297">
        <v>50</v>
      </c>
      <c r="K136" s="345"/>
    </row>
    <row r="137" s="1" customFormat="1" ht="15" customHeight="1">
      <c r="B137" s="342"/>
      <c r="C137" s="297" t="s">
        <v>641</v>
      </c>
      <c r="D137" s="297"/>
      <c r="E137" s="297"/>
      <c r="F137" s="320" t="s">
        <v>619</v>
      </c>
      <c r="G137" s="297"/>
      <c r="H137" s="297" t="s">
        <v>666</v>
      </c>
      <c r="I137" s="297" t="s">
        <v>615</v>
      </c>
      <c r="J137" s="297">
        <v>255</v>
      </c>
      <c r="K137" s="345"/>
    </row>
    <row r="138" s="1" customFormat="1" ht="15" customHeight="1">
      <c r="B138" s="342"/>
      <c r="C138" s="297" t="s">
        <v>643</v>
      </c>
      <c r="D138" s="297"/>
      <c r="E138" s="297"/>
      <c r="F138" s="320" t="s">
        <v>613</v>
      </c>
      <c r="G138" s="297"/>
      <c r="H138" s="297" t="s">
        <v>667</v>
      </c>
      <c r="I138" s="297" t="s">
        <v>645</v>
      </c>
      <c r="J138" s="297"/>
      <c r="K138" s="345"/>
    </row>
    <row r="139" s="1" customFormat="1" ht="15" customHeight="1">
      <c r="B139" s="342"/>
      <c r="C139" s="297" t="s">
        <v>646</v>
      </c>
      <c r="D139" s="297"/>
      <c r="E139" s="297"/>
      <c r="F139" s="320" t="s">
        <v>613</v>
      </c>
      <c r="G139" s="297"/>
      <c r="H139" s="297" t="s">
        <v>668</v>
      </c>
      <c r="I139" s="297" t="s">
        <v>648</v>
      </c>
      <c r="J139" s="297"/>
      <c r="K139" s="345"/>
    </row>
    <row r="140" s="1" customFormat="1" ht="15" customHeight="1">
      <c r="B140" s="342"/>
      <c r="C140" s="297" t="s">
        <v>649</v>
      </c>
      <c r="D140" s="297"/>
      <c r="E140" s="297"/>
      <c r="F140" s="320" t="s">
        <v>613</v>
      </c>
      <c r="G140" s="297"/>
      <c r="H140" s="297" t="s">
        <v>649</v>
      </c>
      <c r="I140" s="297" t="s">
        <v>648</v>
      </c>
      <c r="J140" s="297"/>
      <c r="K140" s="345"/>
    </row>
    <row r="141" s="1" customFormat="1" ht="15" customHeight="1">
      <c r="B141" s="342"/>
      <c r="C141" s="297" t="s">
        <v>40</v>
      </c>
      <c r="D141" s="297"/>
      <c r="E141" s="297"/>
      <c r="F141" s="320" t="s">
        <v>613</v>
      </c>
      <c r="G141" s="297"/>
      <c r="H141" s="297" t="s">
        <v>669</v>
      </c>
      <c r="I141" s="297" t="s">
        <v>648</v>
      </c>
      <c r="J141" s="297"/>
      <c r="K141" s="345"/>
    </row>
    <row r="142" s="1" customFormat="1" ht="15" customHeight="1">
      <c r="B142" s="342"/>
      <c r="C142" s="297" t="s">
        <v>670</v>
      </c>
      <c r="D142" s="297"/>
      <c r="E142" s="297"/>
      <c r="F142" s="320" t="s">
        <v>613</v>
      </c>
      <c r="G142" s="297"/>
      <c r="H142" s="297" t="s">
        <v>671</v>
      </c>
      <c r="I142" s="297" t="s">
        <v>648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672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607</v>
      </c>
      <c r="D148" s="312"/>
      <c r="E148" s="312"/>
      <c r="F148" s="312" t="s">
        <v>608</v>
      </c>
      <c r="G148" s="313"/>
      <c r="H148" s="312" t="s">
        <v>56</v>
      </c>
      <c r="I148" s="312" t="s">
        <v>59</v>
      </c>
      <c r="J148" s="312" t="s">
        <v>609</v>
      </c>
      <c r="K148" s="311"/>
    </row>
    <row r="149" s="1" customFormat="1" ht="17.25" customHeight="1">
      <c r="B149" s="309"/>
      <c r="C149" s="314" t="s">
        <v>610</v>
      </c>
      <c r="D149" s="314"/>
      <c r="E149" s="314"/>
      <c r="F149" s="315" t="s">
        <v>611</v>
      </c>
      <c r="G149" s="316"/>
      <c r="H149" s="314"/>
      <c r="I149" s="314"/>
      <c r="J149" s="314" t="s">
        <v>612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616</v>
      </c>
      <c r="D151" s="297"/>
      <c r="E151" s="297"/>
      <c r="F151" s="350" t="s">
        <v>613</v>
      </c>
      <c r="G151" s="297"/>
      <c r="H151" s="349" t="s">
        <v>653</v>
      </c>
      <c r="I151" s="349" t="s">
        <v>615</v>
      </c>
      <c r="J151" s="349">
        <v>120</v>
      </c>
      <c r="K151" s="345"/>
    </row>
    <row r="152" s="1" customFormat="1" ht="15" customHeight="1">
      <c r="B152" s="322"/>
      <c r="C152" s="349" t="s">
        <v>662</v>
      </c>
      <c r="D152" s="297"/>
      <c r="E152" s="297"/>
      <c r="F152" s="350" t="s">
        <v>613</v>
      </c>
      <c r="G152" s="297"/>
      <c r="H152" s="349" t="s">
        <v>673</v>
      </c>
      <c r="I152" s="349" t="s">
        <v>615</v>
      </c>
      <c r="J152" s="349" t="s">
        <v>664</v>
      </c>
      <c r="K152" s="345"/>
    </row>
    <row r="153" s="1" customFormat="1" ht="15" customHeight="1">
      <c r="B153" s="322"/>
      <c r="C153" s="349" t="s">
        <v>561</v>
      </c>
      <c r="D153" s="297"/>
      <c r="E153" s="297"/>
      <c r="F153" s="350" t="s">
        <v>613</v>
      </c>
      <c r="G153" s="297"/>
      <c r="H153" s="349" t="s">
        <v>674</v>
      </c>
      <c r="I153" s="349" t="s">
        <v>615</v>
      </c>
      <c r="J153" s="349" t="s">
        <v>664</v>
      </c>
      <c r="K153" s="345"/>
    </row>
    <row r="154" s="1" customFormat="1" ht="15" customHeight="1">
      <c r="B154" s="322"/>
      <c r="C154" s="349" t="s">
        <v>618</v>
      </c>
      <c r="D154" s="297"/>
      <c r="E154" s="297"/>
      <c r="F154" s="350" t="s">
        <v>619</v>
      </c>
      <c r="G154" s="297"/>
      <c r="H154" s="349" t="s">
        <v>653</v>
      </c>
      <c r="I154" s="349" t="s">
        <v>615</v>
      </c>
      <c r="J154" s="349">
        <v>50</v>
      </c>
      <c r="K154" s="345"/>
    </row>
    <row r="155" s="1" customFormat="1" ht="15" customHeight="1">
      <c r="B155" s="322"/>
      <c r="C155" s="349" t="s">
        <v>621</v>
      </c>
      <c r="D155" s="297"/>
      <c r="E155" s="297"/>
      <c r="F155" s="350" t="s">
        <v>613</v>
      </c>
      <c r="G155" s="297"/>
      <c r="H155" s="349" t="s">
        <v>653</v>
      </c>
      <c r="I155" s="349" t="s">
        <v>623</v>
      </c>
      <c r="J155" s="349"/>
      <c r="K155" s="345"/>
    </row>
    <row r="156" s="1" customFormat="1" ht="15" customHeight="1">
      <c r="B156" s="322"/>
      <c r="C156" s="349" t="s">
        <v>632</v>
      </c>
      <c r="D156" s="297"/>
      <c r="E156" s="297"/>
      <c r="F156" s="350" t="s">
        <v>619</v>
      </c>
      <c r="G156" s="297"/>
      <c r="H156" s="349" t="s">
        <v>653</v>
      </c>
      <c r="I156" s="349" t="s">
        <v>615</v>
      </c>
      <c r="J156" s="349">
        <v>50</v>
      </c>
      <c r="K156" s="345"/>
    </row>
    <row r="157" s="1" customFormat="1" ht="15" customHeight="1">
      <c r="B157" s="322"/>
      <c r="C157" s="349" t="s">
        <v>640</v>
      </c>
      <c r="D157" s="297"/>
      <c r="E157" s="297"/>
      <c r="F157" s="350" t="s">
        <v>619</v>
      </c>
      <c r="G157" s="297"/>
      <c r="H157" s="349" t="s">
        <v>653</v>
      </c>
      <c r="I157" s="349" t="s">
        <v>615</v>
      </c>
      <c r="J157" s="349">
        <v>50</v>
      </c>
      <c r="K157" s="345"/>
    </row>
    <row r="158" s="1" customFormat="1" ht="15" customHeight="1">
      <c r="B158" s="322"/>
      <c r="C158" s="349" t="s">
        <v>638</v>
      </c>
      <c r="D158" s="297"/>
      <c r="E158" s="297"/>
      <c r="F158" s="350" t="s">
        <v>619</v>
      </c>
      <c r="G158" s="297"/>
      <c r="H158" s="349" t="s">
        <v>653</v>
      </c>
      <c r="I158" s="349" t="s">
        <v>615</v>
      </c>
      <c r="J158" s="349">
        <v>50</v>
      </c>
      <c r="K158" s="345"/>
    </row>
    <row r="159" s="1" customFormat="1" ht="15" customHeight="1">
      <c r="B159" s="322"/>
      <c r="C159" s="349" t="s">
        <v>101</v>
      </c>
      <c r="D159" s="297"/>
      <c r="E159" s="297"/>
      <c r="F159" s="350" t="s">
        <v>613</v>
      </c>
      <c r="G159" s="297"/>
      <c r="H159" s="349" t="s">
        <v>675</v>
      </c>
      <c r="I159" s="349" t="s">
        <v>615</v>
      </c>
      <c r="J159" s="349" t="s">
        <v>676</v>
      </c>
      <c r="K159" s="345"/>
    </row>
    <row r="160" s="1" customFormat="1" ht="15" customHeight="1">
      <c r="B160" s="322"/>
      <c r="C160" s="349" t="s">
        <v>677</v>
      </c>
      <c r="D160" s="297"/>
      <c r="E160" s="297"/>
      <c r="F160" s="350" t="s">
        <v>613</v>
      </c>
      <c r="G160" s="297"/>
      <c r="H160" s="349" t="s">
        <v>678</v>
      </c>
      <c r="I160" s="349" t="s">
        <v>648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679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607</v>
      </c>
      <c r="D166" s="312"/>
      <c r="E166" s="312"/>
      <c r="F166" s="312" t="s">
        <v>608</v>
      </c>
      <c r="G166" s="354"/>
      <c r="H166" s="355" t="s">
        <v>56</v>
      </c>
      <c r="I166" s="355" t="s">
        <v>59</v>
      </c>
      <c r="J166" s="312" t="s">
        <v>609</v>
      </c>
      <c r="K166" s="289"/>
    </row>
    <row r="167" s="1" customFormat="1" ht="17.25" customHeight="1">
      <c r="B167" s="290"/>
      <c r="C167" s="314" t="s">
        <v>610</v>
      </c>
      <c r="D167" s="314"/>
      <c r="E167" s="314"/>
      <c r="F167" s="315" t="s">
        <v>611</v>
      </c>
      <c r="G167" s="356"/>
      <c r="H167" s="357"/>
      <c r="I167" s="357"/>
      <c r="J167" s="314" t="s">
        <v>612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616</v>
      </c>
      <c r="D169" s="297"/>
      <c r="E169" s="297"/>
      <c r="F169" s="320" t="s">
        <v>613</v>
      </c>
      <c r="G169" s="297"/>
      <c r="H169" s="297" t="s">
        <v>653</v>
      </c>
      <c r="I169" s="297" t="s">
        <v>615</v>
      </c>
      <c r="J169" s="297">
        <v>120</v>
      </c>
      <c r="K169" s="345"/>
    </row>
    <row r="170" s="1" customFormat="1" ht="15" customHeight="1">
      <c r="B170" s="322"/>
      <c r="C170" s="297" t="s">
        <v>662</v>
      </c>
      <c r="D170" s="297"/>
      <c r="E170" s="297"/>
      <c r="F170" s="320" t="s">
        <v>613</v>
      </c>
      <c r="G170" s="297"/>
      <c r="H170" s="297" t="s">
        <v>663</v>
      </c>
      <c r="I170" s="297" t="s">
        <v>615</v>
      </c>
      <c r="J170" s="297" t="s">
        <v>664</v>
      </c>
      <c r="K170" s="345"/>
    </row>
    <row r="171" s="1" customFormat="1" ht="15" customHeight="1">
      <c r="B171" s="322"/>
      <c r="C171" s="297" t="s">
        <v>561</v>
      </c>
      <c r="D171" s="297"/>
      <c r="E171" s="297"/>
      <c r="F171" s="320" t="s">
        <v>613</v>
      </c>
      <c r="G171" s="297"/>
      <c r="H171" s="297" t="s">
        <v>680</v>
      </c>
      <c r="I171" s="297" t="s">
        <v>615</v>
      </c>
      <c r="J171" s="297" t="s">
        <v>664</v>
      </c>
      <c r="K171" s="345"/>
    </row>
    <row r="172" s="1" customFormat="1" ht="15" customHeight="1">
      <c r="B172" s="322"/>
      <c r="C172" s="297" t="s">
        <v>618</v>
      </c>
      <c r="D172" s="297"/>
      <c r="E172" s="297"/>
      <c r="F172" s="320" t="s">
        <v>619</v>
      </c>
      <c r="G172" s="297"/>
      <c r="H172" s="297" t="s">
        <v>680</v>
      </c>
      <c r="I172" s="297" t="s">
        <v>615</v>
      </c>
      <c r="J172" s="297">
        <v>50</v>
      </c>
      <c r="K172" s="345"/>
    </row>
    <row r="173" s="1" customFormat="1" ht="15" customHeight="1">
      <c r="B173" s="322"/>
      <c r="C173" s="297" t="s">
        <v>621</v>
      </c>
      <c r="D173" s="297"/>
      <c r="E173" s="297"/>
      <c r="F173" s="320" t="s">
        <v>613</v>
      </c>
      <c r="G173" s="297"/>
      <c r="H173" s="297" t="s">
        <v>680</v>
      </c>
      <c r="I173" s="297" t="s">
        <v>623</v>
      </c>
      <c r="J173" s="297"/>
      <c r="K173" s="345"/>
    </row>
    <row r="174" s="1" customFormat="1" ht="15" customHeight="1">
      <c r="B174" s="322"/>
      <c r="C174" s="297" t="s">
        <v>632</v>
      </c>
      <c r="D174" s="297"/>
      <c r="E174" s="297"/>
      <c r="F174" s="320" t="s">
        <v>619</v>
      </c>
      <c r="G174" s="297"/>
      <c r="H174" s="297" t="s">
        <v>680</v>
      </c>
      <c r="I174" s="297" t="s">
        <v>615</v>
      </c>
      <c r="J174" s="297">
        <v>50</v>
      </c>
      <c r="K174" s="345"/>
    </row>
    <row r="175" s="1" customFormat="1" ht="15" customHeight="1">
      <c r="B175" s="322"/>
      <c r="C175" s="297" t="s">
        <v>640</v>
      </c>
      <c r="D175" s="297"/>
      <c r="E175" s="297"/>
      <c r="F175" s="320" t="s">
        <v>619</v>
      </c>
      <c r="G175" s="297"/>
      <c r="H175" s="297" t="s">
        <v>680</v>
      </c>
      <c r="I175" s="297" t="s">
        <v>615</v>
      </c>
      <c r="J175" s="297">
        <v>50</v>
      </c>
      <c r="K175" s="345"/>
    </row>
    <row r="176" s="1" customFormat="1" ht="15" customHeight="1">
      <c r="B176" s="322"/>
      <c r="C176" s="297" t="s">
        <v>638</v>
      </c>
      <c r="D176" s="297"/>
      <c r="E176" s="297"/>
      <c r="F176" s="320" t="s">
        <v>619</v>
      </c>
      <c r="G176" s="297"/>
      <c r="H176" s="297" t="s">
        <v>680</v>
      </c>
      <c r="I176" s="297" t="s">
        <v>615</v>
      </c>
      <c r="J176" s="297">
        <v>50</v>
      </c>
      <c r="K176" s="345"/>
    </row>
    <row r="177" s="1" customFormat="1" ht="15" customHeight="1">
      <c r="B177" s="322"/>
      <c r="C177" s="297" t="s">
        <v>106</v>
      </c>
      <c r="D177" s="297"/>
      <c r="E177" s="297"/>
      <c r="F177" s="320" t="s">
        <v>613</v>
      </c>
      <c r="G177" s="297"/>
      <c r="H177" s="297" t="s">
        <v>681</v>
      </c>
      <c r="I177" s="297" t="s">
        <v>682</v>
      </c>
      <c r="J177" s="297"/>
      <c r="K177" s="345"/>
    </row>
    <row r="178" s="1" customFormat="1" ht="15" customHeight="1">
      <c r="B178" s="322"/>
      <c r="C178" s="297" t="s">
        <v>59</v>
      </c>
      <c r="D178" s="297"/>
      <c r="E178" s="297"/>
      <c r="F178" s="320" t="s">
        <v>613</v>
      </c>
      <c r="G178" s="297"/>
      <c r="H178" s="297" t="s">
        <v>683</v>
      </c>
      <c r="I178" s="297" t="s">
        <v>684</v>
      </c>
      <c r="J178" s="297">
        <v>1</v>
      </c>
      <c r="K178" s="345"/>
    </row>
    <row r="179" s="1" customFormat="1" ht="15" customHeight="1">
      <c r="B179" s="322"/>
      <c r="C179" s="297" t="s">
        <v>55</v>
      </c>
      <c r="D179" s="297"/>
      <c r="E179" s="297"/>
      <c r="F179" s="320" t="s">
        <v>613</v>
      </c>
      <c r="G179" s="297"/>
      <c r="H179" s="297" t="s">
        <v>685</v>
      </c>
      <c r="I179" s="297" t="s">
        <v>615</v>
      </c>
      <c r="J179" s="297">
        <v>20</v>
      </c>
      <c r="K179" s="345"/>
    </row>
    <row r="180" s="1" customFormat="1" ht="15" customHeight="1">
      <c r="B180" s="322"/>
      <c r="C180" s="297" t="s">
        <v>56</v>
      </c>
      <c r="D180" s="297"/>
      <c r="E180" s="297"/>
      <c r="F180" s="320" t="s">
        <v>613</v>
      </c>
      <c r="G180" s="297"/>
      <c r="H180" s="297" t="s">
        <v>686</v>
      </c>
      <c r="I180" s="297" t="s">
        <v>615</v>
      </c>
      <c r="J180" s="297">
        <v>255</v>
      </c>
      <c r="K180" s="345"/>
    </row>
    <row r="181" s="1" customFormat="1" ht="15" customHeight="1">
      <c r="B181" s="322"/>
      <c r="C181" s="297" t="s">
        <v>107</v>
      </c>
      <c r="D181" s="297"/>
      <c r="E181" s="297"/>
      <c r="F181" s="320" t="s">
        <v>613</v>
      </c>
      <c r="G181" s="297"/>
      <c r="H181" s="297" t="s">
        <v>577</v>
      </c>
      <c r="I181" s="297" t="s">
        <v>615</v>
      </c>
      <c r="J181" s="297">
        <v>10</v>
      </c>
      <c r="K181" s="345"/>
    </row>
    <row r="182" s="1" customFormat="1" ht="15" customHeight="1">
      <c r="B182" s="322"/>
      <c r="C182" s="297" t="s">
        <v>108</v>
      </c>
      <c r="D182" s="297"/>
      <c r="E182" s="297"/>
      <c r="F182" s="320" t="s">
        <v>613</v>
      </c>
      <c r="G182" s="297"/>
      <c r="H182" s="297" t="s">
        <v>687</v>
      </c>
      <c r="I182" s="297" t="s">
        <v>648</v>
      </c>
      <c r="J182" s="297"/>
      <c r="K182" s="345"/>
    </row>
    <row r="183" s="1" customFormat="1" ht="15" customHeight="1">
      <c r="B183" s="322"/>
      <c r="C183" s="297" t="s">
        <v>688</v>
      </c>
      <c r="D183" s="297"/>
      <c r="E183" s="297"/>
      <c r="F183" s="320" t="s">
        <v>613</v>
      </c>
      <c r="G183" s="297"/>
      <c r="H183" s="297" t="s">
        <v>689</v>
      </c>
      <c r="I183" s="297" t="s">
        <v>648</v>
      </c>
      <c r="J183" s="297"/>
      <c r="K183" s="345"/>
    </row>
    <row r="184" s="1" customFormat="1" ht="15" customHeight="1">
      <c r="B184" s="322"/>
      <c r="C184" s="297" t="s">
        <v>677</v>
      </c>
      <c r="D184" s="297"/>
      <c r="E184" s="297"/>
      <c r="F184" s="320" t="s">
        <v>613</v>
      </c>
      <c r="G184" s="297"/>
      <c r="H184" s="297" t="s">
        <v>690</v>
      </c>
      <c r="I184" s="297" t="s">
        <v>648</v>
      </c>
      <c r="J184" s="297"/>
      <c r="K184" s="345"/>
    </row>
    <row r="185" s="1" customFormat="1" ht="15" customHeight="1">
      <c r="B185" s="322"/>
      <c r="C185" s="297" t="s">
        <v>110</v>
      </c>
      <c r="D185" s="297"/>
      <c r="E185" s="297"/>
      <c r="F185" s="320" t="s">
        <v>619</v>
      </c>
      <c r="G185" s="297"/>
      <c r="H185" s="297" t="s">
        <v>691</v>
      </c>
      <c r="I185" s="297" t="s">
        <v>615</v>
      </c>
      <c r="J185" s="297">
        <v>50</v>
      </c>
      <c r="K185" s="345"/>
    </row>
    <row r="186" s="1" customFormat="1" ht="15" customHeight="1">
      <c r="B186" s="322"/>
      <c r="C186" s="297" t="s">
        <v>692</v>
      </c>
      <c r="D186" s="297"/>
      <c r="E186" s="297"/>
      <c r="F186" s="320" t="s">
        <v>619</v>
      </c>
      <c r="G186" s="297"/>
      <c r="H186" s="297" t="s">
        <v>693</v>
      </c>
      <c r="I186" s="297" t="s">
        <v>694</v>
      </c>
      <c r="J186" s="297"/>
      <c r="K186" s="345"/>
    </row>
    <row r="187" s="1" customFormat="1" ht="15" customHeight="1">
      <c r="B187" s="322"/>
      <c r="C187" s="297" t="s">
        <v>695</v>
      </c>
      <c r="D187" s="297"/>
      <c r="E187" s="297"/>
      <c r="F187" s="320" t="s">
        <v>619</v>
      </c>
      <c r="G187" s="297"/>
      <c r="H187" s="297" t="s">
        <v>696</v>
      </c>
      <c r="I187" s="297" t="s">
        <v>694</v>
      </c>
      <c r="J187" s="297"/>
      <c r="K187" s="345"/>
    </row>
    <row r="188" s="1" customFormat="1" ht="15" customHeight="1">
      <c r="B188" s="322"/>
      <c r="C188" s="297" t="s">
        <v>697</v>
      </c>
      <c r="D188" s="297"/>
      <c r="E188" s="297"/>
      <c r="F188" s="320" t="s">
        <v>619</v>
      </c>
      <c r="G188" s="297"/>
      <c r="H188" s="297" t="s">
        <v>698</v>
      </c>
      <c r="I188" s="297" t="s">
        <v>694</v>
      </c>
      <c r="J188" s="297"/>
      <c r="K188" s="345"/>
    </row>
    <row r="189" s="1" customFormat="1" ht="15" customHeight="1">
      <c r="B189" s="322"/>
      <c r="C189" s="358" t="s">
        <v>699</v>
      </c>
      <c r="D189" s="297"/>
      <c r="E189" s="297"/>
      <c r="F189" s="320" t="s">
        <v>619</v>
      </c>
      <c r="G189" s="297"/>
      <c r="H189" s="297" t="s">
        <v>700</v>
      </c>
      <c r="I189" s="297" t="s">
        <v>701</v>
      </c>
      <c r="J189" s="359" t="s">
        <v>702</v>
      </c>
      <c r="K189" s="345"/>
    </row>
    <row r="190" s="1" customFormat="1" ht="15" customHeight="1">
      <c r="B190" s="322"/>
      <c r="C190" s="358" t="s">
        <v>44</v>
      </c>
      <c r="D190" s="297"/>
      <c r="E190" s="297"/>
      <c r="F190" s="320" t="s">
        <v>613</v>
      </c>
      <c r="G190" s="297"/>
      <c r="H190" s="294" t="s">
        <v>703</v>
      </c>
      <c r="I190" s="297" t="s">
        <v>704</v>
      </c>
      <c r="J190" s="297"/>
      <c r="K190" s="345"/>
    </row>
    <row r="191" s="1" customFormat="1" ht="15" customHeight="1">
      <c r="B191" s="322"/>
      <c r="C191" s="358" t="s">
        <v>705</v>
      </c>
      <c r="D191" s="297"/>
      <c r="E191" s="297"/>
      <c r="F191" s="320" t="s">
        <v>613</v>
      </c>
      <c r="G191" s="297"/>
      <c r="H191" s="297" t="s">
        <v>706</v>
      </c>
      <c r="I191" s="297" t="s">
        <v>648</v>
      </c>
      <c r="J191" s="297"/>
      <c r="K191" s="345"/>
    </row>
    <row r="192" s="1" customFormat="1" ht="15" customHeight="1">
      <c r="B192" s="322"/>
      <c r="C192" s="358" t="s">
        <v>707</v>
      </c>
      <c r="D192" s="297"/>
      <c r="E192" s="297"/>
      <c r="F192" s="320" t="s">
        <v>613</v>
      </c>
      <c r="G192" s="297"/>
      <c r="H192" s="297" t="s">
        <v>708</v>
      </c>
      <c r="I192" s="297" t="s">
        <v>648</v>
      </c>
      <c r="J192" s="297"/>
      <c r="K192" s="345"/>
    </row>
    <row r="193" s="1" customFormat="1" ht="15" customHeight="1">
      <c r="B193" s="322"/>
      <c r="C193" s="358" t="s">
        <v>709</v>
      </c>
      <c r="D193" s="297"/>
      <c r="E193" s="297"/>
      <c r="F193" s="320" t="s">
        <v>619</v>
      </c>
      <c r="G193" s="297"/>
      <c r="H193" s="297" t="s">
        <v>710</v>
      </c>
      <c r="I193" s="297" t="s">
        <v>648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711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712</v>
      </c>
      <c r="D200" s="361"/>
      <c r="E200" s="361"/>
      <c r="F200" s="361" t="s">
        <v>713</v>
      </c>
      <c r="G200" s="362"/>
      <c r="H200" s="361" t="s">
        <v>714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704</v>
      </c>
      <c r="D202" s="297"/>
      <c r="E202" s="297"/>
      <c r="F202" s="320" t="s">
        <v>45</v>
      </c>
      <c r="G202" s="297"/>
      <c r="H202" s="297" t="s">
        <v>715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46</v>
      </c>
      <c r="G203" s="297"/>
      <c r="H203" s="297" t="s">
        <v>716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49</v>
      </c>
      <c r="G204" s="297"/>
      <c r="H204" s="297" t="s">
        <v>717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47</v>
      </c>
      <c r="G205" s="297"/>
      <c r="H205" s="297" t="s">
        <v>718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48</v>
      </c>
      <c r="G206" s="297"/>
      <c r="H206" s="297" t="s">
        <v>719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660</v>
      </c>
      <c r="D208" s="297"/>
      <c r="E208" s="297"/>
      <c r="F208" s="320" t="s">
        <v>81</v>
      </c>
      <c r="G208" s="297"/>
      <c r="H208" s="297" t="s">
        <v>720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555</v>
      </c>
      <c r="G209" s="297"/>
      <c r="H209" s="297" t="s">
        <v>556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553</v>
      </c>
      <c r="G210" s="297"/>
      <c r="H210" s="297" t="s">
        <v>721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557</v>
      </c>
      <c r="G211" s="358"/>
      <c r="H211" s="349" t="s">
        <v>558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559</v>
      </c>
      <c r="G212" s="358"/>
      <c r="H212" s="349" t="s">
        <v>722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684</v>
      </c>
      <c r="D214" s="297"/>
      <c r="E214" s="297"/>
      <c r="F214" s="320">
        <v>1</v>
      </c>
      <c r="G214" s="358"/>
      <c r="H214" s="349" t="s">
        <v>723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724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725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726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DESKTOP-K7KKSBJ\Kateřina</dc:creator>
  <cp:lastModifiedBy>DESKTOP-K7KKSBJ\Kateřina</cp:lastModifiedBy>
  <dcterms:created xsi:type="dcterms:W3CDTF">2022-08-04T08:01:17Z</dcterms:created>
  <dcterms:modified xsi:type="dcterms:W3CDTF">2022-08-04T08:01:24Z</dcterms:modified>
</cp:coreProperties>
</file>