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 - 1120000082-11201000" sheetId="2" r:id="rId2"/>
    <sheet name="SO 2 - 1120000083-11201000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1 - 1120000082-11201000'!$C$87:$K$171</definedName>
    <definedName name="_xlnm.Print_Area" localSheetId="1">'SO 1 - 1120000082-11201000'!$C$4:$J$39,'SO 1 - 1120000082-11201000'!$C$45:$J$69,'SO 1 - 1120000082-11201000'!$C$75:$K$171</definedName>
    <definedName name="_xlnm._FilterDatabase" localSheetId="2" hidden="1">'SO 2 - 1120000083-11201000'!$C$82:$K$108</definedName>
    <definedName name="_xlnm.Print_Area" localSheetId="2">'SO 2 - 1120000083-11201000'!$C$4:$J$39,'SO 2 - 1120000083-11201000'!$C$45:$J$64,'SO 2 - 1120000083-11201000'!$C$70:$K$108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1 - 1120000082-11201000'!$87:$87</definedName>
    <definedName name="_xlnm.Print_Titles" localSheetId="2">'SO 2 - 1120000083-11201000'!$82:$82</definedName>
  </definedNames>
  <calcPr fullCalcOnLoad="1"/>
</workbook>
</file>

<file path=xl/sharedStrings.xml><?xml version="1.0" encoding="utf-8"?>
<sst xmlns="http://schemas.openxmlformats.org/spreadsheetml/2006/main" count="1814" uniqueCount="468">
  <si>
    <t>Export Komplet</t>
  </si>
  <si>
    <t>VZ</t>
  </si>
  <si>
    <t>2.0</t>
  </si>
  <si>
    <t>ZAMOK</t>
  </si>
  <si>
    <t>False</t>
  </si>
  <si>
    <t>{6ebbc58b-dc9a-44be-8a29-9fe7628325fa}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</si>
  <si>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</si>
  <si>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</si>
  <si>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</si>
  <si>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</si>
  <si>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</si>
  <si>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</si>
  <si>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</si>
  <si>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</si>
  <si>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103-2022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</si>
  <si>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</si>
  <si>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</si>
  <si>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Česká Třebová</t>
  </si>
  <si>
    <t>KSO:</t>
  </si>
  <si>
    <t/>
  </si>
  <si>
    <t>CC-CZ:</t>
  </si>
  <si>
    <t>Místo:</t>
  </si>
  <si>
    <t xml:space="preserve"> </t>
  </si>
  <si>
    <t>Datum:</t>
  </si>
  <si>
    <t>5. 10. 2022</t>
  </si>
  <si>
    <t>Zadavatel:</t>
  </si>
  <si>
    <t>IČ:</t>
  </si>
  <si>
    <t>SPÚ -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</si>
  <si>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</si>
  <si>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</si>
  <si>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</si>
  <si>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</si>
  <si>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</si>
  <si>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</si>
  <si>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</si>
  <si>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</si>
  <si>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</si>
  <si>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</si>
  <si>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</si>
  <si>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</si>
  <si>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</si>
  <si>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</si>
  <si>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</si>
  <si>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</si>
  <si>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</si>
  <si>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</si>
  <si>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</si>
  <si>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</si>
  <si>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</si>
  <si>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</si>
  <si>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</si>
  <si>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</si>
  <si>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</si>
  <si>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</si>
  <si>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</si>
  <si>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</si>
  <si>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</si>
  <si>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</si>
  <si>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</si>
  <si>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</si>
  <si>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</si>
  <si>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</si>
  <si>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</si>
  <si>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</si>
  <si>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</si>
  <si>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</si>
  <si>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</si>
  <si>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</si>
  <si>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</si>
  <si>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</si>
  <si>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</si>
  <si>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</si>
  <si>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</si>
  <si>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</si>
  <si>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</si>
  <si>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</si>
  <si>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1120000082-11201000</t>
  </si>
  <si>
    <t>STA</t>
  </si>
  <si>
    <t>1</t>
  </si>
  <si>
    <t>{9cde63e4-42a1-48db-b3a9-1af481c9008c}</t>
  </si>
  <si>
    <t>2</t>
  </si>
  <si>
    <t>SO 2</t>
  </si>
  <si>
    <t>1120000083-11201000</t>
  </si>
  <si>
    <t>{e0f3614b-8bb4-443e-a824-4531d37a01b1}</t>
  </si>
  <si>
    <t>KRYCÍ LIST SOUPISU PRACÍ</t>
  </si>
  <si>
    <t>Objekt:</t>
  </si>
  <si>
    <t>SO 1 - 1120000082-11201000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</si>
  <si>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</si>
  <si>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</si>
  <si>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</si>
  <si>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</si>
  <si>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</si>
  <si>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</si>
  <si>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</si>
  <si>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</si>
  <si>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</si>
  <si>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</si>
  <si>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</si>
  <si>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</si>
  <si>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</si>
  <si>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</si>
  <si>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</si>
  <si>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</si>
  <si>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</si>
  <si>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</si>
  <si>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</si>
  <si>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</si>
  <si>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</si>
  <si>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</si>
  <si>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</si>
  <si>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</si>
  <si>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</si>
  <si>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</si>
  <si>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</si>
  <si>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</si>
  <si>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</si>
  <si>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</si>
  <si>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14</t>
  </si>
  <si>
    <t>K</t>
  </si>
  <si>
    <t>111103313</t>
  </si>
  <si>
    <t>Kosení travin a vodních rostlin po vegetačním období divokého porostu hustého</t>
  </si>
  <si>
    <t>ha</t>
  </si>
  <si>
    <t>CS ÚRS 2022 02</t>
  </si>
  <si>
    <t>4</t>
  </si>
  <si>
    <t>750348301</t>
  </si>
  <si>
    <t>Online PSC</t>
  </si>
  <si>
    <t>https://podminky.urs.cz/item/CS_URS_2022_02/111103313</t>
  </si>
  <si>
    <t>VV</t>
  </si>
  <si>
    <t>315*5/10000</t>
  </si>
  <si>
    <t>25*5/10000</t>
  </si>
  <si>
    <t>Součet</t>
  </si>
  <si>
    <t>111203201</t>
  </si>
  <si>
    <t>Odstranění křovin a stromů s ponecháním kořenů průměru kmene do 100 mm, při jakémkoliv sklonu terénu mimo LTM, při celkové ploše do 1 000 m2</t>
  </si>
  <si>
    <t>m2</t>
  </si>
  <si>
    <t>962207416</t>
  </si>
  <si>
    <t>https://podminky.urs.cz/item/CS_URS_2022_02/111203201</t>
  </si>
  <si>
    <t>10+5+5+10+5+10+10+5+10+10+10+5+5+10+5+10+5</t>
  </si>
  <si>
    <t>122411101</t>
  </si>
  <si>
    <t>Odkopávky a prokopávky ručně zapažené i nezapažené v hornině třídy těžitelnosti II skupiny 5</t>
  </si>
  <si>
    <t>m3</t>
  </si>
  <si>
    <t>-1154402624</t>
  </si>
  <si>
    <t>https://podminky.urs.cz/item/CS_URS_2022_02/122411101</t>
  </si>
  <si>
    <t>(0,92+2,03)/2*12</t>
  </si>
  <si>
    <t>16</t>
  </si>
  <si>
    <t>125703302</t>
  </si>
  <si>
    <t>Čištění melioračních kanálů s úpravou svahu do výšky naplavené vrstvy tloušťky naplavené vrstvy do 250 mm, se dnem zpevněným lomovým kamenem</t>
  </si>
  <si>
    <t>691813980</t>
  </si>
  <si>
    <t>https://podminky.urs.cz/item/CS_URS_2022_02/125703302</t>
  </si>
  <si>
    <t>(0,05+0,55)/2*(765-755)</t>
  </si>
  <si>
    <t>17</t>
  </si>
  <si>
    <t>125703303</t>
  </si>
  <si>
    <t>Čištění melioračních kanálů s úpravou svahu do výšky naplavené vrstvy tloušťky naplavené vrstvy do 250 mm, se dnem zpevněným tvárnicemi</t>
  </si>
  <si>
    <t>161063365</t>
  </si>
  <si>
    <t>https://podminky.urs.cz/item/CS_URS_2022_02/125703303</t>
  </si>
  <si>
    <t>(0,35+0,2)/2*(527-450)</t>
  </si>
  <si>
    <t>(0,55+0,35)/2*(645-527)</t>
  </si>
  <si>
    <t>(0,75+0,55)/2*(711-645)</t>
  </si>
  <si>
    <t>(0,55+0,75)/2*(755-711)</t>
  </si>
  <si>
    <t>3</t>
  </si>
  <si>
    <t>132351101</t>
  </si>
  <si>
    <t>Hloubení nezapažených rýh šířky do 800 mm strojně s urovnáním dna do předepsaného profilu a spádu v hornině třídy těžitelnosti II skupiny 4 do 20 m3</t>
  </si>
  <si>
    <t>422343971</t>
  </si>
  <si>
    <t>https://podminky.urs.cz/item/CS_URS_2022_02/132351101</t>
  </si>
  <si>
    <t>2*1*0,4</t>
  </si>
  <si>
    <t>4,8*0,2*0,4</t>
  </si>
  <si>
    <t>2*1,6*0,4</t>
  </si>
  <si>
    <t>18</t>
  </si>
  <si>
    <t>185803106</t>
  </si>
  <si>
    <t>Shrabání pokoseného porostu a organických naplavenin s odvozem do 20 km divokého porostu</t>
  </si>
  <si>
    <t>1179085809</t>
  </si>
  <si>
    <t>https://podminky.urs.cz/item/CS_URS_2022_02/185803106</t>
  </si>
  <si>
    <t>Svislé a kompletní konstrukce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</si>
  <si>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</si>
  <si>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</si>
  <si>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-1591220870</t>
  </si>
  <si>
    <t>https://podminky.urs.cz/item/CS_URS_2022_02/321311115</t>
  </si>
  <si>
    <t>1,75*0,7*0,2*2</t>
  </si>
  <si>
    <t>5,6*0,4*0,2</t>
  </si>
  <si>
    <t>1,4*1,4*0,2</t>
  </si>
  <si>
    <t>5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</si>
  <si>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</si>
  <si>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</si>
  <si>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1981913252</t>
  </si>
  <si>
    <t>https://podminky.urs.cz/item/CS_URS_2022_02/321351010</t>
  </si>
  <si>
    <t>4,8*0,4</t>
  </si>
  <si>
    <t>1,8*1*2</t>
  </si>
  <si>
    <t>1,8*0,2*2</t>
  </si>
  <si>
    <t>6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</si>
  <si>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</si>
  <si>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</si>
  <si>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538056669</t>
  </si>
  <si>
    <t>https://podminky.urs.cz/item/CS_URS_2022_02/321352010</t>
  </si>
  <si>
    <t>Vodorovné konstrukce</t>
  </si>
  <si>
    <t>7</t>
  </si>
  <si>
    <t>451571111</t>
  </si>
  <si>
    <t>Lože pod dlažby ze štěrkopísků, tl. vrstvy do 100 mm</t>
  </si>
  <si>
    <t>2076013896</t>
  </si>
  <si>
    <t>https://podminky.urs.cz/item/CS_URS_2022_02/451571111</t>
  </si>
  <si>
    <t>2*1</t>
  </si>
  <si>
    <t>4,8*0,2</t>
  </si>
  <si>
    <t>8</t>
  </si>
  <si>
    <t>465513328</t>
  </si>
  <si>
    <t>Dlažba z lomového kamene lomařsky upraveného vodorovná nebo ve sklonu na cementovou maltu ze 400 kg cementu na m3 malty, s vyspárováním cementovou maltou MCs tl. 300 mm</t>
  </si>
  <si>
    <t>1682403277</t>
  </si>
  <si>
    <t>https://podminky.urs.cz/item/CS_URS_2022_02/465513328</t>
  </si>
  <si>
    <t>Trubní vedení</t>
  </si>
  <si>
    <t>899623151</t>
  </si>
  <si>
    <t>Obetonování potrubí nebo zdiva stok betonem prostým v otevřeném výkopu, betonem tř. C 16/20</t>
  </si>
  <si>
    <t>-12397338</t>
  </si>
  <si>
    <t>https://podminky.urs.cz/item/CS_URS_2022_02/899623151</t>
  </si>
  <si>
    <t>0,94*1,5*0,1</t>
  </si>
  <si>
    <t>9</t>
  </si>
  <si>
    <t>Ostatní konstrukce a práce, bourání</t>
  </si>
  <si>
    <t>M</t>
  </si>
  <si>
    <t>13010012</t>
  </si>
  <si>
    <t>tyč ocelová kruhová jakost S235JR (11 375) D 12mm</t>
  </si>
  <si>
    <t>t</t>
  </si>
  <si>
    <t>-280912785</t>
  </si>
  <si>
    <t>P</t>
  </si>
  <si>
    <t>Poznámka k položce:
Hmotnost: 0,93 kg/m</t>
  </si>
  <si>
    <t>20*1,9*0,93/1000</t>
  </si>
  <si>
    <t>10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</si>
  <si>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</si>
  <si>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</si>
  <si>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kus</t>
  </si>
  <si>
    <t>-1181229327</t>
  </si>
  <si>
    <t>https://podminky.urs.cz/item/CS_URS_2022_02/953943122</t>
  </si>
  <si>
    <t>11</t>
  </si>
  <si>
    <t>960111221</t>
  </si>
  <si>
    <t>Bourání konstrukcí vodních staveb z hladiny, s naložením vybouraných hmot a suti na dopravní prostředek nebo s odklizením na hromady do vzdálenosti 20 m z dílců prefabrikovaných betonových a železobetonových</t>
  </si>
  <si>
    <t>-64799689</t>
  </si>
  <si>
    <t>https://podminky.urs.cz/item/CS_URS_2022_02/960111221</t>
  </si>
  <si>
    <t>998</t>
  </si>
  <si>
    <t>Přesun hmot</t>
  </si>
  <si>
    <t>12</t>
  </si>
  <si>
    <t>998318011</t>
  </si>
  <si>
    <t>Přesun hmot pro meliorační kanály dopravní vzdálenost do 1 000 m</t>
  </si>
  <si>
    <t>1533797259</t>
  </si>
  <si>
    <t>https://podminky.urs.cz/item/CS_URS_2022_02/998318011</t>
  </si>
  <si>
    <t>N00</t>
  </si>
  <si>
    <t>Nepojmenované práce</t>
  </si>
  <si>
    <t>N01</t>
  </si>
  <si>
    <t>Nepojmenovaný díl</t>
  </si>
  <si>
    <t>19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</si>
  <si>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</si>
  <si>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</si>
  <si>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</si>
  <si>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-31093319</t>
  </si>
  <si>
    <t>20</t>
  </si>
  <si>
    <t>R-032</t>
  </si>
  <si>
    <t xml:space="preserve">Ekologická likvidace divokého porostu - v souladu se zákonem o odpadech č. 541/2020 Sb.v platném znění 
</t>
  </si>
  <si>
    <t>362955870</t>
  </si>
  <si>
    <t>13</t>
  </si>
  <si>
    <t>R-060</t>
  </si>
  <si>
    <t xml:space="preserve">Eklologická likvidace suti, vybouraných hmot a inertního materiálu v souladu se zákonem o odpadech č. 541/2020 Sb., v platném znění </t>
  </si>
  <si>
    <t>548170058</t>
  </si>
  <si>
    <t xml:space="preserve">Poznámka k položce:
položka zahrnuje náklady na nakládání, vodorovné přemístění a uložení suti, vybouraných hmot a inertních materiálů, včetně poplatků a dalších souvisejících prací (např. administrativní úkony, úklid odvozových tras) v souladu se zákonem o odpadech č. 541/2020 Sb., v platném znění   
</t>
  </si>
  <si>
    <t>1,33*2,2</t>
  </si>
  <si>
    <t>R-061</t>
  </si>
  <si>
    <t>Uložení vytěženého sedimentu na ZPF nebo na ostatní plochu v souladu se zákonem o odpadech č. 541/2020 Sb., v platném znění a zákonem č. 334/1992 Sb., o ochraně ZPF, v platném znění</t>
  </si>
  <si>
    <t>-320954476</t>
  </si>
  <si>
    <t xml:space="preserve">Poznámka k položce:
položka zahrnuje náklady na vodorovné přemístění a uložení sedimentu na ZPF nebo na ostaní plochu a další související práce (např. administrativní úkony, úklid odvozových tras), vše v souladu se zákonem o odpadech č. 541/2020 Sb., v platném znění a zákonem o ochraně ZPF č. 334/1992 Sb., v platném znění, vč. souvisejících prováděcích předpisů
</t>
  </si>
  <si>
    <t>145,775+3+2,464+17,7</t>
  </si>
  <si>
    <t>SO 2 - 1120000083-11201000</t>
  </si>
  <si>
    <t>754457446</t>
  </si>
  <si>
    <t>250*5/10000</t>
  </si>
  <si>
    <t>1879262868</t>
  </si>
  <si>
    <t>10+10+5+10+5+5+10+10+5+10+10+5</t>
  </si>
  <si>
    <t>-612391731</t>
  </si>
  <si>
    <t>(0,45+0,2)/2*(50-0)</t>
  </si>
  <si>
    <t>(0,65+0,45)/2*(101-50)</t>
  </si>
  <si>
    <t>(0,75+0,65)/2*(146-101)</t>
  </si>
  <si>
    <t>(0,60+0,75)/2*(202-146)</t>
  </si>
  <si>
    <t>(0,45+0,6)/2*(250-202)</t>
  </si>
  <si>
    <t>1020608704</t>
  </si>
  <si>
    <t>1886380513</t>
  </si>
  <si>
    <t>144493204</t>
  </si>
  <si>
    <t>R-037</t>
  </si>
  <si>
    <t>Vytyčení inženýrské sítě, vč. Dopravy</t>
  </si>
  <si>
    <t>ks</t>
  </si>
  <si>
    <t>-756643827</t>
  </si>
  <si>
    <t>-615383511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</si>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</sst>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D6D18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5" borderId="22" xfId="0" applyFont="1" applyFill="1" applyBorder="1" applyAlignment="1" applyProtection="1">
      <alignment horizontal="center" vertical="center"/>
      <protection/>
    </xf>
    <xf numFmtId="0" fontId="22" fillId="6" borderId="22" xfId="0" applyFont="1" applyFill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203201" TargetMode="External" /><Relationship Id="rId3" Type="http://schemas.openxmlformats.org/officeDocument/2006/relationships/hyperlink" Target="https://podminky.urs.cz/item/CS_URS_2022_02/122411101" TargetMode="External" /><Relationship Id="rId4" Type="http://schemas.openxmlformats.org/officeDocument/2006/relationships/hyperlink" Target="https://podminky.urs.cz/item/CS_URS_2022_02/125703302" TargetMode="External" /><Relationship Id="rId5" Type="http://schemas.openxmlformats.org/officeDocument/2006/relationships/hyperlink" Target="https://podminky.urs.cz/item/CS_URS_2022_02/125703303" TargetMode="External" /><Relationship Id="rId6" Type="http://schemas.openxmlformats.org/officeDocument/2006/relationships/hyperlink" Target="https://podminky.urs.cz/item/CS_URS_2022_02/132351101" TargetMode="External" /><Relationship Id="rId7" Type="http://schemas.openxmlformats.org/officeDocument/2006/relationships/hyperlink" Target="https://podminky.urs.cz/item/CS_URS_2022_02/185803106" TargetMode="External" /><Relationship Id="rId8" Type="http://schemas.openxmlformats.org/officeDocument/2006/relationships/hyperlink" Target="https://podminky.urs.cz/item/CS_URS_2022_02/321311115" TargetMode="External" /><Relationship Id="rId9" Type="http://schemas.openxmlformats.org/officeDocument/2006/relationships/hyperlink" Target="https://podminky.urs.cz/item/CS_URS_2022_02/321351010" TargetMode="External" /><Relationship Id="rId10" Type="http://schemas.openxmlformats.org/officeDocument/2006/relationships/hyperlink" Target="https://podminky.urs.cz/item/CS_URS_2022_02/321352010" TargetMode="External" /><Relationship Id="rId11" Type="http://schemas.openxmlformats.org/officeDocument/2006/relationships/hyperlink" Target="https://podminky.urs.cz/item/CS_URS_2022_02/451571111" TargetMode="External" /><Relationship Id="rId12" Type="http://schemas.openxmlformats.org/officeDocument/2006/relationships/hyperlink" Target="https://podminky.urs.cz/item/CS_URS_2022_02/465513328" TargetMode="External" /><Relationship Id="rId13" Type="http://schemas.openxmlformats.org/officeDocument/2006/relationships/hyperlink" Target="https://podminky.urs.cz/item/CS_URS_2022_02/899623151" TargetMode="External" /><Relationship Id="rId14" Type="http://schemas.openxmlformats.org/officeDocument/2006/relationships/hyperlink" Target="https://podminky.urs.cz/item/CS_URS_2022_02/953943122" TargetMode="External" /><Relationship Id="rId15" Type="http://schemas.openxmlformats.org/officeDocument/2006/relationships/hyperlink" Target="https://podminky.urs.cz/item/CS_URS_2022_02/960111221" TargetMode="External" /><Relationship Id="rId16" Type="http://schemas.openxmlformats.org/officeDocument/2006/relationships/hyperlink" Target="https://podminky.urs.cz/item/CS_URS_2022_02/998318011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203201" TargetMode="External" /><Relationship Id="rId3" Type="http://schemas.openxmlformats.org/officeDocument/2006/relationships/hyperlink" Target="https://podminky.urs.cz/item/CS_URS_2022_02/125703303" TargetMode="External" /><Relationship Id="rId4" Type="http://schemas.openxmlformats.org/officeDocument/2006/relationships/hyperlink" Target="https://podminky.urs.cz/item/CS_URS_2022_02/185803106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103-2022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Česká Třebová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-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1 - 1120000082-11201000'!J30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'SO 1 - 1120000082-11201000'!P88</f>
        <v>0</v>
      </c>
      <c r="AV55" s="120">
        <f>'SO 1 - 1120000082-11201000'!J33</f>
        <v>0</v>
      </c>
      <c r="AW55" s="120">
        <f>'SO 1 - 1120000082-11201000'!J34</f>
        <v>0</v>
      </c>
      <c r="AX55" s="120">
        <f>'SO 1 - 1120000082-11201000'!J35</f>
        <v>0</v>
      </c>
      <c r="AY55" s="120">
        <f>'SO 1 - 1120000082-11201000'!J36</f>
        <v>0</v>
      </c>
      <c r="AZ55" s="120">
        <f>'SO 1 - 1120000082-11201000'!F33</f>
        <v>0</v>
      </c>
      <c r="BA55" s="120">
        <f>'SO 1 - 1120000082-11201000'!F34</f>
        <v>0</v>
      </c>
      <c r="BB55" s="120">
        <f>'SO 1 - 1120000082-11201000'!F35</f>
        <v>0</v>
      </c>
      <c r="BC55" s="120">
        <f>'SO 1 - 1120000082-11201000'!F36</f>
        <v>0</v>
      </c>
      <c r="BD55" s="122">
        <f>'SO 1 - 1120000082-11201000'!F37</f>
        <v>0</v>
      </c>
      <c r="BE55" s="7"/>
      <c r="BT55" s="123" t="s">
        <v>78</v>
      </c>
      <c r="BV55" s="123" t="s">
        <v>72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1" s="7" customFormat="1" ht="14.4" customHeight="1">
      <c r="A56" s="111" t="s">
        <v>74</v>
      </c>
      <c r="B56" s="112"/>
      <c r="C56" s="113"/>
      <c r="D56" s="114" t="s">
        <v>81</v>
      </c>
      <c r="E56" s="114"/>
      <c r="F56" s="114"/>
      <c r="G56" s="114"/>
      <c r="H56" s="114"/>
      <c r="I56" s="115"/>
      <c r="J56" s="114" t="s">
        <v>82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2 - 1120000083-11201000'!J30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77</v>
      </c>
      <c r="AR56" s="118"/>
      <c r="AS56" s="124">
        <v>0</v>
      </c>
      <c r="AT56" s="125">
        <f>ROUND(SUM(AV56:AW56),2)</f>
        <v>0</v>
      </c>
      <c r="AU56" s="126">
        <f>'SO 2 - 1120000083-11201000'!P83</f>
        <v>0</v>
      </c>
      <c r="AV56" s="125">
        <f>'SO 2 - 1120000083-11201000'!J33</f>
        <v>0</v>
      </c>
      <c r="AW56" s="125">
        <f>'SO 2 - 1120000083-11201000'!J34</f>
        <v>0</v>
      </c>
      <c r="AX56" s="125">
        <f>'SO 2 - 1120000083-11201000'!J35</f>
        <v>0</v>
      </c>
      <c r="AY56" s="125">
        <f>'SO 2 - 1120000083-11201000'!J36</f>
        <v>0</v>
      </c>
      <c r="AZ56" s="125">
        <f>'SO 2 - 1120000083-11201000'!F33</f>
        <v>0</v>
      </c>
      <c r="BA56" s="125">
        <f>'SO 2 - 1120000083-11201000'!F34</f>
        <v>0</v>
      </c>
      <c r="BB56" s="125">
        <f>'SO 2 - 1120000083-11201000'!F35</f>
        <v>0</v>
      </c>
      <c r="BC56" s="125">
        <f>'SO 2 - 1120000083-11201000'!F36</f>
        <v>0</v>
      </c>
      <c r="BD56" s="127">
        <f>'SO 2 - 1120000083-11201000'!F37</f>
        <v>0</v>
      </c>
      <c r="BE56" s="7"/>
      <c r="BT56" s="123" t="s">
        <v>78</v>
      </c>
      <c r="BV56" s="123" t="s">
        <v>72</v>
      </c>
      <c r="BW56" s="123" t="s">
        <v>83</v>
      </c>
      <c r="BX56" s="123" t="s">
        <v>5</v>
      </c>
      <c r="CL56" s="123" t="s">
        <v>19</v>
      </c>
      <c r="CM56" s="123" t="s">
        <v>80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 - 1120000082-11201000'!C2" display="/"/>
    <hyperlink ref="A56" location="'SO 2 - 1120000083-11201000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84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Česká Třebová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5. 10. 2022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ROUND((SUM(BE88:BE171)),2)</f>
        <v>0</v>
      </c>
      <c r="G33" s="38"/>
      <c r="H33" s="38"/>
      <c r="I33" s="148">
        <v>0.21</v>
      </c>
      <c r="J33" s="147">
        <f>ROUND(((SUM(BE88:BE171))*I33),2)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ROUND((SUM(BF88:BF171)),2)</f>
        <v>0</v>
      </c>
      <c r="G34" s="38"/>
      <c r="H34" s="38"/>
      <c r="I34" s="148">
        <v>0.15</v>
      </c>
      <c r="J34" s="147">
        <f>ROUND(((SUM(BF88:BF171))*I34),2)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ROUND((SUM(BG88:BG171)),2)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ROUND((SUM(BH88:BH171)),2)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ROUND((SUM(BI88:BI171)),2)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Česká Třebová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 1 - 1120000082-11201000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5. 10. 2022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-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88</v>
      </c>
      <c r="D57" s="162"/>
      <c r="E57" s="162"/>
      <c r="F57" s="162"/>
      <c r="G57" s="162"/>
      <c r="H57" s="162"/>
      <c r="I57" s="162"/>
      <c r="J57" s="163" t="s">
        <v>89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5"/>
      <c r="C60" s="166"/>
      <c r="D60" s="167" t="s">
        <v>91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92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93</v>
      </c>
      <c r="E62" s="174"/>
      <c r="F62" s="174"/>
      <c r="G62" s="174"/>
      <c r="H62" s="174"/>
      <c r="I62" s="174"/>
      <c r="J62" s="175">
        <f>J120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94</v>
      </c>
      <c r="E63" s="174"/>
      <c r="F63" s="174"/>
      <c r="G63" s="174"/>
      <c r="H63" s="174"/>
      <c r="I63" s="174"/>
      <c r="J63" s="175">
        <f>J135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95</v>
      </c>
      <c r="E64" s="174"/>
      <c r="F64" s="174"/>
      <c r="G64" s="174"/>
      <c r="H64" s="174"/>
      <c r="I64" s="174"/>
      <c r="J64" s="175">
        <f>J143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96</v>
      </c>
      <c r="E65" s="174"/>
      <c r="F65" s="174"/>
      <c r="G65" s="174"/>
      <c r="H65" s="174"/>
      <c r="I65" s="174"/>
      <c r="J65" s="175">
        <f>J147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97</v>
      </c>
      <c r="E66" s="174"/>
      <c r="F66" s="174"/>
      <c r="G66" s="174"/>
      <c r="H66" s="174"/>
      <c r="I66" s="174"/>
      <c r="J66" s="175">
        <f>J159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98</v>
      </c>
      <c r="E67" s="168"/>
      <c r="F67" s="168"/>
      <c r="G67" s="168"/>
      <c r="H67" s="168"/>
      <c r="I67" s="168"/>
      <c r="J67" s="169">
        <f>J162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99</v>
      </c>
      <c r="E68" s="174"/>
      <c r="F68" s="174"/>
      <c r="G68" s="174"/>
      <c r="H68" s="174"/>
      <c r="I68" s="174"/>
      <c r="J68" s="175">
        <f>J163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100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Údržba HOZ Česká Třebová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85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SO 1 - 1120000082-11201000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5. 10. 2022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6" customHeight="1">
      <c r="A84" s="38"/>
      <c r="B84" s="39"/>
      <c r="C84" s="32" t="s">
        <v>25</v>
      </c>
      <c r="D84" s="40"/>
      <c r="E84" s="40"/>
      <c r="F84" s="27" t="str">
        <f>E15</f>
        <v>SPÚ - OVHS</v>
      </c>
      <c r="G84" s="40"/>
      <c r="H84" s="40"/>
      <c r="I84" s="32" t="s">
        <v>31</v>
      </c>
      <c r="J84" s="36" t="str">
        <f>E21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33</v>
      </c>
      <c r="J85" s="36" t="str">
        <f>E24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101</v>
      </c>
      <c r="D87" s="180" t="s">
        <v>55</v>
      </c>
      <c r="E87" s="180" t="s">
        <v>51</v>
      </c>
      <c r="F87" s="180" t="s">
        <v>52</v>
      </c>
      <c r="G87" s="180" t="s">
        <v>102</v>
      </c>
      <c r="H87" s="180" t="s">
        <v>103</v>
      </c>
      <c r="I87" s="180" t="s">
        <v>104</v>
      </c>
      <c r="J87" s="180" t="s">
        <v>89</v>
      </c>
      <c r="K87" s="181" t="s">
        <v>105</v>
      </c>
      <c r="L87" s="182"/>
      <c r="M87" s="92" t="s">
        <v>19</v>
      </c>
      <c r="N87" s="93" t="s">
        <v>40</v>
      </c>
      <c r="O87" s="93" t="s">
        <v>106</v>
      </c>
      <c r="P87" s="93" t="s">
        <v>107</v>
      </c>
      <c r="Q87" s="93" t="s">
        <v>108</v>
      </c>
      <c r="R87" s="93" t="s">
        <v>109</v>
      </c>
      <c r="S87" s="93" t="s">
        <v>110</v>
      </c>
      <c r="T87" s="94" t="s">
        <v>111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112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P89+P162</f>
        <v>0</v>
      </c>
      <c r="Q88" s="96"/>
      <c r="R88" s="185">
        <f>R89+R162</f>
        <v>2.0964382999999995</v>
      </c>
      <c r="S88" s="96"/>
      <c r="T88" s="186">
        <f>T89+T162</f>
        <v>3.2545100000000002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69</v>
      </c>
      <c r="AU88" s="17" t="s">
        <v>90</v>
      </c>
      <c r="BK88" s="187">
        <f>BK89+BK162</f>
        <v>0</v>
      </c>
    </row>
    <row r="89" spans="1:63" s="12" customFormat="1" ht="25.9" customHeight="1">
      <c r="A89" s="12"/>
      <c r="B89" s="188"/>
      <c r="C89" s="189"/>
      <c r="D89" s="190" t="s">
        <v>69</v>
      </c>
      <c r="E89" s="191" t="s">
        <v>113</v>
      </c>
      <c r="F89" s="191" t="s">
        <v>114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P90+P120+P135+P143+P147+P159</f>
        <v>0</v>
      </c>
      <c r="Q89" s="196"/>
      <c r="R89" s="197">
        <f>R90+R120+R135+R143+R147+R159</f>
        <v>2.0964382999999995</v>
      </c>
      <c r="S89" s="196"/>
      <c r="T89" s="198">
        <f>T90+T120+T135+T143+T147+T159</f>
        <v>3.2545100000000002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78</v>
      </c>
      <c r="AT89" s="200" t="s">
        <v>69</v>
      </c>
      <c r="AU89" s="200" t="s">
        <v>70</v>
      </c>
      <c r="AY89" s="199" t="s">
        <v>115</v>
      </c>
      <c r="BK89" s="201">
        <f>BK90+BK120+BK135+BK143+BK147+BK159</f>
        <v>0</v>
      </c>
    </row>
    <row r="90" spans="1:63" s="12" customFormat="1" ht="22.8" customHeight="1">
      <c r="A90" s="12"/>
      <c r="B90" s="188"/>
      <c r="C90" s="189"/>
      <c r="D90" s="190" t="s">
        <v>69</v>
      </c>
      <c r="E90" s="202" t="s">
        <v>78</v>
      </c>
      <c r="F90" s="202" t="s">
        <v>116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SUM(P91:P119)</f>
        <v>0</v>
      </c>
      <c r="Q90" s="196"/>
      <c r="R90" s="197">
        <f>SUM(R91:R119)</f>
        <v>0</v>
      </c>
      <c r="S90" s="196"/>
      <c r="T90" s="198">
        <f>SUM(T91:T119)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78</v>
      </c>
      <c r="AT90" s="200" t="s">
        <v>69</v>
      </c>
      <c r="AU90" s="200" t="s">
        <v>78</v>
      </c>
      <c r="AY90" s="199" t="s">
        <v>115</v>
      </c>
      <c r="BK90" s="201">
        <f>SUM(BK91:BK119)</f>
        <v>0</v>
      </c>
    </row>
    <row r="91" spans="1:65" s="2" customFormat="1" ht="14.4" customHeight="1">
      <c r="A91" s="38"/>
      <c r="B91" s="39"/>
      <c r="C91" s="204" t="s">
        <v>117</v>
      </c>
      <c r="D91" s="204" t="s">
        <v>118</v>
      </c>
      <c r="E91" s="205" t="s">
        <v>119</v>
      </c>
      <c r="F91" s="206" t="s">
        <v>120</v>
      </c>
      <c r="G91" s="207" t="s">
        <v>121</v>
      </c>
      <c r="H91" s="208">
        <v>0.171</v>
      </c>
      <c r="I91" s="209"/>
      <c r="J91" s="210">
        <f>ROUND(I91*H91,2)</f>
        <v>0</v>
      </c>
      <c r="K91" s="206" t="s">
        <v>122</v>
      </c>
      <c r="L91" s="44"/>
      <c r="M91" s="211" t="s">
        <v>19</v>
      </c>
      <c r="N91" s="212" t="s">
        <v>41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123</v>
      </c>
      <c r="AT91" s="215" t="s">
        <v>118</v>
      </c>
      <c r="AU91" s="215" t="s">
        <v>80</v>
      </c>
      <c r="AY91" s="17" t="s">
        <v>115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78</v>
      </c>
      <c r="BK91" s="216">
        <f>ROUND(I91*H91,2)</f>
        <v>0</v>
      </c>
      <c r="BL91" s="17" t="s">
        <v>123</v>
      </c>
      <c r="BM91" s="215" t="s">
        <v>124</v>
      </c>
    </row>
    <row r="92" spans="1:47" s="2" customFormat="1" ht="12">
      <c r="A92" s="38"/>
      <c r="B92" s="39"/>
      <c r="C92" s="40"/>
      <c r="D92" s="217" t="s">
        <v>125</v>
      </c>
      <c r="E92" s="40"/>
      <c r="F92" s="218" t="s">
        <v>126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125</v>
      </c>
      <c r="AU92" s="17" t="s">
        <v>80</v>
      </c>
    </row>
    <row r="93" spans="1:51" s="13" customFormat="1" ht="12">
      <c r="A93" s="13"/>
      <c r="B93" s="222"/>
      <c r="C93" s="223"/>
      <c r="D93" s="224" t="s">
        <v>127</v>
      </c>
      <c r="E93" s="225" t="s">
        <v>19</v>
      </c>
      <c r="F93" s="226" t="s">
        <v>128</v>
      </c>
      <c r="G93" s="223"/>
      <c r="H93" s="227">
        <v>0.158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127</v>
      </c>
      <c r="AU93" s="233" t="s">
        <v>80</v>
      </c>
      <c r="AV93" s="13" t="s">
        <v>80</v>
      </c>
      <c r="AW93" s="13" t="s">
        <v>32</v>
      </c>
      <c r="AX93" s="13" t="s">
        <v>70</v>
      </c>
      <c r="AY93" s="233" t="s">
        <v>115</v>
      </c>
    </row>
    <row r="94" spans="1:51" s="13" customFormat="1" ht="12">
      <c r="A94" s="13"/>
      <c r="B94" s="222"/>
      <c r="C94" s="223"/>
      <c r="D94" s="224" t="s">
        <v>127</v>
      </c>
      <c r="E94" s="225" t="s">
        <v>19</v>
      </c>
      <c r="F94" s="226" t="s">
        <v>129</v>
      </c>
      <c r="G94" s="223"/>
      <c r="H94" s="227">
        <v>0.013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127</v>
      </c>
      <c r="AU94" s="233" t="s">
        <v>80</v>
      </c>
      <c r="AV94" s="13" t="s">
        <v>80</v>
      </c>
      <c r="AW94" s="13" t="s">
        <v>32</v>
      </c>
      <c r="AX94" s="13" t="s">
        <v>70</v>
      </c>
      <c r="AY94" s="233" t="s">
        <v>115</v>
      </c>
    </row>
    <row r="95" spans="1:51" s="14" customFormat="1" ht="12">
      <c r="A95" s="14"/>
      <c r="B95" s="234"/>
      <c r="C95" s="235"/>
      <c r="D95" s="224" t="s">
        <v>127</v>
      </c>
      <c r="E95" s="236" t="s">
        <v>19</v>
      </c>
      <c r="F95" s="237" t="s">
        <v>130</v>
      </c>
      <c r="G95" s="235"/>
      <c r="H95" s="238">
        <v>0.171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127</v>
      </c>
      <c r="AU95" s="244" t="s">
        <v>80</v>
      </c>
      <c r="AV95" s="14" t="s">
        <v>123</v>
      </c>
      <c r="AW95" s="14" t="s">
        <v>32</v>
      </c>
      <c r="AX95" s="14" t="s">
        <v>78</v>
      </c>
      <c r="AY95" s="244" t="s">
        <v>115</v>
      </c>
    </row>
    <row r="96" spans="1:65" s="2" customFormat="1" ht="22.2" customHeight="1">
      <c r="A96" s="38"/>
      <c r="B96" s="39"/>
      <c r="C96" s="204" t="s">
        <v>8</v>
      </c>
      <c r="D96" s="204" t="s">
        <v>118</v>
      </c>
      <c r="E96" s="205" t="s">
        <v>131</v>
      </c>
      <c r="F96" s="206" t="s">
        <v>132</v>
      </c>
      <c r="G96" s="207" t="s">
        <v>133</v>
      </c>
      <c r="H96" s="208">
        <v>130</v>
      </c>
      <c r="I96" s="209"/>
      <c r="J96" s="210">
        <f>ROUND(I96*H96,2)</f>
        <v>0</v>
      </c>
      <c r="K96" s="206" t="s">
        <v>122</v>
      </c>
      <c r="L96" s="44"/>
      <c r="M96" s="211" t="s">
        <v>19</v>
      </c>
      <c r="N96" s="212" t="s">
        <v>41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123</v>
      </c>
      <c r="AT96" s="215" t="s">
        <v>118</v>
      </c>
      <c r="AU96" s="215" t="s">
        <v>80</v>
      </c>
      <c r="AY96" s="17" t="s">
        <v>115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78</v>
      </c>
      <c r="BK96" s="216">
        <f>ROUND(I96*H96,2)</f>
        <v>0</v>
      </c>
      <c r="BL96" s="17" t="s">
        <v>123</v>
      </c>
      <c r="BM96" s="215" t="s">
        <v>134</v>
      </c>
    </row>
    <row r="97" spans="1:47" s="2" customFormat="1" ht="12">
      <c r="A97" s="38"/>
      <c r="B97" s="39"/>
      <c r="C97" s="40"/>
      <c r="D97" s="217" t="s">
        <v>125</v>
      </c>
      <c r="E97" s="40"/>
      <c r="F97" s="218" t="s">
        <v>135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125</v>
      </c>
      <c r="AU97" s="17" t="s">
        <v>80</v>
      </c>
    </row>
    <row r="98" spans="1:51" s="13" customFormat="1" ht="12">
      <c r="A98" s="13"/>
      <c r="B98" s="222"/>
      <c r="C98" s="223"/>
      <c r="D98" s="224" t="s">
        <v>127</v>
      </c>
      <c r="E98" s="225" t="s">
        <v>19</v>
      </c>
      <c r="F98" s="226" t="s">
        <v>136</v>
      </c>
      <c r="G98" s="223"/>
      <c r="H98" s="227">
        <v>130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127</v>
      </c>
      <c r="AU98" s="233" t="s">
        <v>80</v>
      </c>
      <c r="AV98" s="13" t="s">
        <v>80</v>
      </c>
      <c r="AW98" s="13" t="s">
        <v>32</v>
      </c>
      <c r="AX98" s="13" t="s">
        <v>78</v>
      </c>
      <c r="AY98" s="233" t="s">
        <v>115</v>
      </c>
    </row>
    <row r="99" spans="1:65" s="2" customFormat="1" ht="14.4" customHeight="1">
      <c r="A99" s="38"/>
      <c r="B99" s="39"/>
      <c r="C99" s="204" t="s">
        <v>78</v>
      </c>
      <c r="D99" s="245" t="s">
        <v>118</v>
      </c>
      <c r="E99" s="205" t="s">
        <v>137</v>
      </c>
      <c r="F99" s="206" t="s">
        <v>138</v>
      </c>
      <c r="G99" s="207" t="s">
        <v>139</v>
      </c>
      <c r="H99" s="208">
        <v>17.7</v>
      </c>
      <c r="I99" s="209"/>
      <c r="J99" s="210">
        <f>ROUND(I99*H99,2)</f>
        <v>0</v>
      </c>
      <c r="K99" s="206" t="s">
        <v>122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123</v>
      </c>
      <c r="AT99" s="215" t="s">
        <v>118</v>
      </c>
      <c r="AU99" s="215" t="s">
        <v>80</v>
      </c>
      <c r="AY99" s="17" t="s">
        <v>115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123</v>
      </c>
      <c r="BM99" s="215" t="s">
        <v>140</v>
      </c>
    </row>
    <row r="100" spans="1:47" s="2" customFormat="1" ht="12">
      <c r="A100" s="38"/>
      <c r="B100" s="39"/>
      <c r="C100" s="40"/>
      <c r="D100" s="217" t="s">
        <v>125</v>
      </c>
      <c r="E100" s="40"/>
      <c r="F100" s="218" t="s">
        <v>141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125</v>
      </c>
      <c r="AU100" s="17" t="s">
        <v>80</v>
      </c>
    </row>
    <row r="101" spans="1:51" s="13" customFormat="1" ht="12">
      <c r="A101" s="13"/>
      <c r="B101" s="222"/>
      <c r="C101" s="223"/>
      <c r="D101" s="224" t="s">
        <v>127</v>
      </c>
      <c r="E101" s="225" t="s">
        <v>19</v>
      </c>
      <c r="F101" s="226" t="s">
        <v>142</v>
      </c>
      <c r="G101" s="223"/>
      <c r="H101" s="227">
        <v>17.7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127</v>
      </c>
      <c r="AU101" s="233" t="s">
        <v>80</v>
      </c>
      <c r="AV101" s="13" t="s">
        <v>80</v>
      </c>
      <c r="AW101" s="13" t="s">
        <v>32</v>
      </c>
      <c r="AX101" s="13" t="s">
        <v>78</v>
      </c>
      <c r="AY101" s="233" t="s">
        <v>115</v>
      </c>
    </row>
    <row r="102" spans="1:65" s="2" customFormat="1" ht="22.2" customHeight="1">
      <c r="A102" s="38"/>
      <c r="B102" s="39"/>
      <c r="C102" s="204" t="s">
        <v>143</v>
      </c>
      <c r="D102" s="204" t="s">
        <v>118</v>
      </c>
      <c r="E102" s="205" t="s">
        <v>144</v>
      </c>
      <c r="F102" s="206" t="s">
        <v>145</v>
      </c>
      <c r="G102" s="207" t="s">
        <v>139</v>
      </c>
      <c r="H102" s="208">
        <v>3</v>
      </c>
      <c r="I102" s="209"/>
      <c r="J102" s="210">
        <f>ROUND(I102*H102,2)</f>
        <v>0</v>
      </c>
      <c r="K102" s="206" t="s">
        <v>122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123</v>
      </c>
      <c r="AT102" s="215" t="s">
        <v>118</v>
      </c>
      <c r="AU102" s="215" t="s">
        <v>80</v>
      </c>
      <c r="AY102" s="17" t="s">
        <v>115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123</v>
      </c>
      <c r="BM102" s="215" t="s">
        <v>146</v>
      </c>
    </row>
    <row r="103" spans="1:47" s="2" customFormat="1" ht="12">
      <c r="A103" s="38"/>
      <c r="B103" s="39"/>
      <c r="C103" s="40"/>
      <c r="D103" s="217" t="s">
        <v>125</v>
      </c>
      <c r="E103" s="40"/>
      <c r="F103" s="218" t="s">
        <v>147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125</v>
      </c>
      <c r="AU103" s="17" t="s">
        <v>80</v>
      </c>
    </row>
    <row r="104" spans="1:51" s="13" customFormat="1" ht="12">
      <c r="A104" s="13"/>
      <c r="B104" s="222"/>
      <c r="C104" s="223"/>
      <c r="D104" s="224" t="s">
        <v>127</v>
      </c>
      <c r="E104" s="225" t="s">
        <v>19</v>
      </c>
      <c r="F104" s="226" t="s">
        <v>148</v>
      </c>
      <c r="G104" s="223"/>
      <c r="H104" s="227">
        <v>3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127</v>
      </c>
      <c r="AU104" s="233" t="s">
        <v>80</v>
      </c>
      <c r="AV104" s="13" t="s">
        <v>80</v>
      </c>
      <c r="AW104" s="13" t="s">
        <v>32</v>
      </c>
      <c r="AX104" s="13" t="s">
        <v>78</v>
      </c>
      <c r="AY104" s="233" t="s">
        <v>115</v>
      </c>
    </row>
    <row r="105" spans="1:65" s="2" customFormat="1" ht="22.2" customHeight="1">
      <c r="A105" s="38"/>
      <c r="B105" s="39"/>
      <c r="C105" s="204" t="s">
        <v>149</v>
      </c>
      <c r="D105" s="204" t="s">
        <v>118</v>
      </c>
      <c r="E105" s="205" t="s">
        <v>150</v>
      </c>
      <c r="F105" s="206" t="s">
        <v>151</v>
      </c>
      <c r="G105" s="207" t="s">
        <v>139</v>
      </c>
      <c r="H105" s="208">
        <v>145.775</v>
      </c>
      <c r="I105" s="209"/>
      <c r="J105" s="210">
        <f>ROUND(I105*H105,2)</f>
        <v>0</v>
      </c>
      <c r="K105" s="206" t="s">
        <v>122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123</v>
      </c>
      <c r="AT105" s="215" t="s">
        <v>118</v>
      </c>
      <c r="AU105" s="215" t="s">
        <v>80</v>
      </c>
      <c r="AY105" s="17" t="s">
        <v>115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123</v>
      </c>
      <c r="BM105" s="215" t="s">
        <v>152</v>
      </c>
    </row>
    <row r="106" spans="1:47" s="2" customFormat="1" ht="12">
      <c r="A106" s="38"/>
      <c r="B106" s="39"/>
      <c r="C106" s="40"/>
      <c r="D106" s="217" t="s">
        <v>125</v>
      </c>
      <c r="E106" s="40"/>
      <c r="F106" s="218" t="s">
        <v>153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125</v>
      </c>
      <c r="AU106" s="17" t="s">
        <v>80</v>
      </c>
    </row>
    <row r="107" spans="1:51" s="13" customFormat="1" ht="12">
      <c r="A107" s="13"/>
      <c r="B107" s="222"/>
      <c r="C107" s="223"/>
      <c r="D107" s="224" t="s">
        <v>127</v>
      </c>
      <c r="E107" s="225" t="s">
        <v>19</v>
      </c>
      <c r="F107" s="226" t="s">
        <v>154</v>
      </c>
      <c r="G107" s="223"/>
      <c r="H107" s="227">
        <v>21.175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127</v>
      </c>
      <c r="AU107" s="233" t="s">
        <v>80</v>
      </c>
      <c r="AV107" s="13" t="s">
        <v>80</v>
      </c>
      <c r="AW107" s="13" t="s">
        <v>32</v>
      </c>
      <c r="AX107" s="13" t="s">
        <v>70</v>
      </c>
      <c r="AY107" s="233" t="s">
        <v>115</v>
      </c>
    </row>
    <row r="108" spans="1:51" s="13" customFormat="1" ht="12">
      <c r="A108" s="13"/>
      <c r="B108" s="222"/>
      <c r="C108" s="223"/>
      <c r="D108" s="224" t="s">
        <v>127</v>
      </c>
      <c r="E108" s="225" t="s">
        <v>19</v>
      </c>
      <c r="F108" s="226" t="s">
        <v>155</v>
      </c>
      <c r="G108" s="223"/>
      <c r="H108" s="227">
        <v>53.1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127</v>
      </c>
      <c r="AU108" s="233" t="s">
        <v>80</v>
      </c>
      <c r="AV108" s="13" t="s">
        <v>80</v>
      </c>
      <c r="AW108" s="13" t="s">
        <v>32</v>
      </c>
      <c r="AX108" s="13" t="s">
        <v>70</v>
      </c>
      <c r="AY108" s="233" t="s">
        <v>115</v>
      </c>
    </row>
    <row r="109" spans="1:51" s="13" customFormat="1" ht="12">
      <c r="A109" s="13"/>
      <c r="B109" s="222"/>
      <c r="C109" s="223"/>
      <c r="D109" s="224" t="s">
        <v>127</v>
      </c>
      <c r="E109" s="225" t="s">
        <v>19</v>
      </c>
      <c r="F109" s="226" t="s">
        <v>156</v>
      </c>
      <c r="G109" s="223"/>
      <c r="H109" s="227">
        <v>42.9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127</v>
      </c>
      <c r="AU109" s="233" t="s">
        <v>80</v>
      </c>
      <c r="AV109" s="13" t="s">
        <v>80</v>
      </c>
      <c r="AW109" s="13" t="s">
        <v>32</v>
      </c>
      <c r="AX109" s="13" t="s">
        <v>70</v>
      </c>
      <c r="AY109" s="233" t="s">
        <v>115</v>
      </c>
    </row>
    <row r="110" spans="1:51" s="13" customFormat="1" ht="12">
      <c r="A110" s="13"/>
      <c r="B110" s="222"/>
      <c r="C110" s="223"/>
      <c r="D110" s="224" t="s">
        <v>127</v>
      </c>
      <c r="E110" s="225" t="s">
        <v>19</v>
      </c>
      <c r="F110" s="226" t="s">
        <v>157</v>
      </c>
      <c r="G110" s="223"/>
      <c r="H110" s="227">
        <v>28.6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127</v>
      </c>
      <c r="AU110" s="233" t="s">
        <v>80</v>
      </c>
      <c r="AV110" s="13" t="s">
        <v>80</v>
      </c>
      <c r="AW110" s="13" t="s">
        <v>32</v>
      </c>
      <c r="AX110" s="13" t="s">
        <v>70</v>
      </c>
      <c r="AY110" s="233" t="s">
        <v>115</v>
      </c>
    </row>
    <row r="111" spans="1:51" s="14" customFormat="1" ht="12">
      <c r="A111" s="14"/>
      <c r="B111" s="234"/>
      <c r="C111" s="235"/>
      <c r="D111" s="224" t="s">
        <v>127</v>
      </c>
      <c r="E111" s="236" t="s">
        <v>19</v>
      </c>
      <c r="F111" s="237" t="s">
        <v>130</v>
      </c>
      <c r="G111" s="235"/>
      <c r="H111" s="238">
        <v>145.775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127</v>
      </c>
      <c r="AU111" s="244" t="s">
        <v>80</v>
      </c>
      <c r="AV111" s="14" t="s">
        <v>123</v>
      </c>
      <c r="AW111" s="14" t="s">
        <v>32</v>
      </c>
      <c r="AX111" s="14" t="s">
        <v>78</v>
      </c>
      <c r="AY111" s="244" t="s">
        <v>115</v>
      </c>
    </row>
    <row r="112" spans="1:65" s="2" customFormat="1" ht="22.2" customHeight="1">
      <c r="A112" s="38"/>
      <c r="B112" s="39"/>
      <c r="C112" s="204" t="s">
        <v>158</v>
      </c>
      <c r="D112" s="204" t="s">
        <v>118</v>
      </c>
      <c r="E112" s="205" t="s">
        <v>159</v>
      </c>
      <c r="F112" s="206" t="s">
        <v>160</v>
      </c>
      <c r="G112" s="207" t="s">
        <v>139</v>
      </c>
      <c r="H112" s="208">
        <v>2.464</v>
      </c>
      <c r="I112" s="209"/>
      <c r="J112" s="210">
        <f>ROUND(I112*H112,2)</f>
        <v>0</v>
      </c>
      <c r="K112" s="206" t="s">
        <v>122</v>
      </c>
      <c r="L112" s="44"/>
      <c r="M112" s="211" t="s">
        <v>19</v>
      </c>
      <c r="N112" s="212" t="s">
        <v>41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123</v>
      </c>
      <c r="AT112" s="215" t="s">
        <v>118</v>
      </c>
      <c r="AU112" s="215" t="s">
        <v>80</v>
      </c>
      <c r="AY112" s="17" t="s">
        <v>115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78</v>
      </c>
      <c r="BK112" s="216">
        <f>ROUND(I112*H112,2)</f>
        <v>0</v>
      </c>
      <c r="BL112" s="17" t="s">
        <v>123</v>
      </c>
      <c r="BM112" s="215" t="s">
        <v>161</v>
      </c>
    </row>
    <row r="113" spans="1:47" s="2" customFormat="1" ht="12">
      <c r="A113" s="38"/>
      <c r="B113" s="39"/>
      <c r="C113" s="40"/>
      <c r="D113" s="217" t="s">
        <v>125</v>
      </c>
      <c r="E113" s="40"/>
      <c r="F113" s="218" t="s">
        <v>162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125</v>
      </c>
      <c r="AU113" s="17" t="s">
        <v>80</v>
      </c>
    </row>
    <row r="114" spans="1:51" s="13" customFormat="1" ht="12">
      <c r="A114" s="13"/>
      <c r="B114" s="222"/>
      <c r="C114" s="223"/>
      <c r="D114" s="224" t="s">
        <v>127</v>
      </c>
      <c r="E114" s="225" t="s">
        <v>19</v>
      </c>
      <c r="F114" s="226" t="s">
        <v>163</v>
      </c>
      <c r="G114" s="223"/>
      <c r="H114" s="227">
        <v>0.8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127</v>
      </c>
      <c r="AU114" s="233" t="s">
        <v>80</v>
      </c>
      <c r="AV114" s="13" t="s">
        <v>80</v>
      </c>
      <c r="AW114" s="13" t="s">
        <v>32</v>
      </c>
      <c r="AX114" s="13" t="s">
        <v>70</v>
      </c>
      <c r="AY114" s="233" t="s">
        <v>115</v>
      </c>
    </row>
    <row r="115" spans="1:51" s="13" customFormat="1" ht="12">
      <c r="A115" s="13"/>
      <c r="B115" s="222"/>
      <c r="C115" s="223"/>
      <c r="D115" s="224" t="s">
        <v>127</v>
      </c>
      <c r="E115" s="225" t="s">
        <v>19</v>
      </c>
      <c r="F115" s="226" t="s">
        <v>164</v>
      </c>
      <c r="G115" s="223"/>
      <c r="H115" s="227">
        <v>0.384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127</v>
      </c>
      <c r="AU115" s="233" t="s">
        <v>80</v>
      </c>
      <c r="AV115" s="13" t="s">
        <v>80</v>
      </c>
      <c r="AW115" s="13" t="s">
        <v>32</v>
      </c>
      <c r="AX115" s="13" t="s">
        <v>70</v>
      </c>
      <c r="AY115" s="233" t="s">
        <v>115</v>
      </c>
    </row>
    <row r="116" spans="1:51" s="13" customFormat="1" ht="12">
      <c r="A116" s="13"/>
      <c r="B116" s="222"/>
      <c r="C116" s="223"/>
      <c r="D116" s="224" t="s">
        <v>127</v>
      </c>
      <c r="E116" s="225" t="s">
        <v>19</v>
      </c>
      <c r="F116" s="226" t="s">
        <v>165</v>
      </c>
      <c r="G116" s="223"/>
      <c r="H116" s="227">
        <v>1.28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127</v>
      </c>
      <c r="AU116" s="233" t="s">
        <v>80</v>
      </c>
      <c r="AV116" s="13" t="s">
        <v>80</v>
      </c>
      <c r="AW116" s="13" t="s">
        <v>32</v>
      </c>
      <c r="AX116" s="13" t="s">
        <v>70</v>
      </c>
      <c r="AY116" s="233" t="s">
        <v>115</v>
      </c>
    </row>
    <row r="117" spans="1:51" s="14" customFormat="1" ht="12">
      <c r="A117" s="14"/>
      <c r="B117" s="234"/>
      <c r="C117" s="235"/>
      <c r="D117" s="224" t="s">
        <v>127</v>
      </c>
      <c r="E117" s="236" t="s">
        <v>19</v>
      </c>
      <c r="F117" s="237" t="s">
        <v>130</v>
      </c>
      <c r="G117" s="235"/>
      <c r="H117" s="238">
        <v>2.464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127</v>
      </c>
      <c r="AU117" s="244" t="s">
        <v>80</v>
      </c>
      <c r="AV117" s="14" t="s">
        <v>123</v>
      </c>
      <c r="AW117" s="14" t="s">
        <v>32</v>
      </c>
      <c r="AX117" s="14" t="s">
        <v>78</v>
      </c>
      <c r="AY117" s="244" t="s">
        <v>115</v>
      </c>
    </row>
    <row r="118" spans="1:65" s="2" customFormat="1" ht="14.4" customHeight="1">
      <c r="A118" s="38"/>
      <c r="B118" s="39"/>
      <c r="C118" s="204" t="s">
        <v>166</v>
      </c>
      <c r="D118" s="204" t="s">
        <v>118</v>
      </c>
      <c r="E118" s="205" t="s">
        <v>167</v>
      </c>
      <c r="F118" s="206" t="s">
        <v>168</v>
      </c>
      <c r="G118" s="207" t="s">
        <v>121</v>
      </c>
      <c r="H118" s="208">
        <v>0.171</v>
      </c>
      <c r="I118" s="209"/>
      <c r="J118" s="210">
        <f>ROUND(I118*H118,2)</f>
        <v>0</v>
      </c>
      <c r="K118" s="206" t="s">
        <v>122</v>
      </c>
      <c r="L118" s="44"/>
      <c r="M118" s="211" t="s">
        <v>19</v>
      </c>
      <c r="N118" s="212" t="s">
        <v>41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123</v>
      </c>
      <c r="AT118" s="215" t="s">
        <v>118</v>
      </c>
      <c r="AU118" s="215" t="s">
        <v>80</v>
      </c>
      <c r="AY118" s="17" t="s">
        <v>115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78</v>
      </c>
      <c r="BK118" s="216">
        <f>ROUND(I118*H118,2)</f>
        <v>0</v>
      </c>
      <c r="BL118" s="17" t="s">
        <v>123</v>
      </c>
      <c r="BM118" s="215" t="s">
        <v>169</v>
      </c>
    </row>
    <row r="119" spans="1:47" s="2" customFormat="1" ht="12">
      <c r="A119" s="38"/>
      <c r="B119" s="39"/>
      <c r="C119" s="40"/>
      <c r="D119" s="217" t="s">
        <v>125</v>
      </c>
      <c r="E119" s="40"/>
      <c r="F119" s="218" t="s">
        <v>170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125</v>
      </c>
      <c r="AU119" s="17" t="s">
        <v>80</v>
      </c>
    </row>
    <row r="120" spans="1:63" s="12" customFormat="1" ht="22.8" customHeight="1">
      <c r="A120" s="12"/>
      <c r="B120" s="188"/>
      <c r="C120" s="189"/>
      <c r="D120" s="190" t="s">
        <v>69</v>
      </c>
      <c r="E120" s="202" t="s">
        <v>158</v>
      </c>
      <c r="F120" s="202" t="s">
        <v>171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SUM(P121:P134)</f>
        <v>0</v>
      </c>
      <c r="Q120" s="196"/>
      <c r="R120" s="197">
        <f>SUM(R121:R134)</f>
        <v>0.0506688</v>
      </c>
      <c r="S120" s="196"/>
      <c r="T120" s="198">
        <f>SUM(T121:T134)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78</v>
      </c>
      <c r="AT120" s="200" t="s">
        <v>69</v>
      </c>
      <c r="AU120" s="200" t="s">
        <v>78</v>
      </c>
      <c r="AY120" s="199" t="s">
        <v>115</v>
      </c>
      <c r="BK120" s="201">
        <f>SUM(BK121:BK134)</f>
        <v>0</v>
      </c>
    </row>
    <row r="121" spans="1:65" s="2" customFormat="1" ht="34.8" customHeight="1">
      <c r="A121" s="38"/>
      <c r="B121" s="39"/>
      <c r="C121" s="204" t="s">
        <v>123</v>
      </c>
      <c r="D121" s="204" t="s">
        <v>118</v>
      </c>
      <c r="E121" s="205" t="s">
        <v>172</v>
      </c>
      <c r="F121" s="206" t="s">
        <v>173</v>
      </c>
      <c r="G121" s="207" t="s">
        <v>139</v>
      </c>
      <c r="H121" s="208">
        <v>1.33</v>
      </c>
      <c r="I121" s="209"/>
      <c r="J121" s="210">
        <f>ROUND(I121*H121,2)</f>
        <v>0</v>
      </c>
      <c r="K121" s="206" t="s">
        <v>122</v>
      </c>
      <c r="L121" s="44"/>
      <c r="M121" s="211" t="s">
        <v>19</v>
      </c>
      <c r="N121" s="212" t="s">
        <v>41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123</v>
      </c>
      <c r="AT121" s="215" t="s">
        <v>118</v>
      </c>
      <c r="AU121" s="215" t="s">
        <v>80</v>
      </c>
      <c r="AY121" s="17" t="s">
        <v>115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78</v>
      </c>
      <c r="BK121" s="216">
        <f>ROUND(I121*H121,2)</f>
        <v>0</v>
      </c>
      <c r="BL121" s="17" t="s">
        <v>123</v>
      </c>
      <c r="BM121" s="215" t="s">
        <v>174</v>
      </c>
    </row>
    <row r="122" spans="1:47" s="2" customFormat="1" ht="12">
      <c r="A122" s="38"/>
      <c r="B122" s="39"/>
      <c r="C122" s="40"/>
      <c r="D122" s="217" t="s">
        <v>125</v>
      </c>
      <c r="E122" s="40"/>
      <c r="F122" s="218" t="s">
        <v>175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125</v>
      </c>
      <c r="AU122" s="17" t="s">
        <v>80</v>
      </c>
    </row>
    <row r="123" spans="1:51" s="13" customFormat="1" ht="12">
      <c r="A123" s="13"/>
      <c r="B123" s="222"/>
      <c r="C123" s="223"/>
      <c r="D123" s="224" t="s">
        <v>127</v>
      </c>
      <c r="E123" s="225" t="s">
        <v>19</v>
      </c>
      <c r="F123" s="226" t="s">
        <v>176</v>
      </c>
      <c r="G123" s="223"/>
      <c r="H123" s="227">
        <v>0.49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127</v>
      </c>
      <c r="AU123" s="233" t="s">
        <v>80</v>
      </c>
      <c r="AV123" s="13" t="s">
        <v>80</v>
      </c>
      <c r="AW123" s="13" t="s">
        <v>32</v>
      </c>
      <c r="AX123" s="13" t="s">
        <v>70</v>
      </c>
      <c r="AY123" s="233" t="s">
        <v>115</v>
      </c>
    </row>
    <row r="124" spans="1:51" s="13" customFormat="1" ht="12">
      <c r="A124" s="13"/>
      <c r="B124" s="222"/>
      <c r="C124" s="223"/>
      <c r="D124" s="224" t="s">
        <v>127</v>
      </c>
      <c r="E124" s="225" t="s">
        <v>19</v>
      </c>
      <c r="F124" s="226" t="s">
        <v>177</v>
      </c>
      <c r="G124" s="223"/>
      <c r="H124" s="227">
        <v>0.448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127</v>
      </c>
      <c r="AU124" s="233" t="s">
        <v>80</v>
      </c>
      <c r="AV124" s="13" t="s">
        <v>80</v>
      </c>
      <c r="AW124" s="13" t="s">
        <v>32</v>
      </c>
      <c r="AX124" s="13" t="s">
        <v>70</v>
      </c>
      <c r="AY124" s="233" t="s">
        <v>115</v>
      </c>
    </row>
    <row r="125" spans="1:51" s="13" customFormat="1" ht="12">
      <c r="A125" s="13"/>
      <c r="B125" s="222"/>
      <c r="C125" s="223"/>
      <c r="D125" s="224" t="s">
        <v>127</v>
      </c>
      <c r="E125" s="225" t="s">
        <v>19</v>
      </c>
      <c r="F125" s="226" t="s">
        <v>178</v>
      </c>
      <c r="G125" s="223"/>
      <c r="H125" s="227">
        <v>0.392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127</v>
      </c>
      <c r="AU125" s="233" t="s">
        <v>80</v>
      </c>
      <c r="AV125" s="13" t="s">
        <v>80</v>
      </c>
      <c r="AW125" s="13" t="s">
        <v>32</v>
      </c>
      <c r="AX125" s="13" t="s">
        <v>70</v>
      </c>
      <c r="AY125" s="233" t="s">
        <v>115</v>
      </c>
    </row>
    <row r="126" spans="1:51" s="14" customFormat="1" ht="12">
      <c r="A126" s="14"/>
      <c r="B126" s="234"/>
      <c r="C126" s="235"/>
      <c r="D126" s="224" t="s">
        <v>127</v>
      </c>
      <c r="E126" s="236" t="s">
        <v>19</v>
      </c>
      <c r="F126" s="237" t="s">
        <v>130</v>
      </c>
      <c r="G126" s="235"/>
      <c r="H126" s="238">
        <v>1.33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127</v>
      </c>
      <c r="AU126" s="244" t="s">
        <v>80</v>
      </c>
      <c r="AV126" s="14" t="s">
        <v>123</v>
      </c>
      <c r="AW126" s="14" t="s">
        <v>32</v>
      </c>
      <c r="AX126" s="14" t="s">
        <v>78</v>
      </c>
      <c r="AY126" s="244" t="s">
        <v>115</v>
      </c>
    </row>
    <row r="127" spans="1:65" s="2" customFormat="1" ht="34.8" customHeight="1">
      <c r="A127" s="38"/>
      <c r="B127" s="39"/>
      <c r="C127" s="204" t="s">
        <v>179</v>
      </c>
      <c r="D127" s="204" t="s">
        <v>118</v>
      </c>
      <c r="E127" s="205" t="s">
        <v>180</v>
      </c>
      <c r="F127" s="206" t="s">
        <v>181</v>
      </c>
      <c r="G127" s="207" t="s">
        <v>133</v>
      </c>
      <c r="H127" s="208">
        <v>6.24</v>
      </c>
      <c r="I127" s="209"/>
      <c r="J127" s="210">
        <f>ROUND(I127*H127,2)</f>
        <v>0</v>
      </c>
      <c r="K127" s="206" t="s">
        <v>122</v>
      </c>
      <c r="L127" s="44"/>
      <c r="M127" s="211" t="s">
        <v>19</v>
      </c>
      <c r="N127" s="212" t="s">
        <v>41</v>
      </c>
      <c r="O127" s="84"/>
      <c r="P127" s="213">
        <f>O127*H127</f>
        <v>0</v>
      </c>
      <c r="Q127" s="213">
        <v>0.00726</v>
      </c>
      <c r="R127" s="213">
        <f>Q127*H127</f>
        <v>0.0453024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123</v>
      </c>
      <c r="AT127" s="215" t="s">
        <v>118</v>
      </c>
      <c r="AU127" s="215" t="s">
        <v>80</v>
      </c>
      <c r="AY127" s="17" t="s">
        <v>115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78</v>
      </c>
      <c r="BK127" s="216">
        <f>ROUND(I127*H127,2)</f>
        <v>0</v>
      </c>
      <c r="BL127" s="17" t="s">
        <v>123</v>
      </c>
      <c r="BM127" s="215" t="s">
        <v>182</v>
      </c>
    </row>
    <row r="128" spans="1:47" s="2" customFormat="1" ht="12">
      <c r="A128" s="38"/>
      <c r="B128" s="39"/>
      <c r="C128" s="40"/>
      <c r="D128" s="217" t="s">
        <v>125</v>
      </c>
      <c r="E128" s="40"/>
      <c r="F128" s="218" t="s">
        <v>183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125</v>
      </c>
      <c r="AU128" s="17" t="s">
        <v>80</v>
      </c>
    </row>
    <row r="129" spans="1:51" s="13" customFormat="1" ht="12">
      <c r="A129" s="13"/>
      <c r="B129" s="222"/>
      <c r="C129" s="223"/>
      <c r="D129" s="224" t="s">
        <v>127</v>
      </c>
      <c r="E129" s="225" t="s">
        <v>19</v>
      </c>
      <c r="F129" s="226" t="s">
        <v>184</v>
      </c>
      <c r="G129" s="223"/>
      <c r="H129" s="227">
        <v>1.92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127</v>
      </c>
      <c r="AU129" s="233" t="s">
        <v>80</v>
      </c>
      <c r="AV129" s="13" t="s">
        <v>80</v>
      </c>
      <c r="AW129" s="13" t="s">
        <v>32</v>
      </c>
      <c r="AX129" s="13" t="s">
        <v>70</v>
      </c>
      <c r="AY129" s="233" t="s">
        <v>115</v>
      </c>
    </row>
    <row r="130" spans="1:51" s="13" customFormat="1" ht="12">
      <c r="A130" s="13"/>
      <c r="B130" s="222"/>
      <c r="C130" s="223"/>
      <c r="D130" s="224" t="s">
        <v>127</v>
      </c>
      <c r="E130" s="225" t="s">
        <v>19</v>
      </c>
      <c r="F130" s="226" t="s">
        <v>185</v>
      </c>
      <c r="G130" s="223"/>
      <c r="H130" s="227">
        <v>3.6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127</v>
      </c>
      <c r="AU130" s="233" t="s">
        <v>80</v>
      </c>
      <c r="AV130" s="13" t="s">
        <v>80</v>
      </c>
      <c r="AW130" s="13" t="s">
        <v>32</v>
      </c>
      <c r="AX130" s="13" t="s">
        <v>70</v>
      </c>
      <c r="AY130" s="233" t="s">
        <v>115</v>
      </c>
    </row>
    <row r="131" spans="1:51" s="13" customFormat="1" ht="12">
      <c r="A131" s="13"/>
      <c r="B131" s="222"/>
      <c r="C131" s="223"/>
      <c r="D131" s="224" t="s">
        <v>127</v>
      </c>
      <c r="E131" s="225" t="s">
        <v>19</v>
      </c>
      <c r="F131" s="226" t="s">
        <v>186</v>
      </c>
      <c r="G131" s="223"/>
      <c r="H131" s="227">
        <v>0.72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127</v>
      </c>
      <c r="AU131" s="233" t="s">
        <v>80</v>
      </c>
      <c r="AV131" s="13" t="s">
        <v>80</v>
      </c>
      <c r="AW131" s="13" t="s">
        <v>32</v>
      </c>
      <c r="AX131" s="13" t="s">
        <v>70</v>
      </c>
      <c r="AY131" s="233" t="s">
        <v>115</v>
      </c>
    </row>
    <row r="132" spans="1:51" s="14" customFormat="1" ht="12">
      <c r="A132" s="14"/>
      <c r="B132" s="234"/>
      <c r="C132" s="235"/>
      <c r="D132" s="224" t="s">
        <v>127</v>
      </c>
      <c r="E132" s="236" t="s">
        <v>19</v>
      </c>
      <c r="F132" s="237" t="s">
        <v>130</v>
      </c>
      <c r="G132" s="235"/>
      <c r="H132" s="238">
        <v>6.24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127</v>
      </c>
      <c r="AU132" s="244" t="s">
        <v>80</v>
      </c>
      <c r="AV132" s="14" t="s">
        <v>123</v>
      </c>
      <c r="AW132" s="14" t="s">
        <v>32</v>
      </c>
      <c r="AX132" s="14" t="s">
        <v>78</v>
      </c>
      <c r="AY132" s="244" t="s">
        <v>115</v>
      </c>
    </row>
    <row r="133" spans="1:65" s="2" customFormat="1" ht="34.8" customHeight="1">
      <c r="A133" s="38"/>
      <c r="B133" s="39"/>
      <c r="C133" s="204" t="s">
        <v>187</v>
      </c>
      <c r="D133" s="204" t="s">
        <v>118</v>
      </c>
      <c r="E133" s="205" t="s">
        <v>188</v>
      </c>
      <c r="F133" s="206" t="s">
        <v>189</v>
      </c>
      <c r="G133" s="207" t="s">
        <v>133</v>
      </c>
      <c r="H133" s="208">
        <v>6.24</v>
      </c>
      <c r="I133" s="209"/>
      <c r="J133" s="210">
        <f>ROUND(I133*H133,2)</f>
        <v>0</v>
      </c>
      <c r="K133" s="206" t="s">
        <v>122</v>
      </c>
      <c r="L133" s="44"/>
      <c r="M133" s="211" t="s">
        <v>19</v>
      </c>
      <c r="N133" s="212" t="s">
        <v>41</v>
      </c>
      <c r="O133" s="84"/>
      <c r="P133" s="213">
        <f>O133*H133</f>
        <v>0</v>
      </c>
      <c r="Q133" s="213">
        <v>0.00086</v>
      </c>
      <c r="R133" s="213">
        <f>Q133*H133</f>
        <v>0.0053664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123</v>
      </c>
      <c r="AT133" s="215" t="s">
        <v>118</v>
      </c>
      <c r="AU133" s="215" t="s">
        <v>80</v>
      </c>
      <c r="AY133" s="17" t="s">
        <v>115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78</v>
      </c>
      <c r="BK133" s="216">
        <f>ROUND(I133*H133,2)</f>
        <v>0</v>
      </c>
      <c r="BL133" s="17" t="s">
        <v>123</v>
      </c>
      <c r="BM133" s="215" t="s">
        <v>190</v>
      </c>
    </row>
    <row r="134" spans="1:47" s="2" customFormat="1" ht="12">
      <c r="A134" s="38"/>
      <c r="B134" s="39"/>
      <c r="C134" s="40"/>
      <c r="D134" s="217" t="s">
        <v>125</v>
      </c>
      <c r="E134" s="40"/>
      <c r="F134" s="218" t="s">
        <v>191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125</v>
      </c>
      <c r="AU134" s="17" t="s">
        <v>80</v>
      </c>
    </row>
    <row r="135" spans="1:63" s="12" customFormat="1" ht="22.8" customHeight="1">
      <c r="A135" s="12"/>
      <c r="B135" s="188"/>
      <c r="C135" s="189"/>
      <c r="D135" s="190" t="s">
        <v>69</v>
      </c>
      <c r="E135" s="202" t="s">
        <v>123</v>
      </c>
      <c r="F135" s="202" t="s">
        <v>192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SUM(P136:P142)</f>
        <v>0</v>
      </c>
      <c r="Q135" s="196"/>
      <c r="R135" s="197">
        <f>SUM(R136:R142)</f>
        <v>2.0058143999999998</v>
      </c>
      <c r="S135" s="196"/>
      <c r="T135" s="198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9" t="s">
        <v>78</v>
      </c>
      <c r="AT135" s="200" t="s">
        <v>69</v>
      </c>
      <c r="AU135" s="200" t="s">
        <v>78</v>
      </c>
      <c r="AY135" s="199" t="s">
        <v>115</v>
      </c>
      <c r="BK135" s="201">
        <f>SUM(BK136:BK142)</f>
        <v>0</v>
      </c>
    </row>
    <row r="136" spans="1:65" s="2" customFormat="1" ht="14.4" customHeight="1">
      <c r="A136" s="38"/>
      <c r="B136" s="39"/>
      <c r="C136" s="204" t="s">
        <v>193</v>
      </c>
      <c r="D136" s="204" t="s">
        <v>118</v>
      </c>
      <c r="E136" s="205" t="s">
        <v>194</v>
      </c>
      <c r="F136" s="206" t="s">
        <v>195</v>
      </c>
      <c r="G136" s="207" t="s">
        <v>133</v>
      </c>
      <c r="H136" s="208">
        <v>2.96</v>
      </c>
      <c r="I136" s="209"/>
      <c r="J136" s="210">
        <f>ROUND(I136*H136,2)</f>
        <v>0</v>
      </c>
      <c r="K136" s="206" t="s">
        <v>122</v>
      </c>
      <c r="L136" s="44"/>
      <c r="M136" s="211" t="s">
        <v>19</v>
      </c>
      <c r="N136" s="212" t="s">
        <v>41</v>
      </c>
      <c r="O136" s="84"/>
      <c r="P136" s="213">
        <f>O136*H136</f>
        <v>0</v>
      </c>
      <c r="Q136" s="213">
        <v>0.21252</v>
      </c>
      <c r="R136" s="213">
        <f>Q136*H136</f>
        <v>0.6290591999999999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123</v>
      </c>
      <c r="AT136" s="215" t="s">
        <v>118</v>
      </c>
      <c r="AU136" s="215" t="s">
        <v>80</v>
      </c>
      <c r="AY136" s="17" t="s">
        <v>115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78</v>
      </c>
      <c r="BK136" s="216">
        <f>ROUND(I136*H136,2)</f>
        <v>0</v>
      </c>
      <c r="BL136" s="17" t="s">
        <v>123</v>
      </c>
      <c r="BM136" s="215" t="s">
        <v>196</v>
      </c>
    </row>
    <row r="137" spans="1:47" s="2" customFormat="1" ht="12">
      <c r="A137" s="38"/>
      <c r="B137" s="39"/>
      <c r="C137" s="40"/>
      <c r="D137" s="217" t="s">
        <v>125</v>
      </c>
      <c r="E137" s="40"/>
      <c r="F137" s="218" t="s">
        <v>197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125</v>
      </c>
      <c r="AU137" s="17" t="s">
        <v>80</v>
      </c>
    </row>
    <row r="138" spans="1:51" s="13" customFormat="1" ht="12">
      <c r="A138" s="13"/>
      <c r="B138" s="222"/>
      <c r="C138" s="223"/>
      <c r="D138" s="224" t="s">
        <v>127</v>
      </c>
      <c r="E138" s="225" t="s">
        <v>19</v>
      </c>
      <c r="F138" s="226" t="s">
        <v>198</v>
      </c>
      <c r="G138" s="223"/>
      <c r="H138" s="227">
        <v>2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127</v>
      </c>
      <c r="AU138" s="233" t="s">
        <v>80</v>
      </c>
      <c r="AV138" s="13" t="s">
        <v>80</v>
      </c>
      <c r="AW138" s="13" t="s">
        <v>32</v>
      </c>
      <c r="AX138" s="13" t="s">
        <v>70</v>
      </c>
      <c r="AY138" s="233" t="s">
        <v>115</v>
      </c>
    </row>
    <row r="139" spans="1:51" s="13" customFormat="1" ht="12">
      <c r="A139" s="13"/>
      <c r="B139" s="222"/>
      <c r="C139" s="223"/>
      <c r="D139" s="224" t="s">
        <v>127</v>
      </c>
      <c r="E139" s="225" t="s">
        <v>19</v>
      </c>
      <c r="F139" s="226" t="s">
        <v>199</v>
      </c>
      <c r="G139" s="223"/>
      <c r="H139" s="227">
        <v>0.96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127</v>
      </c>
      <c r="AU139" s="233" t="s">
        <v>80</v>
      </c>
      <c r="AV139" s="13" t="s">
        <v>80</v>
      </c>
      <c r="AW139" s="13" t="s">
        <v>32</v>
      </c>
      <c r="AX139" s="13" t="s">
        <v>70</v>
      </c>
      <c r="AY139" s="233" t="s">
        <v>115</v>
      </c>
    </row>
    <row r="140" spans="1:51" s="14" customFormat="1" ht="12">
      <c r="A140" s="14"/>
      <c r="B140" s="234"/>
      <c r="C140" s="235"/>
      <c r="D140" s="224" t="s">
        <v>127</v>
      </c>
      <c r="E140" s="236" t="s">
        <v>19</v>
      </c>
      <c r="F140" s="237" t="s">
        <v>130</v>
      </c>
      <c r="G140" s="235"/>
      <c r="H140" s="238">
        <v>2.96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127</v>
      </c>
      <c r="AU140" s="244" t="s">
        <v>80</v>
      </c>
      <c r="AV140" s="14" t="s">
        <v>123</v>
      </c>
      <c r="AW140" s="14" t="s">
        <v>32</v>
      </c>
      <c r="AX140" s="14" t="s">
        <v>78</v>
      </c>
      <c r="AY140" s="244" t="s">
        <v>115</v>
      </c>
    </row>
    <row r="141" spans="1:65" s="2" customFormat="1" ht="22.2" customHeight="1">
      <c r="A141" s="38"/>
      <c r="B141" s="39"/>
      <c r="C141" s="204" t="s">
        <v>200</v>
      </c>
      <c r="D141" s="204" t="s">
        <v>118</v>
      </c>
      <c r="E141" s="205" t="s">
        <v>201</v>
      </c>
      <c r="F141" s="206" t="s">
        <v>202</v>
      </c>
      <c r="G141" s="207" t="s">
        <v>133</v>
      </c>
      <c r="H141" s="208">
        <v>2.96</v>
      </c>
      <c r="I141" s="209"/>
      <c r="J141" s="210">
        <f>ROUND(I141*H141,2)</f>
        <v>0</v>
      </c>
      <c r="K141" s="206" t="s">
        <v>122</v>
      </c>
      <c r="L141" s="44"/>
      <c r="M141" s="211" t="s">
        <v>19</v>
      </c>
      <c r="N141" s="212" t="s">
        <v>41</v>
      </c>
      <c r="O141" s="84"/>
      <c r="P141" s="213">
        <f>O141*H141</f>
        <v>0</v>
      </c>
      <c r="Q141" s="213">
        <v>0.46512</v>
      </c>
      <c r="R141" s="213">
        <f>Q141*H141</f>
        <v>1.3767551999999998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123</v>
      </c>
      <c r="AT141" s="215" t="s">
        <v>118</v>
      </c>
      <c r="AU141" s="215" t="s">
        <v>80</v>
      </c>
      <c r="AY141" s="17" t="s">
        <v>115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78</v>
      </c>
      <c r="BK141" s="216">
        <f>ROUND(I141*H141,2)</f>
        <v>0</v>
      </c>
      <c r="BL141" s="17" t="s">
        <v>123</v>
      </c>
      <c r="BM141" s="215" t="s">
        <v>203</v>
      </c>
    </row>
    <row r="142" spans="1:47" s="2" customFormat="1" ht="12">
      <c r="A142" s="38"/>
      <c r="B142" s="39"/>
      <c r="C142" s="40"/>
      <c r="D142" s="217" t="s">
        <v>125</v>
      </c>
      <c r="E142" s="40"/>
      <c r="F142" s="218" t="s">
        <v>204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125</v>
      </c>
      <c r="AU142" s="17" t="s">
        <v>80</v>
      </c>
    </row>
    <row r="143" spans="1:63" s="12" customFormat="1" ht="22.8" customHeight="1">
      <c r="A143" s="12"/>
      <c r="B143" s="188"/>
      <c r="C143" s="189"/>
      <c r="D143" s="190" t="s">
        <v>69</v>
      </c>
      <c r="E143" s="202" t="s">
        <v>200</v>
      </c>
      <c r="F143" s="202" t="s">
        <v>205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SUM(P144:P146)</f>
        <v>0</v>
      </c>
      <c r="Q143" s="196"/>
      <c r="R143" s="197">
        <f>SUM(R144:R146)</f>
        <v>0</v>
      </c>
      <c r="S143" s="196"/>
      <c r="T143" s="198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78</v>
      </c>
      <c r="AT143" s="200" t="s">
        <v>69</v>
      </c>
      <c r="AU143" s="200" t="s">
        <v>78</v>
      </c>
      <c r="AY143" s="199" t="s">
        <v>115</v>
      </c>
      <c r="BK143" s="201">
        <f>SUM(BK144:BK146)</f>
        <v>0</v>
      </c>
    </row>
    <row r="144" spans="1:65" s="2" customFormat="1" ht="14.4" customHeight="1">
      <c r="A144" s="38"/>
      <c r="B144" s="39"/>
      <c r="C144" s="204" t="s">
        <v>80</v>
      </c>
      <c r="D144" s="246" t="s">
        <v>118</v>
      </c>
      <c r="E144" s="205" t="s">
        <v>206</v>
      </c>
      <c r="F144" s="206" t="s">
        <v>207</v>
      </c>
      <c r="G144" s="207" t="s">
        <v>139</v>
      </c>
      <c r="H144" s="208">
        <v>0.141</v>
      </c>
      <c r="I144" s="209"/>
      <c r="J144" s="210">
        <f>ROUND(I144*H144,2)</f>
        <v>0</v>
      </c>
      <c r="K144" s="206" t="s">
        <v>122</v>
      </c>
      <c r="L144" s="44"/>
      <c r="M144" s="211" t="s">
        <v>19</v>
      </c>
      <c r="N144" s="212" t="s">
        <v>41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123</v>
      </c>
      <c r="AT144" s="215" t="s">
        <v>118</v>
      </c>
      <c r="AU144" s="215" t="s">
        <v>80</v>
      </c>
      <c r="AY144" s="17" t="s">
        <v>115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78</v>
      </c>
      <c r="BK144" s="216">
        <f>ROUND(I144*H144,2)</f>
        <v>0</v>
      </c>
      <c r="BL144" s="17" t="s">
        <v>123</v>
      </c>
      <c r="BM144" s="215" t="s">
        <v>208</v>
      </c>
    </row>
    <row r="145" spans="1:47" s="2" customFormat="1" ht="12">
      <c r="A145" s="38"/>
      <c r="B145" s="39"/>
      <c r="C145" s="40"/>
      <c r="D145" s="217" t="s">
        <v>125</v>
      </c>
      <c r="E145" s="40"/>
      <c r="F145" s="218" t="s">
        <v>209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125</v>
      </c>
      <c r="AU145" s="17" t="s">
        <v>80</v>
      </c>
    </row>
    <row r="146" spans="1:51" s="13" customFormat="1" ht="12">
      <c r="A146" s="13"/>
      <c r="B146" s="222"/>
      <c r="C146" s="223"/>
      <c r="D146" s="224" t="s">
        <v>127</v>
      </c>
      <c r="E146" s="225" t="s">
        <v>19</v>
      </c>
      <c r="F146" s="226" t="s">
        <v>210</v>
      </c>
      <c r="G146" s="223"/>
      <c r="H146" s="227">
        <v>0.141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127</v>
      </c>
      <c r="AU146" s="233" t="s">
        <v>80</v>
      </c>
      <c r="AV146" s="13" t="s">
        <v>80</v>
      </c>
      <c r="AW146" s="13" t="s">
        <v>32</v>
      </c>
      <c r="AX146" s="13" t="s">
        <v>78</v>
      </c>
      <c r="AY146" s="233" t="s">
        <v>115</v>
      </c>
    </row>
    <row r="147" spans="1:63" s="12" customFormat="1" ht="22.8" customHeight="1">
      <c r="A147" s="12"/>
      <c r="B147" s="188"/>
      <c r="C147" s="189"/>
      <c r="D147" s="190" t="s">
        <v>69</v>
      </c>
      <c r="E147" s="202" t="s">
        <v>211</v>
      </c>
      <c r="F147" s="202" t="s">
        <v>212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SUM(P148:P158)</f>
        <v>0</v>
      </c>
      <c r="Q147" s="196"/>
      <c r="R147" s="197">
        <f>SUM(R148:R158)</f>
        <v>0.03995510000000001</v>
      </c>
      <c r="S147" s="196"/>
      <c r="T147" s="198">
        <f>SUM(T148:T158)</f>
        <v>3.2545100000000002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78</v>
      </c>
      <c r="AT147" s="200" t="s">
        <v>69</v>
      </c>
      <c r="AU147" s="200" t="s">
        <v>78</v>
      </c>
      <c r="AY147" s="199" t="s">
        <v>115</v>
      </c>
      <c r="BK147" s="201">
        <f>SUM(BK148:BK158)</f>
        <v>0</v>
      </c>
    </row>
    <row r="148" spans="1:65" s="2" customFormat="1" ht="14.4" customHeight="1">
      <c r="A148" s="38"/>
      <c r="B148" s="39"/>
      <c r="C148" s="247" t="s">
        <v>211</v>
      </c>
      <c r="D148" s="247" t="s">
        <v>213</v>
      </c>
      <c r="E148" s="248" t="s">
        <v>214</v>
      </c>
      <c r="F148" s="249" t="s">
        <v>215</v>
      </c>
      <c r="G148" s="250" t="s">
        <v>216</v>
      </c>
      <c r="H148" s="251">
        <v>0.035</v>
      </c>
      <c r="I148" s="252"/>
      <c r="J148" s="253">
        <f>ROUND(I148*H148,2)</f>
        <v>0</v>
      </c>
      <c r="K148" s="249" t="s">
        <v>122</v>
      </c>
      <c r="L148" s="254"/>
      <c r="M148" s="255" t="s">
        <v>19</v>
      </c>
      <c r="N148" s="256" t="s">
        <v>41</v>
      </c>
      <c r="O148" s="84"/>
      <c r="P148" s="213">
        <f>O148*H148</f>
        <v>0</v>
      </c>
      <c r="Q148" s="213">
        <v>1</v>
      </c>
      <c r="R148" s="213">
        <f>Q148*H148</f>
        <v>0.035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200</v>
      </c>
      <c r="AT148" s="215" t="s">
        <v>213</v>
      </c>
      <c r="AU148" s="215" t="s">
        <v>80</v>
      </c>
      <c r="AY148" s="17" t="s">
        <v>115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78</v>
      </c>
      <c r="BK148" s="216">
        <f>ROUND(I148*H148,2)</f>
        <v>0</v>
      </c>
      <c r="BL148" s="17" t="s">
        <v>123</v>
      </c>
      <c r="BM148" s="215" t="s">
        <v>217</v>
      </c>
    </row>
    <row r="149" spans="1:47" s="2" customFormat="1" ht="12">
      <c r="A149" s="38"/>
      <c r="B149" s="39"/>
      <c r="C149" s="40"/>
      <c r="D149" s="224" t="s">
        <v>218</v>
      </c>
      <c r="E149" s="40"/>
      <c r="F149" s="257" t="s">
        <v>219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218</v>
      </c>
      <c r="AU149" s="17" t="s">
        <v>80</v>
      </c>
    </row>
    <row r="150" spans="1:51" s="13" customFormat="1" ht="12">
      <c r="A150" s="13"/>
      <c r="B150" s="222"/>
      <c r="C150" s="223"/>
      <c r="D150" s="224" t="s">
        <v>127</v>
      </c>
      <c r="E150" s="225" t="s">
        <v>19</v>
      </c>
      <c r="F150" s="226" t="s">
        <v>220</v>
      </c>
      <c r="G150" s="223"/>
      <c r="H150" s="227">
        <v>0.035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127</v>
      </c>
      <c r="AU150" s="233" t="s">
        <v>80</v>
      </c>
      <c r="AV150" s="13" t="s">
        <v>80</v>
      </c>
      <c r="AW150" s="13" t="s">
        <v>32</v>
      </c>
      <c r="AX150" s="13" t="s">
        <v>78</v>
      </c>
      <c r="AY150" s="233" t="s">
        <v>115</v>
      </c>
    </row>
    <row r="151" spans="1:65" s="2" customFormat="1" ht="22.2" customHeight="1">
      <c r="A151" s="38"/>
      <c r="B151" s="39"/>
      <c r="C151" s="204" t="s">
        <v>221</v>
      </c>
      <c r="D151" s="204" t="s">
        <v>118</v>
      </c>
      <c r="E151" s="205" t="s">
        <v>222</v>
      </c>
      <c r="F151" s="206" t="s">
        <v>223</v>
      </c>
      <c r="G151" s="207" t="s">
        <v>224</v>
      </c>
      <c r="H151" s="208">
        <v>20</v>
      </c>
      <c r="I151" s="209"/>
      <c r="J151" s="210">
        <f>ROUND(I151*H151,2)</f>
        <v>0</v>
      </c>
      <c r="K151" s="206" t="s">
        <v>122</v>
      </c>
      <c r="L151" s="44"/>
      <c r="M151" s="211" t="s">
        <v>19</v>
      </c>
      <c r="N151" s="212" t="s">
        <v>41</v>
      </c>
      <c r="O151" s="84"/>
      <c r="P151" s="213">
        <f>O151*H151</f>
        <v>0</v>
      </c>
      <c r="Q151" s="213">
        <v>0.00015</v>
      </c>
      <c r="R151" s="213">
        <f>Q151*H151</f>
        <v>0.0029999999999999996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123</v>
      </c>
      <c r="AT151" s="215" t="s">
        <v>118</v>
      </c>
      <c r="AU151" s="215" t="s">
        <v>80</v>
      </c>
      <c r="AY151" s="17" t="s">
        <v>115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78</v>
      </c>
      <c r="BK151" s="216">
        <f>ROUND(I151*H151,2)</f>
        <v>0</v>
      </c>
      <c r="BL151" s="17" t="s">
        <v>123</v>
      </c>
      <c r="BM151" s="215" t="s">
        <v>225</v>
      </c>
    </row>
    <row r="152" spans="1:47" s="2" customFormat="1" ht="12">
      <c r="A152" s="38"/>
      <c r="B152" s="39"/>
      <c r="C152" s="40"/>
      <c r="D152" s="217" t="s">
        <v>125</v>
      </c>
      <c r="E152" s="40"/>
      <c r="F152" s="218" t="s">
        <v>226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125</v>
      </c>
      <c r="AU152" s="17" t="s">
        <v>80</v>
      </c>
    </row>
    <row r="153" spans="1:65" s="2" customFormat="1" ht="30" customHeight="1">
      <c r="A153" s="38"/>
      <c r="B153" s="39"/>
      <c r="C153" s="204" t="s">
        <v>227</v>
      </c>
      <c r="D153" s="204" t="s">
        <v>118</v>
      </c>
      <c r="E153" s="205" t="s">
        <v>228</v>
      </c>
      <c r="F153" s="206" t="s">
        <v>229</v>
      </c>
      <c r="G153" s="207" t="s">
        <v>139</v>
      </c>
      <c r="H153" s="208">
        <v>1.33</v>
      </c>
      <c r="I153" s="209"/>
      <c r="J153" s="210">
        <f>ROUND(I153*H153,2)</f>
        <v>0</v>
      </c>
      <c r="K153" s="206" t="s">
        <v>122</v>
      </c>
      <c r="L153" s="44"/>
      <c r="M153" s="211" t="s">
        <v>19</v>
      </c>
      <c r="N153" s="212" t="s">
        <v>41</v>
      </c>
      <c r="O153" s="84"/>
      <c r="P153" s="213">
        <f>O153*H153</f>
        <v>0</v>
      </c>
      <c r="Q153" s="213">
        <v>0.00147</v>
      </c>
      <c r="R153" s="213">
        <f>Q153*H153</f>
        <v>0.0019551</v>
      </c>
      <c r="S153" s="213">
        <v>2.447</v>
      </c>
      <c r="T153" s="214">
        <f>S153*H153</f>
        <v>3.2545100000000002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123</v>
      </c>
      <c r="AT153" s="215" t="s">
        <v>118</v>
      </c>
      <c r="AU153" s="215" t="s">
        <v>80</v>
      </c>
      <c r="AY153" s="17" t="s">
        <v>115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78</v>
      </c>
      <c r="BK153" s="216">
        <f>ROUND(I153*H153,2)</f>
        <v>0</v>
      </c>
      <c r="BL153" s="17" t="s">
        <v>123</v>
      </c>
      <c r="BM153" s="215" t="s">
        <v>230</v>
      </c>
    </row>
    <row r="154" spans="1:47" s="2" customFormat="1" ht="12">
      <c r="A154" s="38"/>
      <c r="B154" s="39"/>
      <c r="C154" s="40"/>
      <c r="D154" s="217" t="s">
        <v>125</v>
      </c>
      <c r="E154" s="40"/>
      <c r="F154" s="218" t="s">
        <v>231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125</v>
      </c>
      <c r="AU154" s="17" t="s">
        <v>80</v>
      </c>
    </row>
    <row r="155" spans="1:51" s="13" customFormat="1" ht="12">
      <c r="A155" s="13"/>
      <c r="B155" s="222"/>
      <c r="C155" s="223"/>
      <c r="D155" s="224" t="s">
        <v>127</v>
      </c>
      <c r="E155" s="225" t="s">
        <v>19</v>
      </c>
      <c r="F155" s="226" t="s">
        <v>176</v>
      </c>
      <c r="G155" s="223"/>
      <c r="H155" s="227">
        <v>0.49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127</v>
      </c>
      <c r="AU155" s="233" t="s">
        <v>80</v>
      </c>
      <c r="AV155" s="13" t="s">
        <v>80</v>
      </c>
      <c r="AW155" s="13" t="s">
        <v>32</v>
      </c>
      <c r="AX155" s="13" t="s">
        <v>70</v>
      </c>
      <c r="AY155" s="233" t="s">
        <v>115</v>
      </c>
    </row>
    <row r="156" spans="1:51" s="13" customFormat="1" ht="12">
      <c r="A156" s="13"/>
      <c r="B156" s="222"/>
      <c r="C156" s="223"/>
      <c r="D156" s="224" t="s">
        <v>127</v>
      </c>
      <c r="E156" s="225" t="s">
        <v>19</v>
      </c>
      <c r="F156" s="226" t="s">
        <v>177</v>
      </c>
      <c r="G156" s="223"/>
      <c r="H156" s="227">
        <v>0.448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127</v>
      </c>
      <c r="AU156" s="233" t="s">
        <v>80</v>
      </c>
      <c r="AV156" s="13" t="s">
        <v>80</v>
      </c>
      <c r="AW156" s="13" t="s">
        <v>32</v>
      </c>
      <c r="AX156" s="13" t="s">
        <v>70</v>
      </c>
      <c r="AY156" s="233" t="s">
        <v>115</v>
      </c>
    </row>
    <row r="157" spans="1:51" s="13" customFormat="1" ht="12">
      <c r="A157" s="13"/>
      <c r="B157" s="222"/>
      <c r="C157" s="223"/>
      <c r="D157" s="224" t="s">
        <v>127</v>
      </c>
      <c r="E157" s="225" t="s">
        <v>19</v>
      </c>
      <c r="F157" s="226" t="s">
        <v>178</v>
      </c>
      <c r="G157" s="223"/>
      <c r="H157" s="227">
        <v>0.392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127</v>
      </c>
      <c r="AU157" s="233" t="s">
        <v>80</v>
      </c>
      <c r="AV157" s="13" t="s">
        <v>80</v>
      </c>
      <c r="AW157" s="13" t="s">
        <v>32</v>
      </c>
      <c r="AX157" s="13" t="s">
        <v>70</v>
      </c>
      <c r="AY157" s="233" t="s">
        <v>115</v>
      </c>
    </row>
    <row r="158" spans="1:51" s="14" customFormat="1" ht="12">
      <c r="A158" s="14"/>
      <c r="B158" s="234"/>
      <c r="C158" s="235"/>
      <c r="D158" s="224" t="s">
        <v>127</v>
      </c>
      <c r="E158" s="236" t="s">
        <v>19</v>
      </c>
      <c r="F158" s="237" t="s">
        <v>130</v>
      </c>
      <c r="G158" s="235"/>
      <c r="H158" s="238">
        <v>1.33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127</v>
      </c>
      <c r="AU158" s="244" t="s">
        <v>80</v>
      </c>
      <c r="AV158" s="14" t="s">
        <v>123</v>
      </c>
      <c r="AW158" s="14" t="s">
        <v>32</v>
      </c>
      <c r="AX158" s="14" t="s">
        <v>78</v>
      </c>
      <c r="AY158" s="244" t="s">
        <v>115</v>
      </c>
    </row>
    <row r="159" spans="1:63" s="12" customFormat="1" ht="22.8" customHeight="1">
      <c r="A159" s="12"/>
      <c r="B159" s="188"/>
      <c r="C159" s="189"/>
      <c r="D159" s="190" t="s">
        <v>69</v>
      </c>
      <c r="E159" s="202" t="s">
        <v>232</v>
      </c>
      <c r="F159" s="202" t="s">
        <v>233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SUM(P160:P161)</f>
        <v>0</v>
      </c>
      <c r="Q159" s="196"/>
      <c r="R159" s="197">
        <f>SUM(R160:R161)</f>
        <v>0</v>
      </c>
      <c r="S159" s="196"/>
      <c r="T159" s="198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9" t="s">
        <v>78</v>
      </c>
      <c r="AT159" s="200" t="s">
        <v>69</v>
      </c>
      <c r="AU159" s="200" t="s">
        <v>78</v>
      </c>
      <c r="AY159" s="199" t="s">
        <v>115</v>
      </c>
      <c r="BK159" s="201">
        <f>SUM(BK160:BK161)</f>
        <v>0</v>
      </c>
    </row>
    <row r="160" spans="1:65" s="2" customFormat="1" ht="14.4" customHeight="1">
      <c r="A160" s="38"/>
      <c r="B160" s="39"/>
      <c r="C160" s="204" t="s">
        <v>234</v>
      </c>
      <c r="D160" s="204" t="s">
        <v>118</v>
      </c>
      <c r="E160" s="205" t="s">
        <v>235</v>
      </c>
      <c r="F160" s="206" t="s">
        <v>236</v>
      </c>
      <c r="G160" s="207" t="s">
        <v>216</v>
      </c>
      <c r="H160" s="208">
        <v>2.096</v>
      </c>
      <c r="I160" s="209"/>
      <c r="J160" s="210">
        <f>ROUND(I160*H160,2)</f>
        <v>0</v>
      </c>
      <c r="K160" s="206" t="s">
        <v>122</v>
      </c>
      <c r="L160" s="44"/>
      <c r="M160" s="211" t="s">
        <v>19</v>
      </c>
      <c r="N160" s="212" t="s">
        <v>41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123</v>
      </c>
      <c r="AT160" s="215" t="s">
        <v>118</v>
      </c>
      <c r="AU160" s="215" t="s">
        <v>80</v>
      </c>
      <c r="AY160" s="17" t="s">
        <v>115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78</v>
      </c>
      <c r="BK160" s="216">
        <f>ROUND(I160*H160,2)</f>
        <v>0</v>
      </c>
      <c r="BL160" s="17" t="s">
        <v>123</v>
      </c>
      <c r="BM160" s="215" t="s">
        <v>237</v>
      </c>
    </row>
    <row r="161" spans="1:47" s="2" customFormat="1" ht="12">
      <c r="A161" s="38"/>
      <c r="B161" s="39"/>
      <c r="C161" s="40"/>
      <c r="D161" s="217" t="s">
        <v>125</v>
      </c>
      <c r="E161" s="40"/>
      <c r="F161" s="218" t="s">
        <v>238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125</v>
      </c>
      <c r="AU161" s="17" t="s">
        <v>80</v>
      </c>
    </row>
    <row r="162" spans="1:63" s="12" customFormat="1" ht="25.9" customHeight="1">
      <c r="A162" s="12"/>
      <c r="B162" s="188"/>
      <c r="C162" s="189"/>
      <c r="D162" s="190" t="s">
        <v>69</v>
      </c>
      <c r="E162" s="191" t="s">
        <v>239</v>
      </c>
      <c r="F162" s="191" t="s">
        <v>240</v>
      </c>
      <c r="G162" s="189"/>
      <c r="H162" s="189"/>
      <c r="I162" s="192"/>
      <c r="J162" s="193">
        <f>BK162</f>
        <v>0</v>
      </c>
      <c r="K162" s="189"/>
      <c r="L162" s="194"/>
      <c r="M162" s="195"/>
      <c r="N162" s="196"/>
      <c r="O162" s="196"/>
      <c r="P162" s="197">
        <f>P163</f>
        <v>0</v>
      </c>
      <c r="Q162" s="196"/>
      <c r="R162" s="197">
        <f>R163</f>
        <v>0</v>
      </c>
      <c r="S162" s="196"/>
      <c r="T162" s="198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123</v>
      </c>
      <c r="AT162" s="200" t="s">
        <v>69</v>
      </c>
      <c r="AU162" s="200" t="s">
        <v>70</v>
      </c>
      <c r="AY162" s="199" t="s">
        <v>115</v>
      </c>
      <c r="BK162" s="201">
        <f>BK163</f>
        <v>0</v>
      </c>
    </row>
    <row r="163" spans="1:63" s="12" customFormat="1" ht="22.8" customHeight="1">
      <c r="A163" s="12"/>
      <c r="B163" s="188"/>
      <c r="C163" s="189"/>
      <c r="D163" s="190" t="s">
        <v>69</v>
      </c>
      <c r="E163" s="202" t="s">
        <v>241</v>
      </c>
      <c r="F163" s="202" t="s">
        <v>242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SUM(P164:P171)</f>
        <v>0</v>
      </c>
      <c r="Q163" s="196"/>
      <c r="R163" s="197">
        <f>SUM(R164:R171)</f>
        <v>0</v>
      </c>
      <c r="S163" s="196"/>
      <c r="T163" s="198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9" t="s">
        <v>123</v>
      </c>
      <c r="AT163" s="200" t="s">
        <v>69</v>
      </c>
      <c r="AU163" s="200" t="s">
        <v>78</v>
      </c>
      <c r="AY163" s="199" t="s">
        <v>115</v>
      </c>
      <c r="BK163" s="201">
        <f>SUM(BK164:BK171)</f>
        <v>0</v>
      </c>
    </row>
    <row r="164" spans="1:65" s="2" customFormat="1" ht="22.2" customHeight="1">
      <c r="A164" s="38"/>
      <c r="B164" s="39"/>
      <c r="C164" s="204" t="s">
        <v>243</v>
      </c>
      <c r="D164" s="204" t="s">
        <v>118</v>
      </c>
      <c r="E164" s="205" t="s">
        <v>244</v>
      </c>
      <c r="F164" s="206" t="s">
        <v>245</v>
      </c>
      <c r="G164" s="207" t="s">
        <v>133</v>
      </c>
      <c r="H164" s="208">
        <v>130</v>
      </c>
      <c r="I164" s="209"/>
      <c r="J164" s="210">
        <f>ROUND(I164*H164,2)</f>
        <v>0</v>
      </c>
      <c r="K164" s="206" t="s">
        <v>19</v>
      </c>
      <c r="L164" s="44"/>
      <c r="M164" s="211" t="s">
        <v>19</v>
      </c>
      <c r="N164" s="212" t="s">
        <v>41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246</v>
      </c>
      <c r="AT164" s="215" t="s">
        <v>118</v>
      </c>
      <c r="AU164" s="215" t="s">
        <v>80</v>
      </c>
      <c r="AY164" s="17" t="s">
        <v>115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78</v>
      </c>
      <c r="BK164" s="216">
        <f>ROUND(I164*H164,2)</f>
        <v>0</v>
      </c>
      <c r="BL164" s="17" t="s">
        <v>246</v>
      </c>
      <c r="BM164" s="215" t="s">
        <v>247</v>
      </c>
    </row>
    <row r="165" spans="1:65" s="2" customFormat="1" ht="30.6" customHeight="1">
      <c r="A165" s="38"/>
      <c r="B165" s="39"/>
      <c r="C165" s="204" t="s">
        <v>248</v>
      </c>
      <c r="D165" s="204" t="s">
        <v>118</v>
      </c>
      <c r="E165" s="205" t="s">
        <v>249</v>
      </c>
      <c r="F165" s="206" t="s">
        <v>250</v>
      </c>
      <c r="G165" s="207" t="s">
        <v>121</v>
      </c>
      <c r="H165" s="208">
        <v>0.171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41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246</v>
      </c>
      <c r="AT165" s="215" t="s">
        <v>118</v>
      </c>
      <c r="AU165" s="215" t="s">
        <v>80</v>
      </c>
      <c r="AY165" s="17" t="s">
        <v>115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78</v>
      </c>
      <c r="BK165" s="216">
        <f>ROUND(I165*H165,2)</f>
        <v>0</v>
      </c>
      <c r="BL165" s="17" t="s">
        <v>246</v>
      </c>
      <c r="BM165" s="215" t="s">
        <v>251</v>
      </c>
    </row>
    <row r="166" spans="1:65" s="2" customFormat="1" ht="22.2" customHeight="1">
      <c r="A166" s="38"/>
      <c r="B166" s="39"/>
      <c r="C166" s="204" t="s">
        <v>252</v>
      </c>
      <c r="D166" s="204" t="s">
        <v>118</v>
      </c>
      <c r="E166" s="205" t="s">
        <v>253</v>
      </c>
      <c r="F166" s="206" t="s">
        <v>254</v>
      </c>
      <c r="G166" s="207" t="s">
        <v>216</v>
      </c>
      <c r="H166" s="208">
        <v>2.926</v>
      </c>
      <c r="I166" s="209"/>
      <c r="J166" s="210">
        <f>ROUND(I166*H166,2)</f>
        <v>0</v>
      </c>
      <c r="K166" s="206" t="s">
        <v>19</v>
      </c>
      <c r="L166" s="44"/>
      <c r="M166" s="211" t="s">
        <v>19</v>
      </c>
      <c r="N166" s="212" t="s">
        <v>41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246</v>
      </c>
      <c r="AT166" s="215" t="s">
        <v>118</v>
      </c>
      <c r="AU166" s="215" t="s">
        <v>80</v>
      </c>
      <c r="AY166" s="17" t="s">
        <v>115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78</v>
      </c>
      <c r="BK166" s="216">
        <f>ROUND(I166*H166,2)</f>
        <v>0</v>
      </c>
      <c r="BL166" s="17" t="s">
        <v>246</v>
      </c>
      <c r="BM166" s="215" t="s">
        <v>255</v>
      </c>
    </row>
    <row r="167" spans="1:47" s="2" customFormat="1" ht="12">
      <c r="A167" s="38"/>
      <c r="B167" s="39"/>
      <c r="C167" s="40"/>
      <c r="D167" s="224" t="s">
        <v>218</v>
      </c>
      <c r="E167" s="40"/>
      <c r="F167" s="257" t="s">
        <v>256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218</v>
      </c>
      <c r="AU167" s="17" t="s">
        <v>80</v>
      </c>
    </row>
    <row r="168" spans="1:51" s="13" customFormat="1" ht="12">
      <c r="A168" s="13"/>
      <c r="B168" s="222"/>
      <c r="C168" s="223"/>
      <c r="D168" s="224" t="s">
        <v>127</v>
      </c>
      <c r="E168" s="225" t="s">
        <v>19</v>
      </c>
      <c r="F168" s="226" t="s">
        <v>257</v>
      </c>
      <c r="G168" s="223"/>
      <c r="H168" s="227">
        <v>2.926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127</v>
      </c>
      <c r="AU168" s="233" t="s">
        <v>80</v>
      </c>
      <c r="AV168" s="13" t="s">
        <v>80</v>
      </c>
      <c r="AW168" s="13" t="s">
        <v>32</v>
      </c>
      <c r="AX168" s="13" t="s">
        <v>78</v>
      </c>
      <c r="AY168" s="233" t="s">
        <v>115</v>
      </c>
    </row>
    <row r="169" spans="1:65" s="2" customFormat="1" ht="22.2" customHeight="1">
      <c r="A169" s="38"/>
      <c r="B169" s="39"/>
      <c r="C169" s="204" t="s">
        <v>7</v>
      </c>
      <c r="D169" s="204" t="s">
        <v>118</v>
      </c>
      <c r="E169" s="205" t="s">
        <v>258</v>
      </c>
      <c r="F169" s="206" t="s">
        <v>259</v>
      </c>
      <c r="G169" s="207" t="s">
        <v>139</v>
      </c>
      <c r="H169" s="208">
        <v>168.939</v>
      </c>
      <c r="I169" s="209"/>
      <c r="J169" s="210">
        <f>ROUND(I169*H169,2)</f>
        <v>0</v>
      </c>
      <c r="K169" s="206" t="s">
        <v>19</v>
      </c>
      <c r="L169" s="44"/>
      <c r="M169" s="211" t="s">
        <v>19</v>
      </c>
      <c r="N169" s="212" t="s">
        <v>41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246</v>
      </c>
      <c r="AT169" s="215" t="s">
        <v>118</v>
      </c>
      <c r="AU169" s="215" t="s">
        <v>80</v>
      </c>
      <c r="AY169" s="17" t="s">
        <v>115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78</v>
      </c>
      <c r="BK169" s="216">
        <f>ROUND(I169*H169,2)</f>
        <v>0</v>
      </c>
      <c r="BL169" s="17" t="s">
        <v>246</v>
      </c>
      <c r="BM169" s="215" t="s">
        <v>260</v>
      </c>
    </row>
    <row r="170" spans="1:47" s="2" customFormat="1" ht="12">
      <c r="A170" s="38"/>
      <c r="B170" s="39"/>
      <c r="C170" s="40"/>
      <c r="D170" s="224" t="s">
        <v>218</v>
      </c>
      <c r="E170" s="40"/>
      <c r="F170" s="257" t="s">
        <v>261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218</v>
      </c>
      <c r="AU170" s="17" t="s">
        <v>80</v>
      </c>
    </row>
    <row r="171" spans="1:51" s="13" customFormat="1" ht="12">
      <c r="A171" s="13"/>
      <c r="B171" s="222"/>
      <c r="C171" s="223"/>
      <c r="D171" s="224" t="s">
        <v>127</v>
      </c>
      <c r="E171" s="225" t="s">
        <v>19</v>
      </c>
      <c r="F171" s="226" t="s">
        <v>262</v>
      </c>
      <c r="G171" s="223"/>
      <c r="H171" s="227">
        <v>168.939</v>
      </c>
      <c r="I171" s="228"/>
      <c r="J171" s="223"/>
      <c r="K171" s="223"/>
      <c r="L171" s="229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127</v>
      </c>
      <c r="AU171" s="233" t="s">
        <v>80</v>
      </c>
      <c r="AV171" s="13" t="s">
        <v>80</v>
      </c>
      <c r="AW171" s="13" t="s">
        <v>32</v>
      </c>
      <c r="AX171" s="13" t="s">
        <v>78</v>
      </c>
      <c r="AY171" s="233" t="s">
        <v>115</v>
      </c>
    </row>
    <row r="172" spans="1:31" s="2" customFormat="1" ht="6.95" customHeight="1">
      <c r="A172" s="38"/>
      <c r="B172" s="59"/>
      <c r="C172" s="60"/>
      <c r="D172" s="60"/>
      <c r="E172" s="60"/>
      <c r="F172" s="60"/>
      <c r="G172" s="60"/>
      <c r="H172" s="60"/>
      <c r="I172" s="60"/>
      <c r="J172" s="60"/>
      <c r="K172" s="60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87:K17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111103313"/>
    <hyperlink ref="F97" r:id="rId2" display="https://podminky.urs.cz/item/CS_URS_2022_02/111203201"/>
    <hyperlink ref="F100" r:id="rId3" display="https://podminky.urs.cz/item/CS_URS_2022_02/122411101"/>
    <hyperlink ref="F103" r:id="rId4" display="https://podminky.urs.cz/item/CS_URS_2022_02/125703302"/>
    <hyperlink ref="F106" r:id="rId5" display="https://podminky.urs.cz/item/CS_URS_2022_02/125703303"/>
    <hyperlink ref="F113" r:id="rId6" display="https://podminky.urs.cz/item/CS_URS_2022_02/132351101"/>
    <hyperlink ref="F119" r:id="rId7" display="https://podminky.urs.cz/item/CS_URS_2022_02/185803106"/>
    <hyperlink ref="F122" r:id="rId8" display="https://podminky.urs.cz/item/CS_URS_2022_02/321311115"/>
    <hyperlink ref="F128" r:id="rId9" display="https://podminky.urs.cz/item/CS_URS_2022_02/321351010"/>
    <hyperlink ref="F134" r:id="rId10" display="https://podminky.urs.cz/item/CS_URS_2022_02/321352010"/>
    <hyperlink ref="F137" r:id="rId11" display="https://podminky.urs.cz/item/CS_URS_2022_02/451571111"/>
    <hyperlink ref="F142" r:id="rId12" display="https://podminky.urs.cz/item/CS_URS_2022_02/465513328"/>
    <hyperlink ref="F145" r:id="rId13" display="https://podminky.urs.cz/item/CS_URS_2022_02/899623151"/>
    <hyperlink ref="F152" r:id="rId14" display="https://podminky.urs.cz/item/CS_URS_2022_02/953943122"/>
    <hyperlink ref="F154" r:id="rId15" display="https://podminky.urs.cz/item/CS_URS_2022_02/960111221"/>
    <hyperlink ref="F161" r:id="rId16" display="https://podminky.urs.cz/item/CS_URS_2022_02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84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Česká Třebová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5. 10. 2022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ROUND((SUM(BE83:BE108)),2)</f>
        <v>0</v>
      </c>
      <c r="G33" s="38"/>
      <c r="H33" s="38"/>
      <c r="I33" s="148">
        <v>0.21</v>
      </c>
      <c r="J33" s="147">
        <f>ROUND(((SUM(BE83:BE108))*I33),2)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ROUND((SUM(BF83:BF108)),2)</f>
        <v>0</v>
      </c>
      <c r="G34" s="38"/>
      <c r="H34" s="38"/>
      <c r="I34" s="148">
        <v>0.15</v>
      </c>
      <c r="J34" s="147">
        <f>ROUND(((SUM(BF83:BF108))*I34),2)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Česká Třebová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 2 - 1120000083-11201000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5. 10. 2022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-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88</v>
      </c>
      <c r="D57" s="162"/>
      <c r="E57" s="162"/>
      <c r="F57" s="162"/>
      <c r="G57" s="162"/>
      <c r="H57" s="162"/>
      <c r="I57" s="162"/>
      <c r="J57" s="163" t="s">
        <v>89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5"/>
      <c r="C60" s="166"/>
      <c r="D60" s="167" t="s">
        <v>91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98</v>
      </c>
      <c r="E62" s="168"/>
      <c r="F62" s="168"/>
      <c r="G62" s="168"/>
      <c r="H62" s="168"/>
      <c r="I62" s="168"/>
      <c r="J62" s="169">
        <f>J102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99</v>
      </c>
      <c r="E63" s="174"/>
      <c r="F63" s="174"/>
      <c r="G63" s="174"/>
      <c r="H63" s="174"/>
      <c r="I63" s="174"/>
      <c r="J63" s="175">
        <f>J103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100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Česká Třebová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2 - 1120000083-11201000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5. 10. 2022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 -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101</v>
      </c>
      <c r="D82" s="180" t="s">
        <v>55</v>
      </c>
      <c r="E82" s="180" t="s">
        <v>51</v>
      </c>
      <c r="F82" s="180" t="s">
        <v>52</v>
      </c>
      <c r="G82" s="180" t="s">
        <v>102</v>
      </c>
      <c r="H82" s="180" t="s">
        <v>103</v>
      </c>
      <c r="I82" s="180" t="s">
        <v>104</v>
      </c>
      <c r="J82" s="180" t="s">
        <v>89</v>
      </c>
      <c r="K82" s="181" t="s">
        <v>105</v>
      </c>
      <c r="L82" s="182"/>
      <c r="M82" s="92" t="s">
        <v>19</v>
      </c>
      <c r="N82" s="93" t="s">
        <v>40</v>
      </c>
      <c r="O82" s="93" t="s">
        <v>106</v>
      </c>
      <c r="P82" s="93" t="s">
        <v>107</v>
      </c>
      <c r="Q82" s="93" t="s">
        <v>108</v>
      </c>
      <c r="R82" s="93" t="s">
        <v>109</v>
      </c>
      <c r="S82" s="93" t="s">
        <v>110</v>
      </c>
      <c r="T82" s="94" t="s">
        <v>111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112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P84+P102</f>
        <v>0</v>
      </c>
      <c r="Q83" s="96"/>
      <c r="R83" s="185">
        <f>R84+R102</f>
        <v>0</v>
      </c>
      <c r="S83" s="96"/>
      <c r="T83" s="186">
        <f>T84+T102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90</v>
      </c>
      <c r="BK83" s="187">
        <f>BK84+BK102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113</v>
      </c>
      <c r="F84" s="191" t="s">
        <v>114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115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116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SUM(P86:P101)</f>
        <v>0</v>
      </c>
      <c r="Q85" s="196"/>
      <c r="R85" s="197">
        <f>SUM(R86:R101)</f>
        <v>0</v>
      </c>
      <c r="S85" s="196"/>
      <c r="T85" s="198">
        <f>SUM(T86:T101)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115</v>
      </c>
      <c r="BK85" s="201">
        <f>SUM(BK86:BK101)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118</v>
      </c>
      <c r="E86" s="205" t="s">
        <v>119</v>
      </c>
      <c r="F86" s="206" t="s">
        <v>120</v>
      </c>
      <c r="G86" s="207" t="s">
        <v>121</v>
      </c>
      <c r="H86" s="208">
        <v>0.125</v>
      </c>
      <c r="I86" s="209"/>
      <c r="J86" s="210">
        <f>ROUND(I86*H86,2)</f>
        <v>0</v>
      </c>
      <c r="K86" s="206" t="s">
        <v>122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123</v>
      </c>
      <c r="AT86" s="215" t="s">
        <v>118</v>
      </c>
      <c r="AU86" s="215" t="s">
        <v>80</v>
      </c>
      <c r="AY86" s="17" t="s">
        <v>115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123</v>
      </c>
      <c r="BM86" s="215" t="s">
        <v>264</v>
      </c>
    </row>
    <row r="87" spans="1:47" s="2" customFormat="1" ht="12">
      <c r="A87" s="38"/>
      <c r="B87" s="39"/>
      <c r="C87" s="40"/>
      <c r="D87" s="217" t="s">
        <v>125</v>
      </c>
      <c r="E87" s="40"/>
      <c r="F87" s="218" t="s">
        <v>126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125</v>
      </c>
      <c r="AU87" s="17" t="s">
        <v>80</v>
      </c>
    </row>
    <row r="88" spans="1:51" s="13" customFormat="1" ht="12">
      <c r="A88" s="13"/>
      <c r="B88" s="222"/>
      <c r="C88" s="223"/>
      <c r="D88" s="224" t="s">
        <v>127</v>
      </c>
      <c r="E88" s="225" t="s">
        <v>19</v>
      </c>
      <c r="F88" s="226" t="s">
        <v>265</v>
      </c>
      <c r="G88" s="223"/>
      <c r="H88" s="227">
        <v>0.125</v>
      </c>
      <c r="I88" s="228"/>
      <c r="J88" s="223"/>
      <c r="K88" s="223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127</v>
      </c>
      <c r="AU88" s="233" t="s">
        <v>80</v>
      </c>
      <c r="AV88" s="13" t="s">
        <v>80</v>
      </c>
      <c r="AW88" s="13" t="s">
        <v>32</v>
      </c>
      <c r="AX88" s="13" t="s">
        <v>78</v>
      </c>
      <c r="AY88" s="233" t="s">
        <v>115</v>
      </c>
    </row>
    <row r="89" spans="1:65" s="2" customFormat="1" ht="22.2" customHeight="1">
      <c r="A89" s="38"/>
      <c r="B89" s="39"/>
      <c r="C89" s="204" t="s">
        <v>80</v>
      </c>
      <c r="D89" s="204" t="s">
        <v>118</v>
      </c>
      <c r="E89" s="205" t="s">
        <v>131</v>
      </c>
      <c r="F89" s="206" t="s">
        <v>132</v>
      </c>
      <c r="G89" s="207" t="s">
        <v>133</v>
      </c>
      <c r="H89" s="208">
        <v>95</v>
      </c>
      <c r="I89" s="209"/>
      <c r="J89" s="210">
        <f>ROUND(I89*H89,2)</f>
        <v>0</v>
      </c>
      <c r="K89" s="206" t="s">
        <v>122</v>
      </c>
      <c r="L89" s="44"/>
      <c r="M89" s="211" t="s">
        <v>19</v>
      </c>
      <c r="N89" s="212" t="s">
        <v>41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123</v>
      </c>
      <c r="AT89" s="215" t="s">
        <v>118</v>
      </c>
      <c r="AU89" s="215" t="s">
        <v>80</v>
      </c>
      <c r="AY89" s="17" t="s">
        <v>115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78</v>
      </c>
      <c r="BK89" s="216">
        <f>ROUND(I89*H89,2)</f>
        <v>0</v>
      </c>
      <c r="BL89" s="17" t="s">
        <v>123</v>
      </c>
      <c r="BM89" s="215" t="s">
        <v>266</v>
      </c>
    </row>
    <row r="90" spans="1:47" s="2" customFormat="1" ht="12">
      <c r="A90" s="38"/>
      <c r="B90" s="39"/>
      <c r="C90" s="40"/>
      <c r="D90" s="217" t="s">
        <v>125</v>
      </c>
      <c r="E90" s="40"/>
      <c r="F90" s="218" t="s">
        <v>135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125</v>
      </c>
      <c r="AU90" s="17" t="s">
        <v>80</v>
      </c>
    </row>
    <row r="91" spans="1:51" s="13" customFormat="1" ht="12">
      <c r="A91" s="13"/>
      <c r="B91" s="222"/>
      <c r="C91" s="223"/>
      <c r="D91" s="224" t="s">
        <v>127</v>
      </c>
      <c r="E91" s="225" t="s">
        <v>19</v>
      </c>
      <c r="F91" s="226" t="s">
        <v>267</v>
      </c>
      <c r="G91" s="223"/>
      <c r="H91" s="227">
        <v>95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127</v>
      </c>
      <c r="AU91" s="233" t="s">
        <v>80</v>
      </c>
      <c r="AV91" s="13" t="s">
        <v>80</v>
      </c>
      <c r="AW91" s="13" t="s">
        <v>32</v>
      </c>
      <c r="AX91" s="13" t="s">
        <v>78</v>
      </c>
      <c r="AY91" s="233" t="s">
        <v>115</v>
      </c>
    </row>
    <row r="92" spans="1:65" s="2" customFormat="1" ht="22.2" customHeight="1">
      <c r="A92" s="38"/>
      <c r="B92" s="39"/>
      <c r="C92" s="204" t="s">
        <v>158</v>
      </c>
      <c r="D92" s="204" t="s">
        <v>118</v>
      </c>
      <c r="E92" s="205" t="s">
        <v>150</v>
      </c>
      <c r="F92" s="206" t="s">
        <v>151</v>
      </c>
      <c r="G92" s="207" t="s">
        <v>139</v>
      </c>
      <c r="H92" s="208">
        <v>138.8</v>
      </c>
      <c r="I92" s="209"/>
      <c r="J92" s="210">
        <f>ROUND(I92*H92,2)</f>
        <v>0</v>
      </c>
      <c r="K92" s="206" t="s">
        <v>122</v>
      </c>
      <c r="L92" s="44"/>
      <c r="M92" s="211" t="s">
        <v>19</v>
      </c>
      <c r="N92" s="212" t="s">
        <v>41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123</v>
      </c>
      <c r="AT92" s="215" t="s">
        <v>118</v>
      </c>
      <c r="AU92" s="215" t="s">
        <v>80</v>
      </c>
      <c r="AY92" s="17" t="s">
        <v>115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78</v>
      </c>
      <c r="BK92" s="216">
        <f>ROUND(I92*H92,2)</f>
        <v>0</v>
      </c>
      <c r="BL92" s="17" t="s">
        <v>123</v>
      </c>
      <c r="BM92" s="215" t="s">
        <v>268</v>
      </c>
    </row>
    <row r="93" spans="1:47" s="2" customFormat="1" ht="12">
      <c r="A93" s="38"/>
      <c r="B93" s="39"/>
      <c r="C93" s="40"/>
      <c r="D93" s="217" t="s">
        <v>125</v>
      </c>
      <c r="E93" s="40"/>
      <c r="F93" s="218" t="s">
        <v>153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125</v>
      </c>
      <c r="AU93" s="17" t="s">
        <v>80</v>
      </c>
    </row>
    <row r="94" spans="1:51" s="13" customFormat="1" ht="12">
      <c r="A94" s="13"/>
      <c r="B94" s="222"/>
      <c r="C94" s="223"/>
      <c r="D94" s="224" t="s">
        <v>127</v>
      </c>
      <c r="E94" s="225" t="s">
        <v>19</v>
      </c>
      <c r="F94" s="226" t="s">
        <v>269</v>
      </c>
      <c r="G94" s="223"/>
      <c r="H94" s="227">
        <v>16.25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127</v>
      </c>
      <c r="AU94" s="233" t="s">
        <v>80</v>
      </c>
      <c r="AV94" s="13" t="s">
        <v>80</v>
      </c>
      <c r="AW94" s="13" t="s">
        <v>32</v>
      </c>
      <c r="AX94" s="13" t="s">
        <v>70</v>
      </c>
      <c r="AY94" s="233" t="s">
        <v>115</v>
      </c>
    </row>
    <row r="95" spans="1:51" s="13" customFormat="1" ht="12">
      <c r="A95" s="13"/>
      <c r="B95" s="222"/>
      <c r="C95" s="223"/>
      <c r="D95" s="224" t="s">
        <v>127</v>
      </c>
      <c r="E95" s="225" t="s">
        <v>19</v>
      </c>
      <c r="F95" s="226" t="s">
        <v>270</v>
      </c>
      <c r="G95" s="223"/>
      <c r="H95" s="227">
        <v>28.05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127</v>
      </c>
      <c r="AU95" s="233" t="s">
        <v>80</v>
      </c>
      <c r="AV95" s="13" t="s">
        <v>80</v>
      </c>
      <c r="AW95" s="13" t="s">
        <v>32</v>
      </c>
      <c r="AX95" s="13" t="s">
        <v>70</v>
      </c>
      <c r="AY95" s="233" t="s">
        <v>115</v>
      </c>
    </row>
    <row r="96" spans="1:51" s="13" customFormat="1" ht="12">
      <c r="A96" s="13"/>
      <c r="B96" s="222"/>
      <c r="C96" s="223"/>
      <c r="D96" s="224" t="s">
        <v>127</v>
      </c>
      <c r="E96" s="225" t="s">
        <v>19</v>
      </c>
      <c r="F96" s="226" t="s">
        <v>271</v>
      </c>
      <c r="G96" s="223"/>
      <c r="H96" s="227">
        <v>31.5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127</v>
      </c>
      <c r="AU96" s="233" t="s">
        <v>80</v>
      </c>
      <c r="AV96" s="13" t="s">
        <v>80</v>
      </c>
      <c r="AW96" s="13" t="s">
        <v>32</v>
      </c>
      <c r="AX96" s="13" t="s">
        <v>70</v>
      </c>
      <c r="AY96" s="233" t="s">
        <v>115</v>
      </c>
    </row>
    <row r="97" spans="1:51" s="13" customFormat="1" ht="12">
      <c r="A97" s="13"/>
      <c r="B97" s="222"/>
      <c r="C97" s="223"/>
      <c r="D97" s="224" t="s">
        <v>127</v>
      </c>
      <c r="E97" s="225" t="s">
        <v>19</v>
      </c>
      <c r="F97" s="226" t="s">
        <v>272</v>
      </c>
      <c r="G97" s="223"/>
      <c r="H97" s="227">
        <v>37.8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127</v>
      </c>
      <c r="AU97" s="233" t="s">
        <v>80</v>
      </c>
      <c r="AV97" s="13" t="s">
        <v>80</v>
      </c>
      <c r="AW97" s="13" t="s">
        <v>32</v>
      </c>
      <c r="AX97" s="13" t="s">
        <v>70</v>
      </c>
      <c r="AY97" s="233" t="s">
        <v>115</v>
      </c>
    </row>
    <row r="98" spans="1:51" s="13" customFormat="1" ht="12">
      <c r="A98" s="13"/>
      <c r="B98" s="222"/>
      <c r="C98" s="223"/>
      <c r="D98" s="224" t="s">
        <v>127</v>
      </c>
      <c r="E98" s="225" t="s">
        <v>19</v>
      </c>
      <c r="F98" s="226" t="s">
        <v>273</v>
      </c>
      <c r="G98" s="223"/>
      <c r="H98" s="227">
        <v>25.2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127</v>
      </c>
      <c r="AU98" s="233" t="s">
        <v>80</v>
      </c>
      <c r="AV98" s="13" t="s">
        <v>80</v>
      </c>
      <c r="AW98" s="13" t="s">
        <v>32</v>
      </c>
      <c r="AX98" s="13" t="s">
        <v>70</v>
      </c>
      <c r="AY98" s="233" t="s">
        <v>115</v>
      </c>
    </row>
    <row r="99" spans="1:51" s="14" customFormat="1" ht="12">
      <c r="A99" s="14"/>
      <c r="B99" s="234"/>
      <c r="C99" s="235"/>
      <c r="D99" s="224" t="s">
        <v>127</v>
      </c>
      <c r="E99" s="236" t="s">
        <v>19</v>
      </c>
      <c r="F99" s="237" t="s">
        <v>130</v>
      </c>
      <c r="G99" s="235"/>
      <c r="H99" s="238">
        <v>138.8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127</v>
      </c>
      <c r="AU99" s="244" t="s">
        <v>80</v>
      </c>
      <c r="AV99" s="14" t="s">
        <v>123</v>
      </c>
      <c r="AW99" s="14" t="s">
        <v>32</v>
      </c>
      <c r="AX99" s="14" t="s">
        <v>78</v>
      </c>
      <c r="AY99" s="244" t="s">
        <v>115</v>
      </c>
    </row>
    <row r="100" spans="1:65" s="2" customFormat="1" ht="14.4" customHeight="1">
      <c r="A100" s="38"/>
      <c r="B100" s="39"/>
      <c r="C100" s="204" t="s">
        <v>123</v>
      </c>
      <c r="D100" s="204" t="s">
        <v>118</v>
      </c>
      <c r="E100" s="205" t="s">
        <v>167</v>
      </c>
      <c r="F100" s="206" t="s">
        <v>168</v>
      </c>
      <c r="G100" s="207" t="s">
        <v>121</v>
      </c>
      <c r="H100" s="208">
        <v>0.125</v>
      </c>
      <c r="I100" s="209"/>
      <c r="J100" s="210">
        <f>ROUND(I100*H100,2)</f>
        <v>0</v>
      </c>
      <c r="K100" s="206" t="s">
        <v>122</v>
      </c>
      <c r="L100" s="44"/>
      <c r="M100" s="211" t="s">
        <v>19</v>
      </c>
      <c r="N100" s="212" t="s">
        <v>41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123</v>
      </c>
      <c r="AT100" s="215" t="s">
        <v>118</v>
      </c>
      <c r="AU100" s="215" t="s">
        <v>80</v>
      </c>
      <c r="AY100" s="17" t="s">
        <v>115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78</v>
      </c>
      <c r="BK100" s="216">
        <f>ROUND(I100*H100,2)</f>
        <v>0</v>
      </c>
      <c r="BL100" s="17" t="s">
        <v>123</v>
      </c>
      <c r="BM100" s="215" t="s">
        <v>274</v>
      </c>
    </row>
    <row r="101" spans="1:47" s="2" customFormat="1" ht="12">
      <c r="A101" s="38"/>
      <c r="B101" s="39"/>
      <c r="C101" s="40"/>
      <c r="D101" s="217" t="s">
        <v>125</v>
      </c>
      <c r="E101" s="40"/>
      <c r="F101" s="218" t="s">
        <v>170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125</v>
      </c>
      <c r="AU101" s="17" t="s">
        <v>80</v>
      </c>
    </row>
    <row r="102" spans="1:63" s="12" customFormat="1" ht="25.9" customHeight="1">
      <c r="A102" s="12"/>
      <c r="B102" s="188"/>
      <c r="C102" s="189"/>
      <c r="D102" s="190" t="s">
        <v>69</v>
      </c>
      <c r="E102" s="191" t="s">
        <v>239</v>
      </c>
      <c r="F102" s="191" t="s">
        <v>240</v>
      </c>
      <c r="G102" s="189"/>
      <c r="H102" s="189"/>
      <c r="I102" s="192"/>
      <c r="J102" s="193">
        <f>BK102</f>
        <v>0</v>
      </c>
      <c r="K102" s="189"/>
      <c r="L102" s="194"/>
      <c r="M102" s="195"/>
      <c r="N102" s="196"/>
      <c r="O102" s="196"/>
      <c r="P102" s="197">
        <f>P103</f>
        <v>0</v>
      </c>
      <c r="Q102" s="196"/>
      <c r="R102" s="197">
        <f>R103</f>
        <v>0</v>
      </c>
      <c r="S102" s="196"/>
      <c r="T102" s="198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123</v>
      </c>
      <c r="AT102" s="200" t="s">
        <v>69</v>
      </c>
      <c r="AU102" s="200" t="s">
        <v>70</v>
      </c>
      <c r="AY102" s="199" t="s">
        <v>115</v>
      </c>
      <c r="BK102" s="201">
        <f>BK103</f>
        <v>0</v>
      </c>
    </row>
    <row r="103" spans="1:63" s="12" customFormat="1" ht="22.8" customHeight="1">
      <c r="A103" s="12"/>
      <c r="B103" s="188"/>
      <c r="C103" s="189"/>
      <c r="D103" s="190" t="s">
        <v>69</v>
      </c>
      <c r="E103" s="202" t="s">
        <v>241</v>
      </c>
      <c r="F103" s="202" t="s">
        <v>242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SUM(P104:P108)</f>
        <v>0</v>
      </c>
      <c r="Q103" s="196"/>
      <c r="R103" s="197">
        <f>SUM(R104:R108)</f>
        <v>0</v>
      </c>
      <c r="S103" s="196"/>
      <c r="T103" s="198">
        <f>SUM(T104:T108)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123</v>
      </c>
      <c r="AT103" s="200" t="s">
        <v>69</v>
      </c>
      <c r="AU103" s="200" t="s">
        <v>78</v>
      </c>
      <c r="AY103" s="199" t="s">
        <v>115</v>
      </c>
      <c r="BK103" s="201">
        <f>SUM(BK104:BK108)</f>
        <v>0</v>
      </c>
    </row>
    <row r="104" spans="1:65" s="2" customFormat="1" ht="22.2" customHeight="1">
      <c r="A104" s="38"/>
      <c r="B104" s="39"/>
      <c r="C104" s="204" t="s">
        <v>179</v>
      </c>
      <c r="D104" s="204" t="s">
        <v>118</v>
      </c>
      <c r="E104" s="205" t="s">
        <v>244</v>
      </c>
      <c r="F104" s="206" t="s">
        <v>245</v>
      </c>
      <c r="G104" s="207" t="s">
        <v>133</v>
      </c>
      <c r="H104" s="208">
        <v>95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41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246</v>
      </c>
      <c r="AT104" s="215" t="s">
        <v>118</v>
      </c>
      <c r="AU104" s="215" t="s">
        <v>80</v>
      </c>
      <c r="AY104" s="17" t="s">
        <v>115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78</v>
      </c>
      <c r="BK104" s="216">
        <f>ROUND(I104*H104,2)</f>
        <v>0</v>
      </c>
      <c r="BL104" s="17" t="s">
        <v>246</v>
      </c>
      <c r="BM104" s="215" t="s">
        <v>275</v>
      </c>
    </row>
    <row r="105" spans="1:65" s="2" customFormat="1" ht="30.6" customHeight="1">
      <c r="A105" s="38"/>
      <c r="B105" s="39"/>
      <c r="C105" s="204" t="s">
        <v>187</v>
      </c>
      <c r="D105" s="204" t="s">
        <v>118</v>
      </c>
      <c r="E105" s="205" t="s">
        <v>249</v>
      </c>
      <c r="F105" s="206" t="s">
        <v>250</v>
      </c>
      <c r="G105" s="207" t="s">
        <v>121</v>
      </c>
      <c r="H105" s="208">
        <v>0.125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246</v>
      </c>
      <c r="AT105" s="215" t="s">
        <v>118</v>
      </c>
      <c r="AU105" s="215" t="s">
        <v>80</v>
      </c>
      <c r="AY105" s="17" t="s">
        <v>115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246</v>
      </c>
      <c r="BM105" s="215" t="s">
        <v>276</v>
      </c>
    </row>
    <row r="106" spans="1:65" s="2" customFormat="1" ht="14.4" customHeight="1">
      <c r="A106" s="38"/>
      <c r="B106" s="39"/>
      <c r="C106" s="204" t="s">
        <v>200</v>
      </c>
      <c r="D106" s="204" t="s">
        <v>118</v>
      </c>
      <c r="E106" s="205" t="s">
        <v>277</v>
      </c>
      <c r="F106" s="206" t="s">
        <v>278</v>
      </c>
      <c r="G106" s="207" t="s">
        <v>279</v>
      </c>
      <c r="H106" s="208">
        <v>1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41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246</v>
      </c>
      <c r="AT106" s="215" t="s">
        <v>118</v>
      </c>
      <c r="AU106" s="215" t="s">
        <v>80</v>
      </c>
      <c r="AY106" s="17" t="s">
        <v>115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78</v>
      </c>
      <c r="BK106" s="216">
        <f>ROUND(I106*H106,2)</f>
        <v>0</v>
      </c>
      <c r="BL106" s="17" t="s">
        <v>246</v>
      </c>
      <c r="BM106" s="215" t="s">
        <v>280</v>
      </c>
    </row>
    <row r="107" spans="1:65" s="2" customFormat="1" ht="22.2" customHeight="1">
      <c r="A107" s="38"/>
      <c r="B107" s="39"/>
      <c r="C107" s="204" t="s">
        <v>193</v>
      </c>
      <c r="D107" s="204" t="s">
        <v>118</v>
      </c>
      <c r="E107" s="205" t="s">
        <v>258</v>
      </c>
      <c r="F107" s="206" t="s">
        <v>259</v>
      </c>
      <c r="G107" s="207" t="s">
        <v>139</v>
      </c>
      <c r="H107" s="208">
        <v>138.8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41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246</v>
      </c>
      <c r="AT107" s="215" t="s">
        <v>118</v>
      </c>
      <c r="AU107" s="215" t="s">
        <v>80</v>
      </c>
      <c r="AY107" s="17" t="s">
        <v>115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78</v>
      </c>
      <c r="BK107" s="216">
        <f>ROUND(I107*H107,2)</f>
        <v>0</v>
      </c>
      <c r="BL107" s="17" t="s">
        <v>246</v>
      </c>
      <c r="BM107" s="215" t="s">
        <v>281</v>
      </c>
    </row>
    <row r="108" spans="1:47" s="2" customFormat="1" ht="12">
      <c r="A108" s="38"/>
      <c r="B108" s="39"/>
      <c r="C108" s="40"/>
      <c r="D108" s="224" t="s">
        <v>218</v>
      </c>
      <c r="E108" s="40"/>
      <c r="F108" s="257" t="s">
        <v>261</v>
      </c>
      <c r="G108" s="40"/>
      <c r="H108" s="40"/>
      <c r="I108" s="219"/>
      <c r="J108" s="40"/>
      <c r="K108" s="40"/>
      <c r="L108" s="44"/>
      <c r="M108" s="261"/>
      <c r="N108" s="262"/>
      <c r="O108" s="263"/>
      <c r="P108" s="263"/>
      <c r="Q108" s="263"/>
      <c r="R108" s="263"/>
      <c r="S108" s="263"/>
      <c r="T108" s="264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218</v>
      </c>
      <c r="AU108" s="17" t="s">
        <v>80</v>
      </c>
    </row>
    <row r="109" spans="1:31" s="2" customFormat="1" ht="6.95" customHeight="1">
      <c r="A109" s="3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password="CC35" sheet="1" objects="1" scenarios="1" formatColumns="0" formatRows="0" autoFilter="0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111103313"/>
    <hyperlink ref="F90" r:id="rId2" display="https://podminky.urs.cz/item/CS_URS_2022_02/111203201"/>
    <hyperlink ref="F93" r:id="rId3" display="https://podminky.urs.cz/item/CS_URS_2022_02/125703303"/>
    <hyperlink ref="F101" r:id="rId4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270" t="s">
        <v>282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283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284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285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286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287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288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289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290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291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292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77</v>
      </c>
      <c r="F18" s="276" t="s">
        <v>293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294</v>
      </c>
      <c r="F19" s="276" t="s">
        <v>295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296</v>
      </c>
      <c r="F20" s="276" t="s">
        <v>297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298</v>
      </c>
      <c r="F21" s="276" t="s">
        <v>299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300</v>
      </c>
      <c r="F22" s="276" t="s">
        <v>301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302</v>
      </c>
      <c r="F23" s="276" t="s">
        <v>303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304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305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306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307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308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309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310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311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312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101</v>
      </c>
      <c r="F36" s="276"/>
      <c r="G36" s="276" t="s">
        <v>313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314</v>
      </c>
      <c r="F37" s="276"/>
      <c r="G37" s="276" t="s">
        <v>315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51</v>
      </c>
      <c r="F38" s="276"/>
      <c r="G38" s="276" t="s">
        <v>316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52</v>
      </c>
      <c r="F39" s="276"/>
      <c r="G39" s="276" t="s">
        <v>317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102</v>
      </c>
      <c r="F40" s="276"/>
      <c r="G40" s="276" t="s">
        <v>318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103</v>
      </c>
      <c r="F41" s="276"/>
      <c r="G41" s="276" t="s">
        <v>319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320</v>
      </c>
      <c r="F42" s="276"/>
      <c r="G42" s="276" t="s">
        <v>321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322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323</v>
      </c>
      <c r="F44" s="276"/>
      <c r="G44" s="276" t="s">
        <v>324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105</v>
      </c>
      <c r="F45" s="276"/>
      <c r="G45" s="276" t="s">
        <v>325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326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327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328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329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330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331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332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333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334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335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336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337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338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339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340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341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342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343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344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345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346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347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348</v>
      </c>
      <c r="D76" s="294"/>
      <c r="E76" s="294"/>
      <c r="F76" s="294" t="s">
        <v>349</v>
      </c>
      <c r="G76" s="295"/>
      <c r="H76" s="294" t="s">
        <v>52</v>
      </c>
      <c r="I76" s="294" t="s">
        <v>55</v>
      </c>
      <c r="J76" s="294" t="s">
        <v>350</v>
      </c>
      <c r="K76" s="293"/>
    </row>
    <row r="77" spans="2:11" s="1" customFormat="1" ht="17.25" customHeight="1">
      <c r="B77" s="291"/>
      <c r="C77" s="296" t="s">
        <v>351</v>
      </c>
      <c r="D77" s="296"/>
      <c r="E77" s="296"/>
      <c r="F77" s="297" t="s">
        <v>352</v>
      </c>
      <c r="G77" s="298"/>
      <c r="H77" s="296"/>
      <c r="I77" s="296"/>
      <c r="J77" s="296" t="s">
        <v>353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51</v>
      </c>
      <c r="D79" s="301"/>
      <c r="E79" s="301"/>
      <c r="F79" s="302" t="s">
        <v>354</v>
      </c>
      <c r="G79" s="303"/>
      <c r="H79" s="279" t="s">
        <v>355</v>
      </c>
      <c r="I79" s="279" t="s">
        <v>356</v>
      </c>
      <c r="J79" s="279">
        <v>20</v>
      </c>
      <c r="K79" s="293"/>
    </row>
    <row r="80" spans="2:11" s="1" customFormat="1" ht="15" customHeight="1">
      <c r="B80" s="291"/>
      <c r="C80" s="279" t="s">
        <v>357</v>
      </c>
      <c r="D80" s="279"/>
      <c r="E80" s="279"/>
      <c r="F80" s="302" t="s">
        <v>354</v>
      </c>
      <c r="G80" s="303"/>
      <c r="H80" s="279" t="s">
        <v>358</v>
      </c>
      <c r="I80" s="279" t="s">
        <v>356</v>
      </c>
      <c r="J80" s="279">
        <v>120</v>
      </c>
      <c r="K80" s="293"/>
    </row>
    <row r="81" spans="2:11" s="1" customFormat="1" ht="15" customHeight="1">
      <c r="B81" s="304"/>
      <c r="C81" s="279" t="s">
        <v>359</v>
      </c>
      <c r="D81" s="279"/>
      <c r="E81" s="279"/>
      <c r="F81" s="302" t="s">
        <v>360</v>
      </c>
      <c r="G81" s="303"/>
      <c r="H81" s="279" t="s">
        <v>361</v>
      </c>
      <c r="I81" s="279" t="s">
        <v>356</v>
      </c>
      <c r="J81" s="279">
        <v>50</v>
      </c>
      <c r="K81" s="293"/>
    </row>
    <row r="82" spans="2:11" s="1" customFormat="1" ht="15" customHeight="1">
      <c r="B82" s="304"/>
      <c r="C82" s="279" t="s">
        <v>362</v>
      </c>
      <c r="D82" s="279"/>
      <c r="E82" s="279"/>
      <c r="F82" s="302" t="s">
        <v>354</v>
      </c>
      <c r="G82" s="303"/>
      <c r="H82" s="279" t="s">
        <v>363</v>
      </c>
      <c r="I82" s="279" t="s">
        <v>364</v>
      </c>
      <c r="J82" s="279"/>
      <c r="K82" s="293"/>
    </row>
    <row r="83" spans="2:11" s="1" customFormat="1" ht="15" customHeight="1">
      <c r="B83" s="304"/>
      <c r="C83" s="305" t="s">
        <v>365</v>
      </c>
      <c r="D83" s="305"/>
      <c r="E83" s="305"/>
      <c r="F83" s="306" t="s">
        <v>360</v>
      </c>
      <c r="G83" s="305"/>
      <c r="H83" s="305" t="s">
        <v>366</v>
      </c>
      <c r="I83" s="305" t="s">
        <v>356</v>
      </c>
      <c r="J83" s="305">
        <v>15</v>
      </c>
      <c r="K83" s="293"/>
    </row>
    <row r="84" spans="2:11" s="1" customFormat="1" ht="15" customHeight="1">
      <c r="B84" s="304"/>
      <c r="C84" s="305" t="s">
        <v>367</v>
      </c>
      <c r="D84" s="305"/>
      <c r="E84" s="305"/>
      <c r="F84" s="306" t="s">
        <v>360</v>
      </c>
      <c r="G84" s="305"/>
      <c r="H84" s="305" t="s">
        <v>368</v>
      </c>
      <c r="I84" s="305" t="s">
        <v>356</v>
      </c>
      <c r="J84" s="305">
        <v>15</v>
      </c>
      <c r="K84" s="293"/>
    </row>
    <row r="85" spans="2:11" s="1" customFormat="1" ht="15" customHeight="1">
      <c r="B85" s="304"/>
      <c r="C85" s="305" t="s">
        <v>369</v>
      </c>
      <c r="D85" s="305"/>
      <c r="E85" s="305"/>
      <c r="F85" s="306" t="s">
        <v>360</v>
      </c>
      <c r="G85" s="305"/>
      <c r="H85" s="305" t="s">
        <v>370</v>
      </c>
      <c r="I85" s="305" t="s">
        <v>356</v>
      </c>
      <c r="J85" s="305">
        <v>20</v>
      </c>
      <c r="K85" s="293"/>
    </row>
    <row r="86" spans="2:11" s="1" customFormat="1" ht="15" customHeight="1">
      <c r="B86" s="304"/>
      <c r="C86" s="305" t="s">
        <v>371</v>
      </c>
      <c r="D86" s="305"/>
      <c r="E86" s="305"/>
      <c r="F86" s="306" t="s">
        <v>360</v>
      </c>
      <c r="G86" s="305"/>
      <c r="H86" s="305" t="s">
        <v>372</v>
      </c>
      <c r="I86" s="305" t="s">
        <v>356</v>
      </c>
      <c r="J86" s="305">
        <v>20</v>
      </c>
      <c r="K86" s="293"/>
    </row>
    <row r="87" spans="2:11" s="1" customFormat="1" ht="15" customHeight="1">
      <c r="B87" s="304"/>
      <c r="C87" s="279" t="s">
        <v>373</v>
      </c>
      <c r="D87" s="279"/>
      <c r="E87" s="279"/>
      <c r="F87" s="302" t="s">
        <v>360</v>
      </c>
      <c r="G87" s="303"/>
      <c r="H87" s="279" t="s">
        <v>374</v>
      </c>
      <c r="I87" s="279" t="s">
        <v>356</v>
      </c>
      <c r="J87" s="279">
        <v>50</v>
      </c>
      <c r="K87" s="293"/>
    </row>
    <row r="88" spans="2:11" s="1" customFormat="1" ht="15" customHeight="1">
      <c r="B88" s="304"/>
      <c r="C88" s="279" t="s">
        <v>375</v>
      </c>
      <c r="D88" s="279"/>
      <c r="E88" s="279"/>
      <c r="F88" s="302" t="s">
        <v>360</v>
      </c>
      <c r="G88" s="303"/>
      <c r="H88" s="279" t="s">
        <v>376</v>
      </c>
      <c r="I88" s="279" t="s">
        <v>356</v>
      </c>
      <c r="J88" s="279">
        <v>20</v>
      </c>
      <c r="K88" s="293"/>
    </row>
    <row r="89" spans="2:11" s="1" customFormat="1" ht="15" customHeight="1">
      <c r="B89" s="304"/>
      <c r="C89" s="279" t="s">
        <v>377</v>
      </c>
      <c r="D89" s="279"/>
      <c r="E89" s="279"/>
      <c r="F89" s="302" t="s">
        <v>360</v>
      </c>
      <c r="G89" s="303"/>
      <c r="H89" s="279" t="s">
        <v>378</v>
      </c>
      <c r="I89" s="279" t="s">
        <v>356</v>
      </c>
      <c r="J89" s="279">
        <v>20</v>
      </c>
      <c r="K89" s="293"/>
    </row>
    <row r="90" spans="2:11" s="1" customFormat="1" ht="15" customHeight="1">
      <c r="B90" s="304"/>
      <c r="C90" s="279" t="s">
        <v>379</v>
      </c>
      <c r="D90" s="279"/>
      <c r="E90" s="279"/>
      <c r="F90" s="302" t="s">
        <v>360</v>
      </c>
      <c r="G90" s="303"/>
      <c r="H90" s="279" t="s">
        <v>380</v>
      </c>
      <c r="I90" s="279" t="s">
        <v>356</v>
      </c>
      <c r="J90" s="279">
        <v>50</v>
      </c>
      <c r="K90" s="293"/>
    </row>
    <row r="91" spans="2:11" s="1" customFormat="1" ht="15" customHeight="1">
      <c r="B91" s="304"/>
      <c r="C91" s="279" t="s">
        <v>381</v>
      </c>
      <c r="D91" s="279"/>
      <c r="E91" s="279"/>
      <c r="F91" s="302" t="s">
        <v>360</v>
      </c>
      <c r="G91" s="303"/>
      <c r="H91" s="279" t="s">
        <v>381</v>
      </c>
      <c r="I91" s="279" t="s">
        <v>356</v>
      </c>
      <c r="J91" s="279">
        <v>50</v>
      </c>
      <c r="K91" s="293"/>
    </row>
    <row r="92" spans="2:11" s="1" customFormat="1" ht="15" customHeight="1">
      <c r="B92" s="304"/>
      <c r="C92" s="279" t="s">
        <v>382</v>
      </c>
      <c r="D92" s="279"/>
      <c r="E92" s="279"/>
      <c r="F92" s="302" t="s">
        <v>360</v>
      </c>
      <c r="G92" s="303"/>
      <c r="H92" s="279" t="s">
        <v>383</v>
      </c>
      <c r="I92" s="279" t="s">
        <v>356</v>
      </c>
      <c r="J92" s="279">
        <v>255</v>
      </c>
      <c r="K92" s="293"/>
    </row>
    <row r="93" spans="2:11" s="1" customFormat="1" ht="15" customHeight="1">
      <c r="B93" s="304"/>
      <c r="C93" s="279" t="s">
        <v>384</v>
      </c>
      <c r="D93" s="279"/>
      <c r="E93" s="279"/>
      <c r="F93" s="302" t="s">
        <v>354</v>
      </c>
      <c r="G93" s="303"/>
      <c r="H93" s="279" t="s">
        <v>385</v>
      </c>
      <c r="I93" s="279" t="s">
        <v>386</v>
      </c>
      <c r="J93" s="279"/>
      <c r="K93" s="293"/>
    </row>
    <row r="94" spans="2:11" s="1" customFormat="1" ht="15" customHeight="1">
      <c r="B94" s="304"/>
      <c r="C94" s="279" t="s">
        <v>387</v>
      </c>
      <c r="D94" s="279"/>
      <c r="E94" s="279"/>
      <c r="F94" s="302" t="s">
        <v>354</v>
      </c>
      <c r="G94" s="303"/>
      <c r="H94" s="279" t="s">
        <v>388</v>
      </c>
      <c r="I94" s="279" t="s">
        <v>389</v>
      </c>
      <c r="J94" s="279"/>
      <c r="K94" s="293"/>
    </row>
    <row r="95" spans="2:11" s="1" customFormat="1" ht="15" customHeight="1">
      <c r="B95" s="304"/>
      <c r="C95" s="279" t="s">
        <v>390</v>
      </c>
      <c r="D95" s="279"/>
      <c r="E95" s="279"/>
      <c r="F95" s="302" t="s">
        <v>354</v>
      </c>
      <c r="G95" s="303"/>
      <c r="H95" s="279" t="s">
        <v>390</v>
      </c>
      <c r="I95" s="279" t="s">
        <v>389</v>
      </c>
      <c r="J95" s="279"/>
      <c r="K95" s="293"/>
    </row>
    <row r="96" spans="2:11" s="1" customFormat="1" ht="15" customHeight="1">
      <c r="B96" s="304"/>
      <c r="C96" s="279" t="s">
        <v>36</v>
      </c>
      <c r="D96" s="279"/>
      <c r="E96" s="279"/>
      <c r="F96" s="302" t="s">
        <v>354</v>
      </c>
      <c r="G96" s="303"/>
      <c r="H96" s="279" t="s">
        <v>391</v>
      </c>
      <c r="I96" s="279" t="s">
        <v>389</v>
      </c>
      <c r="J96" s="279"/>
      <c r="K96" s="293"/>
    </row>
    <row r="97" spans="2:11" s="1" customFormat="1" ht="15" customHeight="1">
      <c r="B97" s="304"/>
      <c r="C97" s="279" t="s">
        <v>46</v>
      </c>
      <c r="D97" s="279"/>
      <c r="E97" s="279"/>
      <c r="F97" s="302" t="s">
        <v>354</v>
      </c>
      <c r="G97" s="303"/>
      <c r="H97" s="279" t="s">
        <v>392</v>
      </c>
      <c r="I97" s="279" t="s">
        <v>389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393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348</v>
      </c>
      <c r="D103" s="294"/>
      <c r="E103" s="294"/>
      <c r="F103" s="294" t="s">
        <v>349</v>
      </c>
      <c r="G103" s="295"/>
      <c r="H103" s="294" t="s">
        <v>52</v>
      </c>
      <c r="I103" s="294" t="s">
        <v>55</v>
      </c>
      <c r="J103" s="294" t="s">
        <v>350</v>
      </c>
      <c r="K103" s="293"/>
    </row>
    <row r="104" spans="2:11" s="1" customFormat="1" ht="17.25" customHeight="1">
      <c r="B104" s="291"/>
      <c r="C104" s="296" t="s">
        <v>351</v>
      </c>
      <c r="D104" s="296"/>
      <c r="E104" s="296"/>
      <c r="F104" s="297" t="s">
        <v>352</v>
      </c>
      <c r="G104" s="298"/>
      <c r="H104" s="296"/>
      <c r="I104" s="296"/>
      <c r="J104" s="296" t="s">
        <v>353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51</v>
      </c>
      <c r="D106" s="301"/>
      <c r="E106" s="301"/>
      <c r="F106" s="302" t="s">
        <v>354</v>
      </c>
      <c r="G106" s="279"/>
      <c r="H106" s="279" t="s">
        <v>394</v>
      </c>
      <c r="I106" s="279" t="s">
        <v>356</v>
      </c>
      <c r="J106" s="279">
        <v>20</v>
      </c>
      <c r="K106" s="293"/>
    </row>
    <row r="107" spans="2:11" s="1" customFormat="1" ht="15" customHeight="1">
      <c r="B107" s="291"/>
      <c r="C107" s="279" t="s">
        <v>357</v>
      </c>
      <c r="D107" s="279"/>
      <c r="E107" s="279"/>
      <c r="F107" s="302" t="s">
        <v>354</v>
      </c>
      <c r="G107" s="279"/>
      <c r="H107" s="279" t="s">
        <v>394</v>
      </c>
      <c r="I107" s="279" t="s">
        <v>356</v>
      </c>
      <c r="J107" s="279">
        <v>120</v>
      </c>
      <c r="K107" s="293"/>
    </row>
    <row r="108" spans="2:11" s="1" customFormat="1" ht="15" customHeight="1">
      <c r="B108" s="304"/>
      <c r="C108" s="279" t="s">
        <v>359</v>
      </c>
      <c r="D108" s="279"/>
      <c r="E108" s="279"/>
      <c r="F108" s="302" t="s">
        <v>360</v>
      </c>
      <c r="G108" s="279"/>
      <c r="H108" s="279" t="s">
        <v>394</v>
      </c>
      <c r="I108" s="279" t="s">
        <v>356</v>
      </c>
      <c r="J108" s="279">
        <v>50</v>
      </c>
      <c r="K108" s="293"/>
    </row>
    <row r="109" spans="2:11" s="1" customFormat="1" ht="15" customHeight="1">
      <c r="B109" s="304"/>
      <c r="C109" s="279" t="s">
        <v>362</v>
      </c>
      <c r="D109" s="279"/>
      <c r="E109" s="279"/>
      <c r="F109" s="302" t="s">
        <v>354</v>
      </c>
      <c r="G109" s="279"/>
      <c r="H109" s="279" t="s">
        <v>394</v>
      </c>
      <c r="I109" s="279" t="s">
        <v>364</v>
      </c>
      <c r="J109" s="279"/>
      <c r="K109" s="293"/>
    </row>
    <row r="110" spans="2:11" s="1" customFormat="1" ht="15" customHeight="1">
      <c r="B110" s="304"/>
      <c r="C110" s="279" t="s">
        <v>373</v>
      </c>
      <c r="D110" s="279"/>
      <c r="E110" s="279"/>
      <c r="F110" s="302" t="s">
        <v>360</v>
      </c>
      <c r="G110" s="279"/>
      <c r="H110" s="279" t="s">
        <v>394</v>
      </c>
      <c r="I110" s="279" t="s">
        <v>356</v>
      </c>
      <c r="J110" s="279">
        <v>50</v>
      </c>
      <c r="K110" s="293"/>
    </row>
    <row r="111" spans="2:11" s="1" customFormat="1" ht="15" customHeight="1">
      <c r="B111" s="304"/>
      <c r="C111" s="279" t="s">
        <v>381</v>
      </c>
      <c r="D111" s="279"/>
      <c r="E111" s="279"/>
      <c r="F111" s="302" t="s">
        <v>360</v>
      </c>
      <c r="G111" s="279"/>
      <c r="H111" s="279" t="s">
        <v>394</v>
      </c>
      <c r="I111" s="279" t="s">
        <v>356</v>
      </c>
      <c r="J111" s="279">
        <v>50</v>
      </c>
      <c r="K111" s="293"/>
    </row>
    <row r="112" spans="2:11" s="1" customFormat="1" ht="15" customHeight="1">
      <c r="B112" s="304"/>
      <c r="C112" s="279" t="s">
        <v>379</v>
      </c>
      <c r="D112" s="279"/>
      <c r="E112" s="279"/>
      <c r="F112" s="302" t="s">
        <v>360</v>
      </c>
      <c r="G112" s="279"/>
      <c r="H112" s="279" t="s">
        <v>394</v>
      </c>
      <c r="I112" s="279" t="s">
        <v>356</v>
      </c>
      <c r="J112" s="279">
        <v>50</v>
      </c>
      <c r="K112" s="293"/>
    </row>
    <row r="113" spans="2:11" s="1" customFormat="1" ht="15" customHeight="1">
      <c r="B113" s="304"/>
      <c r="C113" s="279" t="s">
        <v>51</v>
      </c>
      <c r="D113" s="279"/>
      <c r="E113" s="279"/>
      <c r="F113" s="302" t="s">
        <v>354</v>
      </c>
      <c r="G113" s="279"/>
      <c r="H113" s="279" t="s">
        <v>395</v>
      </c>
      <c r="I113" s="279" t="s">
        <v>356</v>
      </c>
      <c r="J113" s="279">
        <v>20</v>
      </c>
      <c r="K113" s="293"/>
    </row>
    <row r="114" spans="2:11" s="1" customFormat="1" ht="15" customHeight="1">
      <c r="B114" s="304"/>
      <c r="C114" s="279" t="s">
        <v>396</v>
      </c>
      <c r="D114" s="279"/>
      <c r="E114" s="279"/>
      <c r="F114" s="302" t="s">
        <v>354</v>
      </c>
      <c r="G114" s="279"/>
      <c r="H114" s="279" t="s">
        <v>397</v>
      </c>
      <c r="I114" s="279" t="s">
        <v>356</v>
      </c>
      <c r="J114" s="279">
        <v>120</v>
      </c>
      <c r="K114" s="293"/>
    </row>
    <row r="115" spans="2:11" s="1" customFormat="1" ht="15" customHeight="1">
      <c r="B115" s="304"/>
      <c r="C115" s="279" t="s">
        <v>36</v>
      </c>
      <c r="D115" s="279"/>
      <c r="E115" s="279"/>
      <c r="F115" s="302" t="s">
        <v>354</v>
      </c>
      <c r="G115" s="279"/>
      <c r="H115" s="279" t="s">
        <v>398</v>
      </c>
      <c r="I115" s="279" t="s">
        <v>389</v>
      </c>
      <c r="J115" s="279"/>
      <c r="K115" s="293"/>
    </row>
    <row r="116" spans="2:11" s="1" customFormat="1" ht="15" customHeight="1">
      <c r="B116" s="304"/>
      <c r="C116" s="279" t="s">
        <v>46</v>
      </c>
      <c r="D116" s="279"/>
      <c r="E116" s="279"/>
      <c r="F116" s="302" t="s">
        <v>354</v>
      </c>
      <c r="G116" s="279"/>
      <c r="H116" s="279" t="s">
        <v>399</v>
      </c>
      <c r="I116" s="279" t="s">
        <v>389</v>
      </c>
      <c r="J116" s="279"/>
      <c r="K116" s="293"/>
    </row>
    <row r="117" spans="2:11" s="1" customFormat="1" ht="15" customHeight="1">
      <c r="B117" s="304"/>
      <c r="C117" s="279" t="s">
        <v>55</v>
      </c>
      <c r="D117" s="279"/>
      <c r="E117" s="279"/>
      <c r="F117" s="302" t="s">
        <v>354</v>
      </c>
      <c r="G117" s="279"/>
      <c r="H117" s="279" t="s">
        <v>400</v>
      </c>
      <c r="I117" s="279" t="s">
        <v>401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402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348</v>
      </c>
      <c r="D123" s="294"/>
      <c r="E123" s="294"/>
      <c r="F123" s="294" t="s">
        <v>349</v>
      </c>
      <c r="G123" s="295"/>
      <c r="H123" s="294" t="s">
        <v>52</v>
      </c>
      <c r="I123" s="294" t="s">
        <v>55</v>
      </c>
      <c r="J123" s="294" t="s">
        <v>350</v>
      </c>
      <c r="K123" s="323"/>
    </row>
    <row r="124" spans="2:11" s="1" customFormat="1" ht="17.25" customHeight="1">
      <c r="B124" s="322"/>
      <c r="C124" s="296" t="s">
        <v>351</v>
      </c>
      <c r="D124" s="296"/>
      <c r="E124" s="296"/>
      <c r="F124" s="297" t="s">
        <v>352</v>
      </c>
      <c r="G124" s="298"/>
      <c r="H124" s="296"/>
      <c r="I124" s="296"/>
      <c r="J124" s="296" t="s">
        <v>353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357</v>
      </c>
      <c r="D126" s="301"/>
      <c r="E126" s="301"/>
      <c r="F126" s="302" t="s">
        <v>354</v>
      </c>
      <c r="G126" s="279"/>
      <c r="H126" s="279" t="s">
        <v>394</v>
      </c>
      <c r="I126" s="279" t="s">
        <v>356</v>
      </c>
      <c r="J126" s="279">
        <v>120</v>
      </c>
      <c r="K126" s="327"/>
    </row>
    <row r="127" spans="2:11" s="1" customFormat="1" ht="15" customHeight="1">
      <c r="B127" s="324"/>
      <c r="C127" s="279" t="s">
        <v>403</v>
      </c>
      <c r="D127" s="279"/>
      <c r="E127" s="279"/>
      <c r="F127" s="302" t="s">
        <v>354</v>
      </c>
      <c r="G127" s="279"/>
      <c r="H127" s="279" t="s">
        <v>404</v>
      </c>
      <c r="I127" s="279" t="s">
        <v>356</v>
      </c>
      <c r="J127" s="279" t="s">
        <v>405</v>
      </c>
      <c r="K127" s="327"/>
    </row>
    <row r="128" spans="2:11" s="1" customFormat="1" ht="15" customHeight="1">
      <c r="B128" s="324"/>
      <c r="C128" s="279" t="s">
        <v>302</v>
      </c>
      <c r="D128" s="279"/>
      <c r="E128" s="279"/>
      <c r="F128" s="302" t="s">
        <v>354</v>
      </c>
      <c r="G128" s="279"/>
      <c r="H128" s="279" t="s">
        <v>406</v>
      </c>
      <c r="I128" s="279" t="s">
        <v>356</v>
      </c>
      <c r="J128" s="279" t="s">
        <v>405</v>
      </c>
      <c r="K128" s="327"/>
    </row>
    <row r="129" spans="2:11" s="1" customFormat="1" ht="15" customHeight="1">
      <c r="B129" s="324"/>
      <c r="C129" s="279" t="s">
        <v>365</v>
      </c>
      <c r="D129" s="279"/>
      <c r="E129" s="279"/>
      <c r="F129" s="302" t="s">
        <v>360</v>
      </c>
      <c r="G129" s="279"/>
      <c r="H129" s="279" t="s">
        <v>366</v>
      </c>
      <c r="I129" s="279" t="s">
        <v>356</v>
      </c>
      <c r="J129" s="279">
        <v>15</v>
      </c>
      <c r="K129" s="327"/>
    </row>
    <row r="130" spans="2:11" s="1" customFormat="1" ht="15" customHeight="1">
      <c r="B130" s="324"/>
      <c r="C130" s="305" t="s">
        <v>367</v>
      </c>
      <c r="D130" s="305"/>
      <c r="E130" s="305"/>
      <c r="F130" s="306" t="s">
        <v>360</v>
      </c>
      <c r="G130" s="305"/>
      <c r="H130" s="305" t="s">
        <v>368</v>
      </c>
      <c r="I130" s="305" t="s">
        <v>356</v>
      </c>
      <c r="J130" s="305">
        <v>15</v>
      </c>
      <c r="K130" s="327"/>
    </row>
    <row r="131" spans="2:11" s="1" customFormat="1" ht="15" customHeight="1">
      <c r="B131" s="324"/>
      <c r="C131" s="305" t="s">
        <v>369</v>
      </c>
      <c r="D131" s="305"/>
      <c r="E131" s="305"/>
      <c r="F131" s="306" t="s">
        <v>360</v>
      </c>
      <c r="G131" s="305"/>
      <c r="H131" s="305" t="s">
        <v>370</v>
      </c>
      <c r="I131" s="305" t="s">
        <v>356</v>
      </c>
      <c r="J131" s="305">
        <v>20</v>
      </c>
      <c r="K131" s="327"/>
    </row>
    <row r="132" spans="2:11" s="1" customFormat="1" ht="15" customHeight="1">
      <c r="B132" s="324"/>
      <c r="C132" s="305" t="s">
        <v>371</v>
      </c>
      <c r="D132" s="305"/>
      <c r="E132" s="305"/>
      <c r="F132" s="306" t="s">
        <v>360</v>
      </c>
      <c r="G132" s="305"/>
      <c r="H132" s="305" t="s">
        <v>372</v>
      </c>
      <c r="I132" s="305" t="s">
        <v>356</v>
      </c>
      <c r="J132" s="305">
        <v>20</v>
      </c>
      <c r="K132" s="327"/>
    </row>
    <row r="133" spans="2:11" s="1" customFormat="1" ht="15" customHeight="1">
      <c r="B133" s="324"/>
      <c r="C133" s="279" t="s">
        <v>359</v>
      </c>
      <c r="D133" s="279"/>
      <c r="E133" s="279"/>
      <c r="F133" s="302" t="s">
        <v>360</v>
      </c>
      <c r="G133" s="279"/>
      <c r="H133" s="279" t="s">
        <v>394</v>
      </c>
      <c r="I133" s="279" t="s">
        <v>356</v>
      </c>
      <c r="J133" s="279">
        <v>50</v>
      </c>
      <c r="K133" s="327"/>
    </row>
    <row r="134" spans="2:11" s="1" customFormat="1" ht="15" customHeight="1">
      <c r="B134" s="324"/>
      <c r="C134" s="279" t="s">
        <v>373</v>
      </c>
      <c r="D134" s="279"/>
      <c r="E134" s="279"/>
      <c r="F134" s="302" t="s">
        <v>360</v>
      </c>
      <c r="G134" s="279"/>
      <c r="H134" s="279" t="s">
        <v>394</v>
      </c>
      <c r="I134" s="279" t="s">
        <v>356</v>
      </c>
      <c r="J134" s="279">
        <v>50</v>
      </c>
      <c r="K134" s="327"/>
    </row>
    <row r="135" spans="2:11" s="1" customFormat="1" ht="15" customHeight="1">
      <c r="B135" s="324"/>
      <c r="C135" s="279" t="s">
        <v>379</v>
      </c>
      <c r="D135" s="279"/>
      <c r="E135" s="279"/>
      <c r="F135" s="302" t="s">
        <v>360</v>
      </c>
      <c r="G135" s="279"/>
      <c r="H135" s="279" t="s">
        <v>394</v>
      </c>
      <c r="I135" s="279" t="s">
        <v>356</v>
      </c>
      <c r="J135" s="279">
        <v>50</v>
      </c>
      <c r="K135" s="327"/>
    </row>
    <row r="136" spans="2:11" s="1" customFormat="1" ht="15" customHeight="1">
      <c r="B136" s="324"/>
      <c r="C136" s="279" t="s">
        <v>381</v>
      </c>
      <c r="D136" s="279"/>
      <c r="E136" s="279"/>
      <c r="F136" s="302" t="s">
        <v>360</v>
      </c>
      <c r="G136" s="279"/>
      <c r="H136" s="279" t="s">
        <v>394</v>
      </c>
      <c r="I136" s="279" t="s">
        <v>356</v>
      </c>
      <c r="J136" s="279">
        <v>50</v>
      </c>
      <c r="K136" s="327"/>
    </row>
    <row r="137" spans="2:11" s="1" customFormat="1" ht="15" customHeight="1">
      <c r="B137" s="324"/>
      <c r="C137" s="279" t="s">
        <v>382</v>
      </c>
      <c r="D137" s="279"/>
      <c r="E137" s="279"/>
      <c r="F137" s="302" t="s">
        <v>360</v>
      </c>
      <c r="G137" s="279"/>
      <c r="H137" s="279" t="s">
        <v>407</v>
      </c>
      <c r="I137" s="279" t="s">
        <v>356</v>
      </c>
      <c r="J137" s="279">
        <v>255</v>
      </c>
      <c r="K137" s="327"/>
    </row>
    <row r="138" spans="2:11" s="1" customFormat="1" ht="15" customHeight="1">
      <c r="B138" s="324"/>
      <c r="C138" s="279" t="s">
        <v>384</v>
      </c>
      <c r="D138" s="279"/>
      <c r="E138" s="279"/>
      <c r="F138" s="302" t="s">
        <v>354</v>
      </c>
      <c r="G138" s="279"/>
      <c r="H138" s="279" t="s">
        <v>408</v>
      </c>
      <c r="I138" s="279" t="s">
        <v>386</v>
      </c>
      <c r="J138" s="279"/>
      <c r="K138" s="327"/>
    </row>
    <row r="139" spans="2:11" s="1" customFormat="1" ht="15" customHeight="1">
      <c r="B139" s="324"/>
      <c r="C139" s="279" t="s">
        <v>387</v>
      </c>
      <c r="D139" s="279"/>
      <c r="E139" s="279"/>
      <c r="F139" s="302" t="s">
        <v>354</v>
      </c>
      <c r="G139" s="279"/>
      <c r="H139" s="279" t="s">
        <v>409</v>
      </c>
      <c r="I139" s="279" t="s">
        <v>389</v>
      </c>
      <c r="J139" s="279"/>
      <c r="K139" s="327"/>
    </row>
    <row r="140" spans="2:11" s="1" customFormat="1" ht="15" customHeight="1">
      <c r="B140" s="324"/>
      <c r="C140" s="279" t="s">
        <v>390</v>
      </c>
      <c r="D140" s="279"/>
      <c r="E140" s="279"/>
      <c r="F140" s="302" t="s">
        <v>354</v>
      </c>
      <c r="G140" s="279"/>
      <c r="H140" s="279" t="s">
        <v>390</v>
      </c>
      <c r="I140" s="279" t="s">
        <v>389</v>
      </c>
      <c r="J140" s="279"/>
      <c r="K140" s="327"/>
    </row>
    <row r="141" spans="2:11" s="1" customFormat="1" ht="15" customHeight="1">
      <c r="B141" s="324"/>
      <c r="C141" s="279" t="s">
        <v>36</v>
      </c>
      <c r="D141" s="279"/>
      <c r="E141" s="279"/>
      <c r="F141" s="302" t="s">
        <v>354</v>
      </c>
      <c r="G141" s="279"/>
      <c r="H141" s="279" t="s">
        <v>410</v>
      </c>
      <c r="I141" s="279" t="s">
        <v>389</v>
      </c>
      <c r="J141" s="279"/>
      <c r="K141" s="327"/>
    </row>
    <row r="142" spans="2:11" s="1" customFormat="1" ht="15" customHeight="1">
      <c r="B142" s="324"/>
      <c r="C142" s="279" t="s">
        <v>411</v>
      </c>
      <c r="D142" s="279"/>
      <c r="E142" s="279"/>
      <c r="F142" s="302" t="s">
        <v>354</v>
      </c>
      <c r="G142" s="279"/>
      <c r="H142" s="279" t="s">
        <v>412</v>
      </c>
      <c r="I142" s="279" t="s">
        <v>389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413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348</v>
      </c>
      <c r="D148" s="294"/>
      <c r="E148" s="294"/>
      <c r="F148" s="294" t="s">
        <v>349</v>
      </c>
      <c r="G148" s="295"/>
      <c r="H148" s="294" t="s">
        <v>52</v>
      </c>
      <c r="I148" s="294" t="s">
        <v>55</v>
      </c>
      <c r="J148" s="294" t="s">
        <v>350</v>
      </c>
      <c r="K148" s="293"/>
    </row>
    <row r="149" spans="2:11" s="1" customFormat="1" ht="17.25" customHeight="1">
      <c r="B149" s="291"/>
      <c r="C149" s="296" t="s">
        <v>351</v>
      </c>
      <c r="D149" s="296"/>
      <c r="E149" s="296"/>
      <c r="F149" s="297" t="s">
        <v>352</v>
      </c>
      <c r="G149" s="298"/>
      <c r="H149" s="296"/>
      <c r="I149" s="296"/>
      <c r="J149" s="296" t="s">
        <v>353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357</v>
      </c>
      <c r="D151" s="279"/>
      <c r="E151" s="279"/>
      <c r="F151" s="332" t="s">
        <v>354</v>
      </c>
      <c r="G151" s="279"/>
      <c r="H151" s="331" t="s">
        <v>394</v>
      </c>
      <c r="I151" s="331" t="s">
        <v>356</v>
      </c>
      <c r="J151" s="331">
        <v>120</v>
      </c>
      <c r="K151" s="327"/>
    </row>
    <row r="152" spans="2:11" s="1" customFormat="1" ht="15" customHeight="1">
      <c r="B152" s="304"/>
      <c r="C152" s="331" t="s">
        <v>403</v>
      </c>
      <c r="D152" s="279"/>
      <c r="E152" s="279"/>
      <c r="F152" s="332" t="s">
        <v>354</v>
      </c>
      <c r="G152" s="279"/>
      <c r="H152" s="331" t="s">
        <v>414</v>
      </c>
      <c r="I152" s="331" t="s">
        <v>356</v>
      </c>
      <c r="J152" s="331" t="s">
        <v>405</v>
      </c>
      <c r="K152" s="327"/>
    </row>
    <row r="153" spans="2:11" s="1" customFormat="1" ht="15" customHeight="1">
      <c r="B153" s="304"/>
      <c r="C153" s="331" t="s">
        <v>302</v>
      </c>
      <c r="D153" s="279"/>
      <c r="E153" s="279"/>
      <c r="F153" s="332" t="s">
        <v>354</v>
      </c>
      <c r="G153" s="279"/>
      <c r="H153" s="331" t="s">
        <v>415</v>
      </c>
      <c r="I153" s="331" t="s">
        <v>356</v>
      </c>
      <c r="J153" s="331" t="s">
        <v>405</v>
      </c>
      <c r="K153" s="327"/>
    </row>
    <row r="154" spans="2:11" s="1" customFormat="1" ht="15" customHeight="1">
      <c r="B154" s="304"/>
      <c r="C154" s="331" t="s">
        <v>359</v>
      </c>
      <c r="D154" s="279"/>
      <c r="E154" s="279"/>
      <c r="F154" s="332" t="s">
        <v>360</v>
      </c>
      <c r="G154" s="279"/>
      <c r="H154" s="331" t="s">
        <v>394</v>
      </c>
      <c r="I154" s="331" t="s">
        <v>356</v>
      </c>
      <c r="J154" s="331">
        <v>50</v>
      </c>
      <c r="K154" s="327"/>
    </row>
    <row r="155" spans="2:11" s="1" customFormat="1" ht="15" customHeight="1">
      <c r="B155" s="304"/>
      <c r="C155" s="331" t="s">
        <v>362</v>
      </c>
      <c r="D155" s="279"/>
      <c r="E155" s="279"/>
      <c r="F155" s="332" t="s">
        <v>354</v>
      </c>
      <c r="G155" s="279"/>
      <c r="H155" s="331" t="s">
        <v>394</v>
      </c>
      <c r="I155" s="331" t="s">
        <v>364</v>
      </c>
      <c r="J155" s="331"/>
      <c r="K155" s="327"/>
    </row>
    <row r="156" spans="2:11" s="1" customFormat="1" ht="15" customHeight="1">
      <c r="B156" s="304"/>
      <c r="C156" s="331" t="s">
        <v>373</v>
      </c>
      <c r="D156" s="279"/>
      <c r="E156" s="279"/>
      <c r="F156" s="332" t="s">
        <v>360</v>
      </c>
      <c r="G156" s="279"/>
      <c r="H156" s="331" t="s">
        <v>394</v>
      </c>
      <c r="I156" s="331" t="s">
        <v>356</v>
      </c>
      <c r="J156" s="331">
        <v>50</v>
      </c>
      <c r="K156" s="327"/>
    </row>
    <row r="157" spans="2:11" s="1" customFormat="1" ht="15" customHeight="1">
      <c r="B157" s="304"/>
      <c r="C157" s="331" t="s">
        <v>381</v>
      </c>
      <c r="D157" s="279"/>
      <c r="E157" s="279"/>
      <c r="F157" s="332" t="s">
        <v>360</v>
      </c>
      <c r="G157" s="279"/>
      <c r="H157" s="331" t="s">
        <v>394</v>
      </c>
      <c r="I157" s="331" t="s">
        <v>356</v>
      </c>
      <c r="J157" s="331">
        <v>50</v>
      </c>
      <c r="K157" s="327"/>
    </row>
    <row r="158" spans="2:11" s="1" customFormat="1" ht="15" customHeight="1">
      <c r="B158" s="304"/>
      <c r="C158" s="331" t="s">
        <v>379</v>
      </c>
      <c r="D158" s="279"/>
      <c r="E158" s="279"/>
      <c r="F158" s="332" t="s">
        <v>360</v>
      </c>
      <c r="G158" s="279"/>
      <c r="H158" s="331" t="s">
        <v>394</v>
      </c>
      <c r="I158" s="331" t="s">
        <v>356</v>
      </c>
      <c r="J158" s="331">
        <v>50</v>
      </c>
      <c r="K158" s="327"/>
    </row>
    <row r="159" spans="2:11" s="1" customFormat="1" ht="15" customHeight="1">
      <c r="B159" s="304"/>
      <c r="C159" s="331" t="s">
        <v>88</v>
      </c>
      <c r="D159" s="279"/>
      <c r="E159" s="279"/>
      <c r="F159" s="332" t="s">
        <v>354</v>
      </c>
      <c r="G159" s="279"/>
      <c r="H159" s="331" t="s">
        <v>416</v>
      </c>
      <c r="I159" s="331" t="s">
        <v>356</v>
      </c>
      <c r="J159" s="331" t="s">
        <v>417</v>
      </c>
      <c r="K159" s="327"/>
    </row>
    <row r="160" spans="2:11" s="1" customFormat="1" ht="15" customHeight="1">
      <c r="B160" s="304"/>
      <c r="C160" s="331" t="s">
        <v>418</v>
      </c>
      <c r="D160" s="279"/>
      <c r="E160" s="279"/>
      <c r="F160" s="332" t="s">
        <v>354</v>
      </c>
      <c r="G160" s="279"/>
      <c r="H160" s="331" t="s">
        <v>419</v>
      </c>
      <c r="I160" s="331" t="s">
        <v>389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420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348</v>
      </c>
      <c r="D166" s="294"/>
      <c r="E166" s="294"/>
      <c r="F166" s="294" t="s">
        <v>349</v>
      </c>
      <c r="G166" s="336"/>
      <c r="H166" s="337" t="s">
        <v>52</v>
      </c>
      <c r="I166" s="337" t="s">
        <v>55</v>
      </c>
      <c r="J166" s="294" t="s">
        <v>350</v>
      </c>
      <c r="K166" s="271"/>
    </row>
    <row r="167" spans="2:11" s="1" customFormat="1" ht="17.25" customHeight="1">
      <c r="B167" s="272"/>
      <c r="C167" s="296" t="s">
        <v>351</v>
      </c>
      <c r="D167" s="296"/>
      <c r="E167" s="296"/>
      <c r="F167" s="297" t="s">
        <v>352</v>
      </c>
      <c r="G167" s="338"/>
      <c r="H167" s="339"/>
      <c r="I167" s="339"/>
      <c r="J167" s="296" t="s">
        <v>353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357</v>
      </c>
      <c r="D169" s="279"/>
      <c r="E169" s="279"/>
      <c r="F169" s="302" t="s">
        <v>354</v>
      </c>
      <c r="G169" s="279"/>
      <c r="H169" s="279" t="s">
        <v>394</v>
      </c>
      <c r="I169" s="279" t="s">
        <v>356</v>
      </c>
      <c r="J169" s="279">
        <v>120</v>
      </c>
      <c r="K169" s="327"/>
    </row>
    <row r="170" spans="2:11" s="1" customFormat="1" ht="15" customHeight="1">
      <c r="B170" s="304"/>
      <c r="C170" s="279" t="s">
        <v>403</v>
      </c>
      <c r="D170" s="279"/>
      <c r="E170" s="279"/>
      <c r="F170" s="302" t="s">
        <v>354</v>
      </c>
      <c r="G170" s="279"/>
      <c r="H170" s="279" t="s">
        <v>404</v>
      </c>
      <c r="I170" s="279" t="s">
        <v>356</v>
      </c>
      <c r="J170" s="279" t="s">
        <v>405</v>
      </c>
      <c r="K170" s="327"/>
    </row>
    <row r="171" spans="2:11" s="1" customFormat="1" ht="15" customHeight="1">
      <c r="B171" s="304"/>
      <c r="C171" s="279" t="s">
        <v>302</v>
      </c>
      <c r="D171" s="279"/>
      <c r="E171" s="279"/>
      <c r="F171" s="302" t="s">
        <v>354</v>
      </c>
      <c r="G171" s="279"/>
      <c r="H171" s="279" t="s">
        <v>421</v>
      </c>
      <c r="I171" s="279" t="s">
        <v>356</v>
      </c>
      <c r="J171" s="279" t="s">
        <v>405</v>
      </c>
      <c r="K171" s="327"/>
    </row>
    <row r="172" spans="2:11" s="1" customFormat="1" ht="15" customHeight="1">
      <c r="B172" s="304"/>
      <c r="C172" s="279" t="s">
        <v>359</v>
      </c>
      <c r="D172" s="279"/>
      <c r="E172" s="279"/>
      <c r="F172" s="302" t="s">
        <v>360</v>
      </c>
      <c r="G172" s="279"/>
      <c r="H172" s="279" t="s">
        <v>421</v>
      </c>
      <c r="I172" s="279" t="s">
        <v>356</v>
      </c>
      <c r="J172" s="279">
        <v>50</v>
      </c>
      <c r="K172" s="327"/>
    </row>
    <row r="173" spans="2:11" s="1" customFormat="1" ht="15" customHeight="1">
      <c r="B173" s="304"/>
      <c r="C173" s="279" t="s">
        <v>362</v>
      </c>
      <c r="D173" s="279"/>
      <c r="E173" s="279"/>
      <c r="F173" s="302" t="s">
        <v>354</v>
      </c>
      <c r="G173" s="279"/>
      <c r="H173" s="279" t="s">
        <v>421</v>
      </c>
      <c r="I173" s="279" t="s">
        <v>364</v>
      </c>
      <c r="J173" s="279"/>
      <c r="K173" s="327"/>
    </row>
    <row r="174" spans="2:11" s="1" customFormat="1" ht="15" customHeight="1">
      <c r="B174" s="304"/>
      <c r="C174" s="279" t="s">
        <v>373</v>
      </c>
      <c r="D174" s="279"/>
      <c r="E174" s="279"/>
      <c r="F174" s="302" t="s">
        <v>360</v>
      </c>
      <c r="G174" s="279"/>
      <c r="H174" s="279" t="s">
        <v>421</v>
      </c>
      <c r="I174" s="279" t="s">
        <v>356</v>
      </c>
      <c r="J174" s="279">
        <v>50</v>
      </c>
      <c r="K174" s="327"/>
    </row>
    <row r="175" spans="2:11" s="1" customFormat="1" ht="15" customHeight="1">
      <c r="B175" s="304"/>
      <c r="C175" s="279" t="s">
        <v>381</v>
      </c>
      <c r="D175" s="279"/>
      <c r="E175" s="279"/>
      <c r="F175" s="302" t="s">
        <v>360</v>
      </c>
      <c r="G175" s="279"/>
      <c r="H175" s="279" t="s">
        <v>421</v>
      </c>
      <c r="I175" s="279" t="s">
        <v>356</v>
      </c>
      <c r="J175" s="279">
        <v>50</v>
      </c>
      <c r="K175" s="327"/>
    </row>
    <row r="176" spans="2:11" s="1" customFormat="1" ht="15" customHeight="1">
      <c r="B176" s="304"/>
      <c r="C176" s="279" t="s">
        <v>379</v>
      </c>
      <c r="D176" s="279"/>
      <c r="E176" s="279"/>
      <c r="F176" s="302" t="s">
        <v>360</v>
      </c>
      <c r="G176" s="279"/>
      <c r="H176" s="279" t="s">
        <v>421</v>
      </c>
      <c r="I176" s="279" t="s">
        <v>356</v>
      </c>
      <c r="J176" s="279">
        <v>50</v>
      </c>
      <c r="K176" s="327"/>
    </row>
    <row r="177" spans="2:11" s="1" customFormat="1" ht="15" customHeight="1">
      <c r="B177" s="304"/>
      <c r="C177" s="279" t="s">
        <v>101</v>
      </c>
      <c r="D177" s="279"/>
      <c r="E177" s="279"/>
      <c r="F177" s="302" t="s">
        <v>354</v>
      </c>
      <c r="G177" s="279"/>
      <c r="H177" s="279" t="s">
        <v>422</v>
      </c>
      <c r="I177" s="279" t="s">
        <v>423</v>
      </c>
      <c r="J177" s="279"/>
      <c r="K177" s="327"/>
    </row>
    <row r="178" spans="2:11" s="1" customFormat="1" ht="15" customHeight="1">
      <c r="B178" s="304"/>
      <c r="C178" s="279" t="s">
        <v>55</v>
      </c>
      <c r="D178" s="279"/>
      <c r="E178" s="279"/>
      <c r="F178" s="302" t="s">
        <v>354</v>
      </c>
      <c r="G178" s="279"/>
      <c r="H178" s="279" t="s">
        <v>424</v>
      </c>
      <c r="I178" s="279" t="s">
        <v>425</v>
      </c>
      <c r="J178" s="279">
        <v>1</v>
      </c>
      <c r="K178" s="327"/>
    </row>
    <row r="179" spans="2:11" s="1" customFormat="1" ht="15" customHeight="1">
      <c r="B179" s="304"/>
      <c r="C179" s="279" t="s">
        <v>51</v>
      </c>
      <c r="D179" s="279"/>
      <c r="E179" s="279"/>
      <c r="F179" s="302" t="s">
        <v>354</v>
      </c>
      <c r="G179" s="279"/>
      <c r="H179" s="279" t="s">
        <v>426</v>
      </c>
      <c r="I179" s="279" t="s">
        <v>356</v>
      </c>
      <c r="J179" s="279">
        <v>20</v>
      </c>
      <c r="K179" s="327"/>
    </row>
    <row r="180" spans="2:11" s="1" customFormat="1" ht="15" customHeight="1">
      <c r="B180" s="304"/>
      <c r="C180" s="279" t="s">
        <v>52</v>
      </c>
      <c r="D180" s="279"/>
      <c r="E180" s="279"/>
      <c r="F180" s="302" t="s">
        <v>354</v>
      </c>
      <c r="G180" s="279"/>
      <c r="H180" s="279" t="s">
        <v>427</v>
      </c>
      <c r="I180" s="279" t="s">
        <v>356</v>
      </c>
      <c r="J180" s="279">
        <v>255</v>
      </c>
      <c r="K180" s="327"/>
    </row>
    <row r="181" spans="2:11" s="1" customFormat="1" ht="15" customHeight="1">
      <c r="B181" s="304"/>
      <c r="C181" s="279" t="s">
        <v>102</v>
      </c>
      <c r="D181" s="279"/>
      <c r="E181" s="279"/>
      <c r="F181" s="302" t="s">
        <v>354</v>
      </c>
      <c r="G181" s="279"/>
      <c r="H181" s="279" t="s">
        <v>318</v>
      </c>
      <c r="I181" s="279" t="s">
        <v>356</v>
      </c>
      <c r="J181" s="279">
        <v>10</v>
      </c>
      <c r="K181" s="327"/>
    </row>
    <row r="182" spans="2:11" s="1" customFormat="1" ht="15" customHeight="1">
      <c r="B182" s="304"/>
      <c r="C182" s="279" t="s">
        <v>103</v>
      </c>
      <c r="D182" s="279"/>
      <c r="E182" s="279"/>
      <c r="F182" s="302" t="s">
        <v>354</v>
      </c>
      <c r="G182" s="279"/>
      <c r="H182" s="279" t="s">
        <v>428</v>
      </c>
      <c r="I182" s="279" t="s">
        <v>389</v>
      </c>
      <c r="J182" s="279"/>
      <c r="K182" s="327"/>
    </row>
    <row r="183" spans="2:11" s="1" customFormat="1" ht="15" customHeight="1">
      <c r="B183" s="304"/>
      <c r="C183" s="279" t="s">
        <v>429</v>
      </c>
      <c r="D183" s="279"/>
      <c r="E183" s="279"/>
      <c r="F183" s="302" t="s">
        <v>354</v>
      </c>
      <c r="G183" s="279"/>
      <c r="H183" s="279" t="s">
        <v>430</v>
      </c>
      <c r="I183" s="279" t="s">
        <v>389</v>
      </c>
      <c r="J183" s="279"/>
      <c r="K183" s="327"/>
    </row>
    <row r="184" spans="2:11" s="1" customFormat="1" ht="15" customHeight="1">
      <c r="B184" s="304"/>
      <c r="C184" s="279" t="s">
        <v>418</v>
      </c>
      <c r="D184" s="279"/>
      <c r="E184" s="279"/>
      <c r="F184" s="302" t="s">
        <v>354</v>
      </c>
      <c r="G184" s="279"/>
      <c r="H184" s="279" t="s">
        <v>431</v>
      </c>
      <c r="I184" s="279" t="s">
        <v>389</v>
      </c>
      <c r="J184" s="279"/>
      <c r="K184" s="327"/>
    </row>
    <row r="185" spans="2:11" s="1" customFormat="1" ht="15" customHeight="1">
      <c r="B185" s="304"/>
      <c r="C185" s="279" t="s">
        <v>105</v>
      </c>
      <c r="D185" s="279"/>
      <c r="E185" s="279"/>
      <c r="F185" s="302" t="s">
        <v>360</v>
      </c>
      <c r="G185" s="279"/>
      <c r="H185" s="279" t="s">
        <v>432</v>
      </c>
      <c r="I185" s="279" t="s">
        <v>356</v>
      </c>
      <c r="J185" s="279">
        <v>50</v>
      </c>
      <c r="K185" s="327"/>
    </row>
    <row r="186" spans="2:11" s="1" customFormat="1" ht="15" customHeight="1">
      <c r="B186" s="304"/>
      <c r="C186" s="279" t="s">
        <v>433</v>
      </c>
      <c r="D186" s="279"/>
      <c r="E186" s="279"/>
      <c r="F186" s="302" t="s">
        <v>360</v>
      </c>
      <c r="G186" s="279"/>
      <c r="H186" s="279" t="s">
        <v>434</v>
      </c>
      <c r="I186" s="279" t="s">
        <v>435</v>
      </c>
      <c r="J186" s="279"/>
      <c r="K186" s="327"/>
    </row>
    <row r="187" spans="2:11" s="1" customFormat="1" ht="15" customHeight="1">
      <c r="B187" s="304"/>
      <c r="C187" s="279" t="s">
        <v>436</v>
      </c>
      <c r="D187" s="279"/>
      <c r="E187" s="279"/>
      <c r="F187" s="302" t="s">
        <v>360</v>
      </c>
      <c r="G187" s="279"/>
      <c r="H187" s="279" t="s">
        <v>437</v>
      </c>
      <c r="I187" s="279" t="s">
        <v>435</v>
      </c>
      <c r="J187" s="279"/>
      <c r="K187" s="327"/>
    </row>
    <row r="188" spans="2:11" s="1" customFormat="1" ht="15" customHeight="1">
      <c r="B188" s="304"/>
      <c r="C188" s="279" t="s">
        <v>438</v>
      </c>
      <c r="D188" s="279"/>
      <c r="E188" s="279"/>
      <c r="F188" s="302" t="s">
        <v>360</v>
      </c>
      <c r="G188" s="279"/>
      <c r="H188" s="279" t="s">
        <v>439</v>
      </c>
      <c r="I188" s="279" t="s">
        <v>435</v>
      </c>
      <c r="J188" s="279"/>
      <c r="K188" s="327"/>
    </row>
    <row r="189" spans="2:11" s="1" customFormat="1" ht="15" customHeight="1">
      <c r="B189" s="304"/>
      <c r="C189" s="340" t="s">
        <v>440</v>
      </c>
      <c r="D189" s="279"/>
      <c r="E189" s="279"/>
      <c r="F189" s="302" t="s">
        <v>360</v>
      </c>
      <c r="G189" s="279"/>
      <c r="H189" s="279" t="s">
        <v>441</v>
      </c>
      <c r="I189" s="279" t="s">
        <v>442</v>
      </c>
      <c r="J189" s="341" t="s">
        <v>443</v>
      </c>
      <c r="K189" s="327"/>
    </row>
    <row r="190" spans="2:11" s="1" customFormat="1" ht="15" customHeight="1">
      <c r="B190" s="304"/>
      <c r="C190" s="340" t="s">
        <v>40</v>
      </c>
      <c r="D190" s="279"/>
      <c r="E190" s="279"/>
      <c r="F190" s="302" t="s">
        <v>354</v>
      </c>
      <c r="G190" s="279"/>
      <c r="H190" s="276" t="s">
        <v>444</v>
      </c>
      <c r="I190" s="279" t="s">
        <v>445</v>
      </c>
      <c r="J190" s="279"/>
      <c r="K190" s="327"/>
    </row>
    <row r="191" spans="2:11" s="1" customFormat="1" ht="15" customHeight="1">
      <c r="B191" s="304"/>
      <c r="C191" s="340" t="s">
        <v>446</v>
      </c>
      <c r="D191" s="279"/>
      <c r="E191" s="279"/>
      <c r="F191" s="302" t="s">
        <v>354</v>
      </c>
      <c r="G191" s="279"/>
      <c r="H191" s="279" t="s">
        <v>447</v>
      </c>
      <c r="I191" s="279" t="s">
        <v>389</v>
      </c>
      <c r="J191" s="279"/>
      <c r="K191" s="327"/>
    </row>
    <row r="192" spans="2:11" s="1" customFormat="1" ht="15" customHeight="1">
      <c r="B192" s="304"/>
      <c r="C192" s="340" t="s">
        <v>448</v>
      </c>
      <c r="D192" s="279"/>
      <c r="E192" s="279"/>
      <c r="F192" s="302" t="s">
        <v>354</v>
      </c>
      <c r="G192" s="279"/>
      <c r="H192" s="279" t="s">
        <v>449</v>
      </c>
      <c r="I192" s="279" t="s">
        <v>389</v>
      </c>
      <c r="J192" s="279"/>
      <c r="K192" s="327"/>
    </row>
    <row r="193" spans="2:11" s="1" customFormat="1" ht="15" customHeight="1">
      <c r="B193" s="304"/>
      <c r="C193" s="340" t="s">
        <v>450</v>
      </c>
      <c r="D193" s="279"/>
      <c r="E193" s="279"/>
      <c r="F193" s="302" t="s">
        <v>360</v>
      </c>
      <c r="G193" s="279"/>
      <c r="H193" s="279" t="s">
        <v>451</v>
      </c>
      <c r="I193" s="279" t="s">
        <v>389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2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452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453</v>
      </c>
      <c r="D200" s="343"/>
      <c r="E200" s="343"/>
      <c r="F200" s="343" t="s">
        <v>454</v>
      </c>
      <c r="G200" s="344"/>
      <c r="H200" s="343" t="s">
        <v>455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445</v>
      </c>
      <c r="D202" s="279"/>
      <c r="E202" s="279"/>
      <c r="F202" s="302" t="s">
        <v>41</v>
      </c>
      <c r="G202" s="279"/>
      <c r="H202" s="279" t="s">
        <v>456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42</v>
      </c>
      <c r="G203" s="279"/>
      <c r="H203" s="279" t="s">
        <v>457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45</v>
      </c>
      <c r="G204" s="279"/>
      <c r="H204" s="279" t="s">
        <v>458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43</v>
      </c>
      <c r="G205" s="279"/>
      <c r="H205" s="279" t="s">
        <v>459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44</v>
      </c>
      <c r="G206" s="279"/>
      <c r="H206" s="279" t="s">
        <v>460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401</v>
      </c>
      <c r="D208" s="279"/>
      <c r="E208" s="279"/>
      <c r="F208" s="302" t="s">
        <v>77</v>
      </c>
      <c r="G208" s="279"/>
      <c r="H208" s="279" t="s">
        <v>461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296</v>
      </c>
      <c r="G209" s="279"/>
      <c r="H209" s="279" t="s">
        <v>297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294</v>
      </c>
      <c r="G210" s="279"/>
      <c r="H210" s="279" t="s">
        <v>462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298</v>
      </c>
      <c r="G211" s="340"/>
      <c r="H211" s="331" t="s">
        <v>299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300</v>
      </c>
      <c r="G212" s="340"/>
      <c r="H212" s="331" t="s">
        <v>463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425</v>
      </c>
      <c r="D214" s="279"/>
      <c r="E214" s="279"/>
      <c r="F214" s="302">
        <v>1</v>
      </c>
      <c r="G214" s="340"/>
      <c r="H214" s="331" t="s">
        <v>464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465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466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467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2022-10-19T13:21:18Z</dcterms:created>
  <dcterms:modified xsi:type="dcterms:W3CDTF">2022-10-19T13:21:23Z</dcterms:modified>
  <cp:category/>
  <cp:version/>
  <cp:contentType/>
  <cp:contentStatus/>
</cp:coreProperties>
</file>