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1"/>
  </bookViews>
  <sheets>
    <sheet name="Rekapitulace stavby" sheetId="1" r:id="rId1"/>
    <sheet name="R03-2022 - Údržba HOZ HMZ..." sheetId="2" r:id="rId2"/>
    <sheet name="Pokyny pro vyplnění" sheetId="3" r:id="rId3"/>
  </sheets>
  <definedNames>
    <definedName name="_xlnm._FilterDatabase" localSheetId="1" hidden="1">'R03-2022 - Údržba HOZ HMZ...'!$C$74:$K$129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1">'R03-2022 - Údržba HOZ HMZ...'!$C$4:$J$37,'R03-2022 - Údržba HOZ HMZ...'!$C$43:$J$58,'R03-2022 - Údržba HOZ HMZ...'!$C$64:$K$129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'R03-2022 - Údržba HOZ HMZ...'!$74:$74</definedName>
  </definedNames>
  <calcPr calcId="191029"/>
  <extLst/>
</workbook>
</file>

<file path=xl/sharedStrings.xml><?xml version="1.0" encoding="utf-8"?>
<sst xmlns="http://schemas.openxmlformats.org/spreadsheetml/2006/main" count="1160" uniqueCount="381">
  <si>
    <t>Export Komplet</t>
  </si>
  <si>
    <t>VZ</t>
  </si>
  <si>
    <t>2.0</t>
  </si>
  <si>
    <t>ZAMOK</t>
  </si>
  <si>
    <t>False</t>
  </si>
  <si>
    <t>{a1fadf77-193d-44e0-8c02-637b837e1e43}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</si>
  <si>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</si>
  <si>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</si>
  <si>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</si>
  <si>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</si>
  <si>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</si>
  <si>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</si>
  <si>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</si>
  <si>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</si>
  <si>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R03/2022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</si>
  <si>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</si>
  <si>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</si>
  <si>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HMZ Antošovice</t>
  </si>
  <si>
    <t>KSO:</t>
  </si>
  <si>
    <t/>
  </si>
  <si>
    <t>CC-CZ:</t>
  </si>
  <si>
    <t>Místo:</t>
  </si>
  <si>
    <t>Koblov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</si>
  <si>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</si>
  <si>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</si>
  <si>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</si>
  <si>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</si>
  <si>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</si>
  <si>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</si>
  <si>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</si>
  <si>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</si>
  <si>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SPÚ OVHS</t>
  </si>
  <si>
    <t>True</t>
  </si>
  <si>
    <t>Zpracovatel:</t>
  </si>
  <si>
    <t>Zdenek Šťastný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</si>
  <si>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</si>
  <si>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</si>
  <si>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</si>
  <si>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</si>
  <si>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</si>
  <si>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</si>
  <si>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</si>
  <si>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</si>
  <si>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</si>
  <si>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</si>
  <si>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</si>
  <si>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</si>
  <si>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</si>
  <si>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</si>
  <si>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</si>
  <si>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</si>
  <si>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</si>
  <si>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</si>
  <si>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</si>
  <si>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</si>
  <si>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</si>
  <si>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</si>
  <si>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</si>
  <si>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</si>
  <si>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</si>
  <si>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</si>
  <si>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</si>
  <si>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</si>
  <si>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</si>
  <si>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</si>
  <si>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</si>
  <si>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</si>
  <si>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</si>
  <si>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</si>
  <si>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</si>
  <si>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</si>
  <si>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</si>
  <si>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</si>
  <si>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</si>
  <si>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</si>
  <si>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</si>
  <si>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</si>
  <si>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</si>
  <si>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</si>
  <si>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</si>
  <si>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</si>
  <si>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</si>
  <si>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</si>
  <si>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</si>
  <si>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</si>
  <si>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</si>
  <si>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</si>
  <si>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</si>
  <si>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</si>
  <si>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</si>
  <si>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</si>
  <si>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</si>
  <si>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</si>
  <si>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</si>
  <si>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</si>
  <si>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</si>
  <si>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</si>
  <si>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</si>
  <si>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</si>
  <si>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</si>
  <si>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</si>
  <si>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</si>
  <si>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19</t>
  </si>
  <si>
    <t>K</t>
  </si>
  <si>
    <t>R-037</t>
  </si>
  <si>
    <t>Vytyčení inženýrské sítě, vč. dopravy</t>
  </si>
  <si>
    <t>4</t>
  </si>
  <si>
    <t>-1275867239</t>
  </si>
  <si>
    <t>PP</t>
  </si>
  <si>
    <t>VV</t>
  </si>
  <si>
    <t>1*1</t>
  </si>
  <si>
    <t>Zemní práce</t>
  </si>
  <si>
    <t>20</t>
  </si>
  <si>
    <t>111103313</t>
  </si>
  <si>
    <t>Kosení po vegetačním období divokého porostu hustého</t>
  </si>
  <si>
    <t>ha</t>
  </si>
  <si>
    <t>CS ÚRS 2022 02</t>
  </si>
  <si>
    <t>79408131</t>
  </si>
  <si>
    <t>Kosení travin a vodních rostlin po vegetačním období divokého porostu hustého</t>
  </si>
  <si>
    <t>Online PSC</t>
  </si>
  <si>
    <t>https://podminky.urs.cz/item/CS_URS_2022_02/111103313</t>
  </si>
  <si>
    <t>(1,4+1,4+1+1)*150/10000</t>
  </si>
  <si>
    <t>(1,2+0,9+0,9+1+1)*722/10000</t>
  </si>
  <si>
    <t>Součet</t>
  </si>
  <si>
    <t>111203201</t>
  </si>
  <si>
    <t>Odstranění křovin a stromů s ponecháním kořenů z plochy do 1000 m2</t>
  </si>
  <si>
    <t>m2</t>
  </si>
  <si>
    <t>390726436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</si>
  <si>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</si>
  <si>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</si>
  <si>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150*2</t>
  </si>
  <si>
    <t>M</t>
  </si>
  <si>
    <t>00572470</t>
  </si>
  <si>
    <t>osivo směs travní univerzál</t>
  </si>
  <si>
    <t>kg</t>
  </si>
  <si>
    <t>8</t>
  </si>
  <si>
    <t>-1745732402</t>
  </si>
  <si>
    <t>500*0,02</t>
  </si>
  <si>
    <t>9</t>
  </si>
  <si>
    <t>125153101</t>
  </si>
  <si>
    <t>Vykopávky melioračních kanálů pro meliorace zemědělské v hornině třídy těžitelnosti I skupiny 1 a 2</t>
  </si>
  <si>
    <t>m3</t>
  </si>
  <si>
    <t>-1780054815</t>
  </si>
  <si>
    <t>Vykopávky melioračních kanálů přívodních (závlahových) nebo odpadních pro jakoukoliv šířku kanálu, jeho hloubku a množství vykopávky pro zemědělské meliorace v hornině třídy těžitelnosti I skupiny 1 a 2</t>
  </si>
  <si>
    <t>https://podminky.urs.cz/item/CS_URS_2022_02/125153101</t>
  </si>
  <si>
    <t>(2,8+0,6)/2*0,9*150</t>
  </si>
  <si>
    <t>13</t>
  </si>
  <si>
    <t>125703311</t>
  </si>
  <si>
    <t>Čištění melioračních kanálů od naplavenin tl přes 250 do 500 mm nezpevněné dno</t>
  </si>
  <si>
    <t>1478699786</t>
  </si>
  <si>
    <t>Čištění melioračních kanálů s úpravou svahu do výšky naplavené vrstvy tloušťky naplavené vrstvy přes 250 do 500 mm, se dnem nezpevněným</t>
  </si>
  <si>
    <t>https://podminky.urs.cz/item/CS_URS_2022_02/125703311</t>
  </si>
  <si>
    <t>(1,4+0,6)/2*0,35*722</t>
  </si>
  <si>
    <t>14</t>
  </si>
  <si>
    <t>162751116</t>
  </si>
  <si>
    <t>Vodorovné přemístění přes 8 000 do 9000 m výkopku/sypaniny z horniny třídy těžitelnosti I skupiny 1 až 3</t>
  </si>
  <si>
    <t>2111122775</t>
  </si>
  <si>
    <t>Vodorovné přemístění výkopku nebo sypaniny po suchu na obvyklém dopravním prostředku, bez naložení výkopku, avšak se složením bez rozhrnutí z horniny třídy těžitelnosti I skupiny 1 až 3 na vzdálenost přes 8 000 do 9 000 m</t>
  </si>
  <si>
    <t>https://podminky.urs.cz/item/CS_URS_2022_02/162751116</t>
  </si>
  <si>
    <t>(229,5+252,7)/3*2</t>
  </si>
  <si>
    <t>181411121</t>
  </si>
  <si>
    <t>Založení lučního trávníku výsevem pl do 1000 m2 v rovině a ve svahu do 1:5</t>
  </si>
  <si>
    <t>113905006</t>
  </si>
  <si>
    <t>Založení trávníku na půdě předem připravené plochy do 1000 m2 výsevem včetně utažení lučního v rovině nebo na svahu do 1:5</t>
  </si>
  <si>
    <t>https://podminky.urs.cz/item/CS_URS_2022_02/181411121</t>
  </si>
  <si>
    <t>50*10</t>
  </si>
  <si>
    <t>17</t>
  </si>
  <si>
    <t>181951111</t>
  </si>
  <si>
    <t>Úprava pláně v hornině třídy těžitelnosti I skupiny 1 až 3 bez zhutnění strojně</t>
  </si>
  <si>
    <t>-978698185</t>
  </si>
  <si>
    <t>Úprava pláně vyrovnáním výškových rozdílů strojně v hornině třídy těžitelnosti I, skupiny 1 až 3 bez zhutnění</t>
  </si>
  <si>
    <t>https://podminky.urs.cz/item/CS_URS_2022_02/181951111</t>
  </si>
  <si>
    <t>1,5*872+50*10</t>
  </si>
  <si>
    <t>5</t>
  </si>
  <si>
    <t>185803106</t>
  </si>
  <si>
    <t>Shrabání pokoseného divokého porostu s odvozem do 20 km</t>
  </si>
  <si>
    <t>-1512738470</t>
  </si>
  <si>
    <t>Shrabání pokoseného porostu a organických naplavenin s odvozem do 20 km divokého porostu</t>
  </si>
  <si>
    <t>https://podminky.urs.cz/item/CS_URS_2022_02/185803106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</si>
  <si>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</si>
  <si>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</si>
  <si>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</si>
  <si>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1525889912</t>
  </si>
  <si>
    <t xml:space="preserve">Ekologická likvidace veškeré neupotřeb. dřev. hmoty - z křovin a stromů D kmene do 100 mm - v souladu se zákonem o odpadech č. 541/2020 Sb.v platném znění </t>
  </si>
  <si>
    <t>18</t>
  </si>
  <si>
    <t>R-026</t>
  </si>
  <si>
    <t>Ořezání nevhodných větví z jednoho stromu (od 100 do 500 mm), včetně ekologické likvidace v souladu se zákonem o odpadech č.  541/2020 Sb. v platném znění</t>
  </si>
  <si>
    <t>ks</t>
  </si>
  <si>
    <t>-1640561019</t>
  </si>
  <si>
    <t>Ořezání nevhodných větví z jednoho stromu (od 100 do 500 mm), včetně ekologické likvidace v souladu se zákonem o odpadech č. 541/2020 Sb. v platném znění</t>
  </si>
  <si>
    <t>(1*6)+(1*7)+(1*5)+(1*6)</t>
  </si>
  <si>
    <t>R-032</t>
  </si>
  <si>
    <t xml:space="preserve">Ekologická likvidace divokého porostu - v souladu se zákonem  o odpadech č. 541/2020 Sb.v platném znění     </t>
  </si>
  <si>
    <t>-971791997</t>
  </si>
  <si>
    <t xml:space="preserve">Ekologická likvidace divokého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</si>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</sst>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203201" TargetMode="External" /><Relationship Id="rId3" Type="http://schemas.openxmlformats.org/officeDocument/2006/relationships/hyperlink" Target="https://podminky.urs.cz/item/CS_URS_2022_02/125153101" TargetMode="External" /><Relationship Id="rId4" Type="http://schemas.openxmlformats.org/officeDocument/2006/relationships/hyperlink" Target="https://podminky.urs.cz/item/CS_URS_2022_02/125703311" TargetMode="External" /><Relationship Id="rId5" Type="http://schemas.openxmlformats.org/officeDocument/2006/relationships/hyperlink" Target="https://podminky.urs.cz/item/CS_URS_2022_02/162751116" TargetMode="External" /><Relationship Id="rId6" Type="http://schemas.openxmlformats.org/officeDocument/2006/relationships/hyperlink" Target="https://podminky.urs.cz/item/CS_URS_2022_02/181411121" TargetMode="External" /><Relationship Id="rId7" Type="http://schemas.openxmlformats.org/officeDocument/2006/relationships/hyperlink" Target="https://podminky.urs.cz/item/CS_URS_2022_02/181951111" TargetMode="External" /><Relationship Id="rId8" Type="http://schemas.openxmlformats.org/officeDocument/2006/relationships/hyperlink" Target="https://podminky.urs.cz/item/CS_URS_2022_02/185803106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>
      <selection activeCell="AJ30" sqref="AJ30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5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5"/>
      <c r="BS13" s="17" t="s">
        <v>6</v>
      </c>
    </row>
    <row r="14" spans="2:71" ht="12.75">
      <c r="B14" s="21"/>
      <c r="C14" s="22"/>
      <c r="D14" s="22"/>
      <c r="E14" s="310" t="s">
        <v>29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5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5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s="1" customFormat="1" ht="48" customHeight="1">
      <c r="B23" s="21"/>
      <c r="C23" s="22"/>
      <c r="D23" s="22"/>
      <c r="E23" s="312" t="s">
        <v>36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38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39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40</v>
      </c>
      <c r="AL28" s="315"/>
      <c r="AM28" s="315"/>
      <c r="AN28" s="315"/>
      <c r="AO28" s="315"/>
      <c r="AP28" s="36"/>
      <c r="AQ28" s="36"/>
      <c r="AR28" s="39"/>
      <c r="BE28" s="305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19" t="s">
        <v>49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R03/2022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Údržba HOZ HMZ Antošovice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Koblov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IF(AN8="","",AN8)</f>
        <v>Vyplň údaj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26" t="str">
        <f>IF(E17="","",E17)</f>
        <v>SPÚ OVHS</v>
      </c>
      <c r="AN49" s="327"/>
      <c r="AO49" s="327"/>
      <c r="AP49" s="327"/>
      <c r="AQ49" s="36"/>
      <c r="AR49" s="39"/>
      <c r="AS49" s="328" t="s">
        <v>51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26" t="str">
        <f>IF(E20="","",E20)</f>
        <v>Zdenek Šťastný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34" t="s">
        <v>52</v>
      </c>
      <c r="D52" s="335"/>
      <c r="E52" s="335"/>
      <c r="F52" s="335"/>
      <c r="G52" s="335"/>
      <c r="H52" s="66"/>
      <c r="I52" s="336" t="s">
        <v>53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54</v>
      </c>
      <c r="AH52" s="335"/>
      <c r="AI52" s="335"/>
      <c r="AJ52" s="335"/>
      <c r="AK52" s="335"/>
      <c r="AL52" s="335"/>
      <c r="AM52" s="335"/>
      <c r="AN52" s="336" t="s">
        <v>55</v>
      </c>
      <c r="AO52" s="335"/>
      <c r="AP52" s="335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70</v>
      </c>
      <c r="BT54" s="84" t="s">
        <v>71</v>
      </c>
      <c r="BV54" s="84" t="s">
        <v>72</v>
      </c>
      <c r="BW54" s="84" t="s">
        <v>5</v>
      </c>
      <c r="BX54" s="84" t="s">
        <v>73</v>
      </c>
      <c r="CL54" s="84" t="s">
        <v>19</v>
      </c>
    </row>
    <row r="55" spans="1:90" s="7" customFormat="1" ht="24.6" customHeight="1">
      <c r="A55" s="85" t="s">
        <v>74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'R03-2022 - Údržba HOZ HMZ...'!J28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75</v>
      </c>
      <c r="AR55" s="90"/>
      <c r="AS55" s="91">
        <v>0</v>
      </c>
      <c r="AT55" s="92">
        <f>ROUND(SUM(AV55:AW55),2)</f>
        <v>0</v>
      </c>
      <c r="AU55" s="93">
        <f>'R03-2022 - Údržba HOZ HMZ...'!P75</f>
        <v>0</v>
      </c>
      <c r="AV55" s="92">
        <f>'R03-2022 - Údržba HOZ HMZ...'!J31</f>
        <v>0</v>
      </c>
      <c r="AW55" s="92">
        <f>'R03-2022 - Údržba HOZ HMZ...'!J32</f>
        <v>0</v>
      </c>
      <c r="AX55" s="92">
        <f>'R03-2022 - Údržba HOZ HMZ...'!J33</f>
        <v>0</v>
      </c>
      <c r="AY55" s="92">
        <f>'R03-2022 - Údržba HOZ HMZ...'!J34</f>
        <v>0</v>
      </c>
      <c r="AZ55" s="92">
        <f>'R03-2022 - Údržba HOZ HMZ...'!F31</f>
        <v>0</v>
      </c>
      <c r="BA55" s="92">
        <f>'R03-2022 - Údržba HOZ HMZ...'!F32</f>
        <v>0</v>
      </c>
      <c r="BB55" s="92">
        <f>'R03-2022 - Údržba HOZ HMZ...'!F33</f>
        <v>0</v>
      </c>
      <c r="BC55" s="92">
        <f>'R03-2022 - Údržba HOZ HMZ...'!F34</f>
        <v>0</v>
      </c>
      <c r="BD55" s="94">
        <f>'R03-2022 - Údržba HOZ HMZ...'!F35</f>
        <v>0</v>
      </c>
      <c r="BT55" s="95" t="s">
        <v>76</v>
      </c>
      <c r="BU55" s="95" t="s">
        <v>77</v>
      </c>
      <c r="BV55" s="95" t="s">
        <v>72</v>
      </c>
      <c r="BW55" s="95" t="s">
        <v>5</v>
      </c>
      <c r="BX55" s="95" t="s">
        <v>73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z0Tav6nDco3lQl8sn48owlo9S6bG1lRzX39Q9c7Sxv8V0KMv7wO1szwrnOE4To9FNkSIPTJLr45G0jxAzv9sZQ==" saltValue="fo4lJReMeGhY545URIdFdqsy8Qd5Pl7EXBo8bG2176SKUqMF3FmNZK4J+NSrGClaqluhjvvCalVsPNvCKuege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R03-2022 - Údržba HOZ HM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0"/>
  <sheetViews>
    <sheetView showGridLines="0" tabSelected="1" workbookViewId="0" topLeftCell="A72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78</v>
      </c>
    </row>
    <row r="4" spans="2:46" s="1" customFormat="1" ht="24.95" customHeight="1">
      <c r="B4" s="20"/>
      <c r="D4" s="98" t="s">
        <v>79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31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33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34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35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48" t="s">
        <v>36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37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39</v>
      </c>
      <c r="G30" s="34"/>
      <c r="H30" s="34"/>
      <c r="I30" s="110" t="s">
        <v>38</v>
      </c>
      <c r="J30" s="110" t="s">
        <v>40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41</v>
      </c>
      <c r="E31" s="100" t="s">
        <v>42</v>
      </c>
      <c r="F31" s="112">
        <f>ROUND((SUM(BE75:BE129)),2)</f>
        <v>0</v>
      </c>
      <c r="G31" s="34"/>
      <c r="H31" s="34"/>
      <c r="I31" s="113">
        <v>0.21</v>
      </c>
      <c r="J31" s="112">
        <f>ROUND(((SUM(BE75:BE129))*I31),2)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43</v>
      </c>
      <c r="F32" s="112">
        <f>ROUND((SUM(BF75:BF129)),2)</f>
        <v>0</v>
      </c>
      <c r="G32" s="34"/>
      <c r="H32" s="34"/>
      <c r="I32" s="113">
        <v>0.15</v>
      </c>
      <c r="J32" s="112">
        <f>ROUND(((SUM(BF75:BF129))*I32),2)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44</v>
      </c>
      <c r="F33" s="112">
        <f>ROUND((SUM(BG75:BG129)),2)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45</v>
      </c>
      <c r="F34" s="112">
        <f>ROUND((SUM(BH75:BH129)),2)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46</v>
      </c>
      <c r="F35" s="112">
        <f>ROUND((SUM(BI75:BI129)),2)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47</v>
      </c>
      <c r="E37" s="116"/>
      <c r="F37" s="116"/>
      <c r="G37" s="117" t="s">
        <v>48</v>
      </c>
      <c r="H37" s="118" t="s">
        <v>49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80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23" t="str">
        <f>E7</f>
        <v>Údržba HOZ HMZ Antošovice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Koblov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>SPÚ OVHS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33</v>
      </c>
      <c r="J51" s="32" t="str">
        <f>E22</f>
        <v>Zdenek Šťastný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81</v>
      </c>
      <c r="D53" s="126"/>
      <c r="E53" s="126"/>
      <c r="F53" s="126"/>
      <c r="G53" s="126"/>
      <c r="H53" s="126"/>
      <c r="I53" s="126"/>
      <c r="J53" s="127" t="s">
        <v>82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69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83</v>
      </c>
    </row>
    <row r="56" spans="2:12" s="9" customFormat="1" ht="24.95" customHeight="1">
      <c r="B56" s="129"/>
      <c r="C56" s="130"/>
      <c r="D56" s="131" t="s">
        <v>84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85</v>
      </c>
      <c r="E57" s="138"/>
      <c r="F57" s="138"/>
      <c r="G57" s="138"/>
      <c r="H57" s="138"/>
      <c r="I57" s="138"/>
      <c r="J57" s="139">
        <f>J80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86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23" t="str">
        <f>E7</f>
        <v>Údržba HOZ HMZ Antošovice</v>
      </c>
      <c r="F67" s="349"/>
      <c r="G67" s="349"/>
      <c r="H67" s="349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Koblov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>SPÚ OVHS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33</v>
      </c>
      <c r="J72" s="32" t="str">
        <f>E22</f>
        <v>Zdenek Šťastný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87</v>
      </c>
      <c r="D74" s="144" t="s">
        <v>56</v>
      </c>
      <c r="E74" s="144" t="s">
        <v>52</v>
      </c>
      <c r="F74" s="144" t="s">
        <v>53</v>
      </c>
      <c r="G74" s="144" t="s">
        <v>88</v>
      </c>
      <c r="H74" s="144" t="s">
        <v>89</v>
      </c>
      <c r="I74" s="144" t="s">
        <v>90</v>
      </c>
      <c r="J74" s="144" t="s">
        <v>82</v>
      </c>
      <c r="K74" s="145" t="s">
        <v>91</v>
      </c>
      <c r="L74" s="146"/>
      <c r="M74" s="68" t="s">
        <v>19</v>
      </c>
      <c r="N74" s="69" t="s">
        <v>41</v>
      </c>
      <c r="O74" s="69" t="s">
        <v>92</v>
      </c>
      <c r="P74" s="69" t="s">
        <v>93</v>
      </c>
      <c r="Q74" s="69" t="s">
        <v>94</v>
      </c>
      <c r="R74" s="69" t="s">
        <v>95</v>
      </c>
      <c r="S74" s="69" t="s">
        <v>96</v>
      </c>
      <c r="T74" s="70" t="s">
        <v>97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98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0.01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70</v>
      </c>
      <c r="AU75" s="17" t="s">
        <v>83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70</v>
      </c>
      <c r="E76" s="155" t="s">
        <v>99</v>
      </c>
      <c r="F76" s="155" t="s">
        <v>100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P77+SUM(P78:P80)</f>
        <v>0</v>
      </c>
      <c r="Q76" s="160"/>
      <c r="R76" s="161">
        <f>R77+SUM(R78:R80)</f>
        <v>0.01</v>
      </c>
      <c r="S76" s="160"/>
      <c r="T76" s="162">
        <f>T77+SUM(T78:T80)</f>
        <v>0</v>
      </c>
      <c r="AR76" s="163" t="s">
        <v>76</v>
      </c>
      <c r="AT76" s="164" t="s">
        <v>70</v>
      </c>
      <c r="AU76" s="164" t="s">
        <v>71</v>
      </c>
      <c r="AY76" s="163" t="s">
        <v>101</v>
      </c>
      <c r="BK76" s="165">
        <f>BK77+SUM(BK78:BK80)</f>
        <v>0</v>
      </c>
    </row>
    <row r="77" spans="1:65" s="2" customFormat="1" ht="14.45" customHeight="1">
      <c r="A77" s="34"/>
      <c r="B77" s="35"/>
      <c r="C77" s="166" t="s">
        <v>102</v>
      </c>
      <c r="D77" s="166" t="s">
        <v>103</v>
      </c>
      <c r="E77" s="167" t="s">
        <v>104</v>
      </c>
      <c r="F77" s="168" t="s">
        <v>105</v>
      </c>
      <c r="G77" s="169" t="s">
        <v>19</v>
      </c>
      <c r="H77" s="170">
        <v>1</v>
      </c>
      <c r="I77" s="171"/>
      <c r="J77" s="172">
        <f>ROUND(I77*H77,2)</f>
        <v>0</v>
      </c>
      <c r="K77" s="168" t="s">
        <v>19</v>
      </c>
      <c r="L77" s="39"/>
      <c r="M77" s="173" t="s">
        <v>19</v>
      </c>
      <c r="N77" s="174" t="s">
        <v>42</v>
      </c>
      <c r="O77" s="64"/>
      <c r="P77" s="175">
        <f>O77*H77</f>
        <v>0</v>
      </c>
      <c r="Q77" s="175">
        <v>0</v>
      </c>
      <c r="R77" s="175">
        <f>Q77*H77</f>
        <v>0</v>
      </c>
      <c r="S77" s="175">
        <v>0</v>
      </c>
      <c r="T77" s="176">
        <f>S77*H77</f>
        <v>0</v>
      </c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R77" s="177" t="s">
        <v>106</v>
      </c>
      <c r="AT77" s="177" t="s">
        <v>103</v>
      </c>
      <c r="AU77" s="177" t="s">
        <v>76</v>
      </c>
      <c r="AY77" s="17" t="s">
        <v>101</v>
      </c>
      <c r="BE77" s="178">
        <f>IF(N77="základní",J77,0)</f>
        <v>0</v>
      </c>
      <c r="BF77" s="178">
        <f>IF(N77="snížená",J77,0)</f>
        <v>0</v>
      </c>
      <c r="BG77" s="178">
        <f>IF(N77="zákl. přenesená",J77,0)</f>
        <v>0</v>
      </c>
      <c r="BH77" s="178">
        <f>IF(N77="sníž. přenesená",J77,0)</f>
        <v>0</v>
      </c>
      <c r="BI77" s="178">
        <f>IF(N77="nulová",J77,0)</f>
        <v>0</v>
      </c>
      <c r="BJ77" s="17" t="s">
        <v>76</v>
      </c>
      <c r="BK77" s="178">
        <f>ROUND(I77*H77,2)</f>
        <v>0</v>
      </c>
      <c r="BL77" s="17" t="s">
        <v>106</v>
      </c>
      <c r="BM77" s="177" t="s">
        <v>107</v>
      </c>
    </row>
    <row r="78" spans="1:47" s="2" customFormat="1" ht="11.25">
      <c r="A78" s="34"/>
      <c r="B78" s="35"/>
      <c r="C78" s="36"/>
      <c r="D78" s="179" t="s">
        <v>108</v>
      </c>
      <c r="E78" s="36"/>
      <c r="F78" s="180" t="s">
        <v>105</v>
      </c>
      <c r="G78" s="36"/>
      <c r="H78" s="36"/>
      <c r="I78" s="181"/>
      <c r="J78" s="36"/>
      <c r="K78" s="36"/>
      <c r="L78" s="39"/>
      <c r="M78" s="182"/>
      <c r="N78" s="183"/>
      <c r="O78" s="64"/>
      <c r="P78" s="64"/>
      <c r="Q78" s="64"/>
      <c r="R78" s="64"/>
      <c r="S78" s="64"/>
      <c r="T78" s="65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T78" s="17" t="s">
        <v>108</v>
      </c>
      <c r="AU78" s="17" t="s">
        <v>76</v>
      </c>
    </row>
    <row r="79" spans="2:51" s="13" customFormat="1" ht="11.25">
      <c r="B79" s="184"/>
      <c r="C79" s="185"/>
      <c r="D79" s="179" t="s">
        <v>109</v>
      </c>
      <c r="E79" s="186" t="s">
        <v>19</v>
      </c>
      <c r="F79" s="187" t="s">
        <v>110</v>
      </c>
      <c r="G79" s="185"/>
      <c r="H79" s="188">
        <v>1</v>
      </c>
      <c r="I79" s="189"/>
      <c r="J79" s="185"/>
      <c r="K79" s="185"/>
      <c r="L79" s="190"/>
      <c r="M79" s="191"/>
      <c r="N79" s="192"/>
      <c r="O79" s="192"/>
      <c r="P79" s="192"/>
      <c r="Q79" s="192"/>
      <c r="R79" s="192"/>
      <c r="S79" s="192"/>
      <c r="T79" s="193"/>
      <c r="AT79" s="194" t="s">
        <v>109</v>
      </c>
      <c r="AU79" s="194" t="s">
        <v>76</v>
      </c>
      <c r="AV79" s="13" t="s">
        <v>78</v>
      </c>
      <c r="AW79" s="13" t="s">
        <v>32</v>
      </c>
      <c r="AX79" s="13" t="s">
        <v>76</v>
      </c>
      <c r="AY79" s="194" t="s">
        <v>101</v>
      </c>
    </row>
    <row r="80" spans="2:63" s="12" customFormat="1" ht="22.9" customHeight="1">
      <c r="B80" s="152"/>
      <c r="C80" s="153"/>
      <c r="D80" s="154" t="s">
        <v>70</v>
      </c>
      <c r="E80" s="195" t="s">
        <v>76</v>
      </c>
      <c r="F80" s="195" t="s">
        <v>111</v>
      </c>
      <c r="G80" s="153"/>
      <c r="H80" s="153"/>
      <c r="I80" s="156"/>
      <c r="J80" s="196">
        <f>BK80</f>
        <v>0</v>
      </c>
      <c r="K80" s="153"/>
      <c r="L80" s="158"/>
      <c r="M80" s="159"/>
      <c r="N80" s="160"/>
      <c r="O80" s="160"/>
      <c r="P80" s="161">
        <f>SUM(P81:P129)</f>
        <v>0</v>
      </c>
      <c r="Q80" s="160"/>
      <c r="R80" s="161">
        <f>SUM(R81:R129)</f>
        <v>0.01</v>
      </c>
      <c r="S80" s="160"/>
      <c r="T80" s="162">
        <f>SUM(T81:T129)</f>
        <v>0</v>
      </c>
      <c r="AR80" s="163" t="s">
        <v>76</v>
      </c>
      <c r="AT80" s="164" t="s">
        <v>70</v>
      </c>
      <c r="AU80" s="164" t="s">
        <v>76</v>
      </c>
      <c r="AY80" s="163" t="s">
        <v>101</v>
      </c>
      <c r="BK80" s="165">
        <f>SUM(BK81:BK129)</f>
        <v>0</v>
      </c>
    </row>
    <row r="81" spans="1:65" s="2" customFormat="1" ht="14.45" customHeight="1">
      <c r="A81" s="34"/>
      <c r="B81" s="35"/>
      <c r="C81" s="166" t="s">
        <v>112</v>
      </c>
      <c r="D81" s="166" t="s">
        <v>103</v>
      </c>
      <c r="E81" s="167" t="s">
        <v>113</v>
      </c>
      <c r="F81" s="168" t="s">
        <v>114</v>
      </c>
      <c r="G81" s="169" t="s">
        <v>115</v>
      </c>
      <c r="H81" s="170">
        <v>0.433</v>
      </c>
      <c r="I81" s="171"/>
      <c r="J81" s="172">
        <f>ROUND(I81*H81,2)</f>
        <v>0</v>
      </c>
      <c r="K81" s="168" t="s">
        <v>116</v>
      </c>
      <c r="L81" s="39"/>
      <c r="M81" s="173" t="s">
        <v>19</v>
      </c>
      <c r="N81" s="174" t="s">
        <v>42</v>
      </c>
      <c r="O81" s="64"/>
      <c r="P81" s="175">
        <f>O81*H81</f>
        <v>0</v>
      </c>
      <c r="Q81" s="175">
        <v>0</v>
      </c>
      <c r="R81" s="175">
        <f>Q81*H81</f>
        <v>0</v>
      </c>
      <c r="S81" s="175">
        <v>0</v>
      </c>
      <c r="T81" s="176">
        <f>S81*H81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R81" s="177" t="s">
        <v>106</v>
      </c>
      <c r="AT81" s="177" t="s">
        <v>103</v>
      </c>
      <c r="AU81" s="177" t="s">
        <v>78</v>
      </c>
      <c r="AY81" s="17" t="s">
        <v>101</v>
      </c>
      <c r="BE81" s="178">
        <f>IF(N81="základní",J81,0)</f>
        <v>0</v>
      </c>
      <c r="BF81" s="178">
        <f>IF(N81="snížená",J81,0)</f>
        <v>0</v>
      </c>
      <c r="BG81" s="178">
        <f>IF(N81="zákl. přenesená",J81,0)</f>
        <v>0</v>
      </c>
      <c r="BH81" s="178">
        <f>IF(N81="sníž. přenesená",J81,0)</f>
        <v>0</v>
      </c>
      <c r="BI81" s="178">
        <f>IF(N81="nulová",J81,0)</f>
        <v>0</v>
      </c>
      <c r="BJ81" s="17" t="s">
        <v>76</v>
      </c>
      <c r="BK81" s="178">
        <f>ROUND(I81*H81,2)</f>
        <v>0</v>
      </c>
      <c r="BL81" s="17" t="s">
        <v>106</v>
      </c>
      <c r="BM81" s="177" t="s">
        <v>117</v>
      </c>
    </row>
    <row r="82" spans="1:47" s="2" customFormat="1" ht="11.25">
      <c r="A82" s="34"/>
      <c r="B82" s="35"/>
      <c r="C82" s="36"/>
      <c r="D82" s="179" t="s">
        <v>108</v>
      </c>
      <c r="E82" s="36"/>
      <c r="F82" s="180" t="s">
        <v>118</v>
      </c>
      <c r="G82" s="36"/>
      <c r="H82" s="36"/>
      <c r="I82" s="181"/>
      <c r="J82" s="36"/>
      <c r="K82" s="36"/>
      <c r="L82" s="39"/>
      <c r="M82" s="182"/>
      <c r="N82" s="183"/>
      <c r="O82" s="64"/>
      <c r="P82" s="64"/>
      <c r="Q82" s="64"/>
      <c r="R82" s="64"/>
      <c r="S82" s="64"/>
      <c r="T82" s="6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108</v>
      </c>
      <c r="AU82" s="17" t="s">
        <v>78</v>
      </c>
    </row>
    <row r="83" spans="1:47" s="2" customFormat="1" ht="11.25">
      <c r="A83" s="34"/>
      <c r="B83" s="35"/>
      <c r="C83" s="36"/>
      <c r="D83" s="197" t="s">
        <v>119</v>
      </c>
      <c r="E83" s="36"/>
      <c r="F83" s="198" t="s">
        <v>120</v>
      </c>
      <c r="G83" s="36"/>
      <c r="H83" s="36"/>
      <c r="I83" s="181"/>
      <c r="J83" s="36"/>
      <c r="K83" s="36"/>
      <c r="L83" s="39"/>
      <c r="M83" s="182"/>
      <c r="N83" s="183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119</v>
      </c>
      <c r="AU83" s="17" t="s">
        <v>78</v>
      </c>
    </row>
    <row r="84" spans="2:51" s="13" customFormat="1" ht="11.25">
      <c r="B84" s="184"/>
      <c r="C84" s="185"/>
      <c r="D84" s="179" t="s">
        <v>109</v>
      </c>
      <c r="E84" s="186" t="s">
        <v>19</v>
      </c>
      <c r="F84" s="187" t="s">
        <v>121</v>
      </c>
      <c r="G84" s="185"/>
      <c r="H84" s="188">
        <v>0.072</v>
      </c>
      <c r="I84" s="189"/>
      <c r="J84" s="185"/>
      <c r="K84" s="185"/>
      <c r="L84" s="190"/>
      <c r="M84" s="191"/>
      <c r="N84" s="192"/>
      <c r="O84" s="192"/>
      <c r="P84" s="192"/>
      <c r="Q84" s="192"/>
      <c r="R84" s="192"/>
      <c r="S84" s="192"/>
      <c r="T84" s="193"/>
      <c r="AT84" s="194" t="s">
        <v>109</v>
      </c>
      <c r="AU84" s="194" t="s">
        <v>78</v>
      </c>
      <c r="AV84" s="13" t="s">
        <v>78</v>
      </c>
      <c r="AW84" s="13" t="s">
        <v>32</v>
      </c>
      <c r="AX84" s="13" t="s">
        <v>71</v>
      </c>
      <c r="AY84" s="194" t="s">
        <v>101</v>
      </c>
    </row>
    <row r="85" spans="2:51" s="13" customFormat="1" ht="11.25">
      <c r="B85" s="184"/>
      <c r="C85" s="185"/>
      <c r="D85" s="179" t="s">
        <v>109</v>
      </c>
      <c r="E85" s="186" t="s">
        <v>19</v>
      </c>
      <c r="F85" s="187" t="s">
        <v>122</v>
      </c>
      <c r="G85" s="185"/>
      <c r="H85" s="188">
        <v>0.361</v>
      </c>
      <c r="I85" s="189"/>
      <c r="J85" s="185"/>
      <c r="K85" s="185"/>
      <c r="L85" s="190"/>
      <c r="M85" s="191"/>
      <c r="N85" s="192"/>
      <c r="O85" s="192"/>
      <c r="P85" s="192"/>
      <c r="Q85" s="192"/>
      <c r="R85" s="192"/>
      <c r="S85" s="192"/>
      <c r="T85" s="193"/>
      <c r="AT85" s="194" t="s">
        <v>109</v>
      </c>
      <c r="AU85" s="194" t="s">
        <v>78</v>
      </c>
      <c r="AV85" s="13" t="s">
        <v>78</v>
      </c>
      <c r="AW85" s="13" t="s">
        <v>32</v>
      </c>
      <c r="AX85" s="13" t="s">
        <v>71</v>
      </c>
      <c r="AY85" s="194" t="s">
        <v>101</v>
      </c>
    </row>
    <row r="86" spans="2:51" s="14" customFormat="1" ht="11.25">
      <c r="B86" s="199"/>
      <c r="C86" s="200"/>
      <c r="D86" s="179" t="s">
        <v>109</v>
      </c>
      <c r="E86" s="201" t="s">
        <v>19</v>
      </c>
      <c r="F86" s="202" t="s">
        <v>123</v>
      </c>
      <c r="G86" s="200"/>
      <c r="H86" s="203">
        <v>0.433</v>
      </c>
      <c r="I86" s="204"/>
      <c r="J86" s="200"/>
      <c r="K86" s="200"/>
      <c r="L86" s="205"/>
      <c r="M86" s="206"/>
      <c r="N86" s="207"/>
      <c r="O86" s="207"/>
      <c r="P86" s="207"/>
      <c r="Q86" s="207"/>
      <c r="R86" s="207"/>
      <c r="S86" s="207"/>
      <c r="T86" s="208"/>
      <c r="AT86" s="209" t="s">
        <v>109</v>
      </c>
      <c r="AU86" s="209" t="s">
        <v>78</v>
      </c>
      <c r="AV86" s="14" t="s">
        <v>106</v>
      </c>
      <c r="AW86" s="14" t="s">
        <v>32</v>
      </c>
      <c r="AX86" s="14" t="s">
        <v>76</v>
      </c>
      <c r="AY86" s="209" t="s">
        <v>101</v>
      </c>
    </row>
    <row r="87" spans="1:65" s="2" customFormat="1" ht="14.45" customHeight="1">
      <c r="A87" s="34"/>
      <c r="B87" s="35"/>
      <c r="C87" s="166" t="s">
        <v>78</v>
      </c>
      <c r="D87" s="166" t="s">
        <v>103</v>
      </c>
      <c r="E87" s="167" t="s">
        <v>124</v>
      </c>
      <c r="F87" s="168" t="s">
        <v>125</v>
      </c>
      <c r="G87" s="169" t="s">
        <v>126</v>
      </c>
      <c r="H87" s="170">
        <v>300</v>
      </c>
      <c r="I87" s="171"/>
      <c r="J87" s="172">
        <f>ROUND(I87*H87,2)</f>
        <v>0</v>
      </c>
      <c r="K87" s="168" t="s">
        <v>116</v>
      </c>
      <c r="L87" s="39"/>
      <c r="M87" s="173" t="s">
        <v>19</v>
      </c>
      <c r="N87" s="174" t="s">
        <v>42</v>
      </c>
      <c r="O87" s="64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77" t="s">
        <v>106</v>
      </c>
      <c r="AT87" s="177" t="s">
        <v>103</v>
      </c>
      <c r="AU87" s="177" t="s">
        <v>78</v>
      </c>
      <c r="AY87" s="17" t="s">
        <v>101</v>
      </c>
      <c r="BE87" s="178">
        <f>IF(N87="základní",J87,0)</f>
        <v>0</v>
      </c>
      <c r="BF87" s="178">
        <f>IF(N87="snížená",J87,0)</f>
        <v>0</v>
      </c>
      <c r="BG87" s="178">
        <f>IF(N87="zákl. přenesená",J87,0)</f>
        <v>0</v>
      </c>
      <c r="BH87" s="178">
        <f>IF(N87="sníž. přenesená",J87,0)</f>
        <v>0</v>
      </c>
      <c r="BI87" s="178">
        <f>IF(N87="nulová",J87,0)</f>
        <v>0</v>
      </c>
      <c r="BJ87" s="17" t="s">
        <v>76</v>
      </c>
      <c r="BK87" s="178">
        <f>ROUND(I87*H87,2)</f>
        <v>0</v>
      </c>
      <c r="BL87" s="17" t="s">
        <v>106</v>
      </c>
      <c r="BM87" s="177" t="s">
        <v>127</v>
      </c>
    </row>
    <row r="88" spans="1:47" s="2" customFormat="1" ht="19.5">
      <c r="A88" s="34"/>
      <c r="B88" s="35"/>
      <c r="C88" s="36"/>
      <c r="D88" s="179" t="s">
        <v>108</v>
      </c>
      <c r="E88" s="36"/>
      <c r="F88" s="180" t="s">
        <v>128</v>
      </c>
      <c r="G88" s="36"/>
      <c r="H88" s="36"/>
      <c r="I88" s="181"/>
      <c r="J88" s="36"/>
      <c r="K88" s="36"/>
      <c r="L88" s="39"/>
      <c r="M88" s="182"/>
      <c r="N88" s="183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108</v>
      </c>
      <c r="AU88" s="17" t="s">
        <v>78</v>
      </c>
    </row>
    <row r="89" spans="1:47" s="2" customFormat="1" ht="11.25">
      <c r="A89" s="34"/>
      <c r="B89" s="35"/>
      <c r="C89" s="36"/>
      <c r="D89" s="197" t="s">
        <v>119</v>
      </c>
      <c r="E89" s="36"/>
      <c r="F89" s="198" t="s">
        <v>129</v>
      </c>
      <c r="G89" s="36"/>
      <c r="H89" s="36"/>
      <c r="I89" s="181"/>
      <c r="J89" s="36"/>
      <c r="K89" s="36"/>
      <c r="L89" s="39"/>
      <c r="M89" s="182"/>
      <c r="N89" s="183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119</v>
      </c>
      <c r="AU89" s="17" t="s">
        <v>78</v>
      </c>
    </row>
    <row r="90" spans="2:51" s="13" customFormat="1" ht="11.25">
      <c r="B90" s="184"/>
      <c r="C90" s="185"/>
      <c r="D90" s="179" t="s">
        <v>109</v>
      </c>
      <c r="E90" s="186" t="s">
        <v>19</v>
      </c>
      <c r="F90" s="187" t="s">
        <v>130</v>
      </c>
      <c r="G90" s="185"/>
      <c r="H90" s="188">
        <v>300</v>
      </c>
      <c r="I90" s="189"/>
      <c r="J90" s="185"/>
      <c r="K90" s="185"/>
      <c r="L90" s="190"/>
      <c r="M90" s="191"/>
      <c r="N90" s="192"/>
      <c r="O90" s="192"/>
      <c r="P90" s="192"/>
      <c r="Q90" s="192"/>
      <c r="R90" s="192"/>
      <c r="S90" s="192"/>
      <c r="T90" s="193"/>
      <c r="AT90" s="194" t="s">
        <v>109</v>
      </c>
      <c r="AU90" s="194" t="s">
        <v>78</v>
      </c>
      <c r="AV90" s="13" t="s">
        <v>78</v>
      </c>
      <c r="AW90" s="13" t="s">
        <v>32</v>
      </c>
      <c r="AX90" s="13" t="s">
        <v>76</v>
      </c>
      <c r="AY90" s="194" t="s">
        <v>101</v>
      </c>
    </row>
    <row r="91" spans="1:65" s="2" customFormat="1" ht="14.45" customHeight="1">
      <c r="A91" s="34"/>
      <c r="B91" s="35"/>
      <c r="C91" s="210" t="s">
        <v>7</v>
      </c>
      <c r="D91" s="210" t="s">
        <v>131</v>
      </c>
      <c r="E91" s="211" t="s">
        <v>132</v>
      </c>
      <c r="F91" s="212" t="s">
        <v>133</v>
      </c>
      <c r="G91" s="213" t="s">
        <v>134</v>
      </c>
      <c r="H91" s="214">
        <v>10</v>
      </c>
      <c r="I91" s="215"/>
      <c r="J91" s="216">
        <f>ROUND(I91*H91,2)</f>
        <v>0</v>
      </c>
      <c r="K91" s="212" t="s">
        <v>116</v>
      </c>
      <c r="L91" s="217"/>
      <c r="M91" s="218" t="s">
        <v>19</v>
      </c>
      <c r="N91" s="219" t="s">
        <v>42</v>
      </c>
      <c r="O91" s="64"/>
      <c r="P91" s="175">
        <f>O91*H91</f>
        <v>0</v>
      </c>
      <c r="Q91" s="175">
        <v>0.001</v>
      </c>
      <c r="R91" s="175">
        <f>Q91*H91</f>
        <v>0.01</v>
      </c>
      <c r="S91" s="175">
        <v>0</v>
      </c>
      <c r="T91" s="176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77" t="s">
        <v>135</v>
      </c>
      <c r="AT91" s="177" t="s">
        <v>131</v>
      </c>
      <c r="AU91" s="177" t="s">
        <v>78</v>
      </c>
      <c r="AY91" s="17" t="s">
        <v>101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7" t="s">
        <v>76</v>
      </c>
      <c r="BK91" s="178">
        <f>ROUND(I91*H91,2)</f>
        <v>0</v>
      </c>
      <c r="BL91" s="17" t="s">
        <v>106</v>
      </c>
      <c r="BM91" s="177" t="s">
        <v>136</v>
      </c>
    </row>
    <row r="92" spans="1:47" s="2" customFormat="1" ht="11.25">
      <c r="A92" s="34"/>
      <c r="B92" s="35"/>
      <c r="C92" s="36"/>
      <c r="D92" s="179" t="s">
        <v>108</v>
      </c>
      <c r="E92" s="36"/>
      <c r="F92" s="180" t="s">
        <v>133</v>
      </c>
      <c r="G92" s="36"/>
      <c r="H92" s="36"/>
      <c r="I92" s="181"/>
      <c r="J92" s="36"/>
      <c r="K92" s="36"/>
      <c r="L92" s="39"/>
      <c r="M92" s="182"/>
      <c r="N92" s="183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108</v>
      </c>
      <c r="AU92" s="17" t="s">
        <v>78</v>
      </c>
    </row>
    <row r="93" spans="2:51" s="13" customFormat="1" ht="11.25">
      <c r="B93" s="184"/>
      <c r="C93" s="185"/>
      <c r="D93" s="179" t="s">
        <v>109</v>
      </c>
      <c r="E93" s="186" t="s">
        <v>19</v>
      </c>
      <c r="F93" s="187" t="s">
        <v>137</v>
      </c>
      <c r="G93" s="185"/>
      <c r="H93" s="188">
        <v>10</v>
      </c>
      <c r="I93" s="189"/>
      <c r="J93" s="185"/>
      <c r="K93" s="185"/>
      <c r="L93" s="190"/>
      <c r="M93" s="191"/>
      <c r="N93" s="192"/>
      <c r="O93" s="192"/>
      <c r="P93" s="192"/>
      <c r="Q93" s="192"/>
      <c r="R93" s="192"/>
      <c r="S93" s="192"/>
      <c r="T93" s="193"/>
      <c r="AT93" s="194" t="s">
        <v>109</v>
      </c>
      <c r="AU93" s="194" t="s">
        <v>78</v>
      </c>
      <c r="AV93" s="13" t="s">
        <v>78</v>
      </c>
      <c r="AW93" s="13" t="s">
        <v>32</v>
      </c>
      <c r="AX93" s="13" t="s">
        <v>76</v>
      </c>
      <c r="AY93" s="194" t="s">
        <v>101</v>
      </c>
    </row>
    <row r="94" spans="1:65" s="2" customFormat="1" ht="19.9" customHeight="1">
      <c r="A94" s="34"/>
      <c r="B94" s="35"/>
      <c r="C94" s="166" t="s">
        <v>138</v>
      </c>
      <c r="D94" s="166" t="s">
        <v>103</v>
      </c>
      <c r="E94" s="167" t="s">
        <v>139</v>
      </c>
      <c r="F94" s="168" t="s">
        <v>140</v>
      </c>
      <c r="G94" s="169" t="s">
        <v>141</v>
      </c>
      <c r="H94" s="170">
        <v>229.5</v>
      </c>
      <c r="I94" s="171"/>
      <c r="J94" s="172">
        <f>ROUND(I94*H94,2)</f>
        <v>0</v>
      </c>
      <c r="K94" s="168" t="s">
        <v>116</v>
      </c>
      <c r="L94" s="39"/>
      <c r="M94" s="173" t="s">
        <v>19</v>
      </c>
      <c r="N94" s="174" t="s">
        <v>42</v>
      </c>
      <c r="O94" s="64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7" t="s">
        <v>106</v>
      </c>
      <c r="AT94" s="177" t="s">
        <v>103</v>
      </c>
      <c r="AU94" s="177" t="s">
        <v>78</v>
      </c>
      <c r="AY94" s="17" t="s">
        <v>101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7" t="s">
        <v>76</v>
      </c>
      <c r="BK94" s="178">
        <f>ROUND(I94*H94,2)</f>
        <v>0</v>
      </c>
      <c r="BL94" s="17" t="s">
        <v>106</v>
      </c>
      <c r="BM94" s="177" t="s">
        <v>142</v>
      </c>
    </row>
    <row r="95" spans="1:47" s="2" customFormat="1" ht="19.5">
      <c r="A95" s="34"/>
      <c r="B95" s="35"/>
      <c r="C95" s="36"/>
      <c r="D95" s="179" t="s">
        <v>108</v>
      </c>
      <c r="E95" s="36"/>
      <c r="F95" s="180" t="s">
        <v>143</v>
      </c>
      <c r="G95" s="36"/>
      <c r="H95" s="36"/>
      <c r="I95" s="181"/>
      <c r="J95" s="36"/>
      <c r="K95" s="36"/>
      <c r="L95" s="39"/>
      <c r="M95" s="182"/>
      <c r="N95" s="183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108</v>
      </c>
      <c r="AU95" s="17" t="s">
        <v>78</v>
      </c>
    </row>
    <row r="96" spans="1:47" s="2" customFormat="1" ht="11.25">
      <c r="A96" s="34"/>
      <c r="B96" s="35"/>
      <c r="C96" s="36"/>
      <c r="D96" s="197" t="s">
        <v>119</v>
      </c>
      <c r="E96" s="36"/>
      <c r="F96" s="198" t="s">
        <v>144</v>
      </c>
      <c r="G96" s="36"/>
      <c r="H96" s="36"/>
      <c r="I96" s="181"/>
      <c r="J96" s="36"/>
      <c r="K96" s="36"/>
      <c r="L96" s="39"/>
      <c r="M96" s="182"/>
      <c r="N96" s="183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119</v>
      </c>
      <c r="AU96" s="17" t="s">
        <v>78</v>
      </c>
    </row>
    <row r="97" spans="2:51" s="13" customFormat="1" ht="11.25">
      <c r="B97" s="184"/>
      <c r="C97" s="185"/>
      <c r="D97" s="179" t="s">
        <v>109</v>
      </c>
      <c r="E97" s="186" t="s">
        <v>19</v>
      </c>
      <c r="F97" s="187" t="s">
        <v>145</v>
      </c>
      <c r="G97" s="185"/>
      <c r="H97" s="188">
        <v>229.5</v>
      </c>
      <c r="I97" s="189"/>
      <c r="J97" s="185"/>
      <c r="K97" s="185"/>
      <c r="L97" s="190"/>
      <c r="M97" s="191"/>
      <c r="N97" s="192"/>
      <c r="O97" s="192"/>
      <c r="P97" s="192"/>
      <c r="Q97" s="192"/>
      <c r="R97" s="192"/>
      <c r="S97" s="192"/>
      <c r="T97" s="193"/>
      <c r="AT97" s="194" t="s">
        <v>109</v>
      </c>
      <c r="AU97" s="194" t="s">
        <v>78</v>
      </c>
      <c r="AV97" s="13" t="s">
        <v>78</v>
      </c>
      <c r="AW97" s="13" t="s">
        <v>32</v>
      </c>
      <c r="AX97" s="13" t="s">
        <v>76</v>
      </c>
      <c r="AY97" s="194" t="s">
        <v>101</v>
      </c>
    </row>
    <row r="98" spans="1:65" s="2" customFormat="1" ht="14.45" customHeight="1">
      <c r="A98" s="34"/>
      <c r="B98" s="35"/>
      <c r="C98" s="166" t="s">
        <v>146</v>
      </c>
      <c r="D98" s="166" t="s">
        <v>103</v>
      </c>
      <c r="E98" s="167" t="s">
        <v>147</v>
      </c>
      <c r="F98" s="168" t="s">
        <v>148</v>
      </c>
      <c r="G98" s="169" t="s">
        <v>141</v>
      </c>
      <c r="H98" s="170">
        <v>252.7</v>
      </c>
      <c r="I98" s="171"/>
      <c r="J98" s="172">
        <f>ROUND(I98*H98,2)</f>
        <v>0</v>
      </c>
      <c r="K98" s="168" t="s">
        <v>116</v>
      </c>
      <c r="L98" s="39"/>
      <c r="M98" s="173" t="s">
        <v>19</v>
      </c>
      <c r="N98" s="174" t="s">
        <v>42</v>
      </c>
      <c r="O98" s="64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77" t="s">
        <v>106</v>
      </c>
      <c r="AT98" s="177" t="s">
        <v>103</v>
      </c>
      <c r="AU98" s="177" t="s">
        <v>78</v>
      </c>
      <c r="AY98" s="17" t="s">
        <v>101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7" t="s">
        <v>76</v>
      </c>
      <c r="BK98" s="178">
        <f>ROUND(I98*H98,2)</f>
        <v>0</v>
      </c>
      <c r="BL98" s="17" t="s">
        <v>106</v>
      </c>
      <c r="BM98" s="177" t="s">
        <v>149</v>
      </c>
    </row>
    <row r="99" spans="1:47" s="2" customFormat="1" ht="11.25">
      <c r="A99" s="34"/>
      <c r="B99" s="35"/>
      <c r="C99" s="36"/>
      <c r="D99" s="179" t="s">
        <v>108</v>
      </c>
      <c r="E99" s="36"/>
      <c r="F99" s="180" t="s">
        <v>150</v>
      </c>
      <c r="G99" s="36"/>
      <c r="H99" s="36"/>
      <c r="I99" s="181"/>
      <c r="J99" s="36"/>
      <c r="K99" s="36"/>
      <c r="L99" s="39"/>
      <c r="M99" s="182"/>
      <c r="N99" s="183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108</v>
      </c>
      <c r="AU99" s="17" t="s">
        <v>78</v>
      </c>
    </row>
    <row r="100" spans="1:47" s="2" customFormat="1" ht="11.25">
      <c r="A100" s="34"/>
      <c r="B100" s="35"/>
      <c r="C100" s="36"/>
      <c r="D100" s="197" t="s">
        <v>119</v>
      </c>
      <c r="E100" s="36"/>
      <c r="F100" s="198" t="s">
        <v>151</v>
      </c>
      <c r="G100" s="36"/>
      <c r="H100" s="36"/>
      <c r="I100" s="181"/>
      <c r="J100" s="36"/>
      <c r="K100" s="36"/>
      <c r="L100" s="39"/>
      <c r="M100" s="182"/>
      <c r="N100" s="183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119</v>
      </c>
      <c r="AU100" s="17" t="s">
        <v>78</v>
      </c>
    </row>
    <row r="101" spans="2:51" s="13" customFormat="1" ht="11.25">
      <c r="B101" s="184"/>
      <c r="C101" s="185"/>
      <c r="D101" s="179" t="s">
        <v>109</v>
      </c>
      <c r="E101" s="186" t="s">
        <v>19</v>
      </c>
      <c r="F101" s="187" t="s">
        <v>152</v>
      </c>
      <c r="G101" s="185"/>
      <c r="H101" s="188">
        <v>252.7</v>
      </c>
      <c r="I101" s="189"/>
      <c r="J101" s="185"/>
      <c r="K101" s="185"/>
      <c r="L101" s="190"/>
      <c r="M101" s="191"/>
      <c r="N101" s="192"/>
      <c r="O101" s="192"/>
      <c r="P101" s="192"/>
      <c r="Q101" s="192"/>
      <c r="R101" s="192"/>
      <c r="S101" s="192"/>
      <c r="T101" s="193"/>
      <c r="AT101" s="194" t="s">
        <v>109</v>
      </c>
      <c r="AU101" s="194" t="s">
        <v>78</v>
      </c>
      <c r="AV101" s="13" t="s">
        <v>78</v>
      </c>
      <c r="AW101" s="13" t="s">
        <v>32</v>
      </c>
      <c r="AX101" s="13" t="s">
        <v>76</v>
      </c>
      <c r="AY101" s="194" t="s">
        <v>101</v>
      </c>
    </row>
    <row r="102" spans="1:65" s="2" customFormat="1" ht="19.9" customHeight="1">
      <c r="A102" s="34"/>
      <c r="B102" s="35"/>
      <c r="C102" s="166" t="s">
        <v>153</v>
      </c>
      <c r="D102" s="166" t="s">
        <v>103</v>
      </c>
      <c r="E102" s="167" t="s">
        <v>154</v>
      </c>
      <c r="F102" s="168" t="s">
        <v>155</v>
      </c>
      <c r="G102" s="169" t="s">
        <v>141</v>
      </c>
      <c r="H102" s="170">
        <v>321.467</v>
      </c>
      <c r="I102" s="171"/>
      <c r="J102" s="172">
        <f>ROUND(I102*H102,2)</f>
        <v>0</v>
      </c>
      <c r="K102" s="168" t="s">
        <v>116</v>
      </c>
      <c r="L102" s="39"/>
      <c r="M102" s="173" t="s">
        <v>19</v>
      </c>
      <c r="N102" s="174" t="s">
        <v>42</v>
      </c>
      <c r="O102" s="64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7" t="s">
        <v>106</v>
      </c>
      <c r="AT102" s="177" t="s">
        <v>103</v>
      </c>
      <c r="AU102" s="177" t="s">
        <v>78</v>
      </c>
      <c r="AY102" s="17" t="s">
        <v>101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7" t="s">
        <v>76</v>
      </c>
      <c r="BK102" s="178">
        <f>ROUND(I102*H102,2)</f>
        <v>0</v>
      </c>
      <c r="BL102" s="17" t="s">
        <v>106</v>
      </c>
      <c r="BM102" s="177" t="s">
        <v>156</v>
      </c>
    </row>
    <row r="103" spans="1:47" s="2" customFormat="1" ht="19.5">
      <c r="A103" s="34"/>
      <c r="B103" s="35"/>
      <c r="C103" s="36"/>
      <c r="D103" s="179" t="s">
        <v>108</v>
      </c>
      <c r="E103" s="36"/>
      <c r="F103" s="180" t="s">
        <v>157</v>
      </c>
      <c r="G103" s="36"/>
      <c r="H103" s="36"/>
      <c r="I103" s="181"/>
      <c r="J103" s="36"/>
      <c r="K103" s="36"/>
      <c r="L103" s="39"/>
      <c r="M103" s="182"/>
      <c r="N103" s="183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108</v>
      </c>
      <c r="AU103" s="17" t="s">
        <v>78</v>
      </c>
    </row>
    <row r="104" spans="1:47" s="2" customFormat="1" ht="11.25">
      <c r="A104" s="34"/>
      <c r="B104" s="35"/>
      <c r="C104" s="36"/>
      <c r="D104" s="197" t="s">
        <v>119</v>
      </c>
      <c r="E104" s="36"/>
      <c r="F104" s="198" t="s">
        <v>158</v>
      </c>
      <c r="G104" s="36"/>
      <c r="H104" s="36"/>
      <c r="I104" s="181"/>
      <c r="J104" s="36"/>
      <c r="K104" s="36"/>
      <c r="L104" s="39"/>
      <c r="M104" s="182"/>
      <c r="N104" s="183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119</v>
      </c>
      <c r="AU104" s="17" t="s">
        <v>78</v>
      </c>
    </row>
    <row r="105" spans="2:51" s="13" customFormat="1" ht="11.25">
      <c r="B105" s="184"/>
      <c r="C105" s="185"/>
      <c r="D105" s="179" t="s">
        <v>109</v>
      </c>
      <c r="E105" s="186" t="s">
        <v>19</v>
      </c>
      <c r="F105" s="187" t="s">
        <v>159</v>
      </c>
      <c r="G105" s="185"/>
      <c r="H105" s="188">
        <v>321.467</v>
      </c>
      <c r="I105" s="189"/>
      <c r="J105" s="185"/>
      <c r="K105" s="185"/>
      <c r="L105" s="190"/>
      <c r="M105" s="191"/>
      <c r="N105" s="192"/>
      <c r="O105" s="192"/>
      <c r="P105" s="192"/>
      <c r="Q105" s="192"/>
      <c r="R105" s="192"/>
      <c r="S105" s="192"/>
      <c r="T105" s="193"/>
      <c r="AT105" s="194" t="s">
        <v>109</v>
      </c>
      <c r="AU105" s="194" t="s">
        <v>78</v>
      </c>
      <c r="AV105" s="13" t="s">
        <v>78</v>
      </c>
      <c r="AW105" s="13" t="s">
        <v>32</v>
      </c>
      <c r="AX105" s="13" t="s">
        <v>76</v>
      </c>
      <c r="AY105" s="194" t="s">
        <v>101</v>
      </c>
    </row>
    <row r="106" spans="1:65" s="2" customFormat="1" ht="14.45" customHeight="1">
      <c r="A106" s="34"/>
      <c r="B106" s="35"/>
      <c r="C106" s="166" t="s">
        <v>8</v>
      </c>
      <c r="D106" s="166" t="s">
        <v>103</v>
      </c>
      <c r="E106" s="167" t="s">
        <v>160</v>
      </c>
      <c r="F106" s="168" t="s">
        <v>161</v>
      </c>
      <c r="G106" s="169" t="s">
        <v>126</v>
      </c>
      <c r="H106" s="170">
        <v>500</v>
      </c>
      <c r="I106" s="171"/>
      <c r="J106" s="172">
        <f>ROUND(I106*H106,2)</f>
        <v>0</v>
      </c>
      <c r="K106" s="168" t="s">
        <v>116</v>
      </c>
      <c r="L106" s="39"/>
      <c r="M106" s="173" t="s">
        <v>19</v>
      </c>
      <c r="N106" s="174" t="s">
        <v>42</v>
      </c>
      <c r="O106" s="64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7" t="s">
        <v>106</v>
      </c>
      <c r="AT106" s="177" t="s">
        <v>103</v>
      </c>
      <c r="AU106" s="177" t="s">
        <v>78</v>
      </c>
      <c r="AY106" s="17" t="s">
        <v>101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7" t="s">
        <v>76</v>
      </c>
      <c r="BK106" s="178">
        <f>ROUND(I106*H106,2)</f>
        <v>0</v>
      </c>
      <c r="BL106" s="17" t="s">
        <v>106</v>
      </c>
      <c r="BM106" s="177" t="s">
        <v>162</v>
      </c>
    </row>
    <row r="107" spans="1:47" s="2" customFormat="1" ht="11.25">
      <c r="A107" s="34"/>
      <c r="B107" s="35"/>
      <c r="C107" s="36"/>
      <c r="D107" s="179" t="s">
        <v>108</v>
      </c>
      <c r="E107" s="36"/>
      <c r="F107" s="180" t="s">
        <v>163</v>
      </c>
      <c r="G107" s="36"/>
      <c r="H107" s="36"/>
      <c r="I107" s="181"/>
      <c r="J107" s="36"/>
      <c r="K107" s="36"/>
      <c r="L107" s="39"/>
      <c r="M107" s="182"/>
      <c r="N107" s="183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108</v>
      </c>
      <c r="AU107" s="17" t="s">
        <v>78</v>
      </c>
    </row>
    <row r="108" spans="1:47" s="2" customFormat="1" ht="11.25">
      <c r="A108" s="34"/>
      <c r="B108" s="35"/>
      <c r="C108" s="36"/>
      <c r="D108" s="197" t="s">
        <v>119</v>
      </c>
      <c r="E108" s="36"/>
      <c r="F108" s="198" t="s">
        <v>164</v>
      </c>
      <c r="G108" s="36"/>
      <c r="H108" s="36"/>
      <c r="I108" s="181"/>
      <c r="J108" s="36"/>
      <c r="K108" s="36"/>
      <c r="L108" s="39"/>
      <c r="M108" s="182"/>
      <c r="N108" s="183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119</v>
      </c>
      <c r="AU108" s="17" t="s">
        <v>78</v>
      </c>
    </row>
    <row r="109" spans="2:51" s="13" customFormat="1" ht="11.25">
      <c r="B109" s="184"/>
      <c r="C109" s="185"/>
      <c r="D109" s="179" t="s">
        <v>109</v>
      </c>
      <c r="E109" s="186" t="s">
        <v>19</v>
      </c>
      <c r="F109" s="187" t="s">
        <v>165</v>
      </c>
      <c r="G109" s="185"/>
      <c r="H109" s="188">
        <v>500</v>
      </c>
      <c r="I109" s="189"/>
      <c r="J109" s="185"/>
      <c r="K109" s="185"/>
      <c r="L109" s="190"/>
      <c r="M109" s="191"/>
      <c r="N109" s="192"/>
      <c r="O109" s="192"/>
      <c r="P109" s="192"/>
      <c r="Q109" s="192"/>
      <c r="R109" s="192"/>
      <c r="S109" s="192"/>
      <c r="T109" s="193"/>
      <c r="AT109" s="194" t="s">
        <v>109</v>
      </c>
      <c r="AU109" s="194" t="s">
        <v>78</v>
      </c>
      <c r="AV109" s="13" t="s">
        <v>78</v>
      </c>
      <c r="AW109" s="13" t="s">
        <v>32</v>
      </c>
      <c r="AX109" s="13" t="s">
        <v>76</v>
      </c>
      <c r="AY109" s="194" t="s">
        <v>101</v>
      </c>
    </row>
    <row r="110" spans="1:65" s="2" customFormat="1" ht="14.45" customHeight="1">
      <c r="A110" s="34"/>
      <c r="B110" s="35"/>
      <c r="C110" s="166" t="s">
        <v>166</v>
      </c>
      <c r="D110" s="166" t="s">
        <v>103</v>
      </c>
      <c r="E110" s="167" t="s">
        <v>167</v>
      </c>
      <c r="F110" s="168" t="s">
        <v>168</v>
      </c>
      <c r="G110" s="169" t="s">
        <v>126</v>
      </c>
      <c r="H110" s="170">
        <v>1808</v>
      </c>
      <c r="I110" s="171"/>
      <c r="J110" s="172">
        <f>ROUND(I110*H110,2)</f>
        <v>0</v>
      </c>
      <c r="K110" s="168" t="s">
        <v>116</v>
      </c>
      <c r="L110" s="39"/>
      <c r="M110" s="173" t="s">
        <v>19</v>
      </c>
      <c r="N110" s="174" t="s">
        <v>42</v>
      </c>
      <c r="O110" s="64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77" t="s">
        <v>106</v>
      </c>
      <c r="AT110" s="177" t="s">
        <v>103</v>
      </c>
      <c r="AU110" s="177" t="s">
        <v>78</v>
      </c>
      <c r="AY110" s="17" t="s">
        <v>101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7" t="s">
        <v>76</v>
      </c>
      <c r="BK110" s="178">
        <f>ROUND(I110*H110,2)</f>
        <v>0</v>
      </c>
      <c r="BL110" s="17" t="s">
        <v>106</v>
      </c>
      <c r="BM110" s="177" t="s">
        <v>169</v>
      </c>
    </row>
    <row r="111" spans="1:47" s="2" customFormat="1" ht="11.25">
      <c r="A111" s="34"/>
      <c r="B111" s="35"/>
      <c r="C111" s="36"/>
      <c r="D111" s="179" t="s">
        <v>108</v>
      </c>
      <c r="E111" s="36"/>
      <c r="F111" s="180" t="s">
        <v>170</v>
      </c>
      <c r="G111" s="36"/>
      <c r="H111" s="36"/>
      <c r="I111" s="181"/>
      <c r="J111" s="36"/>
      <c r="K111" s="36"/>
      <c r="L111" s="39"/>
      <c r="M111" s="182"/>
      <c r="N111" s="183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108</v>
      </c>
      <c r="AU111" s="17" t="s">
        <v>78</v>
      </c>
    </row>
    <row r="112" spans="1:47" s="2" customFormat="1" ht="11.25">
      <c r="A112" s="34"/>
      <c r="B112" s="35"/>
      <c r="C112" s="36"/>
      <c r="D112" s="197" t="s">
        <v>119</v>
      </c>
      <c r="E112" s="36"/>
      <c r="F112" s="198" t="s">
        <v>171</v>
      </c>
      <c r="G112" s="36"/>
      <c r="H112" s="36"/>
      <c r="I112" s="181"/>
      <c r="J112" s="36"/>
      <c r="K112" s="36"/>
      <c r="L112" s="39"/>
      <c r="M112" s="182"/>
      <c r="N112" s="183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119</v>
      </c>
      <c r="AU112" s="17" t="s">
        <v>78</v>
      </c>
    </row>
    <row r="113" spans="2:51" s="13" customFormat="1" ht="11.25">
      <c r="B113" s="184"/>
      <c r="C113" s="185"/>
      <c r="D113" s="179" t="s">
        <v>109</v>
      </c>
      <c r="E113" s="186" t="s">
        <v>19</v>
      </c>
      <c r="F113" s="187" t="s">
        <v>172</v>
      </c>
      <c r="G113" s="185"/>
      <c r="H113" s="188">
        <v>1808</v>
      </c>
      <c r="I113" s="189"/>
      <c r="J113" s="185"/>
      <c r="K113" s="185"/>
      <c r="L113" s="190"/>
      <c r="M113" s="191"/>
      <c r="N113" s="192"/>
      <c r="O113" s="192"/>
      <c r="P113" s="192"/>
      <c r="Q113" s="192"/>
      <c r="R113" s="192"/>
      <c r="S113" s="192"/>
      <c r="T113" s="193"/>
      <c r="AT113" s="194" t="s">
        <v>109</v>
      </c>
      <c r="AU113" s="194" t="s">
        <v>78</v>
      </c>
      <c r="AV113" s="13" t="s">
        <v>78</v>
      </c>
      <c r="AW113" s="13" t="s">
        <v>32</v>
      </c>
      <c r="AX113" s="13" t="s">
        <v>76</v>
      </c>
      <c r="AY113" s="194" t="s">
        <v>101</v>
      </c>
    </row>
    <row r="114" spans="1:65" s="2" customFormat="1" ht="14.45" customHeight="1">
      <c r="A114" s="34"/>
      <c r="B114" s="35"/>
      <c r="C114" s="166" t="s">
        <v>173</v>
      </c>
      <c r="D114" s="166" t="s">
        <v>103</v>
      </c>
      <c r="E114" s="167" t="s">
        <v>174</v>
      </c>
      <c r="F114" s="168" t="s">
        <v>175</v>
      </c>
      <c r="G114" s="169" t="s">
        <v>115</v>
      </c>
      <c r="H114" s="170">
        <v>0.433</v>
      </c>
      <c r="I114" s="171"/>
      <c r="J114" s="172">
        <f>ROUND(I114*H114,2)</f>
        <v>0</v>
      </c>
      <c r="K114" s="168" t="s">
        <v>116</v>
      </c>
      <c r="L114" s="39"/>
      <c r="M114" s="173" t="s">
        <v>19</v>
      </c>
      <c r="N114" s="174" t="s">
        <v>42</v>
      </c>
      <c r="O114" s="64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7" t="s">
        <v>106</v>
      </c>
      <c r="AT114" s="177" t="s">
        <v>103</v>
      </c>
      <c r="AU114" s="177" t="s">
        <v>78</v>
      </c>
      <c r="AY114" s="17" t="s">
        <v>101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17" t="s">
        <v>76</v>
      </c>
      <c r="BK114" s="178">
        <f>ROUND(I114*H114,2)</f>
        <v>0</v>
      </c>
      <c r="BL114" s="17" t="s">
        <v>106</v>
      </c>
      <c r="BM114" s="177" t="s">
        <v>176</v>
      </c>
    </row>
    <row r="115" spans="1:47" s="2" customFormat="1" ht="11.25">
      <c r="A115" s="34"/>
      <c r="B115" s="35"/>
      <c r="C115" s="36"/>
      <c r="D115" s="179" t="s">
        <v>108</v>
      </c>
      <c r="E115" s="36"/>
      <c r="F115" s="180" t="s">
        <v>177</v>
      </c>
      <c r="G115" s="36"/>
      <c r="H115" s="36"/>
      <c r="I115" s="181"/>
      <c r="J115" s="36"/>
      <c r="K115" s="36"/>
      <c r="L115" s="39"/>
      <c r="M115" s="182"/>
      <c r="N115" s="183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108</v>
      </c>
      <c r="AU115" s="17" t="s">
        <v>78</v>
      </c>
    </row>
    <row r="116" spans="1:47" s="2" customFormat="1" ht="11.25">
      <c r="A116" s="34"/>
      <c r="B116" s="35"/>
      <c r="C116" s="36"/>
      <c r="D116" s="197" t="s">
        <v>119</v>
      </c>
      <c r="E116" s="36"/>
      <c r="F116" s="198" t="s">
        <v>178</v>
      </c>
      <c r="G116" s="36"/>
      <c r="H116" s="36"/>
      <c r="I116" s="181"/>
      <c r="J116" s="36"/>
      <c r="K116" s="36"/>
      <c r="L116" s="39"/>
      <c r="M116" s="182"/>
      <c r="N116" s="183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119</v>
      </c>
      <c r="AU116" s="17" t="s">
        <v>78</v>
      </c>
    </row>
    <row r="117" spans="2:51" s="13" customFormat="1" ht="11.25">
      <c r="B117" s="184"/>
      <c r="C117" s="185"/>
      <c r="D117" s="179" t="s">
        <v>109</v>
      </c>
      <c r="E117" s="186" t="s">
        <v>19</v>
      </c>
      <c r="F117" s="187" t="s">
        <v>121</v>
      </c>
      <c r="G117" s="185"/>
      <c r="H117" s="188">
        <v>0.072</v>
      </c>
      <c r="I117" s="189"/>
      <c r="J117" s="185"/>
      <c r="K117" s="185"/>
      <c r="L117" s="190"/>
      <c r="M117" s="191"/>
      <c r="N117" s="192"/>
      <c r="O117" s="192"/>
      <c r="P117" s="192"/>
      <c r="Q117" s="192"/>
      <c r="R117" s="192"/>
      <c r="S117" s="192"/>
      <c r="T117" s="193"/>
      <c r="AT117" s="194" t="s">
        <v>109</v>
      </c>
      <c r="AU117" s="194" t="s">
        <v>78</v>
      </c>
      <c r="AV117" s="13" t="s">
        <v>78</v>
      </c>
      <c r="AW117" s="13" t="s">
        <v>32</v>
      </c>
      <c r="AX117" s="13" t="s">
        <v>71</v>
      </c>
      <c r="AY117" s="194" t="s">
        <v>101</v>
      </c>
    </row>
    <row r="118" spans="2:51" s="13" customFormat="1" ht="11.25">
      <c r="B118" s="184"/>
      <c r="C118" s="185"/>
      <c r="D118" s="179" t="s">
        <v>109</v>
      </c>
      <c r="E118" s="186" t="s">
        <v>19</v>
      </c>
      <c r="F118" s="187" t="s">
        <v>122</v>
      </c>
      <c r="G118" s="185"/>
      <c r="H118" s="188">
        <v>0.361</v>
      </c>
      <c r="I118" s="189"/>
      <c r="J118" s="185"/>
      <c r="K118" s="185"/>
      <c r="L118" s="190"/>
      <c r="M118" s="191"/>
      <c r="N118" s="192"/>
      <c r="O118" s="192"/>
      <c r="P118" s="192"/>
      <c r="Q118" s="192"/>
      <c r="R118" s="192"/>
      <c r="S118" s="192"/>
      <c r="T118" s="193"/>
      <c r="AT118" s="194" t="s">
        <v>109</v>
      </c>
      <c r="AU118" s="194" t="s">
        <v>78</v>
      </c>
      <c r="AV118" s="13" t="s">
        <v>78</v>
      </c>
      <c r="AW118" s="13" t="s">
        <v>32</v>
      </c>
      <c r="AX118" s="13" t="s">
        <v>71</v>
      </c>
      <c r="AY118" s="194" t="s">
        <v>101</v>
      </c>
    </row>
    <row r="119" spans="2:51" s="14" customFormat="1" ht="11.25">
      <c r="B119" s="199"/>
      <c r="C119" s="200"/>
      <c r="D119" s="179" t="s">
        <v>109</v>
      </c>
      <c r="E119" s="201" t="s">
        <v>19</v>
      </c>
      <c r="F119" s="202" t="s">
        <v>123</v>
      </c>
      <c r="G119" s="200"/>
      <c r="H119" s="203">
        <v>0.433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109</v>
      </c>
      <c r="AU119" s="209" t="s">
        <v>78</v>
      </c>
      <c r="AV119" s="14" t="s">
        <v>106</v>
      </c>
      <c r="AW119" s="14" t="s">
        <v>32</v>
      </c>
      <c r="AX119" s="14" t="s">
        <v>76</v>
      </c>
      <c r="AY119" s="209" t="s">
        <v>101</v>
      </c>
    </row>
    <row r="120" spans="1:65" s="2" customFormat="1" ht="22.15" customHeight="1">
      <c r="A120" s="34"/>
      <c r="B120" s="35"/>
      <c r="C120" s="166" t="s">
        <v>179</v>
      </c>
      <c r="D120" s="166" t="s">
        <v>103</v>
      </c>
      <c r="E120" s="167" t="s">
        <v>180</v>
      </c>
      <c r="F120" s="168" t="s">
        <v>181</v>
      </c>
      <c r="G120" s="169" t="s">
        <v>126</v>
      </c>
      <c r="H120" s="170">
        <v>300</v>
      </c>
      <c r="I120" s="171"/>
      <c r="J120" s="172">
        <f>ROUND(I120*H120,2)</f>
        <v>0</v>
      </c>
      <c r="K120" s="168" t="s">
        <v>19</v>
      </c>
      <c r="L120" s="39"/>
      <c r="M120" s="173" t="s">
        <v>19</v>
      </c>
      <c r="N120" s="174" t="s">
        <v>42</v>
      </c>
      <c r="O120" s="64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7" t="s">
        <v>106</v>
      </c>
      <c r="AT120" s="177" t="s">
        <v>103</v>
      </c>
      <c r="AU120" s="177" t="s">
        <v>78</v>
      </c>
      <c r="AY120" s="17" t="s">
        <v>101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7" t="s">
        <v>76</v>
      </c>
      <c r="BK120" s="178">
        <f>ROUND(I120*H120,2)</f>
        <v>0</v>
      </c>
      <c r="BL120" s="17" t="s">
        <v>106</v>
      </c>
      <c r="BM120" s="177" t="s">
        <v>182</v>
      </c>
    </row>
    <row r="121" spans="1:47" s="2" customFormat="1" ht="19.5">
      <c r="A121" s="34"/>
      <c r="B121" s="35"/>
      <c r="C121" s="36"/>
      <c r="D121" s="179" t="s">
        <v>108</v>
      </c>
      <c r="E121" s="36"/>
      <c r="F121" s="180" t="s">
        <v>183</v>
      </c>
      <c r="G121" s="36"/>
      <c r="H121" s="36"/>
      <c r="I121" s="181"/>
      <c r="J121" s="36"/>
      <c r="K121" s="36"/>
      <c r="L121" s="39"/>
      <c r="M121" s="182"/>
      <c r="N121" s="183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108</v>
      </c>
      <c r="AU121" s="17" t="s">
        <v>78</v>
      </c>
    </row>
    <row r="122" spans="1:65" s="2" customFormat="1" ht="22.15" customHeight="1">
      <c r="A122" s="34"/>
      <c r="B122" s="35"/>
      <c r="C122" s="166" t="s">
        <v>184</v>
      </c>
      <c r="D122" s="166" t="s">
        <v>103</v>
      </c>
      <c r="E122" s="167" t="s">
        <v>185</v>
      </c>
      <c r="F122" s="168" t="s">
        <v>186</v>
      </c>
      <c r="G122" s="169" t="s">
        <v>187</v>
      </c>
      <c r="H122" s="170">
        <v>24</v>
      </c>
      <c r="I122" s="171"/>
      <c r="J122" s="172">
        <f>ROUND(I122*H122,2)</f>
        <v>0</v>
      </c>
      <c r="K122" s="168" t="s">
        <v>19</v>
      </c>
      <c r="L122" s="39"/>
      <c r="M122" s="173" t="s">
        <v>19</v>
      </c>
      <c r="N122" s="174" t="s">
        <v>42</v>
      </c>
      <c r="O122" s="64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7" t="s">
        <v>106</v>
      </c>
      <c r="AT122" s="177" t="s">
        <v>103</v>
      </c>
      <c r="AU122" s="177" t="s">
        <v>78</v>
      </c>
      <c r="AY122" s="17" t="s">
        <v>101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7" t="s">
        <v>76</v>
      </c>
      <c r="BK122" s="178">
        <f>ROUND(I122*H122,2)</f>
        <v>0</v>
      </c>
      <c r="BL122" s="17" t="s">
        <v>106</v>
      </c>
      <c r="BM122" s="177" t="s">
        <v>188</v>
      </c>
    </row>
    <row r="123" spans="1:47" s="2" customFormat="1" ht="19.5">
      <c r="A123" s="34"/>
      <c r="B123" s="35"/>
      <c r="C123" s="36"/>
      <c r="D123" s="179" t="s">
        <v>108</v>
      </c>
      <c r="E123" s="36"/>
      <c r="F123" s="180" t="s">
        <v>189</v>
      </c>
      <c r="G123" s="36"/>
      <c r="H123" s="36"/>
      <c r="I123" s="181"/>
      <c r="J123" s="36"/>
      <c r="K123" s="36"/>
      <c r="L123" s="39"/>
      <c r="M123" s="182"/>
      <c r="N123" s="183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108</v>
      </c>
      <c r="AU123" s="17" t="s">
        <v>78</v>
      </c>
    </row>
    <row r="124" spans="2:51" s="13" customFormat="1" ht="11.25">
      <c r="B124" s="184"/>
      <c r="C124" s="185"/>
      <c r="D124" s="179" t="s">
        <v>109</v>
      </c>
      <c r="E124" s="186" t="s">
        <v>19</v>
      </c>
      <c r="F124" s="187" t="s">
        <v>190</v>
      </c>
      <c r="G124" s="185"/>
      <c r="H124" s="188">
        <v>24</v>
      </c>
      <c r="I124" s="189"/>
      <c r="J124" s="185"/>
      <c r="K124" s="185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109</v>
      </c>
      <c r="AU124" s="194" t="s">
        <v>78</v>
      </c>
      <c r="AV124" s="13" t="s">
        <v>78</v>
      </c>
      <c r="AW124" s="13" t="s">
        <v>32</v>
      </c>
      <c r="AX124" s="13" t="s">
        <v>76</v>
      </c>
      <c r="AY124" s="194" t="s">
        <v>101</v>
      </c>
    </row>
    <row r="125" spans="1:65" s="2" customFormat="1" ht="19.9" customHeight="1">
      <c r="A125" s="34"/>
      <c r="B125" s="35"/>
      <c r="C125" s="166" t="s">
        <v>135</v>
      </c>
      <c r="D125" s="166" t="s">
        <v>103</v>
      </c>
      <c r="E125" s="167" t="s">
        <v>191</v>
      </c>
      <c r="F125" s="168" t="s">
        <v>192</v>
      </c>
      <c r="G125" s="169" t="s">
        <v>115</v>
      </c>
      <c r="H125" s="170">
        <v>0.433</v>
      </c>
      <c r="I125" s="171"/>
      <c r="J125" s="172">
        <f>ROUND(I125*H125,2)</f>
        <v>0</v>
      </c>
      <c r="K125" s="168" t="s">
        <v>19</v>
      </c>
      <c r="L125" s="39"/>
      <c r="M125" s="173" t="s">
        <v>19</v>
      </c>
      <c r="N125" s="174" t="s">
        <v>42</v>
      </c>
      <c r="O125" s="64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7" t="s">
        <v>106</v>
      </c>
      <c r="AT125" s="177" t="s">
        <v>103</v>
      </c>
      <c r="AU125" s="177" t="s">
        <v>78</v>
      </c>
      <c r="AY125" s="17" t="s">
        <v>101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7" t="s">
        <v>76</v>
      </c>
      <c r="BK125" s="178">
        <f>ROUND(I125*H125,2)</f>
        <v>0</v>
      </c>
      <c r="BL125" s="17" t="s">
        <v>106</v>
      </c>
      <c r="BM125" s="177" t="s">
        <v>193</v>
      </c>
    </row>
    <row r="126" spans="1:47" s="2" customFormat="1" ht="11.25">
      <c r="A126" s="34"/>
      <c r="B126" s="35"/>
      <c r="C126" s="36"/>
      <c r="D126" s="179" t="s">
        <v>108</v>
      </c>
      <c r="E126" s="36"/>
      <c r="F126" s="180" t="s">
        <v>194</v>
      </c>
      <c r="G126" s="36"/>
      <c r="H126" s="36"/>
      <c r="I126" s="181"/>
      <c r="J126" s="36"/>
      <c r="K126" s="36"/>
      <c r="L126" s="39"/>
      <c r="M126" s="182"/>
      <c r="N126" s="183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108</v>
      </c>
      <c r="AU126" s="17" t="s">
        <v>78</v>
      </c>
    </row>
    <row r="127" spans="2:51" s="13" customFormat="1" ht="11.25">
      <c r="B127" s="184"/>
      <c r="C127" s="185"/>
      <c r="D127" s="179" t="s">
        <v>109</v>
      </c>
      <c r="E127" s="186" t="s">
        <v>19</v>
      </c>
      <c r="F127" s="187" t="s">
        <v>121</v>
      </c>
      <c r="G127" s="185"/>
      <c r="H127" s="188">
        <v>0.072</v>
      </c>
      <c r="I127" s="189"/>
      <c r="J127" s="185"/>
      <c r="K127" s="185"/>
      <c r="L127" s="190"/>
      <c r="M127" s="191"/>
      <c r="N127" s="192"/>
      <c r="O127" s="192"/>
      <c r="P127" s="192"/>
      <c r="Q127" s="192"/>
      <c r="R127" s="192"/>
      <c r="S127" s="192"/>
      <c r="T127" s="193"/>
      <c r="AT127" s="194" t="s">
        <v>109</v>
      </c>
      <c r="AU127" s="194" t="s">
        <v>78</v>
      </c>
      <c r="AV127" s="13" t="s">
        <v>78</v>
      </c>
      <c r="AW127" s="13" t="s">
        <v>32</v>
      </c>
      <c r="AX127" s="13" t="s">
        <v>71</v>
      </c>
      <c r="AY127" s="194" t="s">
        <v>101</v>
      </c>
    </row>
    <row r="128" spans="2:51" s="13" customFormat="1" ht="11.25">
      <c r="B128" s="184"/>
      <c r="C128" s="185"/>
      <c r="D128" s="179" t="s">
        <v>109</v>
      </c>
      <c r="E128" s="186" t="s">
        <v>19</v>
      </c>
      <c r="F128" s="187" t="s">
        <v>122</v>
      </c>
      <c r="G128" s="185"/>
      <c r="H128" s="188">
        <v>0.361</v>
      </c>
      <c r="I128" s="189"/>
      <c r="J128" s="185"/>
      <c r="K128" s="185"/>
      <c r="L128" s="190"/>
      <c r="M128" s="191"/>
      <c r="N128" s="192"/>
      <c r="O128" s="192"/>
      <c r="P128" s="192"/>
      <c r="Q128" s="192"/>
      <c r="R128" s="192"/>
      <c r="S128" s="192"/>
      <c r="T128" s="193"/>
      <c r="AT128" s="194" t="s">
        <v>109</v>
      </c>
      <c r="AU128" s="194" t="s">
        <v>78</v>
      </c>
      <c r="AV128" s="13" t="s">
        <v>78</v>
      </c>
      <c r="AW128" s="13" t="s">
        <v>32</v>
      </c>
      <c r="AX128" s="13" t="s">
        <v>71</v>
      </c>
      <c r="AY128" s="194" t="s">
        <v>101</v>
      </c>
    </row>
    <row r="129" spans="2:51" s="14" customFormat="1" ht="11.25">
      <c r="B129" s="199"/>
      <c r="C129" s="200"/>
      <c r="D129" s="179" t="s">
        <v>109</v>
      </c>
      <c r="E129" s="201" t="s">
        <v>19</v>
      </c>
      <c r="F129" s="202" t="s">
        <v>123</v>
      </c>
      <c r="G129" s="200"/>
      <c r="H129" s="203">
        <v>0.433</v>
      </c>
      <c r="I129" s="204"/>
      <c r="J129" s="200"/>
      <c r="K129" s="200"/>
      <c r="L129" s="205"/>
      <c r="M129" s="220"/>
      <c r="N129" s="221"/>
      <c r="O129" s="221"/>
      <c r="P129" s="221"/>
      <c r="Q129" s="221"/>
      <c r="R129" s="221"/>
      <c r="S129" s="221"/>
      <c r="T129" s="222"/>
      <c r="AT129" s="209" t="s">
        <v>109</v>
      </c>
      <c r="AU129" s="209" t="s">
        <v>78</v>
      </c>
      <c r="AV129" s="14" t="s">
        <v>106</v>
      </c>
      <c r="AW129" s="14" t="s">
        <v>32</v>
      </c>
      <c r="AX129" s="14" t="s">
        <v>76</v>
      </c>
      <c r="AY129" s="209" t="s">
        <v>101</v>
      </c>
    </row>
    <row r="130" spans="1:31" s="2" customFormat="1" ht="6.95" customHeight="1">
      <c r="A130" s="34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hGzWO7EFC4dCpQxUCyvu4IHfyGX8xUmUlw5HBZNocdufFYd3juHnkkT0tCCLmI+OVuuo1pMO7HFUIsB50WAX9g==" saltValue="BtyNL1UuO3zB/MO65oRt1HuDZ7Sfqak/y6bXWMktc+CCL35/mWEgFXpvMWfJRSw3XwsaOjNZHcMJbLVIRgqFnw==" spinCount="100000" sheet="1" objects="1" scenarios="1" formatColumns="0" formatRows="0" autoFilter="0"/>
  <autoFilter ref="C74:K129"/>
  <mergeCells count="6">
    <mergeCell ref="L2:V2"/>
    <mergeCell ref="E7:H7"/>
    <mergeCell ref="E16:H16"/>
    <mergeCell ref="E25:H25"/>
    <mergeCell ref="E46:H46"/>
    <mergeCell ref="E67:H67"/>
  </mergeCells>
  <hyperlinks>
    <hyperlink ref="F83" r:id="rId1" display="https://podminky.urs.cz/item/CS_URS_2022_02/111103313"/>
    <hyperlink ref="F89" r:id="rId2" display="https://podminky.urs.cz/item/CS_URS_2022_02/111203201"/>
    <hyperlink ref="F96" r:id="rId3" display="https://podminky.urs.cz/item/CS_URS_2022_02/125153101"/>
    <hyperlink ref="F100" r:id="rId4" display="https://podminky.urs.cz/item/CS_URS_2022_02/125703311"/>
    <hyperlink ref="F104" r:id="rId5" display="https://podminky.urs.cz/item/CS_URS_2022_02/162751116"/>
    <hyperlink ref="F108" r:id="rId6" display="https://podminky.urs.cz/item/CS_URS_2022_02/181411121"/>
    <hyperlink ref="F112" r:id="rId7" display="https://podminky.urs.cz/item/CS_URS_2022_02/181951111"/>
    <hyperlink ref="F116" r:id="rId8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195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196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197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198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199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200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201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202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203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204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205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75</v>
      </c>
      <c r="F18" s="355" t="s">
        <v>206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207</v>
      </c>
      <c r="F19" s="355" t="s">
        <v>208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209</v>
      </c>
      <c r="F20" s="355" t="s">
        <v>210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211</v>
      </c>
      <c r="F21" s="355" t="s">
        <v>212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213</v>
      </c>
      <c r="F22" s="355" t="s">
        <v>214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215</v>
      </c>
      <c r="F23" s="355" t="s">
        <v>216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217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218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219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220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221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222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223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224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225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87</v>
      </c>
      <c r="F36" s="232"/>
      <c r="G36" s="355" t="s">
        <v>226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227</v>
      </c>
      <c r="F37" s="232"/>
      <c r="G37" s="355" t="s">
        <v>228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52</v>
      </c>
      <c r="F38" s="232"/>
      <c r="G38" s="355" t="s">
        <v>229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53</v>
      </c>
      <c r="F39" s="232"/>
      <c r="G39" s="355" t="s">
        <v>230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88</v>
      </c>
      <c r="F40" s="232"/>
      <c r="G40" s="355" t="s">
        <v>231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89</v>
      </c>
      <c r="F41" s="232"/>
      <c r="G41" s="355" t="s">
        <v>232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233</v>
      </c>
      <c r="F42" s="232"/>
      <c r="G42" s="355" t="s">
        <v>234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235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236</v>
      </c>
      <c r="F44" s="232"/>
      <c r="G44" s="355" t="s">
        <v>237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91</v>
      </c>
      <c r="F45" s="232"/>
      <c r="G45" s="355" t="s">
        <v>238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239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240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241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242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243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244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245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246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247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248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249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250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251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252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253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254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255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256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257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258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259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260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261</v>
      </c>
      <c r="D76" s="248"/>
      <c r="E76" s="248"/>
      <c r="F76" s="248" t="s">
        <v>262</v>
      </c>
      <c r="G76" s="249"/>
      <c r="H76" s="248" t="s">
        <v>53</v>
      </c>
      <c r="I76" s="248" t="s">
        <v>56</v>
      </c>
      <c r="J76" s="248" t="s">
        <v>263</v>
      </c>
      <c r="K76" s="247"/>
    </row>
    <row r="77" spans="2:11" s="1" customFormat="1" ht="17.25" customHeight="1">
      <c r="B77" s="246"/>
      <c r="C77" s="250" t="s">
        <v>264</v>
      </c>
      <c r="D77" s="250"/>
      <c r="E77" s="250"/>
      <c r="F77" s="251" t="s">
        <v>265</v>
      </c>
      <c r="G77" s="252"/>
      <c r="H77" s="250"/>
      <c r="I77" s="250"/>
      <c r="J77" s="250" t="s">
        <v>266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52</v>
      </c>
      <c r="D79" s="255"/>
      <c r="E79" s="255"/>
      <c r="F79" s="256" t="s">
        <v>267</v>
      </c>
      <c r="G79" s="257"/>
      <c r="H79" s="235" t="s">
        <v>268</v>
      </c>
      <c r="I79" s="235" t="s">
        <v>269</v>
      </c>
      <c r="J79" s="235">
        <v>20</v>
      </c>
      <c r="K79" s="247"/>
    </row>
    <row r="80" spans="2:11" s="1" customFormat="1" ht="15" customHeight="1">
      <c r="B80" s="246"/>
      <c r="C80" s="235" t="s">
        <v>270</v>
      </c>
      <c r="D80" s="235"/>
      <c r="E80" s="235"/>
      <c r="F80" s="256" t="s">
        <v>267</v>
      </c>
      <c r="G80" s="257"/>
      <c r="H80" s="235" t="s">
        <v>271</v>
      </c>
      <c r="I80" s="235" t="s">
        <v>269</v>
      </c>
      <c r="J80" s="235">
        <v>120</v>
      </c>
      <c r="K80" s="247"/>
    </row>
    <row r="81" spans="2:11" s="1" customFormat="1" ht="15" customHeight="1">
      <c r="B81" s="258"/>
      <c r="C81" s="235" t="s">
        <v>272</v>
      </c>
      <c r="D81" s="235"/>
      <c r="E81" s="235"/>
      <c r="F81" s="256" t="s">
        <v>273</v>
      </c>
      <c r="G81" s="257"/>
      <c r="H81" s="235" t="s">
        <v>274</v>
      </c>
      <c r="I81" s="235" t="s">
        <v>269</v>
      </c>
      <c r="J81" s="235">
        <v>50</v>
      </c>
      <c r="K81" s="247"/>
    </row>
    <row r="82" spans="2:11" s="1" customFormat="1" ht="15" customHeight="1">
      <c r="B82" s="258"/>
      <c r="C82" s="235" t="s">
        <v>275</v>
      </c>
      <c r="D82" s="235"/>
      <c r="E82" s="235"/>
      <c r="F82" s="256" t="s">
        <v>267</v>
      </c>
      <c r="G82" s="257"/>
      <c r="H82" s="235" t="s">
        <v>276</v>
      </c>
      <c r="I82" s="235" t="s">
        <v>277</v>
      </c>
      <c r="J82" s="235"/>
      <c r="K82" s="247"/>
    </row>
    <row r="83" spans="2:11" s="1" customFormat="1" ht="15" customHeight="1">
      <c r="B83" s="258"/>
      <c r="C83" s="259" t="s">
        <v>278</v>
      </c>
      <c r="D83" s="259"/>
      <c r="E83" s="259"/>
      <c r="F83" s="260" t="s">
        <v>273</v>
      </c>
      <c r="G83" s="259"/>
      <c r="H83" s="259" t="s">
        <v>279</v>
      </c>
      <c r="I83" s="259" t="s">
        <v>269</v>
      </c>
      <c r="J83" s="259">
        <v>15</v>
      </c>
      <c r="K83" s="247"/>
    </row>
    <row r="84" spans="2:11" s="1" customFormat="1" ht="15" customHeight="1">
      <c r="B84" s="258"/>
      <c r="C84" s="259" t="s">
        <v>280</v>
      </c>
      <c r="D84" s="259"/>
      <c r="E84" s="259"/>
      <c r="F84" s="260" t="s">
        <v>273</v>
      </c>
      <c r="G84" s="259"/>
      <c r="H84" s="259" t="s">
        <v>281</v>
      </c>
      <c r="I84" s="259" t="s">
        <v>269</v>
      </c>
      <c r="J84" s="259">
        <v>15</v>
      </c>
      <c r="K84" s="247"/>
    </row>
    <row r="85" spans="2:11" s="1" customFormat="1" ht="15" customHeight="1">
      <c r="B85" s="258"/>
      <c r="C85" s="259" t="s">
        <v>282</v>
      </c>
      <c r="D85" s="259"/>
      <c r="E85" s="259"/>
      <c r="F85" s="260" t="s">
        <v>273</v>
      </c>
      <c r="G85" s="259"/>
      <c r="H85" s="259" t="s">
        <v>283</v>
      </c>
      <c r="I85" s="259" t="s">
        <v>269</v>
      </c>
      <c r="J85" s="259">
        <v>20</v>
      </c>
      <c r="K85" s="247"/>
    </row>
    <row r="86" spans="2:11" s="1" customFormat="1" ht="15" customHeight="1">
      <c r="B86" s="258"/>
      <c r="C86" s="259" t="s">
        <v>284</v>
      </c>
      <c r="D86" s="259"/>
      <c r="E86" s="259"/>
      <c r="F86" s="260" t="s">
        <v>273</v>
      </c>
      <c r="G86" s="259"/>
      <c r="H86" s="259" t="s">
        <v>285</v>
      </c>
      <c r="I86" s="259" t="s">
        <v>269</v>
      </c>
      <c r="J86" s="259">
        <v>20</v>
      </c>
      <c r="K86" s="247"/>
    </row>
    <row r="87" spans="2:11" s="1" customFormat="1" ht="15" customHeight="1">
      <c r="B87" s="258"/>
      <c r="C87" s="235" t="s">
        <v>286</v>
      </c>
      <c r="D87" s="235"/>
      <c r="E87" s="235"/>
      <c r="F87" s="256" t="s">
        <v>273</v>
      </c>
      <c r="G87" s="257"/>
      <c r="H87" s="235" t="s">
        <v>287</v>
      </c>
      <c r="I87" s="235" t="s">
        <v>269</v>
      </c>
      <c r="J87" s="235">
        <v>50</v>
      </c>
      <c r="K87" s="247"/>
    </row>
    <row r="88" spans="2:11" s="1" customFormat="1" ht="15" customHeight="1">
      <c r="B88" s="258"/>
      <c r="C88" s="235" t="s">
        <v>288</v>
      </c>
      <c r="D88" s="235"/>
      <c r="E88" s="235"/>
      <c r="F88" s="256" t="s">
        <v>273</v>
      </c>
      <c r="G88" s="257"/>
      <c r="H88" s="235" t="s">
        <v>289</v>
      </c>
      <c r="I88" s="235" t="s">
        <v>269</v>
      </c>
      <c r="J88" s="235">
        <v>20</v>
      </c>
      <c r="K88" s="247"/>
    </row>
    <row r="89" spans="2:11" s="1" customFormat="1" ht="15" customHeight="1">
      <c r="B89" s="258"/>
      <c r="C89" s="235" t="s">
        <v>290</v>
      </c>
      <c r="D89" s="235"/>
      <c r="E89" s="235"/>
      <c r="F89" s="256" t="s">
        <v>273</v>
      </c>
      <c r="G89" s="257"/>
      <c r="H89" s="235" t="s">
        <v>291</v>
      </c>
      <c r="I89" s="235" t="s">
        <v>269</v>
      </c>
      <c r="J89" s="235">
        <v>20</v>
      </c>
      <c r="K89" s="247"/>
    </row>
    <row r="90" spans="2:11" s="1" customFormat="1" ht="15" customHeight="1">
      <c r="B90" s="258"/>
      <c r="C90" s="235" t="s">
        <v>292</v>
      </c>
      <c r="D90" s="235"/>
      <c r="E90" s="235"/>
      <c r="F90" s="256" t="s">
        <v>273</v>
      </c>
      <c r="G90" s="257"/>
      <c r="H90" s="235" t="s">
        <v>293</v>
      </c>
      <c r="I90" s="235" t="s">
        <v>269</v>
      </c>
      <c r="J90" s="235">
        <v>50</v>
      </c>
      <c r="K90" s="247"/>
    </row>
    <row r="91" spans="2:11" s="1" customFormat="1" ht="15" customHeight="1">
      <c r="B91" s="258"/>
      <c r="C91" s="235" t="s">
        <v>294</v>
      </c>
      <c r="D91" s="235"/>
      <c r="E91" s="235"/>
      <c r="F91" s="256" t="s">
        <v>273</v>
      </c>
      <c r="G91" s="257"/>
      <c r="H91" s="235" t="s">
        <v>294</v>
      </c>
      <c r="I91" s="235" t="s">
        <v>269</v>
      </c>
      <c r="J91" s="235">
        <v>50</v>
      </c>
      <c r="K91" s="247"/>
    </row>
    <row r="92" spans="2:11" s="1" customFormat="1" ht="15" customHeight="1">
      <c r="B92" s="258"/>
      <c r="C92" s="235" t="s">
        <v>295</v>
      </c>
      <c r="D92" s="235"/>
      <c r="E92" s="235"/>
      <c r="F92" s="256" t="s">
        <v>273</v>
      </c>
      <c r="G92" s="257"/>
      <c r="H92" s="235" t="s">
        <v>296</v>
      </c>
      <c r="I92" s="235" t="s">
        <v>269</v>
      </c>
      <c r="J92" s="235">
        <v>255</v>
      </c>
      <c r="K92" s="247"/>
    </row>
    <row r="93" spans="2:11" s="1" customFormat="1" ht="15" customHeight="1">
      <c r="B93" s="258"/>
      <c r="C93" s="235" t="s">
        <v>297</v>
      </c>
      <c r="D93" s="235"/>
      <c r="E93" s="235"/>
      <c r="F93" s="256" t="s">
        <v>267</v>
      </c>
      <c r="G93" s="257"/>
      <c r="H93" s="235" t="s">
        <v>298</v>
      </c>
      <c r="I93" s="235" t="s">
        <v>299</v>
      </c>
      <c r="J93" s="235"/>
      <c r="K93" s="247"/>
    </row>
    <row r="94" spans="2:11" s="1" customFormat="1" ht="15" customHeight="1">
      <c r="B94" s="258"/>
      <c r="C94" s="235" t="s">
        <v>300</v>
      </c>
      <c r="D94" s="235"/>
      <c r="E94" s="235"/>
      <c r="F94" s="256" t="s">
        <v>267</v>
      </c>
      <c r="G94" s="257"/>
      <c r="H94" s="235" t="s">
        <v>301</v>
      </c>
      <c r="I94" s="235" t="s">
        <v>302</v>
      </c>
      <c r="J94" s="235"/>
      <c r="K94" s="247"/>
    </row>
    <row r="95" spans="2:11" s="1" customFormat="1" ht="15" customHeight="1">
      <c r="B95" s="258"/>
      <c r="C95" s="235" t="s">
        <v>303</v>
      </c>
      <c r="D95" s="235"/>
      <c r="E95" s="235"/>
      <c r="F95" s="256" t="s">
        <v>267</v>
      </c>
      <c r="G95" s="257"/>
      <c r="H95" s="235" t="s">
        <v>303</v>
      </c>
      <c r="I95" s="235" t="s">
        <v>302</v>
      </c>
      <c r="J95" s="235"/>
      <c r="K95" s="247"/>
    </row>
    <row r="96" spans="2:11" s="1" customFormat="1" ht="15" customHeight="1">
      <c r="B96" s="258"/>
      <c r="C96" s="235" t="s">
        <v>37</v>
      </c>
      <c r="D96" s="235"/>
      <c r="E96" s="235"/>
      <c r="F96" s="256" t="s">
        <v>267</v>
      </c>
      <c r="G96" s="257"/>
      <c r="H96" s="235" t="s">
        <v>304</v>
      </c>
      <c r="I96" s="235" t="s">
        <v>302</v>
      </c>
      <c r="J96" s="235"/>
      <c r="K96" s="247"/>
    </row>
    <row r="97" spans="2:11" s="1" customFormat="1" ht="15" customHeight="1">
      <c r="B97" s="258"/>
      <c r="C97" s="235" t="s">
        <v>47</v>
      </c>
      <c r="D97" s="235"/>
      <c r="E97" s="235"/>
      <c r="F97" s="256" t="s">
        <v>267</v>
      </c>
      <c r="G97" s="257"/>
      <c r="H97" s="235" t="s">
        <v>305</v>
      </c>
      <c r="I97" s="235" t="s">
        <v>302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306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261</v>
      </c>
      <c r="D103" s="248"/>
      <c r="E103" s="248"/>
      <c r="F103" s="248" t="s">
        <v>262</v>
      </c>
      <c r="G103" s="249"/>
      <c r="H103" s="248" t="s">
        <v>53</v>
      </c>
      <c r="I103" s="248" t="s">
        <v>56</v>
      </c>
      <c r="J103" s="248" t="s">
        <v>263</v>
      </c>
      <c r="K103" s="247"/>
    </row>
    <row r="104" spans="2:11" s="1" customFormat="1" ht="17.25" customHeight="1">
      <c r="B104" s="246"/>
      <c r="C104" s="250" t="s">
        <v>264</v>
      </c>
      <c r="D104" s="250"/>
      <c r="E104" s="250"/>
      <c r="F104" s="251" t="s">
        <v>265</v>
      </c>
      <c r="G104" s="252"/>
      <c r="H104" s="250"/>
      <c r="I104" s="250"/>
      <c r="J104" s="250" t="s">
        <v>266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52</v>
      </c>
      <c r="D106" s="255"/>
      <c r="E106" s="255"/>
      <c r="F106" s="256" t="s">
        <v>267</v>
      </c>
      <c r="G106" s="235"/>
      <c r="H106" s="235" t="s">
        <v>307</v>
      </c>
      <c r="I106" s="235" t="s">
        <v>269</v>
      </c>
      <c r="J106" s="235">
        <v>20</v>
      </c>
      <c r="K106" s="247"/>
    </row>
    <row r="107" spans="2:11" s="1" customFormat="1" ht="15" customHeight="1">
      <c r="B107" s="246"/>
      <c r="C107" s="235" t="s">
        <v>270</v>
      </c>
      <c r="D107" s="235"/>
      <c r="E107" s="235"/>
      <c r="F107" s="256" t="s">
        <v>267</v>
      </c>
      <c r="G107" s="235"/>
      <c r="H107" s="235" t="s">
        <v>307</v>
      </c>
      <c r="I107" s="235" t="s">
        <v>269</v>
      </c>
      <c r="J107" s="235">
        <v>120</v>
      </c>
      <c r="K107" s="247"/>
    </row>
    <row r="108" spans="2:11" s="1" customFormat="1" ht="15" customHeight="1">
      <c r="B108" s="258"/>
      <c r="C108" s="235" t="s">
        <v>272</v>
      </c>
      <c r="D108" s="235"/>
      <c r="E108" s="235"/>
      <c r="F108" s="256" t="s">
        <v>273</v>
      </c>
      <c r="G108" s="235"/>
      <c r="H108" s="235" t="s">
        <v>307</v>
      </c>
      <c r="I108" s="235" t="s">
        <v>269</v>
      </c>
      <c r="J108" s="235">
        <v>50</v>
      </c>
      <c r="K108" s="247"/>
    </row>
    <row r="109" spans="2:11" s="1" customFormat="1" ht="15" customHeight="1">
      <c r="B109" s="258"/>
      <c r="C109" s="235" t="s">
        <v>275</v>
      </c>
      <c r="D109" s="235"/>
      <c r="E109" s="235"/>
      <c r="F109" s="256" t="s">
        <v>267</v>
      </c>
      <c r="G109" s="235"/>
      <c r="H109" s="235" t="s">
        <v>307</v>
      </c>
      <c r="I109" s="235" t="s">
        <v>277</v>
      </c>
      <c r="J109" s="235"/>
      <c r="K109" s="247"/>
    </row>
    <row r="110" spans="2:11" s="1" customFormat="1" ht="15" customHeight="1">
      <c r="B110" s="258"/>
      <c r="C110" s="235" t="s">
        <v>286</v>
      </c>
      <c r="D110" s="235"/>
      <c r="E110" s="235"/>
      <c r="F110" s="256" t="s">
        <v>273</v>
      </c>
      <c r="G110" s="235"/>
      <c r="H110" s="235" t="s">
        <v>307</v>
      </c>
      <c r="I110" s="235" t="s">
        <v>269</v>
      </c>
      <c r="J110" s="235">
        <v>50</v>
      </c>
      <c r="K110" s="247"/>
    </row>
    <row r="111" spans="2:11" s="1" customFormat="1" ht="15" customHeight="1">
      <c r="B111" s="258"/>
      <c r="C111" s="235" t="s">
        <v>294</v>
      </c>
      <c r="D111" s="235"/>
      <c r="E111" s="235"/>
      <c r="F111" s="256" t="s">
        <v>273</v>
      </c>
      <c r="G111" s="235"/>
      <c r="H111" s="235" t="s">
        <v>307</v>
      </c>
      <c r="I111" s="235" t="s">
        <v>269</v>
      </c>
      <c r="J111" s="235">
        <v>50</v>
      </c>
      <c r="K111" s="247"/>
    </row>
    <row r="112" spans="2:11" s="1" customFormat="1" ht="15" customHeight="1">
      <c r="B112" s="258"/>
      <c r="C112" s="235" t="s">
        <v>292</v>
      </c>
      <c r="D112" s="235"/>
      <c r="E112" s="235"/>
      <c r="F112" s="256" t="s">
        <v>273</v>
      </c>
      <c r="G112" s="235"/>
      <c r="H112" s="235" t="s">
        <v>307</v>
      </c>
      <c r="I112" s="235" t="s">
        <v>269</v>
      </c>
      <c r="J112" s="235">
        <v>50</v>
      </c>
      <c r="K112" s="247"/>
    </row>
    <row r="113" spans="2:11" s="1" customFormat="1" ht="15" customHeight="1">
      <c r="B113" s="258"/>
      <c r="C113" s="235" t="s">
        <v>52</v>
      </c>
      <c r="D113" s="235"/>
      <c r="E113" s="235"/>
      <c r="F113" s="256" t="s">
        <v>267</v>
      </c>
      <c r="G113" s="235"/>
      <c r="H113" s="235" t="s">
        <v>308</v>
      </c>
      <c r="I113" s="235" t="s">
        <v>269</v>
      </c>
      <c r="J113" s="235">
        <v>20</v>
      </c>
      <c r="K113" s="247"/>
    </row>
    <row r="114" spans="2:11" s="1" customFormat="1" ht="15" customHeight="1">
      <c r="B114" s="258"/>
      <c r="C114" s="235" t="s">
        <v>309</v>
      </c>
      <c r="D114" s="235"/>
      <c r="E114" s="235"/>
      <c r="F114" s="256" t="s">
        <v>267</v>
      </c>
      <c r="G114" s="235"/>
      <c r="H114" s="235" t="s">
        <v>310</v>
      </c>
      <c r="I114" s="235" t="s">
        <v>269</v>
      </c>
      <c r="J114" s="235">
        <v>120</v>
      </c>
      <c r="K114" s="247"/>
    </row>
    <row r="115" spans="2:11" s="1" customFormat="1" ht="15" customHeight="1">
      <c r="B115" s="258"/>
      <c r="C115" s="235" t="s">
        <v>37</v>
      </c>
      <c r="D115" s="235"/>
      <c r="E115" s="235"/>
      <c r="F115" s="256" t="s">
        <v>267</v>
      </c>
      <c r="G115" s="235"/>
      <c r="H115" s="235" t="s">
        <v>311</v>
      </c>
      <c r="I115" s="235" t="s">
        <v>302</v>
      </c>
      <c r="J115" s="235"/>
      <c r="K115" s="247"/>
    </row>
    <row r="116" spans="2:11" s="1" customFormat="1" ht="15" customHeight="1">
      <c r="B116" s="258"/>
      <c r="C116" s="235" t="s">
        <v>47</v>
      </c>
      <c r="D116" s="235"/>
      <c r="E116" s="235"/>
      <c r="F116" s="256" t="s">
        <v>267</v>
      </c>
      <c r="G116" s="235"/>
      <c r="H116" s="235" t="s">
        <v>312</v>
      </c>
      <c r="I116" s="235" t="s">
        <v>302</v>
      </c>
      <c r="J116" s="235"/>
      <c r="K116" s="247"/>
    </row>
    <row r="117" spans="2:11" s="1" customFormat="1" ht="15" customHeight="1">
      <c r="B117" s="258"/>
      <c r="C117" s="235" t="s">
        <v>56</v>
      </c>
      <c r="D117" s="235"/>
      <c r="E117" s="235"/>
      <c r="F117" s="256" t="s">
        <v>267</v>
      </c>
      <c r="G117" s="235"/>
      <c r="H117" s="235" t="s">
        <v>313</v>
      </c>
      <c r="I117" s="235" t="s">
        <v>314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315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261</v>
      </c>
      <c r="D123" s="248"/>
      <c r="E123" s="248"/>
      <c r="F123" s="248" t="s">
        <v>262</v>
      </c>
      <c r="G123" s="249"/>
      <c r="H123" s="248" t="s">
        <v>53</v>
      </c>
      <c r="I123" s="248" t="s">
        <v>56</v>
      </c>
      <c r="J123" s="248" t="s">
        <v>263</v>
      </c>
      <c r="K123" s="277"/>
    </row>
    <row r="124" spans="2:11" s="1" customFormat="1" ht="17.25" customHeight="1">
      <c r="B124" s="276"/>
      <c r="C124" s="250" t="s">
        <v>264</v>
      </c>
      <c r="D124" s="250"/>
      <c r="E124" s="250"/>
      <c r="F124" s="251" t="s">
        <v>265</v>
      </c>
      <c r="G124" s="252"/>
      <c r="H124" s="250"/>
      <c r="I124" s="250"/>
      <c r="J124" s="250" t="s">
        <v>266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270</v>
      </c>
      <c r="D126" s="255"/>
      <c r="E126" s="255"/>
      <c r="F126" s="256" t="s">
        <v>267</v>
      </c>
      <c r="G126" s="235"/>
      <c r="H126" s="235" t="s">
        <v>307</v>
      </c>
      <c r="I126" s="235" t="s">
        <v>269</v>
      </c>
      <c r="J126" s="235">
        <v>120</v>
      </c>
      <c r="K126" s="281"/>
    </row>
    <row r="127" spans="2:11" s="1" customFormat="1" ht="15" customHeight="1">
      <c r="B127" s="278"/>
      <c r="C127" s="235" t="s">
        <v>316</v>
      </c>
      <c r="D127" s="235"/>
      <c r="E127" s="235"/>
      <c r="F127" s="256" t="s">
        <v>267</v>
      </c>
      <c r="G127" s="235"/>
      <c r="H127" s="235" t="s">
        <v>317</v>
      </c>
      <c r="I127" s="235" t="s">
        <v>269</v>
      </c>
      <c r="J127" s="235" t="s">
        <v>318</v>
      </c>
      <c r="K127" s="281"/>
    </row>
    <row r="128" spans="2:11" s="1" customFormat="1" ht="15" customHeight="1">
      <c r="B128" s="278"/>
      <c r="C128" s="235" t="s">
        <v>215</v>
      </c>
      <c r="D128" s="235"/>
      <c r="E128" s="235"/>
      <c r="F128" s="256" t="s">
        <v>267</v>
      </c>
      <c r="G128" s="235"/>
      <c r="H128" s="235" t="s">
        <v>319</v>
      </c>
      <c r="I128" s="235" t="s">
        <v>269</v>
      </c>
      <c r="J128" s="235" t="s">
        <v>318</v>
      </c>
      <c r="K128" s="281"/>
    </row>
    <row r="129" spans="2:11" s="1" customFormat="1" ht="15" customHeight="1">
      <c r="B129" s="278"/>
      <c r="C129" s="235" t="s">
        <v>278</v>
      </c>
      <c r="D129" s="235"/>
      <c r="E129" s="235"/>
      <c r="F129" s="256" t="s">
        <v>273</v>
      </c>
      <c r="G129" s="235"/>
      <c r="H129" s="235" t="s">
        <v>279</v>
      </c>
      <c r="I129" s="235" t="s">
        <v>269</v>
      </c>
      <c r="J129" s="235">
        <v>15</v>
      </c>
      <c r="K129" s="281"/>
    </row>
    <row r="130" spans="2:11" s="1" customFormat="1" ht="15" customHeight="1">
      <c r="B130" s="278"/>
      <c r="C130" s="259" t="s">
        <v>280</v>
      </c>
      <c r="D130" s="259"/>
      <c r="E130" s="259"/>
      <c r="F130" s="260" t="s">
        <v>273</v>
      </c>
      <c r="G130" s="259"/>
      <c r="H130" s="259" t="s">
        <v>281</v>
      </c>
      <c r="I130" s="259" t="s">
        <v>269</v>
      </c>
      <c r="J130" s="259">
        <v>15</v>
      </c>
      <c r="K130" s="281"/>
    </row>
    <row r="131" spans="2:11" s="1" customFormat="1" ht="15" customHeight="1">
      <c r="B131" s="278"/>
      <c r="C131" s="259" t="s">
        <v>282</v>
      </c>
      <c r="D131" s="259"/>
      <c r="E131" s="259"/>
      <c r="F131" s="260" t="s">
        <v>273</v>
      </c>
      <c r="G131" s="259"/>
      <c r="H131" s="259" t="s">
        <v>283</v>
      </c>
      <c r="I131" s="259" t="s">
        <v>269</v>
      </c>
      <c r="J131" s="259">
        <v>20</v>
      </c>
      <c r="K131" s="281"/>
    </row>
    <row r="132" spans="2:11" s="1" customFormat="1" ht="15" customHeight="1">
      <c r="B132" s="278"/>
      <c r="C132" s="259" t="s">
        <v>284</v>
      </c>
      <c r="D132" s="259"/>
      <c r="E132" s="259"/>
      <c r="F132" s="260" t="s">
        <v>273</v>
      </c>
      <c r="G132" s="259"/>
      <c r="H132" s="259" t="s">
        <v>285</v>
      </c>
      <c r="I132" s="259" t="s">
        <v>269</v>
      </c>
      <c r="J132" s="259">
        <v>20</v>
      </c>
      <c r="K132" s="281"/>
    </row>
    <row r="133" spans="2:11" s="1" customFormat="1" ht="15" customHeight="1">
      <c r="B133" s="278"/>
      <c r="C133" s="235" t="s">
        <v>272</v>
      </c>
      <c r="D133" s="235"/>
      <c r="E133" s="235"/>
      <c r="F133" s="256" t="s">
        <v>273</v>
      </c>
      <c r="G133" s="235"/>
      <c r="H133" s="235" t="s">
        <v>307</v>
      </c>
      <c r="I133" s="235" t="s">
        <v>269</v>
      </c>
      <c r="J133" s="235">
        <v>50</v>
      </c>
      <c r="K133" s="281"/>
    </row>
    <row r="134" spans="2:11" s="1" customFormat="1" ht="15" customHeight="1">
      <c r="B134" s="278"/>
      <c r="C134" s="235" t="s">
        <v>286</v>
      </c>
      <c r="D134" s="235"/>
      <c r="E134" s="235"/>
      <c r="F134" s="256" t="s">
        <v>273</v>
      </c>
      <c r="G134" s="235"/>
      <c r="H134" s="235" t="s">
        <v>307</v>
      </c>
      <c r="I134" s="235" t="s">
        <v>269</v>
      </c>
      <c r="J134" s="235">
        <v>50</v>
      </c>
      <c r="K134" s="281"/>
    </row>
    <row r="135" spans="2:11" s="1" customFormat="1" ht="15" customHeight="1">
      <c r="B135" s="278"/>
      <c r="C135" s="235" t="s">
        <v>292</v>
      </c>
      <c r="D135" s="235"/>
      <c r="E135" s="235"/>
      <c r="F135" s="256" t="s">
        <v>273</v>
      </c>
      <c r="G135" s="235"/>
      <c r="H135" s="235" t="s">
        <v>307</v>
      </c>
      <c r="I135" s="235" t="s">
        <v>269</v>
      </c>
      <c r="J135" s="235">
        <v>50</v>
      </c>
      <c r="K135" s="281"/>
    </row>
    <row r="136" spans="2:11" s="1" customFormat="1" ht="15" customHeight="1">
      <c r="B136" s="278"/>
      <c r="C136" s="235" t="s">
        <v>294</v>
      </c>
      <c r="D136" s="235"/>
      <c r="E136" s="235"/>
      <c r="F136" s="256" t="s">
        <v>273</v>
      </c>
      <c r="G136" s="235"/>
      <c r="H136" s="235" t="s">
        <v>307</v>
      </c>
      <c r="I136" s="235" t="s">
        <v>269</v>
      </c>
      <c r="J136" s="235">
        <v>50</v>
      </c>
      <c r="K136" s="281"/>
    </row>
    <row r="137" spans="2:11" s="1" customFormat="1" ht="15" customHeight="1">
      <c r="B137" s="278"/>
      <c r="C137" s="235" t="s">
        <v>295</v>
      </c>
      <c r="D137" s="235"/>
      <c r="E137" s="235"/>
      <c r="F137" s="256" t="s">
        <v>273</v>
      </c>
      <c r="G137" s="235"/>
      <c r="H137" s="235" t="s">
        <v>320</v>
      </c>
      <c r="I137" s="235" t="s">
        <v>269</v>
      </c>
      <c r="J137" s="235">
        <v>255</v>
      </c>
      <c r="K137" s="281"/>
    </row>
    <row r="138" spans="2:11" s="1" customFormat="1" ht="15" customHeight="1">
      <c r="B138" s="278"/>
      <c r="C138" s="235" t="s">
        <v>297</v>
      </c>
      <c r="D138" s="235"/>
      <c r="E138" s="235"/>
      <c r="F138" s="256" t="s">
        <v>267</v>
      </c>
      <c r="G138" s="235"/>
      <c r="H138" s="235" t="s">
        <v>321</v>
      </c>
      <c r="I138" s="235" t="s">
        <v>299</v>
      </c>
      <c r="J138" s="235"/>
      <c r="K138" s="281"/>
    </row>
    <row r="139" spans="2:11" s="1" customFormat="1" ht="15" customHeight="1">
      <c r="B139" s="278"/>
      <c r="C139" s="235" t="s">
        <v>300</v>
      </c>
      <c r="D139" s="235"/>
      <c r="E139" s="235"/>
      <c r="F139" s="256" t="s">
        <v>267</v>
      </c>
      <c r="G139" s="235"/>
      <c r="H139" s="235" t="s">
        <v>322</v>
      </c>
      <c r="I139" s="235" t="s">
        <v>302</v>
      </c>
      <c r="J139" s="235"/>
      <c r="K139" s="281"/>
    </row>
    <row r="140" spans="2:11" s="1" customFormat="1" ht="15" customHeight="1">
      <c r="B140" s="278"/>
      <c r="C140" s="235" t="s">
        <v>303</v>
      </c>
      <c r="D140" s="235"/>
      <c r="E140" s="235"/>
      <c r="F140" s="256" t="s">
        <v>267</v>
      </c>
      <c r="G140" s="235"/>
      <c r="H140" s="235" t="s">
        <v>303</v>
      </c>
      <c r="I140" s="235" t="s">
        <v>302</v>
      </c>
      <c r="J140" s="235"/>
      <c r="K140" s="281"/>
    </row>
    <row r="141" spans="2:11" s="1" customFormat="1" ht="15" customHeight="1">
      <c r="B141" s="278"/>
      <c r="C141" s="235" t="s">
        <v>37</v>
      </c>
      <c r="D141" s="235"/>
      <c r="E141" s="235"/>
      <c r="F141" s="256" t="s">
        <v>267</v>
      </c>
      <c r="G141" s="235"/>
      <c r="H141" s="235" t="s">
        <v>323</v>
      </c>
      <c r="I141" s="235" t="s">
        <v>302</v>
      </c>
      <c r="J141" s="235"/>
      <c r="K141" s="281"/>
    </row>
    <row r="142" spans="2:11" s="1" customFormat="1" ht="15" customHeight="1">
      <c r="B142" s="278"/>
      <c r="C142" s="235" t="s">
        <v>324</v>
      </c>
      <c r="D142" s="235"/>
      <c r="E142" s="235"/>
      <c r="F142" s="256" t="s">
        <v>267</v>
      </c>
      <c r="G142" s="235"/>
      <c r="H142" s="235" t="s">
        <v>325</v>
      </c>
      <c r="I142" s="235" t="s">
        <v>302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326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261</v>
      </c>
      <c r="D148" s="248"/>
      <c r="E148" s="248"/>
      <c r="F148" s="248" t="s">
        <v>262</v>
      </c>
      <c r="G148" s="249"/>
      <c r="H148" s="248" t="s">
        <v>53</v>
      </c>
      <c r="I148" s="248" t="s">
        <v>56</v>
      </c>
      <c r="J148" s="248" t="s">
        <v>263</v>
      </c>
      <c r="K148" s="247"/>
    </row>
    <row r="149" spans="2:11" s="1" customFormat="1" ht="17.25" customHeight="1">
      <c r="B149" s="246"/>
      <c r="C149" s="250" t="s">
        <v>264</v>
      </c>
      <c r="D149" s="250"/>
      <c r="E149" s="250"/>
      <c r="F149" s="251" t="s">
        <v>265</v>
      </c>
      <c r="G149" s="252"/>
      <c r="H149" s="250"/>
      <c r="I149" s="250"/>
      <c r="J149" s="250" t="s">
        <v>266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270</v>
      </c>
      <c r="D151" s="235"/>
      <c r="E151" s="235"/>
      <c r="F151" s="286" t="s">
        <v>267</v>
      </c>
      <c r="G151" s="235"/>
      <c r="H151" s="285" t="s">
        <v>307</v>
      </c>
      <c r="I151" s="285" t="s">
        <v>269</v>
      </c>
      <c r="J151" s="285">
        <v>120</v>
      </c>
      <c r="K151" s="281"/>
    </row>
    <row r="152" spans="2:11" s="1" customFormat="1" ht="15" customHeight="1">
      <c r="B152" s="258"/>
      <c r="C152" s="285" t="s">
        <v>316</v>
      </c>
      <c r="D152" s="235"/>
      <c r="E152" s="235"/>
      <c r="F152" s="286" t="s">
        <v>267</v>
      </c>
      <c r="G152" s="235"/>
      <c r="H152" s="285" t="s">
        <v>327</v>
      </c>
      <c r="I152" s="285" t="s">
        <v>269</v>
      </c>
      <c r="J152" s="285" t="s">
        <v>318</v>
      </c>
      <c r="K152" s="281"/>
    </row>
    <row r="153" spans="2:11" s="1" customFormat="1" ht="15" customHeight="1">
      <c r="B153" s="258"/>
      <c r="C153" s="285" t="s">
        <v>215</v>
      </c>
      <c r="D153" s="235"/>
      <c r="E153" s="235"/>
      <c r="F153" s="286" t="s">
        <v>267</v>
      </c>
      <c r="G153" s="235"/>
      <c r="H153" s="285" t="s">
        <v>328</v>
      </c>
      <c r="I153" s="285" t="s">
        <v>269</v>
      </c>
      <c r="J153" s="285" t="s">
        <v>318</v>
      </c>
      <c r="K153" s="281"/>
    </row>
    <row r="154" spans="2:11" s="1" customFormat="1" ht="15" customHeight="1">
      <c r="B154" s="258"/>
      <c r="C154" s="285" t="s">
        <v>272</v>
      </c>
      <c r="D154" s="235"/>
      <c r="E154" s="235"/>
      <c r="F154" s="286" t="s">
        <v>273</v>
      </c>
      <c r="G154" s="235"/>
      <c r="H154" s="285" t="s">
        <v>307</v>
      </c>
      <c r="I154" s="285" t="s">
        <v>269</v>
      </c>
      <c r="J154" s="285">
        <v>50</v>
      </c>
      <c r="K154" s="281"/>
    </row>
    <row r="155" spans="2:11" s="1" customFormat="1" ht="15" customHeight="1">
      <c r="B155" s="258"/>
      <c r="C155" s="285" t="s">
        <v>275</v>
      </c>
      <c r="D155" s="235"/>
      <c r="E155" s="235"/>
      <c r="F155" s="286" t="s">
        <v>267</v>
      </c>
      <c r="G155" s="235"/>
      <c r="H155" s="285" t="s">
        <v>307</v>
      </c>
      <c r="I155" s="285" t="s">
        <v>277</v>
      </c>
      <c r="J155" s="285"/>
      <c r="K155" s="281"/>
    </row>
    <row r="156" spans="2:11" s="1" customFormat="1" ht="15" customHeight="1">
      <c r="B156" s="258"/>
      <c r="C156" s="285" t="s">
        <v>286</v>
      </c>
      <c r="D156" s="235"/>
      <c r="E156" s="235"/>
      <c r="F156" s="286" t="s">
        <v>273</v>
      </c>
      <c r="G156" s="235"/>
      <c r="H156" s="285" t="s">
        <v>307</v>
      </c>
      <c r="I156" s="285" t="s">
        <v>269</v>
      </c>
      <c r="J156" s="285">
        <v>50</v>
      </c>
      <c r="K156" s="281"/>
    </row>
    <row r="157" spans="2:11" s="1" customFormat="1" ht="15" customHeight="1">
      <c r="B157" s="258"/>
      <c r="C157" s="285" t="s">
        <v>294</v>
      </c>
      <c r="D157" s="235"/>
      <c r="E157" s="235"/>
      <c r="F157" s="286" t="s">
        <v>273</v>
      </c>
      <c r="G157" s="235"/>
      <c r="H157" s="285" t="s">
        <v>307</v>
      </c>
      <c r="I157" s="285" t="s">
        <v>269</v>
      </c>
      <c r="J157" s="285">
        <v>50</v>
      </c>
      <c r="K157" s="281"/>
    </row>
    <row r="158" spans="2:11" s="1" customFormat="1" ht="15" customHeight="1">
      <c r="B158" s="258"/>
      <c r="C158" s="285" t="s">
        <v>292</v>
      </c>
      <c r="D158" s="235"/>
      <c r="E158" s="235"/>
      <c r="F158" s="286" t="s">
        <v>273</v>
      </c>
      <c r="G158" s="235"/>
      <c r="H158" s="285" t="s">
        <v>307</v>
      </c>
      <c r="I158" s="285" t="s">
        <v>269</v>
      </c>
      <c r="J158" s="285">
        <v>50</v>
      </c>
      <c r="K158" s="281"/>
    </row>
    <row r="159" spans="2:11" s="1" customFormat="1" ht="15" customHeight="1">
      <c r="B159" s="258"/>
      <c r="C159" s="285" t="s">
        <v>81</v>
      </c>
      <c r="D159" s="235"/>
      <c r="E159" s="235"/>
      <c r="F159" s="286" t="s">
        <v>267</v>
      </c>
      <c r="G159" s="235"/>
      <c r="H159" s="285" t="s">
        <v>329</v>
      </c>
      <c r="I159" s="285" t="s">
        <v>269</v>
      </c>
      <c r="J159" s="285" t="s">
        <v>330</v>
      </c>
      <c r="K159" s="281"/>
    </row>
    <row r="160" spans="2:11" s="1" customFormat="1" ht="15" customHeight="1">
      <c r="B160" s="258"/>
      <c r="C160" s="285" t="s">
        <v>331</v>
      </c>
      <c r="D160" s="235"/>
      <c r="E160" s="235"/>
      <c r="F160" s="286" t="s">
        <v>267</v>
      </c>
      <c r="G160" s="235"/>
      <c r="H160" s="285" t="s">
        <v>332</v>
      </c>
      <c r="I160" s="285" t="s">
        <v>302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333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261</v>
      </c>
      <c r="D166" s="248"/>
      <c r="E166" s="248"/>
      <c r="F166" s="248" t="s">
        <v>262</v>
      </c>
      <c r="G166" s="290"/>
      <c r="H166" s="291" t="s">
        <v>53</v>
      </c>
      <c r="I166" s="291" t="s">
        <v>56</v>
      </c>
      <c r="J166" s="248" t="s">
        <v>263</v>
      </c>
      <c r="K166" s="228"/>
    </row>
    <row r="167" spans="2:11" s="1" customFormat="1" ht="17.25" customHeight="1">
      <c r="B167" s="229"/>
      <c r="C167" s="250" t="s">
        <v>264</v>
      </c>
      <c r="D167" s="250"/>
      <c r="E167" s="250"/>
      <c r="F167" s="251" t="s">
        <v>265</v>
      </c>
      <c r="G167" s="292"/>
      <c r="H167" s="293"/>
      <c r="I167" s="293"/>
      <c r="J167" s="250" t="s">
        <v>266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270</v>
      </c>
      <c r="D169" s="235"/>
      <c r="E169" s="235"/>
      <c r="F169" s="256" t="s">
        <v>267</v>
      </c>
      <c r="G169" s="235"/>
      <c r="H169" s="235" t="s">
        <v>307</v>
      </c>
      <c r="I169" s="235" t="s">
        <v>269</v>
      </c>
      <c r="J169" s="235">
        <v>120</v>
      </c>
      <c r="K169" s="281"/>
    </row>
    <row r="170" spans="2:11" s="1" customFormat="1" ht="15" customHeight="1">
      <c r="B170" s="258"/>
      <c r="C170" s="235" t="s">
        <v>316</v>
      </c>
      <c r="D170" s="235"/>
      <c r="E170" s="235"/>
      <c r="F170" s="256" t="s">
        <v>267</v>
      </c>
      <c r="G170" s="235"/>
      <c r="H170" s="235" t="s">
        <v>317</v>
      </c>
      <c r="I170" s="235" t="s">
        <v>269</v>
      </c>
      <c r="J170" s="235" t="s">
        <v>318</v>
      </c>
      <c r="K170" s="281"/>
    </row>
    <row r="171" spans="2:11" s="1" customFormat="1" ht="15" customHeight="1">
      <c r="B171" s="258"/>
      <c r="C171" s="235" t="s">
        <v>215</v>
      </c>
      <c r="D171" s="235"/>
      <c r="E171" s="235"/>
      <c r="F171" s="256" t="s">
        <v>267</v>
      </c>
      <c r="G171" s="235"/>
      <c r="H171" s="235" t="s">
        <v>334</v>
      </c>
      <c r="I171" s="235" t="s">
        <v>269</v>
      </c>
      <c r="J171" s="235" t="s">
        <v>318</v>
      </c>
      <c r="K171" s="281"/>
    </row>
    <row r="172" spans="2:11" s="1" customFormat="1" ht="15" customHeight="1">
      <c r="B172" s="258"/>
      <c r="C172" s="235" t="s">
        <v>272</v>
      </c>
      <c r="D172" s="235"/>
      <c r="E172" s="235"/>
      <c r="F172" s="256" t="s">
        <v>273</v>
      </c>
      <c r="G172" s="235"/>
      <c r="H172" s="235" t="s">
        <v>334</v>
      </c>
      <c r="I172" s="235" t="s">
        <v>269</v>
      </c>
      <c r="J172" s="235">
        <v>50</v>
      </c>
      <c r="K172" s="281"/>
    </row>
    <row r="173" spans="2:11" s="1" customFormat="1" ht="15" customHeight="1">
      <c r="B173" s="258"/>
      <c r="C173" s="235" t="s">
        <v>275</v>
      </c>
      <c r="D173" s="235"/>
      <c r="E173" s="235"/>
      <c r="F173" s="256" t="s">
        <v>267</v>
      </c>
      <c r="G173" s="235"/>
      <c r="H173" s="235" t="s">
        <v>334</v>
      </c>
      <c r="I173" s="235" t="s">
        <v>277</v>
      </c>
      <c r="J173" s="235"/>
      <c r="K173" s="281"/>
    </row>
    <row r="174" spans="2:11" s="1" customFormat="1" ht="15" customHeight="1">
      <c r="B174" s="258"/>
      <c r="C174" s="235" t="s">
        <v>286</v>
      </c>
      <c r="D174" s="235"/>
      <c r="E174" s="235"/>
      <c r="F174" s="256" t="s">
        <v>273</v>
      </c>
      <c r="G174" s="235"/>
      <c r="H174" s="235" t="s">
        <v>334</v>
      </c>
      <c r="I174" s="235" t="s">
        <v>269</v>
      </c>
      <c r="J174" s="235">
        <v>50</v>
      </c>
      <c r="K174" s="281"/>
    </row>
    <row r="175" spans="2:11" s="1" customFormat="1" ht="15" customHeight="1">
      <c r="B175" s="258"/>
      <c r="C175" s="235" t="s">
        <v>294</v>
      </c>
      <c r="D175" s="235"/>
      <c r="E175" s="235"/>
      <c r="F175" s="256" t="s">
        <v>273</v>
      </c>
      <c r="G175" s="235"/>
      <c r="H175" s="235" t="s">
        <v>334</v>
      </c>
      <c r="I175" s="235" t="s">
        <v>269</v>
      </c>
      <c r="J175" s="235">
        <v>50</v>
      </c>
      <c r="K175" s="281"/>
    </row>
    <row r="176" spans="2:11" s="1" customFormat="1" ht="15" customHeight="1">
      <c r="B176" s="258"/>
      <c r="C176" s="235" t="s">
        <v>292</v>
      </c>
      <c r="D176" s="235"/>
      <c r="E176" s="235"/>
      <c r="F176" s="256" t="s">
        <v>273</v>
      </c>
      <c r="G176" s="235"/>
      <c r="H176" s="235" t="s">
        <v>334</v>
      </c>
      <c r="I176" s="235" t="s">
        <v>269</v>
      </c>
      <c r="J176" s="235">
        <v>50</v>
      </c>
      <c r="K176" s="281"/>
    </row>
    <row r="177" spans="2:11" s="1" customFormat="1" ht="15" customHeight="1">
      <c r="B177" s="258"/>
      <c r="C177" s="235" t="s">
        <v>87</v>
      </c>
      <c r="D177" s="235"/>
      <c r="E177" s="235"/>
      <c r="F177" s="256" t="s">
        <v>267</v>
      </c>
      <c r="G177" s="235"/>
      <c r="H177" s="235" t="s">
        <v>335</v>
      </c>
      <c r="I177" s="235" t="s">
        <v>336</v>
      </c>
      <c r="J177" s="235"/>
      <c r="K177" s="281"/>
    </row>
    <row r="178" spans="2:11" s="1" customFormat="1" ht="15" customHeight="1">
      <c r="B178" s="258"/>
      <c r="C178" s="235" t="s">
        <v>56</v>
      </c>
      <c r="D178" s="235"/>
      <c r="E178" s="235"/>
      <c r="F178" s="256" t="s">
        <v>267</v>
      </c>
      <c r="G178" s="235"/>
      <c r="H178" s="235" t="s">
        <v>337</v>
      </c>
      <c r="I178" s="235" t="s">
        <v>338</v>
      </c>
      <c r="J178" s="235">
        <v>1</v>
      </c>
      <c r="K178" s="281"/>
    </row>
    <row r="179" spans="2:11" s="1" customFormat="1" ht="15" customHeight="1">
      <c r="B179" s="258"/>
      <c r="C179" s="235" t="s">
        <v>52</v>
      </c>
      <c r="D179" s="235"/>
      <c r="E179" s="235"/>
      <c r="F179" s="256" t="s">
        <v>267</v>
      </c>
      <c r="G179" s="235"/>
      <c r="H179" s="235" t="s">
        <v>339</v>
      </c>
      <c r="I179" s="235" t="s">
        <v>269</v>
      </c>
      <c r="J179" s="235">
        <v>20</v>
      </c>
      <c r="K179" s="281"/>
    </row>
    <row r="180" spans="2:11" s="1" customFormat="1" ht="15" customHeight="1">
      <c r="B180" s="258"/>
      <c r="C180" s="235" t="s">
        <v>53</v>
      </c>
      <c r="D180" s="235"/>
      <c r="E180" s="235"/>
      <c r="F180" s="256" t="s">
        <v>267</v>
      </c>
      <c r="G180" s="235"/>
      <c r="H180" s="235" t="s">
        <v>340</v>
      </c>
      <c r="I180" s="235" t="s">
        <v>269</v>
      </c>
      <c r="J180" s="235">
        <v>255</v>
      </c>
      <c r="K180" s="281"/>
    </row>
    <row r="181" spans="2:11" s="1" customFormat="1" ht="15" customHeight="1">
      <c r="B181" s="258"/>
      <c r="C181" s="235" t="s">
        <v>88</v>
      </c>
      <c r="D181" s="235"/>
      <c r="E181" s="235"/>
      <c r="F181" s="256" t="s">
        <v>267</v>
      </c>
      <c r="G181" s="235"/>
      <c r="H181" s="235" t="s">
        <v>231</v>
      </c>
      <c r="I181" s="235" t="s">
        <v>269</v>
      </c>
      <c r="J181" s="235">
        <v>10</v>
      </c>
      <c r="K181" s="281"/>
    </row>
    <row r="182" spans="2:11" s="1" customFormat="1" ht="15" customHeight="1">
      <c r="B182" s="258"/>
      <c r="C182" s="235" t="s">
        <v>89</v>
      </c>
      <c r="D182" s="235"/>
      <c r="E182" s="235"/>
      <c r="F182" s="256" t="s">
        <v>267</v>
      </c>
      <c r="G182" s="235"/>
      <c r="H182" s="235" t="s">
        <v>341</v>
      </c>
      <c r="I182" s="235" t="s">
        <v>302</v>
      </c>
      <c r="J182" s="235"/>
      <c r="K182" s="281"/>
    </row>
    <row r="183" spans="2:11" s="1" customFormat="1" ht="15" customHeight="1">
      <c r="B183" s="258"/>
      <c r="C183" s="235" t="s">
        <v>342</v>
      </c>
      <c r="D183" s="235"/>
      <c r="E183" s="235"/>
      <c r="F183" s="256" t="s">
        <v>267</v>
      </c>
      <c r="G183" s="235"/>
      <c r="H183" s="235" t="s">
        <v>343</v>
      </c>
      <c r="I183" s="235" t="s">
        <v>302</v>
      </c>
      <c r="J183" s="235"/>
      <c r="K183" s="281"/>
    </row>
    <row r="184" spans="2:11" s="1" customFormat="1" ht="15" customHeight="1">
      <c r="B184" s="258"/>
      <c r="C184" s="235" t="s">
        <v>331</v>
      </c>
      <c r="D184" s="235"/>
      <c r="E184" s="235"/>
      <c r="F184" s="256" t="s">
        <v>267</v>
      </c>
      <c r="G184" s="235"/>
      <c r="H184" s="235" t="s">
        <v>344</v>
      </c>
      <c r="I184" s="235" t="s">
        <v>302</v>
      </c>
      <c r="J184" s="235"/>
      <c r="K184" s="281"/>
    </row>
    <row r="185" spans="2:11" s="1" customFormat="1" ht="15" customHeight="1">
      <c r="B185" s="258"/>
      <c r="C185" s="235" t="s">
        <v>91</v>
      </c>
      <c r="D185" s="235"/>
      <c r="E185" s="235"/>
      <c r="F185" s="256" t="s">
        <v>273</v>
      </c>
      <c r="G185" s="235"/>
      <c r="H185" s="235" t="s">
        <v>345</v>
      </c>
      <c r="I185" s="235" t="s">
        <v>269</v>
      </c>
      <c r="J185" s="235">
        <v>50</v>
      </c>
      <c r="K185" s="281"/>
    </row>
    <row r="186" spans="2:11" s="1" customFormat="1" ht="15" customHeight="1">
      <c r="B186" s="258"/>
      <c r="C186" s="235" t="s">
        <v>346</v>
      </c>
      <c r="D186" s="235"/>
      <c r="E186" s="235"/>
      <c r="F186" s="256" t="s">
        <v>273</v>
      </c>
      <c r="G186" s="235"/>
      <c r="H186" s="235" t="s">
        <v>347</v>
      </c>
      <c r="I186" s="235" t="s">
        <v>348</v>
      </c>
      <c r="J186" s="235"/>
      <c r="K186" s="281"/>
    </row>
    <row r="187" spans="2:11" s="1" customFormat="1" ht="15" customHeight="1">
      <c r="B187" s="258"/>
      <c r="C187" s="235" t="s">
        <v>349</v>
      </c>
      <c r="D187" s="235"/>
      <c r="E187" s="235"/>
      <c r="F187" s="256" t="s">
        <v>273</v>
      </c>
      <c r="G187" s="235"/>
      <c r="H187" s="235" t="s">
        <v>350</v>
      </c>
      <c r="I187" s="235" t="s">
        <v>348</v>
      </c>
      <c r="J187" s="235"/>
      <c r="K187" s="281"/>
    </row>
    <row r="188" spans="2:11" s="1" customFormat="1" ht="15" customHeight="1">
      <c r="B188" s="258"/>
      <c r="C188" s="235" t="s">
        <v>351</v>
      </c>
      <c r="D188" s="235"/>
      <c r="E188" s="235"/>
      <c r="F188" s="256" t="s">
        <v>273</v>
      </c>
      <c r="G188" s="235"/>
      <c r="H188" s="235" t="s">
        <v>352</v>
      </c>
      <c r="I188" s="235" t="s">
        <v>348</v>
      </c>
      <c r="J188" s="235"/>
      <c r="K188" s="281"/>
    </row>
    <row r="189" spans="2:11" s="1" customFormat="1" ht="15" customHeight="1">
      <c r="B189" s="258"/>
      <c r="C189" s="294" t="s">
        <v>353</v>
      </c>
      <c r="D189" s="235"/>
      <c r="E189" s="235"/>
      <c r="F189" s="256" t="s">
        <v>273</v>
      </c>
      <c r="G189" s="235"/>
      <c r="H189" s="235" t="s">
        <v>354</v>
      </c>
      <c r="I189" s="235" t="s">
        <v>355</v>
      </c>
      <c r="J189" s="295" t="s">
        <v>356</v>
      </c>
      <c r="K189" s="281"/>
    </row>
    <row r="190" spans="2:11" s="1" customFormat="1" ht="15" customHeight="1">
      <c r="B190" s="258"/>
      <c r="C190" s="294" t="s">
        <v>41</v>
      </c>
      <c r="D190" s="235"/>
      <c r="E190" s="235"/>
      <c r="F190" s="256" t="s">
        <v>267</v>
      </c>
      <c r="G190" s="235"/>
      <c r="H190" s="232" t="s">
        <v>357</v>
      </c>
      <c r="I190" s="235" t="s">
        <v>358</v>
      </c>
      <c r="J190" s="235"/>
      <c r="K190" s="281"/>
    </row>
    <row r="191" spans="2:11" s="1" customFormat="1" ht="15" customHeight="1">
      <c r="B191" s="258"/>
      <c r="C191" s="294" t="s">
        <v>359</v>
      </c>
      <c r="D191" s="235"/>
      <c r="E191" s="235"/>
      <c r="F191" s="256" t="s">
        <v>267</v>
      </c>
      <c r="G191" s="235"/>
      <c r="H191" s="235" t="s">
        <v>360</v>
      </c>
      <c r="I191" s="235" t="s">
        <v>302</v>
      </c>
      <c r="J191" s="235"/>
      <c r="K191" s="281"/>
    </row>
    <row r="192" spans="2:11" s="1" customFormat="1" ht="15" customHeight="1">
      <c r="B192" s="258"/>
      <c r="C192" s="294" t="s">
        <v>361</v>
      </c>
      <c r="D192" s="235"/>
      <c r="E192" s="235"/>
      <c r="F192" s="256" t="s">
        <v>267</v>
      </c>
      <c r="G192" s="235"/>
      <c r="H192" s="235" t="s">
        <v>362</v>
      </c>
      <c r="I192" s="235" t="s">
        <v>302</v>
      </c>
      <c r="J192" s="235"/>
      <c r="K192" s="281"/>
    </row>
    <row r="193" spans="2:11" s="1" customFormat="1" ht="15" customHeight="1">
      <c r="B193" s="258"/>
      <c r="C193" s="294" t="s">
        <v>363</v>
      </c>
      <c r="D193" s="235"/>
      <c r="E193" s="235"/>
      <c r="F193" s="256" t="s">
        <v>273</v>
      </c>
      <c r="G193" s="235"/>
      <c r="H193" s="235" t="s">
        <v>364</v>
      </c>
      <c r="I193" s="235" t="s">
        <v>302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365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366</v>
      </c>
      <c r="D200" s="297"/>
      <c r="E200" s="297"/>
      <c r="F200" s="297" t="s">
        <v>367</v>
      </c>
      <c r="G200" s="298"/>
      <c r="H200" s="352" t="s">
        <v>368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358</v>
      </c>
      <c r="D202" s="235"/>
      <c r="E202" s="235"/>
      <c r="F202" s="256" t="s">
        <v>42</v>
      </c>
      <c r="G202" s="235"/>
      <c r="H202" s="353" t="s">
        <v>369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43</v>
      </c>
      <c r="G203" s="235"/>
      <c r="H203" s="353" t="s">
        <v>370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46</v>
      </c>
      <c r="G204" s="235"/>
      <c r="H204" s="353" t="s">
        <v>371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44</v>
      </c>
      <c r="G205" s="235"/>
      <c r="H205" s="353" t="s">
        <v>372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45</v>
      </c>
      <c r="G206" s="235"/>
      <c r="H206" s="353" t="s">
        <v>373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314</v>
      </c>
      <c r="D208" s="235"/>
      <c r="E208" s="235"/>
      <c r="F208" s="256" t="s">
        <v>75</v>
      </c>
      <c r="G208" s="235"/>
      <c r="H208" s="353" t="s">
        <v>374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209</v>
      </c>
      <c r="G209" s="235"/>
      <c r="H209" s="353" t="s">
        <v>210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207</v>
      </c>
      <c r="G210" s="235"/>
      <c r="H210" s="353" t="s">
        <v>375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211</v>
      </c>
      <c r="G211" s="294"/>
      <c r="H211" s="354" t="s">
        <v>212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213</v>
      </c>
      <c r="G212" s="294"/>
      <c r="H212" s="354" t="s">
        <v>376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338</v>
      </c>
      <c r="D214" s="235"/>
      <c r="E214" s="235"/>
      <c r="F214" s="256">
        <v>1</v>
      </c>
      <c r="G214" s="294"/>
      <c r="H214" s="354" t="s">
        <v>377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378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379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380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Novotná Blanka</cp:lastModifiedBy>
  <dcterms:created xsi:type="dcterms:W3CDTF">2022-09-13T07:13:29Z</dcterms:created>
  <dcterms:modified xsi:type="dcterms:W3CDTF">2022-09-22T05:47:49Z</dcterms:modified>
  <cp:category/>
  <cp:version/>
  <cp:contentType/>
  <cp:contentStatus/>
</cp:coreProperties>
</file>