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 2022\01 - Rozpočty - HOTOVO\Dlouhý\Doplnění\"/>
    </mc:Choice>
  </mc:AlternateContent>
  <bookViews>
    <workbookView xWindow="0" yWindow="0" windowWidth="0" windowHeight="0"/>
  </bookViews>
  <sheets>
    <sheet name="Rekapitulace stavby" sheetId="1" r:id="rId1"/>
    <sheet name="SO 00 - Vedleší rozpočtov..." sheetId="2" r:id="rId2"/>
    <sheet name="SO 01 - Výsadba PEO1  vět..." sheetId="3" r:id="rId3"/>
    <sheet name="SO 02.1 - Povýsadbová péč..." sheetId="4" r:id="rId4"/>
    <sheet name="SO 02.2 - Povýsadbová péč..." sheetId="5" r:id="rId5"/>
    <sheet name="SO 02.3 - Povýsadbová péč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00 - Vedleší rozpočtov...'!$C$79:$K$87</definedName>
    <definedName name="_xlnm.Print_Area" localSheetId="1">'SO 00 - Vedleší rozpočtov...'!$C$4:$J$39,'SO 00 - Vedleší rozpočtov...'!$C$45:$J$61,'SO 00 - Vedleší rozpočtov...'!$C$67:$K$87</definedName>
    <definedName name="_xlnm.Print_Titles" localSheetId="1">'SO 00 - Vedleší rozpočtov...'!$79:$79</definedName>
    <definedName name="_xlnm._FilterDatabase" localSheetId="2" hidden="1">'SO 01 - Výsadba PEO1  vět...'!$C$82:$K$224</definedName>
    <definedName name="_xlnm.Print_Area" localSheetId="2">'SO 01 - Výsadba PEO1  vět...'!$C$4:$J$39,'SO 01 - Výsadba PEO1  vět...'!$C$45:$J$64,'SO 01 - Výsadba PEO1  vět...'!$C$70:$K$224</definedName>
    <definedName name="_xlnm.Print_Titles" localSheetId="2">'SO 01 - Výsadba PEO1  vět...'!$82:$82</definedName>
    <definedName name="_xlnm._FilterDatabase" localSheetId="3" hidden="1">'SO 02.1 - Povýsadbová péč...'!$C$81:$K$171</definedName>
    <definedName name="_xlnm.Print_Area" localSheetId="3">'SO 02.1 - Povýsadbová péč...'!$C$4:$J$39,'SO 02.1 - Povýsadbová péč...'!$C$45:$J$63,'SO 02.1 - Povýsadbová péč...'!$C$69:$K$171</definedName>
    <definedName name="_xlnm.Print_Titles" localSheetId="3">'SO 02.1 - Povýsadbová péč...'!$81:$81</definedName>
    <definedName name="_xlnm._FilterDatabase" localSheetId="4" hidden="1">'SO 02.2 - Povýsadbová péč...'!$C$81:$K$171</definedName>
    <definedName name="_xlnm.Print_Area" localSheetId="4">'SO 02.2 - Povýsadbová péč...'!$C$4:$J$39,'SO 02.2 - Povýsadbová péč...'!$C$45:$J$63,'SO 02.2 - Povýsadbová péč...'!$C$69:$K$171</definedName>
    <definedName name="_xlnm.Print_Titles" localSheetId="4">'SO 02.2 - Povýsadbová péč...'!$81:$81</definedName>
    <definedName name="_xlnm._FilterDatabase" localSheetId="5" hidden="1">'SO 02.3 - Povýsadbová péč...'!$C$81:$K$171</definedName>
    <definedName name="_xlnm.Print_Area" localSheetId="5">'SO 02.3 - Povýsadbová péč...'!$C$4:$J$39,'SO 02.3 - Povýsadbová péč...'!$C$45:$J$63,'SO 02.3 - Povýsadbová péč...'!$C$69:$K$171</definedName>
    <definedName name="_xlnm.Print_Titles" localSheetId="5">'SO 02.3 - Povýsadbová péč...'!$81:$81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69"/>
  <c r="BH169"/>
  <c r="BG169"/>
  <c r="BF169"/>
  <c r="T169"/>
  <c r="T168"/>
  <c r="R169"/>
  <c r="R168"/>
  <c r="P169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8"/>
  <c r="BH148"/>
  <c r="BG148"/>
  <c r="BF148"/>
  <c r="T148"/>
  <c r="R148"/>
  <c r="P148"/>
  <c r="BI145"/>
  <c r="BH145"/>
  <c r="BG145"/>
  <c r="BF145"/>
  <c r="T145"/>
  <c r="R145"/>
  <c r="P145"/>
  <c r="BI137"/>
  <c r="BH137"/>
  <c r="BG137"/>
  <c r="BF137"/>
  <c r="T137"/>
  <c r="R137"/>
  <c r="P137"/>
  <c r="BI131"/>
  <c r="BH131"/>
  <c r="BG131"/>
  <c r="BF131"/>
  <c r="T131"/>
  <c r="R131"/>
  <c r="P131"/>
  <c r="BI129"/>
  <c r="BH129"/>
  <c r="BG129"/>
  <c r="BF129"/>
  <c r="T129"/>
  <c r="R129"/>
  <c r="P129"/>
  <c r="BI123"/>
  <c r="BH123"/>
  <c r="BG123"/>
  <c r="BF123"/>
  <c r="T123"/>
  <c r="R123"/>
  <c r="P123"/>
  <c r="BI121"/>
  <c r="BH121"/>
  <c r="BG121"/>
  <c r="BF121"/>
  <c r="T121"/>
  <c r="R121"/>
  <c r="P121"/>
  <c r="BI115"/>
  <c r="BH115"/>
  <c r="BG115"/>
  <c r="BF115"/>
  <c r="T115"/>
  <c r="R115"/>
  <c r="P115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76"/>
  <c r="E7"/>
  <c r="E72"/>
  <c i="5" r="J37"/>
  <c r="J36"/>
  <c i="1" r="AY58"/>
  <c i="5" r="J35"/>
  <c i="1" r="AX58"/>
  <c i="5" r="BI169"/>
  <c r="BH169"/>
  <c r="BG169"/>
  <c r="BF169"/>
  <c r="T169"/>
  <c r="T168"/>
  <c r="R169"/>
  <c r="R168"/>
  <c r="P169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8"/>
  <c r="BH148"/>
  <c r="BG148"/>
  <c r="BF148"/>
  <c r="T148"/>
  <c r="R148"/>
  <c r="P148"/>
  <c r="BI145"/>
  <c r="BH145"/>
  <c r="BG145"/>
  <c r="BF145"/>
  <c r="T145"/>
  <c r="R145"/>
  <c r="P145"/>
  <c r="BI137"/>
  <c r="BH137"/>
  <c r="BG137"/>
  <c r="BF137"/>
  <c r="T137"/>
  <c r="R137"/>
  <c r="P137"/>
  <c r="BI131"/>
  <c r="BH131"/>
  <c r="BG131"/>
  <c r="BF131"/>
  <c r="T131"/>
  <c r="R131"/>
  <c r="P131"/>
  <c r="BI129"/>
  <c r="BH129"/>
  <c r="BG129"/>
  <c r="BF129"/>
  <c r="T129"/>
  <c r="R129"/>
  <c r="P129"/>
  <c r="BI123"/>
  <c r="BH123"/>
  <c r="BG123"/>
  <c r="BF123"/>
  <c r="T123"/>
  <c r="R123"/>
  <c r="P123"/>
  <c r="BI121"/>
  <c r="BH121"/>
  <c r="BG121"/>
  <c r="BF121"/>
  <c r="T121"/>
  <c r="R121"/>
  <c r="P121"/>
  <c r="BI115"/>
  <c r="BH115"/>
  <c r="BG115"/>
  <c r="BF115"/>
  <c r="T115"/>
  <c r="R115"/>
  <c r="P115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52"/>
  <c r="E7"/>
  <c r="E72"/>
  <c i="4" r="J37"/>
  <c r="J36"/>
  <c i="1" r="AY57"/>
  <c i="4" r="J35"/>
  <c i="1" r="AX57"/>
  <c i="4" r="BI169"/>
  <c r="BH169"/>
  <c r="BG169"/>
  <c r="BF169"/>
  <c r="T169"/>
  <c r="T168"/>
  <c r="R169"/>
  <c r="R168"/>
  <c r="P169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8"/>
  <c r="BH148"/>
  <c r="BG148"/>
  <c r="BF148"/>
  <c r="T148"/>
  <c r="R148"/>
  <c r="P148"/>
  <c r="BI145"/>
  <c r="BH145"/>
  <c r="BG145"/>
  <c r="BF145"/>
  <c r="T145"/>
  <c r="R145"/>
  <c r="P145"/>
  <c r="BI137"/>
  <c r="BH137"/>
  <c r="BG137"/>
  <c r="BF137"/>
  <c r="T137"/>
  <c r="R137"/>
  <c r="P137"/>
  <c r="BI131"/>
  <c r="BH131"/>
  <c r="BG131"/>
  <c r="BF131"/>
  <c r="T131"/>
  <c r="R131"/>
  <c r="P131"/>
  <c r="BI129"/>
  <c r="BH129"/>
  <c r="BG129"/>
  <c r="BF129"/>
  <c r="T129"/>
  <c r="R129"/>
  <c r="P129"/>
  <c r="BI123"/>
  <c r="BH123"/>
  <c r="BG123"/>
  <c r="BF123"/>
  <c r="T123"/>
  <c r="R123"/>
  <c r="P123"/>
  <c r="BI121"/>
  <c r="BH121"/>
  <c r="BG121"/>
  <c r="BF121"/>
  <c r="T121"/>
  <c r="R121"/>
  <c r="P121"/>
  <c r="BI115"/>
  <c r="BH115"/>
  <c r="BG115"/>
  <c r="BF115"/>
  <c r="T115"/>
  <c r="R115"/>
  <c r="P115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76"/>
  <c r="E7"/>
  <c r="E72"/>
  <c i="3" r="J37"/>
  <c r="J36"/>
  <c i="1" r="AY56"/>
  <c i="3" r="J35"/>
  <c i="1" r="AX56"/>
  <c i="3" r="BI222"/>
  <c r="BH222"/>
  <c r="BG222"/>
  <c r="BF222"/>
  <c r="T222"/>
  <c r="T221"/>
  <c r="R222"/>
  <c r="R221"/>
  <c r="P222"/>
  <c r="P221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2" r="J37"/>
  <c r="J36"/>
  <c i="1" r="AY55"/>
  <c i="2" r="J35"/>
  <c i="1" r="AX55"/>
  <c i="2"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55"/>
  <c r="J17"/>
  <c r="J12"/>
  <c r="J74"/>
  <c r="E7"/>
  <c r="E70"/>
  <c i="1" r="L50"/>
  <c r="AM50"/>
  <c r="AM49"/>
  <c r="L49"/>
  <c r="AM47"/>
  <c r="L47"/>
  <c r="L45"/>
  <c r="L44"/>
  <c i="3" r="BK139"/>
  <c r="J157"/>
  <c r="BK86"/>
  <c i="4" r="BK123"/>
  <c i="5" r="BK113"/>
  <c r="J121"/>
  <c r="J95"/>
  <c i="6" r="BK89"/>
  <c i="3" r="J217"/>
  <c r="BK137"/>
  <c r="J214"/>
  <c i="4" r="J137"/>
  <c i="5" r="J131"/>
  <c i="6" r="J145"/>
  <c i="3" r="BK217"/>
  <c r="J222"/>
  <c r="J161"/>
  <c i="4" r="BK158"/>
  <c i="5" r="BK161"/>
  <c i="6" r="J129"/>
  <c i="1" r="AS54"/>
  <c i="4" r="BK113"/>
  <c i="5" r="BK121"/>
  <c i="6" r="J155"/>
  <c i="2" r="F34"/>
  <c i="3" r="BK133"/>
  <c i="4" r="J169"/>
  <c i="5" r="J148"/>
  <c i="3" r="BK114"/>
  <c r="BK197"/>
  <c r="J121"/>
  <c i="4" r="J164"/>
  <c i="6" r="BK115"/>
  <c i="3" r="J139"/>
  <c r="BK101"/>
  <c r="BK93"/>
  <c i="4" r="BK131"/>
  <c i="5" r="J169"/>
  <c r="BK85"/>
  <c i="6" r="J169"/>
  <c i="3" r="BK125"/>
  <c r="BK127"/>
  <c r="BK169"/>
  <c i="4" r="J131"/>
  <c i="5" r="J158"/>
  <c i="6" r="J85"/>
  <c i="3" r="J131"/>
  <c r="BK166"/>
  <c r="J209"/>
  <c i="4" r="J123"/>
  <c i="5" r="J89"/>
  <c i="6" r="BK148"/>
  <c r="J95"/>
  <c i="3" r="BK164"/>
  <c r="J97"/>
  <c i="4" r="J148"/>
  <c r="J85"/>
  <c i="5" r="J161"/>
  <c i="6" r="BK155"/>
  <c i="3" r="BK117"/>
  <c r="BK131"/>
  <c r="J206"/>
  <c i="4" r="BK121"/>
  <c i="5" r="BK123"/>
  <c i="6" r="J115"/>
  <c i="3" r="J143"/>
  <c r="J149"/>
  <c i="4" r="J129"/>
  <c i="5" r="J145"/>
  <c i="6" r="J131"/>
  <c i="3" r="J101"/>
  <c r="J117"/>
  <c r="J108"/>
  <c i="4" r="J101"/>
  <c r="BK161"/>
  <c i="5" r="BK107"/>
  <c r="J123"/>
  <c i="2" r="BK82"/>
  <c i="3" r="BK175"/>
  <c r="J186"/>
  <c i="4" r="BK148"/>
  <c i="6" r="J158"/>
  <c i="2" r="BK85"/>
  <c i="3" r="J147"/>
  <c r="J135"/>
  <c r="J125"/>
  <c i="4" r="J115"/>
  <c i="6" r="J113"/>
  <c r="J148"/>
  <c i="3" r="BK222"/>
  <c r="J190"/>
  <c i="4" r="J107"/>
  <c i="5" r="J155"/>
  <c i="6" r="BK95"/>
  <c r="BK101"/>
  <c i="3" r="J129"/>
  <c r="J91"/>
  <c r="BK91"/>
  <c i="4" r="BK129"/>
  <c i="5" r="BK129"/>
  <c i="6" r="J101"/>
  <c i="3" r="BK135"/>
  <c r="BK105"/>
  <c r="BK89"/>
  <c i="4" r="BK89"/>
  <c i="6" r="BK158"/>
  <c i="3" r="BK161"/>
  <c r="J175"/>
  <c r="J166"/>
  <c i="4" r="J158"/>
  <c i="5" r="BK89"/>
  <c r="BK131"/>
  <c r="BK169"/>
  <c i="6" r="J161"/>
  <c i="3" r="BK153"/>
  <c r="J145"/>
  <c i="4" r="BK107"/>
  <c i="6" r="BK131"/>
  <c r="J123"/>
  <c i="3" r="BK97"/>
  <c r="J123"/>
  <c i="4" r="BK95"/>
  <c r="J89"/>
  <c i="6" r="BK169"/>
  <c r="BK145"/>
  <c i="3" r="BK123"/>
  <c r="J197"/>
  <c r="J151"/>
  <c i="4" r="J121"/>
  <c i="6" r="J164"/>
  <c r="J121"/>
  <c i="3" r="BK206"/>
  <c r="BK157"/>
  <c r="J153"/>
  <c i="4" r="J161"/>
  <c i="5" r="BK158"/>
  <c i="6" r="BK113"/>
  <c i="3" r="J193"/>
  <c r="BK172"/>
  <c r="J172"/>
  <c i="5" r="BK164"/>
  <c r="J101"/>
  <c i="6" r="J107"/>
  <c i="3" r="J183"/>
  <c r="BK186"/>
  <c r="BK129"/>
  <c i="5" r="BK101"/>
  <c r="BK95"/>
  <c i="6" r="BK85"/>
  <c i="3" r="BK145"/>
  <c r="BK111"/>
  <c r="J212"/>
  <c i="4" r="J155"/>
  <c i="5" r="BK137"/>
  <c r="BK148"/>
  <c i="6" r="J137"/>
  <c i="3" r="BK190"/>
  <c r="J200"/>
  <c r="J169"/>
  <c i="4" r="BK145"/>
  <c i="5" r="J115"/>
  <c i="6" r="BK129"/>
  <c i="3" r="J137"/>
  <c r="BK121"/>
  <c r="BK193"/>
  <c i="4" r="BK169"/>
  <c i="5" r="J129"/>
  <c i="6" r="BK121"/>
  <c i="3" r="J164"/>
  <c r="J133"/>
  <c r="J111"/>
  <c i="4" r="J95"/>
  <c i="6" r="BK161"/>
  <c i="3" r="J159"/>
  <c r="BK143"/>
  <c r="BK149"/>
  <c i="4" r="BK155"/>
  <c i="5" r="BK155"/>
  <c i="6" r="J89"/>
  <c i="2" r="J82"/>
  <c i="3" r="BK209"/>
  <c r="BK147"/>
  <c i="4" r="J145"/>
  <c i="5" r="BK145"/>
  <c r="BK115"/>
  <c i="6" r="BK123"/>
  <c i="3" r="BK212"/>
  <c r="J89"/>
  <c r="J114"/>
  <c i="4" r="BK85"/>
  <c i="5" r="J85"/>
  <c i="6" r="BK107"/>
  <c i="3" r="BK151"/>
  <c r="BK200"/>
  <c r="J93"/>
  <c i="4" r="BK115"/>
  <c i="5" r="J137"/>
  <c i="3" r="BK159"/>
  <c r="J127"/>
  <c r="BK108"/>
  <c i="4" r="BK164"/>
  <c i="5" r="J107"/>
  <c i="6" r="BK137"/>
  <c i="3" r="BK214"/>
  <c r="BK183"/>
  <c i="4" r="J113"/>
  <c r="BK137"/>
  <c i="5" r="J164"/>
  <c i="2" r="J85"/>
  <c i="3" r="J86"/>
  <c r="J105"/>
  <c i="4" r="BK101"/>
  <c i="5" r="J113"/>
  <c i="6" r="BK164"/>
  <c i="2" l="1" r="P81"/>
  <c r="P80"/>
  <c i="1" r="AU55"/>
  <c i="3" r="BK85"/>
  <c r="J85"/>
  <c r="J61"/>
  <c r="T192"/>
  <c i="4" r="BK84"/>
  <c r="J84"/>
  <c r="J61"/>
  <c i="2" r="BK81"/>
  <c r="BK80"/>
  <c r="J80"/>
  <c i="3" r="BK192"/>
  <c r="J192"/>
  <c r="J62"/>
  <c i="4" r="P84"/>
  <c r="P83"/>
  <c r="P82"/>
  <c i="1" r="AU57"/>
  <c i="5" r="T84"/>
  <c r="T83"/>
  <c r="T82"/>
  <c i="2" r="T81"/>
  <c r="T80"/>
  <c i="3" r="P85"/>
  <c r="R192"/>
  <c i="4" r="R84"/>
  <c r="R83"/>
  <c r="R82"/>
  <c i="5" r="BK84"/>
  <c i="6" r="P84"/>
  <c r="P83"/>
  <c r="P82"/>
  <c i="1" r="AU59"/>
  <c i="3" r="R85"/>
  <c r="R84"/>
  <c r="R83"/>
  <c r="P192"/>
  <c i="4" r="T84"/>
  <c r="T83"/>
  <c r="T82"/>
  <c i="5" r="P84"/>
  <c r="P83"/>
  <c r="P82"/>
  <c i="1" r="AU58"/>
  <c i="2" r="R81"/>
  <c r="R80"/>
  <c i="3" r="T85"/>
  <c i="5" r="R84"/>
  <c r="R83"/>
  <c r="R82"/>
  <c i="6" r="BK84"/>
  <c r="J84"/>
  <c r="J61"/>
  <c r="R84"/>
  <c r="R83"/>
  <c r="R82"/>
  <c r="T84"/>
  <c r="T83"/>
  <c r="T82"/>
  <c i="5" r="BK168"/>
  <c r="J168"/>
  <c r="J62"/>
  <c i="3" r="BK221"/>
  <c r="J221"/>
  <c r="J63"/>
  <c i="4" r="BK168"/>
  <c r="J168"/>
  <c r="J62"/>
  <c i="6" r="BK168"/>
  <c r="J168"/>
  <c r="J62"/>
  <c r="J55"/>
  <c r="BE148"/>
  <c r="BE161"/>
  <c i="5" r="J84"/>
  <c r="J61"/>
  <c i="6" r="E48"/>
  <c r="J52"/>
  <c r="BE85"/>
  <c r="BE107"/>
  <c r="BE131"/>
  <c r="BE145"/>
  <c r="BE158"/>
  <c r="BE95"/>
  <c r="BE101"/>
  <c r="F79"/>
  <c r="BE113"/>
  <c r="BE115"/>
  <c r="BE123"/>
  <c r="BE169"/>
  <c r="BE137"/>
  <c r="BE89"/>
  <c r="BE121"/>
  <c r="BE129"/>
  <c r="BE155"/>
  <c r="BE164"/>
  <c i="5" r="J79"/>
  <c r="BE89"/>
  <c r="BE121"/>
  <c r="BE155"/>
  <c i="4" r="BK83"/>
  <c r="J83"/>
  <c r="J60"/>
  <c i="5" r="E48"/>
  <c r="BE107"/>
  <c r="BE131"/>
  <c r="BE137"/>
  <c r="BE145"/>
  <c r="BE129"/>
  <c r="BE158"/>
  <c r="J76"/>
  <c r="BE95"/>
  <c r="BE101"/>
  <c r="F55"/>
  <c r="BE148"/>
  <c r="BE164"/>
  <c r="BE169"/>
  <c r="BE85"/>
  <c r="BE113"/>
  <c r="BE115"/>
  <c r="BE123"/>
  <c r="BE161"/>
  <c i="4" r="J52"/>
  <c r="F79"/>
  <c r="BE89"/>
  <c r="BE145"/>
  <c i="3" r="BK84"/>
  <c r="J84"/>
  <c r="J60"/>
  <c i="4" r="E48"/>
  <c r="BE95"/>
  <c r="BE115"/>
  <c r="BE123"/>
  <c r="BE148"/>
  <c r="J55"/>
  <c r="BE85"/>
  <c r="BE113"/>
  <c r="BE121"/>
  <c r="BE129"/>
  <c r="BE131"/>
  <c r="BE155"/>
  <c r="BE158"/>
  <c r="BE161"/>
  <c r="BE169"/>
  <c r="BE101"/>
  <c r="BE107"/>
  <c r="BE137"/>
  <c r="BE164"/>
  <c i="2" r="J81"/>
  <c r="J60"/>
  <c i="3" r="F55"/>
  <c r="BE89"/>
  <c r="BE97"/>
  <c r="BE147"/>
  <c r="BE183"/>
  <c r="BE190"/>
  <c r="BE217"/>
  <c r="E48"/>
  <c r="BE105"/>
  <c r="BE111"/>
  <c r="BE114"/>
  <c r="BE117"/>
  <c r="BE125"/>
  <c r="BE139"/>
  <c r="BE143"/>
  <c r="BE145"/>
  <c r="BE164"/>
  <c r="BE193"/>
  <c r="BE209"/>
  <c r="BE222"/>
  <c i="2" r="J59"/>
  <c i="3" r="BE131"/>
  <c r="BE206"/>
  <c r="J52"/>
  <c r="J55"/>
  <c r="BE86"/>
  <c r="BE121"/>
  <c r="BE153"/>
  <c r="BE159"/>
  <c r="BE161"/>
  <c r="BE169"/>
  <c r="BE186"/>
  <c r="BE91"/>
  <c r="BE93"/>
  <c r="BE101"/>
  <c r="BE108"/>
  <c r="BE127"/>
  <c r="BE133"/>
  <c r="BE135"/>
  <c r="BE149"/>
  <c r="BE151"/>
  <c r="BE157"/>
  <c r="BE172"/>
  <c r="BE175"/>
  <c r="BE197"/>
  <c r="BE212"/>
  <c r="BE123"/>
  <c r="BE129"/>
  <c r="BE137"/>
  <c r="BE166"/>
  <c r="BE200"/>
  <c r="BE214"/>
  <c i="2" r="J52"/>
  <c r="J55"/>
  <c r="F77"/>
  <c r="BE82"/>
  <c r="E48"/>
  <c r="BE85"/>
  <c i="1" r="BA55"/>
  <c i="3" r="F36"/>
  <c i="1" r="BC56"/>
  <c i="4" r="F35"/>
  <c i="1" r="BB57"/>
  <c i="5" r="F37"/>
  <c i="1" r="BD58"/>
  <c i="6" r="F35"/>
  <c i="1" r="BB59"/>
  <c i="5" r="F36"/>
  <c i="1" r="BC58"/>
  <c i="5" r="J34"/>
  <c i="1" r="AW58"/>
  <c i="6" r="F34"/>
  <c i="1" r="BA59"/>
  <c i="3" r="F34"/>
  <c i="1" r="BA56"/>
  <c i="2" r="F37"/>
  <c i="1" r="BD55"/>
  <c i="4" r="F37"/>
  <c i="1" r="BD57"/>
  <c i="2" r="J34"/>
  <c i="1" r="AW55"/>
  <c i="6" r="J34"/>
  <c i="1" r="AW59"/>
  <c i="5" r="F35"/>
  <c i="1" r="BB58"/>
  <c i="6" r="F37"/>
  <c i="1" r="BD59"/>
  <c i="4" r="F34"/>
  <c i="1" r="BA57"/>
  <c i="3" r="F37"/>
  <c i="1" r="BD56"/>
  <c i="3" r="F35"/>
  <c i="1" r="BB56"/>
  <c i="2" r="F36"/>
  <c i="1" r="BC55"/>
  <c i="4" r="J34"/>
  <c i="1" r="AW57"/>
  <c i="2" r="F35"/>
  <c i="1" r="BB55"/>
  <c i="4" r="F36"/>
  <c i="1" r="BC57"/>
  <c i="5" r="F34"/>
  <c i="1" r="BA58"/>
  <c i="2" r="J30"/>
  <c i="3" r="J34"/>
  <c i="1" r="AW56"/>
  <c i="6" r="F36"/>
  <c i="1" r="BC59"/>
  <c i="3" l="1" r="T84"/>
  <c r="T83"/>
  <c i="5" r="BK83"/>
  <c r="BK82"/>
  <c r="J82"/>
  <c i="3" r="P84"/>
  <c r="P83"/>
  <c i="1" r="AU56"/>
  <c r="AG55"/>
  <c i="6" r="BK83"/>
  <c r="BK82"/>
  <c r="J82"/>
  <c i="4" r="BK82"/>
  <c r="J82"/>
  <c i="3" r="BK83"/>
  <c r="J83"/>
  <c i="5" r="J30"/>
  <c i="1" r="AG58"/>
  <c r="AU54"/>
  <c r="BC54"/>
  <c r="W32"/>
  <c i="2" r="F33"/>
  <c i="1" r="AZ55"/>
  <c i="3" r="J33"/>
  <c i="1" r="AV56"/>
  <c r="AT56"/>
  <c i="4" r="J30"/>
  <c i="1" r="AG57"/>
  <c i="5" r="J33"/>
  <c i="1" r="AV58"/>
  <c r="AT58"/>
  <c r="AN58"/>
  <c i="6" r="J33"/>
  <c i="1" r="AV59"/>
  <c r="AT59"/>
  <c i="6" r="J30"/>
  <c i="1" r="AG59"/>
  <c i="2" r="J33"/>
  <c i="1" r="AV55"/>
  <c r="AT55"/>
  <c r="AN55"/>
  <c i="4" r="J33"/>
  <c i="1" r="AV57"/>
  <c r="AT57"/>
  <c i="3" r="F33"/>
  <c i="1" r="AZ56"/>
  <c r="BB54"/>
  <c r="W31"/>
  <c i="3" r="J30"/>
  <c i="1" r="AG56"/>
  <c i="4" r="F33"/>
  <c i="1" r="AZ57"/>
  <c i="5" r="F33"/>
  <c i="1" r="AZ58"/>
  <c r="BD54"/>
  <c r="W33"/>
  <c r="BA54"/>
  <c r="W30"/>
  <c i="6" r="F33"/>
  <c i="1" r="AZ59"/>
  <c i="6" l="1" r="J59"/>
  <c r="J83"/>
  <c r="J60"/>
  <c i="5" r="J83"/>
  <c r="J60"/>
  <c r="J59"/>
  <c i="6" r="J39"/>
  <c i="1" r="AN57"/>
  <c i="5" r="J39"/>
  <c i="4" r="J59"/>
  <c i="1" r="AN56"/>
  <c i="3" r="J59"/>
  <c i="4" r="J39"/>
  <c i="3" r="J39"/>
  <c i="2" r="J39"/>
  <c i="1" r="AN59"/>
  <c r="AX54"/>
  <c r="AG54"/>
  <c r="AK26"/>
  <c r="AY54"/>
  <c r="AZ54"/>
  <c r="W29"/>
  <c r="AW54"/>
  <c r="AK30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<sst xmlns="http://schemas.openxmlformats.org/spreadsheetml/2006/main">
  <si>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</si>
  <si>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</si>
  <si>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</si>
  <si>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</si>
  <si>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</si>
  <si>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{65c1e92f-f8df-4d9d-9612-35c48e4c5f65}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</si>
  <si>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</si>
  <si>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</si>
  <si>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</si>
  <si>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</si>
  <si>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</si>
  <si>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</si>
  <si>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</si>
  <si>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</si>
  <si>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2022/058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</si>
  <si>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</si>
  <si>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</si>
  <si>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PSZ včetně výkonu autorského dozoru v k.ú. Kouty u Poděbrad – PEO 1, větrolam</t>
  </si>
  <si>
    <t>KSO:</t>
  </si>
  <si>
    <t/>
  </si>
  <si>
    <t>CC-CZ:</t>
  </si>
  <si>
    <t>Místo:</t>
  </si>
  <si>
    <t>Kouty u Poděbrad</t>
  </si>
  <si>
    <t>Datum:</t>
  </si>
  <si>
    <t>20. 7. 2022</t>
  </si>
  <si>
    <t>Zadavatel:</t>
  </si>
  <si>
    <t>IČ:</t>
  </si>
  <si>
    <t xml:space="preserve">01312774 </t>
  </si>
  <si>
    <t>Česká republika – Státní pozemkový úřad</t>
  </si>
  <si>
    <t>DIČ:</t>
  </si>
  <si>
    <t>Uchazeč:</t>
  </si>
  <si>
    <t>Vyplň údaj</t>
  </si>
  <si>
    <t>Projektant:</t>
  </si>
  <si>
    <t xml:space="preserve">48110141 </t>
  </si>
  <si>
    <t>Agroplan spol. s r.o. - ing.Radek Dlouhý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</si>
  <si>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</si>
  <si>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</si>
  <si>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</si>
  <si>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</si>
  <si>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</si>
  <si>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</si>
  <si>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</si>
  <si>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</si>
  <si>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</si>
  <si>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</si>
  <si>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</si>
  <si>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</si>
  <si>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</si>
  <si>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</si>
  <si>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</si>
  <si>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</si>
  <si>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</si>
  <si>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</si>
  <si>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</si>
  <si>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</si>
  <si>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</si>
  <si>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</si>
  <si>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</si>
  <si>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</si>
  <si>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</si>
  <si>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</si>
  <si>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</si>
  <si>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</si>
  <si>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</si>
  <si>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</si>
  <si>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</si>
  <si>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</si>
  <si>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</si>
  <si>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</si>
  <si>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</si>
  <si>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</si>
  <si>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</si>
  <si>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</si>
  <si>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</si>
  <si>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</si>
  <si>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</si>
  <si>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</si>
  <si>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</si>
  <si>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</si>
  <si>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</si>
  <si>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Vedleší rozpočtové náklady</t>
  </si>
  <si>
    <t>STA</t>
  </si>
  <si>
    <t>1</t>
  </si>
  <si>
    <t>{620e93a4-e26b-423d-a73f-2869e05480bc}</t>
  </si>
  <si>
    <t>2</t>
  </si>
  <si>
    <t>SO 01</t>
  </si>
  <si>
    <t xml:space="preserve">Výsadba PEO1  větrolam</t>
  </si>
  <si>
    <t>{9a427c28-551d-405e-9018-1dd31905b81a}</t>
  </si>
  <si>
    <t>SO 02.1</t>
  </si>
  <si>
    <t>Povýsadbová péče 1.rok</t>
  </si>
  <si>
    <t>{75880dd3-d493-43fd-8076-0f50e3b9c6cc}</t>
  </si>
  <si>
    <t>SO 02.2</t>
  </si>
  <si>
    <t>Povýsadbová péče 2.rok</t>
  </si>
  <si>
    <t>{c6d35bd3-2fba-4987-b0c0-3ec6fcff5065}</t>
  </si>
  <si>
    <t>SO 02.3</t>
  </si>
  <si>
    <t>Povýsadbová péče 3.rok</t>
  </si>
  <si>
    <t>{942f3184-a775-46ae-b752-720e364fc88b}</t>
  </si>
  <si>
    <t>KRYCÍ LIST SOUPISU PRACÍ</t>
  </si>
  <si>
    <t>Objekt:</t>
  </si>
  <si>
    <t>SO 00 - Vedleší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</si>
  <si>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</si>
  <si>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</si>
  <si>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</si>
  <si>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</si>
  <si>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</si>
  <si>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</si>
  <si>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</si>
  <si>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</si>
  <si>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</si>
  <si>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</si>
  <si>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</si>
  <si>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</si>
  <si>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</si>
  <si>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</si>
  <si>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</si>
  <si>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</si>
  <si>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</si>
  <si>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</si>
  <si>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</si>
  <si>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</si>
  <si>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</si>
  <si>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</si>
  <si>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</si>
  <si>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012002000</t>
  </si>
  <si>
    <t>Geodetické práce</t>
  </si>
  <si>
    <t>bodů</t>
  </si>
  <si>
    <t>CS ÚRS 2022 02</t>
  </si>
  <si>
    <t>1024</t>
  </si>
  <si>
    <t>-1357576468</t>
  </si>
  <si>
    <t>PP</t>
  </si>
  <si>
    <t xml:space="preserve">Geodetické práce - vytyčení a výsadeb </t>
  </si>
  <si>
    <t>Online PSC</t>
  </si>
  <si>
    <t>https://podminky.urs.cz/item/CS_URS_2022_02/012002000</t>
  </si>
  <si>
    <t>030001000</t>
  </si>
  <si>
    <t>Zařízení staveniště</t>
  </si>
  <si>
    <t>kompl</t>
  </si>
  <si>
    <t>498941227</t>
  </si>
  <si>
    <t>https://podminky.urs.cz/item/CS_URS_2022_02/030001000</t>
  </si>
  <si>
    <t xml:space="preserve">SO 01 - Výsadba PEO1  větrolam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</si>
  <si>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</si>
  <si>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</si>
  <si>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</si>
  <si>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</si>
  <si>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HSV</t>
  </si>
  <si>
    <t>Práce a dodávky HSV</t>
  </si>
  <si>
    <t>Zemní práce</t>
  </si>
  <si>
    <t>181451121</t>
  </si>
  <si>
    <t>Založení lučního trávníku výsevem pl přes 1000 m2 v rovině a ve svahu do 1:5</t>
  </si>
  <si>
    <t>m2</t>
  </si>
  <si>
    <t>4</t>
  </si>
  <si>
    <t>628831014</t>
  </si>
  <si>
    <t>Založení trávníku na půdě předem připravené plochy přes 1000 m2 výsevem včetně utažení lučního v rovině nebo na svahu do 1:5</t>
  </si>
  <si>
    <t>https://podminky.urs.cz/item/CS_URS_2022_02/181451121</t>
  </si>
  <si>
    <t>M</t>
  </si>
  <si>
    <t>005R.pol.01</t>
  </si>
  <si>
    <t xml:space="preserve">VV-17 Směs do sadových mezipásů </t>
  </si>
  <si>
    <t>kg</t>
  </si>
  <si>
    <t>8</t>
  </si>
  <si>
    <t>9353952</t>
  </si>
  <si>
    <t>VV-17 Směs do sadových mezipásů - výsevek 25 g/m2</t>
  </si>
  <si>
    <t>3</t>
  </si>
  <si>
    <t>005R.pol.03</t>
  </si>
  <si>
    <t>Pangejt – jetelotravní komunikační směs</t>
  </si>
  <si>
    <t>-1066050325</t>
  </si>
  <si>
    <t xml:space="preserve">Pangejt – jetelotravní komunikační směs - výsevek 10 g/m2
</t>
  </si>
  <si>
    <t>183101114</t>
  </si>
  <si>
    <t>Hloubení jamek bez výměny půdy zeminy tř 1 až 4 obj přes 0,05 do 0,125 m3 v rovině a svahu do 1:5</t>
  </si>
  <si>
    <t>kus</t>
  </si>
  <si>
    <t>400107852</t>
  </si>
  <si>
    <t>Hloubení jamek pro vysazování rostlin v zemině tř.1 až 4 bez výměny půdy v rovině nebo na svahu do 1:5, objemu přes 0,05 do 0,125 m3</t>
  </si>
  <si>
    <t>https://podminky.urs.cz/item/CS_URS_2022_02/183101114</t>
  </si>
  <si>
    <t>VV</t>
  </si>
  <si>
    <t>"odrostky"372,00</t>
  </si>
  <si>
    <t>183101113</t>
  </si>
  <si>
    <t>Hloubení jamek bez výměny půdy zeminy tř 1 až 4 obj přes 0,02 do 0,05 m3 v rovině a svahu do 1:5</t>
  </si>
  <si>
    <t>-157928677</t>
  </si>
  <si>
    <t>Hloubení jamek pro vysazování rostlin v zemině tř.1 až 4 bez výměny půdy v rovině nebo na svahu do 1:5, objemu přes 0,02 do 0,05 m3</t>
  </si>
  <si>
    <t>https://podminky.urs.cz/item/CS_URS_2022_02/183101113</t>
  </si>
  <si>
    <t>"keře"1658</t>
  </si>
  <si>
    <t>6</t>
  </si>
  <si>
    <t>183101115</t>
  </si>
  <si>
    <t>Hloubení jamek bez výměny půdy zeminy tř 1 až 4 obj přes 0,125 do 0,4 m3 v rovině a svahu do 1:5</t>
  </si>
  <si>
    <t>2030692008</t>
  </si>
  <si>
    <t>Hloubení jamek pro vysazování rostlin v zemině tř.1 až 4 bez výměny půdy v rovině nebo na svahu do 1:5, objemu přes 0,125 do 0,40 m3</t>
  </si>
  <si>
    <t>https://podminky.urs.cz/item/CS_URS_2022_02/183101115</t>
  </si>
  <si>
    <t>"vysokokmeny "30</t>
  </si>
  <si>
    <t>7</t>
  </si>
  <si>
    <t>183403151</t>
  </si>
  <si>
    <t>Obdělání půdy smykováním v rovině a svahu do 1:5</t>
  </si>
  <si>
    <t>1803578339</t>
  </si>
  <si>
    <t>Obdělání půdy smykováním v rovině nebo na svahu do 1:5</t>
  </si>
  <si>
    <t>https://podminky.urs.cz/item/CS_URS_2022_02/183403151</t>
  </si>
  <si>
    <t>183403152</t>
  </si>
  <si>
    <t>Obdělání půdy vláčením v rovině a svahu do 1:5</t>
  </si>
  <si>
    <t>-817001991</t>
  </si>
  <si>
    <t>Obdělání půdy vláčením v rovině nebo na svahu do 1:5</t>
  </si>
  <si>
    <t>https://podminky.urs.cz/item/CS_URS_2022_02/183403152</t>
  </si>
  <si>
    <t>9</t>
  </si>
  <si>
    <t>183403161</t>
  </si>
  <si>
    <t>Obdělání půdy válením v rovině a svahu do 1:5</t>
  </si>
  <si>
    <t>820839021</t>
  </si>
  <si>
    <t>Obdělání půdy válením v rovině nebo na svahu do 1:5</t>
  </si>
  <si>
    <t>https://podminky.urs.cz/item/CS_URS_2022_02/183403161</t>
  </si>
  <si>
    <t>10</t>
  </si>
  <si>
    <t>183551113</t>
  </si>
  <si>
    <t>Úprava půdy první orbou hl do 0,3 m ploch do 5 ha sklonu do 5°</t>
  </si>
  <si>
    <t>ha</t>
  </si>
  <si>
    <t>-1906587146</t>
  </si>
  <si>
    <t>Úprava zemědělské půdy - orba první hl. do 0,30 m, na ploše jednotlivě do 5 ha, o sklonu do 5°</t>
  </si>
  <si>
    <t>https://podminky.urs.cz/item/CS_URS_2022_02/183551113</t>
  </si>
  <si>
    <t>11</t>
  </si>
  <si>
    <t>184102211</t>
  </si>
  <si>
    <t>Výsadba keře bez balu v do 1 m do jamky se zalitím v rovině a svahu do 1:5</t>
  </si>
  <si>
    <t>-1166529525</t>
  </si>
  <si>
    <t>Výsadba keře bez balu do předem vyhloubené jamky se zalitím v rovině nebo na svahu do 1:5 výšky do 1 m v terénu</t>
  </si>
  <si>
    <t>https://podminky.urs.cz/item/CS_URS_2022_02/184102211</t>
  </si>
  <si>
    <t>"keře"1658,00</t>
  </si>
  <si>
    <t>12</t>
  </si>
  <si>
    <t>026R.pol.01-01</t>
  </si>
  <si>
    <t>dřín obecný (Cornus mas) - keř 60/80 cm</t>
  </si>
  <si>
    <t>-1149013636</t>
  </si>
  <si>
    <t>13</t>
  </si>
  <si>
    <t>026R.pol.01-02</t>
  </si>
  <si>
    <t>líska obecná (Corylus avellana) - keř 60/80 cm</t>
  </si>
  <si>
    <t>-755398234</t>
  </si>
  <si>
    <t>14</t>
  </si>
  <si>
    <t>026R.pol.01-03</t>
  </si>
  <si>
    <t>brslen evropský (Euonymus europaeus) - keř 60/80 cm</t>
  </si>
  <si>
    <t>1081874880</t>
  </si>
  <si>
    <t>026R.pol.01-04</t>
  </si>
  <si>
    <t xml:space="preserve">ptačí zob obecný  (Ligustrum vulgare) - keř 60/80 cm	</t>
  </si>
  <si>
    <t>1830556773</t>
  </si>
  <si>
    <t xml:space="preserve">ptačí zob obecný  (Ligustrum vulgare) - keř 60/80 cm</t>
  </si>
  <si>
    <t>16</t>
  </si>
  <si>
    <t>026R.pol.01-05</t>
  </si>
  <si>
    <t xml:space="preserve">zimolez pýřitý  (Lonicera xylosteum) - keř 60/80 cm</t>
  </si>
  <si>
    <t>-1230220136</t>
  </si>
  <si>
    <t>17</t>
  </si>
  <si>
    <t>026R.pol.01-06</t>
  </si>
  <si>
    <t>řešetlák počistivý (Rhamnus cathartica) - keř 60/80 cm</t>
  </si>
  <si>
    <t>247325486</t>
  </si>
  <si>
    <t>18</t>
  </si>
  <si>
    <t>026R.pol.01-07</t>
  </si>
  <si>
    <t>rybíz černý (Ribes nigrum) - keř 60/80 cm</t>
  </si>
  <si>
    <t>-1887123476</t>
  </si>
  <si>
    <t>19</t>
  </si>
  <si>
    <t>026R.pol.01-08</t>
  </si>
  <si>
    <t>svída krvavá (Swida sanguinea) - keř 60/80 cm</t>
  </si>
  <si>
    <t>1699402391</t>
  </si>
  <si>
    <t>20</t>
  </si>
  <si>
    <t>026R.pol.01-09</t>
  </si>
  <si>
    <t>kalina obecná (Viburnum opulus) - keř 60/80 cm</t>
  </si>
  <si>
    <t>-648905119</t>
  </si>
  <si>
    <t>184201111</t>
  </si>
  <si>
    <t>Výsadba stromu bez balu do jamky v kmene do 1,8 m v rovině a svahu do 1:5</t>
  </si>
  <si>
    <t>-1510226535</t>
  </si>
  <si>
    <t>Výsadba stromů bez balu do předem vyhloubené jamky se zalitím v rovině nebo na svahu do 1:5, při výšce kmene do 1,8 m</t>
  </si>
  <si>
    <t>https://podminky.urs.cz/item/CS_URS_2022_02/184201111</t>
  </si>
  <si>
    <t>22</t>
  </si>
  <si>
    <t>026R.pol.02-01</t>
  </si>
  <si>
    <t>javor mléčný (Acer platanoides) - odrostek 121+ cm</t>
  </si>
  <si>
    <t>624062851</t>
  </si>
  <si>
    <t>23</t>
  </si>
  <si>
    <t>026R.pol.02-02</t>
  </si>
  <si>
    <t>habr obecný (Carpinus betulus) - odrostek 121+ cm</t>
  </si>
  <si>
    <t>1184375038</t>
  </si>
  <si>
    <t>24</t>
  </si>
  <si>
    <t>026R.pol.02-04</t>
  </si>
  <si>
    <t>dub letní (Quercus robur) - odrostek 121+ cm</t>
  </si>
  <si>
    <t>911326326</t>
  </si>
  <si>
    <t>25</t>
  </si>
  <si>
    <t>026R.pol.02-05</t>
  </si>
  <si>
    <t>lípa srdčitá (Tilia cordata) - odrostek 121+ cm</t>
  </si>
  <si>
    <t>1741193669</t>
  </si>
  <si>
    <t>26</t>
  </si>
  <si>
    <t>026R.pol.02-06</t>
  </si>
  <si>
    <t>jilm habrolistý (Ulmus minor) - odrostek 121+ cm</t>
  </si>
  <si>
    <t>1495303367</t>
  </si>
  <si>
    <t>27</t>
  </si>
  <si>
    <t>184102116</t>
  </si>
  <si>
    <t>Výsadba dřeviny s balem D přes 0,6 do 0,8 m do jamky se zalitím v rovině a svahu do 1:5</t>
  </si>
  <si>
    <t>1884897175</t>
  </si>
  <si>
    <t>Výsadba dřeviny s balem do předem vyhloubené jamky se zalitím v rovině nebo na svahu do 1:5, při průměru balu přes 600 do 800 mm</t>
  </si>
  <si>
    <t>https://podminky.urs.cz/item/CS_URS_2022_02/184102116</t>
  </si>
  <si>
    <t>"vysokokmeny "30,00</t>
  </si>
  <si>
    <t>28</t>
  </si>
  <si>
    <t>026R.pol.03-01</t>
  </si>
  <si>
    <t>dub letní (Quercus robur) - vysokokmen 10-12 cm</t>
  </si>
  <si>
    <t>-1202135159</t>
  </si>
  <si>
    <t>29</t>
  </si>
  <si>
    <t>026R.pol.03-02</t>
  </si>
  <si>
    <t>jeřáb ptačí (Sorbus aucuparia) - vysokokmen 10-12 cm</t>
  </si>
  <si>
    <t>40639594</t>
  </si>
  <si>
    <t>30</t>
  </si>
  <si>
    <t>184215112</t>
  </si>
  <si>
    <t>Ukotvení kmene dřevin jedním kůlem D do 0,1 m dl přes 1 do 2 m</t>
  </si>
  <si>
    <t>1425869996</t>
  </si>
  <si>
    <t>Ukotvení dřeviny kůly jedním kůlem, délky přes 1 do 2 m</t>
  </si>
  <si>
    <t>https://podminky.urs.cz/item/CS_URS_2022_02/184215112</t>
  </si>
  <si>
    <t>31</t>
  </si>
  <si>
    <t>60591253</t>
  </si>
  <si>
    <t>kůl vyvazovací dřevěný impregnovaný D 8cm dl 2m</t>
  </si>
  <si>
    <t>-671991139</t>
  </si>
  <si>
    <t>32</t>
  </si>
  <si>
    <t>184215132</t>
  </si>
  <si>
    <t>Ukotvení kmene dřevin třemi kůly D do 0,1 m dl přes 1 do 2 m</t>
  </si>
  <si>
    <t>1897953190</t>
  </si>
  <si>
    <t>Ukotvení dřeviny kůly třemi kůly, délky přes 1 do 2 m</t>
  </si>
  <si>
    <t>https://podminky.urs.cz/item/CS_URS_2022_02/184215132</t>
  </si>
  <si>
    <t>33</t>
  </si>
  <si>
    <t>-510291235</t>
  </si>
  <si>
    <t>30*3 'Přepočtené koeficientem množství</t>
  </si>
  <si>
    <t>34</t>
  </si>
  <si>
    <t>60591320</t>
  </si>
  <si>
    <t>kulatina odkorněná D 7-15cm do dl 5m</t>
  </si>
  <si>
    <t>m</t>
  </si>
  <si>
    <t>1017378337</t>
  </si>
  <si>
    <t>" příčka"90,00*0,50</t>
  </si>
  <si>
    <t>35</t>
  </si>
  <si>
    <t>184813134</t>
  </si>
  <si>
    <t>Ochrana listnatých dřevin přes 70 cm před okusem chemickým nátěrem v rovině a svahu do 1:5</t>
  </si>
  <si>
    <t>100 kus</t>
  </si>
  <si>
    <t>2024547594</t>
  </si>
  <si>
    <t>Ochrana dřevin před okusem zvěří chemicky nátěrem, v rovině nebo ve svahu do 1:5 listnatých, výšky přes 70 cm</t>
  </si>
  <si>
    <t>https://podminky.urs.cz/item/CS_URS_2022_02/184813134</t>
  </si>
  <si>
    <t>Mezisoučet</t>
  </si>
  <si>
    <t>2060,00/100</t>
  </si>
  <si>
    <t>36</t>
  </si>
  <si>
    <t>25234030</t>
  </si>
  <si>
    <t xml:space="preserve">repelent proti okusu </t>
  </si>
  <si>
    <t>-1416272329</t>
  </si>
  <si>
    <t>20,6*0,9 'Přepočtené koeficientem množství</t>
  </si>
  <si>
    <t>37</t>
  </si>
  <si>
    <t>185802114</t>
  </si>
  <si>
    <t>Hnojení půdy umělým hnojivem k jednotlivým rostlinám v rovině a svahu do 1:5</t>
  </si>
  <si>
    <t>t</t>
  </si>
  <si>
    <t>-807220214</t>
  </si>
  <si>
    <t>Hnojení půdy nebo trávníku v rovině nebo na svahu do 1:5 umělým hnojivem s rozdělením k jednotlivým rostlinám</t>
  </si>
  <si>
    <t>https://podminky.urs.cz/item/CS_URS_2022_02/185802114</t>
  </si>
  <si>
    <t>0,006</t>
  </si>
  <si>
    <t>38</t>
  </si>
  <si>
    <t>103R.pol.01</t>
  </si>
  <si>
    <t>půdní absorbent, granulát (ref.výr. Hydrogel) pro vysokokmeny</t>
  </si>
  <si>
    <t>1711735518</t>
  </si>
  <si>
    <t xml:space="preserve">půdní absorbent, granulát (ref.výr. Hydrogel) pro vysokokmeny 200 g/jamka vysokokmenu
</t>
  </si>
  <si>
    <t>Svislé a kompletní konstrukce</t>
  </si>
  <si>
    <t>39</t>
  </si>
  <si>
    <t>338951113</t>
  </si>
  <si>
    <t>Osazování sloupků a vzpěr plotových dřevěných s impregnací se zasypáním zeminou a udusáním</t>
  </si>
  <si>
    <t>1805303756</t>
  </si>
  <si>
    <t>Osazování sloupků a vzpěr plotových dřevěných se zasypáním zeminou a udusáním s impregnací spodní části</t>
  </si>
  <si>
    <t>https://podminky.urs.cz/item/CS_URS_2022_02/338951113</t>
  </si>
  <si>
    <t>"vymezovací kůly"15,00</t>
  </si>
  <si>
    <t>40</t>
  </si>
  <si>
    <t>05217118R</t>
  </si>
  <si>
    <t>tyče dřevěné v kůře D 20mm dl 8m</t>
  </si>
  <si>
    <t>m3</t>
  </si>
  <si>
    <t>799792053</t>
  </si>
  <si>
    <t>tyče dřevěné v kůře D 200mm dl 8m</t>
  </si>
  <si>
    <t>15*0,063 'Přepočtené koeficientem množství</t>
  </si>
  <si>
    <t>41</t>
  </si>
  <si>
    <t>-1291819855</t>
  </si>
  <si>
    <t>"plotové sloupky"706,00/3</t>
  </si>
  <si>
    <t>254,00</t>
  </si>
  <si>
    <t>42</t>
  </si>
  <si>
    <t>05217108</t>
  </si>
  <si>
    <t>tyče dřevěné v kůře D 80mm dl 6m</t>
  </si>
  <si>
    <t>-1327752782</t>
  </si>
  <si>
    <t>254*0,0101 'Přepočtené koeficientem množství</t>
  </si>
  <si>
    <t>43</t>
  </si>
  <si>
    <t>348101310</t>
  </si>
  <si>
    <t>Osazení vrat nebo vrátek k oplocení na dřevěné sloupky pl do 2 m2</t>
  </si>
  <si>
    <t>451701489</t>
  </si>
  <si>
    <t>Osazení vrat nebo vrátek k oplocení na sloupky dřevěné, plochy jednotlivě do 2 m2</t>
  </si>
  <si>
    <t>https://podminky.urs.cz/item/CS_URS_2022_02/348101310</t>
  </si>
  <si>
    <t>44</t>
  </si>
  <si>
    <t>61231142</t>
  </si>
  <si>
    <t>branka jednokřídlá dřevěná z půlené kulatiny impregnovaná 100x150cm</t>
  </si>
  <si>
    <t>-102462734</t>
  </si>
  <si>
    <t>45</t>
  </si>
  <si>
    <t>348951256</t>
  </si>
  <si>
    <t>Osazení oplocení lesních kultur výšky přes 1,5 m s drátěným pletivem</t>
  </si>
  <si>
    <t>216326288</t>
  </si>
  <si>
    <t>Osazení oplocení lesních kultur včetně dřevěných kůlů průměru do 120 mm, v osové vzdálenosti 3 m (dodávka řeziva ve specifikaci) v oplocení výšky přes 1,5 m s drátěným pletivem</t>
  </si>
  <si>
    <t>https://podminky.urs.cz/item/CS_URS_2022_02/348951256</t>
  </si>
  <si>
    <t>46</t>
  </si>
  <si>
    <t>05217118R.1</t>
  </si>
  <si>
    <t>-1956935897</t>
  </si>
  <si>
    <t>"předcházející pol. neobsahuje kůly"</t>
  </si>
  <si>
    <t>236,00*3,14*0,10*0,10*2,00</t>
  </si>
  <si>
    <t>998</t>
  </si>
  <si>
    <t>Přesun hmot</t>
  </si>
  <si>
    <t>47</t>
  </si>
  <si>
    <t>998231311</t>
  </si>
  <si>
    <t>Přesun hmot pro sadovnické a krajinářské úpravy vodorovně do 5000 m</t>
  </si>
  <si>
    <t>134832689</t>
  </si>
  <si>
    <t>Přesun hmot pro sadovnické a krajinářské úpravy - strojně dopravní vzdálenost do 5000 m</t>
  </si>
  <si>
    <t>https://podminky.urs.cz/item/CS_URS_2022_02/998231311</t>
  </si>
  <si>
    <t>SO 02.1 - Povýsadbová péče 1.rok</t>
  </si>
  <si>
    <t>111151331</t>
  </si>
  <si>
    <t>Pokosení trávníku lučního pl přes 10000 m2 v rovině a svahu do 1:5 - mulčování</t>
  </si>
  <si>
    <t>2028518895</t>
  </si>
  <si>
    <t>Pokosení trávníku při souvislé ploše přes 10000 m2 lučního v rovině nebo svahu do 1:5</t>
  </si>
  <si>
    <t>https://podminky.urs.cz/item/CS_URS_2022_02/111151331</t>
  </si>
  <si>
    <t>"3x ročně"4772,00*3</t>
  </si>
  <si>
    <t>897194066</t>
  </si>
  <si>
    <t>"keře 5% "1658,00*0,05</t>
  </si>
  <si>
    <t>83,00</t>
  </si>
  <si>
    <t>1444374191</t>
  </si>
  <si>
    <t>"odrostky 5%"372,00*0,05</t>
  </si>
  <si>
    <t>19,00</t>
  </si>
  <si>
    <t>-1519350105</t>
  </si>
  <si>
    <t>"vysokokmeny 5% "30,00*0,05</t>
  </si>
  <si>
    <t>2,00</t>
  </si>
  <si>
    <t>-1995025104</t>
  </si>
  <si>
    <t>"keře 5%"1658,00*0,05</t>
  </si>
  <si>
    <t>026R.pol.01</t>
  </si>
  <si>
    <t>keře</t>
  </si>
  <si>
    <t>-649065115</t>
  </si>
  <si>
    <t>-1202810667</t>
  </si>
  <si>
    <t>026R.pol.02</t>
  </si>
  <si>
    <t>odrostky</t>
  </si>
  <si>
    <t>1331841692</t>
  </si>
  <si>
    <t>-593500249</t>
  </si>
  <si>
    <t xml:space="preserve">"vysokokmeny  5%"30,00*0,05</t>
  </si>
  <si>
    <t>026R.pol.03</t>
  </si>
  <si>
    <t xml:space="preserve">vysokokmeny </t>
  </si>
  <si>
    <t>-1388909766</t>
  </si>
  <si>
    <t>vysokokmeny</t>
  </si>
  <si>
    <t>184813111</t>
  </si>
  <si>
    <t>Ochrana lesních kultur proti škodám způsobených zvěří nátěrem nebo postřikem - ochrana proti vytloukání</t>
  </si>
  <si>
    <t>823102870</t>
  </si>
  <si>
    <t xml:space="preserve">Ošetřování a ochrana stromů proti škodám způsobeným zvěří nátěrem nebo postřikem - Ochrana proti vytloukání </t>
  </si>
  <si>
    <t>https://podminky.urs.cz/item/CS_URS_2022_02/184813111</t>
  </si>
  <si>
    <t>"vysokokmeny"30,00</t>
  </si>
  <si>
    <t>Součet</t>
  </si>
  <si>
    <t>-878905255</t>
  </si>
  <si>
    <t>-1018123844</t>
  </si>
  <si>
    <t>184911111</t>
  </si>
  <si>
    <t>Znovuuvázání dřeviny ke kůlům</t>
  </si>
  <si>
    <t>1017404264</t>
  </si>
  <si>
    <t>Znovuuvázání dřeviny jedním úvazkem ke stávajícímu kůlu</t>
  </si>
  <si>
    <t>https://podminky.urs.cz/item/CS_URS_2022_02/184911111</t>
  </si>
  <si>
    <t>"Údržba kotvení - odrostky - 2x ročně"372,00*2</t>
  </si>
  <si>
    <t>"Údržba kotvení - vysokokmeny -2 x ročně"30,000*2</t>
  </si>
  <si>
    <t>804*0,1 'Přepočtené koeficientem množství</t>
  </si>
  <si>
    <t>1849111R6</t>
  </si>
  <si>
    <t xml:space="preserve">Kontrola a údržba oplocení </t>
  </si>
  <si>
    <t>1466267833</t>
  </si>
  <si>
    <t>"2x ročně" 706,00*2</t>
  </si>
  <si>
    <t>185804311</t>
  </si>
  <si>
    <t>Zalití rostlin vodou plocha do 20 m2</t>
  </si>
  <si>
    <t>-969845936</t>
  </si>
  <si>
    <t>Zalití rostlin vodou plochy záhonů jednotlivě do 20 m2</t>
  </si>
  <si>
    <t>https://podminky.urs.cz/item/CS_URS_2022_02/185804311</t>
  </si>
  <si>
    <t>185851121</t>
  </si>
  <si>
    <t>Dovoz vody pro zálivku rostlin za vzdálenost do 1000 m</t>
  </si>
  <si>
    <t>-1144001533</t>
  </si>
  <si>
    <t>Dovoz vody pro zálivku rostlin na vzdálenost do 1000 m</t>
  </si>
  <si>
    <t>https://podminky.urs.cz/item/CS_URS_2022_02/185851121</t>
  </si>
  <si>
    <t>185851129</t>
  </si>
  <si>
    <t>Příplatek k dovozu vody pro zálivku rostlin do 1000 m ZKD 1000 m</t>
  </si>
  <si>
    <t>-2033656224</t>
  </si>
  <si>
    <t>Dovoz vody pro zálivku rostlin Příplatek k ceně za každých dalších i započatých 1000 m</t>
  </si>
  <si>
    <t>https://podminky.urs.cz/item/CS_URS_2022_02/185851129</t>
  </si>
  <si>
    <t>152,22*4 'Přepočtené koeficientem množství</t>
  </si>
  <si>
    <t>-525860860</t>
  </si>
  <si>
    <t>SO 02.2 - Povýsadbová péče 2.rok</t>
  </si>
  <si>
    <t xml:space="preserve">Pokosení trávníku lučního pl přes 10000 m2  v rovině a svahu do 1:5 - mulčování</t>
  </si>
  <si>
    <t>434084210</t>
  </si>
  <si>
    <t>-422700837</t>
  </si>
  <si>
    <t>"keře 3% "1658,00*0,03</t>
  </si>
  <si>
    <t>50,00</t>
  </si>
  <si>
    <t>728186661</t>
  </si>
  <si>
    <t>"odrostky 3%"372,00*0,03</t>
  </si>
  <si>
    <t>11,00</t>
  </si>
  <si>
    <t>-897534849</t>
  </si>
  <si>
    <t>"vysokokmeny 3% "30,00*0,03</t>
  </si>
  <si>
    <t>1,00</t>
  </si>
  <si>
    <t>1350226182</t>
  </si>
  <si>
    <t>"keře 3%"1658,00*0,03</t>
  </si>
  <si>
    <t>-1232266400</t>
  </si>
  <si>
    <t>-1372995824</t>
  </si>
  <si>
    <t>-1284017040</t>
  </si>
  <si>
    <t>261195784</t>
  </si>
  <si>
    <t xml:space="preserve">"vysokokmeny  3%"30,00*0,03</t>
  </si>
  <si>
    <t>1780307977</t>
  </si>
  <si>
    <t>Ochrana lesních kultur proti škodám způsobených zvěří nátěrem nebo postřikem</t>
  </si>
  <si>
    <t>-1163390644</t>
  </si>
  <si>
    <t>Ošetřování a ochrana stromů proti škodám způsobeným zvěří nátěrem nebo postřikem</t>
  </si>
  <si>
    <t>875528621</t>
  </si>
  <si>
    <t>-1389518393</t>
  </si>
  <si>
    <t>417978096</t>
  </si>
  <si>
    <t>1540111875</t>
  </si>
  <si>
    <t>-1519099808</t>
  </si>
  <si>
    <t>1772108654</t>
  </si>
  <si>
    <t>-612822171</t>
  </si>
  <si>
    <t>154032928</t>
  </si>
  <si>
    <t>SO 02.3 - Povýsadbová péče 3.rok</t>
  </si>
  <si>
    <t>-1189865276</t>
  </si>
  <si>
    <t>-1136619818</t>
  </si>
  <si>
    <t>"keře 2% "1658,00*0,02</t>
  </si>
  <si>
    <t>33,00</t>
  </si>
  <si>
    <t>-269956497</t>
  </si>
  <si>
    <t>"odrostky 2%"372,00*0,02</t>
  </si>
  <si>
    <t>7,00</t>
  </si>
  <si>
    <t>-1414763834</t>
  </si>
  <si>
    <t>"vysokokmeny 2% "30,00*0,02</t>
  </si>
  <si>
    <t>1197629013</t>
  </si>
  <si>
    <t>"keře 2%"1658,00*0,02</t>
  </si>
  <si>
    <t>671869634</t>
  </si>
  <si>
    <t>763089566</t>
  </si>
  <si>
    <t>1082386487</t>
  </si>
  <si>
    <t>-1021213619</t>
  </si>
  <si>
    <t xml:space="preserve">"vysokokmeny  2%"30,00*0,02</t>
  </si>
  <si>
    <t>348045128</t>
  </si>
  <si>
    <t>1263839797</t>
  </si>
  <si>
    <t>843417600</t>
  </si>
  <si>
    <t>-2023903083</t>
  </si>
  <si>
    <t>-1763772897</t>
  </si>
  <si>
    <t>-500009765</t>
  </si>
  <si>
    <t>505879888</t>
  </si>
  <si>
    <t>519058726</t>
  </si>
  <si>
    <t>744856343</t>
  </si>
  <si>
    <t>1773935590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</si>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</sst>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002000" TargetMode="External" /><Relationship Id="rId2" Type="http://schemas.openxmlformats.org/officeDocument/2006/relationships/hyperlink" Target="https://podminky.urs.cz/item/CS_URS_2022_02/030001000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1451121" TargetMode="External" /><Relationship Id="rId2" Type="http://schemas.openxmlformats.org/officeDocument/2006/relationships/hyperlink" Target="https://podminky.urs.cz/item/CS_URS_2022_02/183101114" TargetMode="External" /><Relationship Id="rId3" Type="http://schemas.openxmlformats.org/officeDocument/2006/relationships/hyperlink" Target="https://podminky.urs.cz/item/CS_URS_2022_02/183101113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3403151" TargetMode="External" /><Relationship Id="rId6" Type="http://schemas.openxmlformats.org/officeDocument/2006/relationships/hyperlink" Target="https://podminky.urs.cz/item/CS_URS_2022_02/183403152" TargetMode="External" /><Relationship Id="rId7" Type="http://schemas.openxmlformats.org/officeDocument/2006/relationships/hyperlink" Target="https://podminky.urs.cz/item/CS_URS_2022_02/183403161" TargetMode="External" /><Relationship Id="rId8" Type="http://schemas.openxmlformats.org/officeDocument/2006/relationships/hyperlink" Target="https://podminky.urs.cz/item/CS_URS_2022_02/183551113" TargetMode="External" /><Relationship Id="rId9" Type="http://schemas.openxmlformats.org/officeDocument/2006/relationships/hyperlink" Target="https://podminky.urs.cz/item/CS_URS_2022_02/184102211" TargetMode="External" /><Relationship Id="rId10" Type="http://schemas.openxmlformats.org/officeDocument/2006/relationships/hyperlink" Target="https://podminky.urs.cz/item/CS_URS_2022_02/184201111" TargetMode="External" /><Relationship Id="rId11" Type="http://schemas.openxmlformats.org/officeDocument/2006/relationships/hyperlink" Target="https://podminky.urs.cz/item/CS_URS_2022_02/184102116" TargetMode="External" /><Relationship Id="rId12" Type="http://schemas.openxmlformats.org/officeDocument/2006/relationships/hyperlink" Target="https://podminky.urs.cz/item/CS_URS_2022_02/184215112" TargetMode="External" /><Relationship Id="rId13" Type="http://schemas.openxmlformats.org/officeDocument/2006/relationships/hyperlink" Target="https://podminky.urs.cz/item/CS_URS_2022_02/184215132" TargetMode="External" /><Relationship Id="rId14" Type="http://schemas.openxmlformats.org/officeDocument/2006/relationships/hyperlink" Target="https://podminky.urs.cz/item/CS_URS_2022_02/184813134" TargetMode="External" /><Relationship Id="rId15" Type="http://schemas.openxmlformats.org/officeDocument/2006/relationships/hyperlink" Target="https://podminky.urs.cz/item/CS_URS_2022_02/185802114" TargetMode="External" /><Relationship Id="rId16" Type="http://schemas.openxmlformats.org/officeDocument/2006/relationships/hyperlink" Target="https://podminky.urs.cz/item/CS_URS_2022_02/338951113" TargetMode="External" /><Relationship Id="rId17" Type="http://schemas.openxmlformats.org/officeDocument/2006/relationships/hyperlink" Target="https://podminky.urs.cz/item/CS_URS_2022_02/338951113" TargetMode="External" /><Relationship Id="rId18" Type="http://schemas.openxmlformats.org/officeDocument/2006/relationships/hyperlink" Target="https://podminky.urs.cz/item/CS_URS_2022_02/348101310" TargetMode="External" /><Relationship Id="rId19" Type="http://schemas.openxmlformats.org/officeDocument/2006/relationships/hyperlink" Target="https://podminky.urs.cz/item/CS_URS_2022_02/348951256" TargetMode="External" /><Relationship Id="rId20" Type="http://schemas.openxmlformats.org/officeDocument/2006/relationships/hyperlink" Target="https://podminky.urs.cz/item/CS_URS_2022_02/998231311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3101113" TargetMode="External" /><Relationship Id="rId3" Type="http://schemas.openxmlformats.org/officeDocument/2006/relationships/hyperlink" Target="https://podminky.urs.cz/item/CS_URS_2022_02/183101114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4102211" TargetMode="External" /><Relationship Id="rId6" Type="http://schemas.openxmlformats.org/officeDocument/2006/relationships/hyperlink" Target="https://podminky.urs.cz/item/CS_URS_2022_02/184201111" TargetMode="External" /><Relationship Id="rId7" Type="http://schemas.openxmlformats.org/officeDocument/2006/relationships/hyperlink" Target="https://podminky.urs.cz/item/CS_URS_2022_02/184102116" TargetMode="External" /><Relationship Id="rId8" Type="http://schemas.openxmlformats.org/officeDocument/2006/relationships/hyperlink" Target="https://podminky.urs.cz/item/CS_URS_2022_02/184813111" TargetMode="External" /><Relationship Id="rId9" Type="http://schemas.openxmlformats.org/officeDocument/2006/relationships/hyperlink" Target="https://podminky.urs.cz/item/CS_URS_2022_02/184813134" TargetMode="External" /><Relationship Id="rId10" Type="http://schemas.openxmlformats.org/officeDocument/2006/relationships/hyperlink" Target="https://podminky.urs.cz/item/CS_URS_2022_02/184911111" TargetMode="External" /><Relationship Id="rId11" Type="http://schemas.openxmlformats.org/officeDocument/2006/relationships/hyperlink" Target="https://podminky.urs.cz/item/CS_URS_2022_02/185804311" TargetMode="External" /><Relationship Id="rId12" Type="http://schemas.openxmlformats.org/officeDocument/2006/relationships/hyperlink" Target="https://podminky.urs.cz/item/CS_URS_2022_02/185851121" TargetMode="External" /><Relationship Id="rId13" Type="http://schemas.openxmlformats.org/officeDocument/2006/relationships/hyperlink" Target="https://podminky.urs.cz/item/CS_URS_2022_02/185851129" TargetMode="External" /><Relationship Id="rId14" Type="http://schemas.openxmlformats.org/officeDocument/2006/relationships/hyperlink" Target="https://podminky.urs.cz/item/CS_URS_2022_02/998231311" TargetMode="External" /><Relationship Id="rId1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3101113" TargetMode="External" /><Relationship Id="rId3" Type="http://schemas.openxmlformats.org/officeDocument/2006/relationships/hyperlink" Target="https://podminky.urs.cz/item/CS_URS_2022_02/183101114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4102211" TargetMode="External" /><Relationship Id="rId6" Type="http://schemas.openxmlformats.org/officeDocument/2006/relationships/hyperlink" Target="https://podminky.urs.cz/item/CS_URS_2022_02/184201111" TargetMode="External" /><Relationship Id="rId7" Type="http://schemas.openxmlformats.org/officeDocument/2006/relationships/hyperlink" Target="https://podminky.urs.cz/item/CS_URS_2022_02/184102116" TargetMode="External" /><Relationship Id="rId8" Type="http://schemas.openxmlformats.org/officeDocument/2006/relationships/hyperlink" Target="https://podminky.urs.cz/item/CS_URS_2022_02/184813111" TargetMode="External" /><Relationship Id="rId9" Type="http://schemas.openxmlformats.org/officeDocument/2006/relationships/hyperlink" Target="https://podminky.urs.cz/item/CS_URS_2022_02/184813134" TargetMode="External" /><Relationship Id="rId10" Type="http://schemas.openxmlformats.org/officeDocument/2006/relationships/hyperlink" Target="https://podminky.urs.cz/item/CS_URS_2022_02/184911111" TargetMode="External" /><Relationship Id="rId11" Type="http://schemas.openxmlformats.org/officeDocument/2006/relationships/hyperlink" Target="https://podminky.urs.cz/item/CS_URS_2022_02/185804311" TargetMode="External" /><Relationship Id="rId12" Type="http://schemas.openxmlformats.org/officeDocument/2006/relationships/hyperlink" Target="https://podminky.urs.cz/item/CS_URS_2022_02/185851121" TargetMode="External" /><Relationship Id="rId13" Type="http://schemas.openxmlformats.org/officeDocument/2006/relationships/hyperlink" Target="https://podminky.urs.cz/item/CS_URS_2022_02/185851129" TargetMode="External" /><Relationship Id="rId14" Type="http://schemas.openxmlformats.org/officeDocument/2006/relationships/hyperlink" Target="https://podminky.urs.cz/item/CS_URS_2022_02/998231311" TargetMode="External" /><Relationship Id="rId1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3101113" TargetMode="External" /><Relationship Id="rId3" Type="http://schemas.openxmlformats.org/officeDocument/2006/relationships/hyperlink" Target="https://podminky.urs.cz/item/CS_URS_2022_02/183101114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4102211" TargetMode="External" /><Relationship Id="rId6" Type="http://schemas.openxmlformats.org/officeDocument/2006/relationships/hyperlink" Target="https://podminky.urs.cz/item/CS_URS_2022_02/184201111" TargetMode="External" /><Relationship Id="rId7" Type="http://schemas.openxmlformats.org/officeDocument/2006/relationships/hyperlink" Target="https://podminky.urs.cz/item/CS_URS_2022_02/184102116" TargetMode="External" /><Relationship Id="rId8" Type="http://schemas.openxmlformats.org/officeDocument/2006/relationships/hyperlink" Target="https://podminky.urs.cz/item/CS_URS_2022_02/184813111" TargetMode="External" /><Relationship Id="rId9" Type="http://schemas.openxmlformats.org/officeDocument/2006/relationships/hyperlink" Target="https://podminky.urs.cz/item/CS_URS_2022_02/184813134" TargetMode="External" /><Relationship Id="rId10" Type="http://schemas.openxmlformats.org/officeDocument/2006/relationships/hyperlink" Target="https://podminky.urs.cz/item/CS_URS_2022_02/184911111" TargetMode="External" /><Relationship Id="rId11" Type="http://schemas.openxmlformats.org/officeDocument/2006/relationships/hyperlink" Target="https://podminky.urs.cz/item/CS_URS_2022_02/185804311" TargetMode="External" /><Relationship Id="rId12" Type="http://schemas.openxmlformats.org/officeDocument/2006/relationships/hyperlink" Target="https://podminky.urs.cz/item/CS_URS_2022_02/185851121" TargetMode="External" /><Relationship Id="rId13" Type="http://schemas.openxmlformats.org/officeDocument/2006/relationships/hyperlink" Target="https://podminky.urs.cz/item/CS_URS_2022_02/185851129" TargetMode="External" /><Relationship Id="rId14" Type="http://schemas.openxmlformats.org/officeDocument/2006/relationships/hyperlink" Target="https://podminky.urs.cz/item/CS_URS_2022_02/998231311" TargetMode="External" /><Relationship Id="rId1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2022/058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Realizace PSZ včetně výkonu autorského dozoru v k.ú. Kouty u Poděbrad – PEO 1, větrolam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Kouty u Poděbrad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20. 7. 2022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Česká republika – Státní pozemkový úřad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Agroplan spol. s r.o. - ing.Radek Dlouhý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00 - Vedleší rozpočtov...'!J30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00 - Vedleší rozpočtov...'!P80</f>
        <v>0</v>
      </c>
      <c r="AV55" s="122">
        <f>'SO 00 - Vedleší rozpočtov...'!J33</f>
        <v>0</v>
      </c>
      <c r="AW55" s="122">
        <f>'SO 00 - Vedleší rozpočtov...'!J34</f>
        <v>0</v>
      </c>
      <c r="AX55" s="122">
        <f>'SO 00 - Vedleší rozpočtov...'!J35</f>
        <v>0</v>
      </c>
      <c r="AY55" s="122">
        <f>'SO 00 - Vedleší rozpočtov...'!J36</f>
        <v>0</v>
      </c>
      <c r="AZ55" s="122">
        <f>'SO 00 - Vedleší rozpočtov...'!F33</f>
        <v>0</v>
      </c>
      <c r="BA55" s="122">
        <f>'SO 00 - Vedleší rozpočtov...'!F34</f>
        <v>0</v>
      </c>
      <c r="BB55" s="122">
        <f>'SO 00 - Vedleší rozpočtov...'!F35</f>
        <v>0</v>
      </c>
      <c r="BC55" s="122">
        <f>'SO 00 - Vedleší rozpočtov...'!F36</f>
        <v>0</v>
      </c>
      <c r="BD55" s="124">
        <f>'SO 00 - Vedleší rozpočtov...'!F37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01 - Výsadba PEO1  vět...'!J30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'SO 01 - Výsadba PEO1  vět...'!P83</f>
        <v>0</v>
      </c>
      <c r="AV56" s="122">
        <f>'SO 01 - Výsadba PEO1  vět...'!J33</f>
        <v>0</v>
      </c>
      <c r="AW56" s="122">
        <f>'SO 01 - Výsadba PEO1  vět...'!J34</f>
        <v>0</v>
      </c>
      <c r="AX56" s="122">
        <f>'SO 01 - Výsadba PEO1  vět...'!J35</f>
        <v>0</v>
      </c>
      <c r="AY56" s="122">
        <f>'SO 01 - Výsadba PEO1  vět...'!J36</f>
        <v>0</v>
      </c>
      <c r="AZ56" s="122">
        <f>'SO 01 - Výsadba PEO1  vět...'!F33</f>
        <v>0</v>
      </c>
      <c r="BA56" s="122">
        <f>'SO 01 - Výsadba PEO1  vět...'!F34</f>
        <v>0</v>
      </c>
      <c r="BB56" s="122">
        <f>'SO 01 - Výsadba PEO1  vět...'!F35</f>
        <v>0</v>
      </c>
      <c r="BC56" s="122">
        <f>'SO 01 - Výsadba PEO1  vět...'!F36</f>
        <v>0</v>
      </c>
      <c r="BD56" s="124">
        <f>'SO 01 - Výsadba PEO1  vět...'!F37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24.7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02.1 - Povýsadbová péč...'!J30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'SO 02.1 - Povýsadbová péč...'!P82</f>
        <v>0</v>
      </c>
      <c r="AV57" s="122">
        <f>'SO 02.1 - Povýsadbová péč...'!J33</f>
        <v>0</v>
      </c>
      <c r="AW57" s="122">
        <f>'SO 02.1 - Povýsadbová péč...'!J34</f>
        <v>0</v>
      </c>
      <c r="AX57" s="122">
        <f>'SO 02.1 - Povýsadbová péč...'!J35</f>
        <v>0</v>
      </c>
      <c r="AY57" s="122">
        <f>'SO 02.1 - Povýsadbová péč...'!J36</f>
        <v>0</v>
      </c>
      <c r="AZ57" s="122">
        <f>'SO 02.1 - Povýsadbová péč...'!F33</f>
        <v>0</v>
      </c>
      <c r="BA57" s="122">
        <f>'SO 02.1 - Povýsadbová péč...'!F34</f>
        <v>0</v>
      </c>
      <c r="BB57" s="122">
        <f>'SO 02.1 - Povýsadbová péč...'!F35</f>
        <v>0</v>
      </c>
      <c r="BC57" s="122">
        <f>'SO 02.1 - Povýsadbová péč...'!F36</f>
        <v>0</v>
      </c>
      <c r="BD57" s="124">
        <f>'SO 02.1 - Povýsadbová péč...'!F37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24.75" customHeight="1">
      <c r="A58" s="113" t="s">
        <v>78</v>
      </c>
      <c r="B58" s="114"/>
      <c r="C58" s="115"/>
      <c r="D58" s="116" t="s">
        <v>91</v>
      </c>
      <c r="E58" s="116"/>
      <c r="F58" s="116"/>
      <c r="G58" s="116"/>
      <c r="H58" s="116"/>
      <c r="I58" s="117"/>
      <c r="J58" s="116" t="s">
        <v>92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02.2 - Povýsadbová péč...'!J30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1">
        <v>0</v>
      </c>
      <c r="AT58" s="122">
        <f>ROUND(SUM(AV58:AW58),2)</f>
        <v>0</v>
      </c>
      <c r="AU58" s="123">
        <f>'SO 02.2 - Povýsadbová péč...'!P82</f>
        <v>0</v>
      </c>
      <c r="AV58" s="122">
        <f>'SO 02.2 - Povýsadbová péč...'!J33</f>
        <v>0</v>
      </c>
      <c r="AW58" s="122">
        <f>'SO 02.2 - Povýsadbová péč...'!J34</f>
        <v>0</v>
      </c>
      <c r="AX58" s="122">
        <f>'SO 02.2 - Povýsadbová péč...'!J35</f>
        <v>0</v>
      </c>
      <c r="AY58" s="122">
        <f>'SO 02.2 - Povýsadbová péč...'!J36</f>
        <v>0</v>
      </c>
      <c r="AZ58" s="122">
        <f>'SO 02.2 - Povýsadbová péč...'!F33</f>
        <v>0</v>
      </c>
      <c r="BA58" s="122">
        <f>'SO 02.2 - Povýsadbová péč...'!F34</f>
        <v>0</v>
      </c>
      <c r="BB58" s="122">
        <f>'SO 02.2 - Povýsadbová péč...'!F35</f>
        <v>0</v>
      </c>
      <c r="BC58" s="122">
        <f>'SO 02.2 - Povýsadbová péč...'!F36</f>
        <v>0</v>
      </c>
      <c r="BD58" s="124">
        <f>'SO 02.2 - Povýsadbová péč...'!F37</f>
        <v>0</v>
      </c>
      <c r="BE58" s="7"/>
      <c r="BT58" s="125" t="s">
        <v>82</v>
      </c>
      <c r="BV58" s="125" t="s">
        <v>76</v>
      </c>
      <c r="BW58" s="125" t="s">
        <v>93</v>
      </c>
      <c r="BX58" s="125" t="s">
        <v>5</v>
      </c>
      <c r="CL58" s="125" t="s">
        <v>19</v>
      </c>
      <c r="CM58" s="125" t="s">
        <v>84</v>
      </c>
    </row>
    <row r="59" s="7" customFormat="1" ht="24.75" customHeight="1">
      <c r="A59" s="113" t="s">
        <v>78</v>
      </c>
      <c r="B59" s="114"/>
      <c r="C59" s="115"/>
      <c r="D59" s="116" t="s">
        <v>94</v>
      </c>
      <c r="E59" s="116"/>
      <c r="F59" s="116"/>
      <c r="G59" s="116"/>
      <c r="H59" s="116"/>
      <c r="I59" s="117"/>
      <c r="J59" s="116" t="s">
        <v>95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02.3 - Povýsadbová péč...'!J30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81</v>
      </c>
      <c r="AR59" s="120"/>
      <c r="AS59" s="126">
        <v>0</v>
      </c>
      <c r="AT59" s="127">
        <f>ROUND(SUM(AV59:AW59),2)</f>
        <v>0</v>
      </c>
      <c r="AU59" s="128">
        <f>'SO 02.3 - Povýsadbová péč...'!P82</f>
        <v>0</v>
      </c>
      <c r="AV59" s="127">
        <f>'SO 02.3 - Povýsadbová péč...'!J33</f>
        <v>0</v>
      </c>
      <c r="AW59" s="127">
        <f>'SO 02.3 - Povýsadbová péč...'!J34</f>
        <v>0</v>
      </c>
      <c r="AX59" s="127">
        <f>'SO 02.3 - Povýsadbová péč...'!J35</f>
        <v>0</v>
      </c>
      <c r="AY59" s="127">
        <f>'SO 02.3 - Povýsadbová péč...'!J36</f>
        <v>0</v>
      </c>
      <c r="AZ59" s="127">
        <f>'SO 02.3 - Povýsadbová péč...'!F33</f>
        <v>0</v>
      </c>
      <c r="BA59" s="127">
        <f>'SO 02.3 - Povýsadbová péč...'!F34</f>
        <v>0</v>
      </c>
      <c r="BB59" s="127">
        <f>'SO 02.3 - Povýsadbová péč...'!F35</f>
        <v>0</v>
      </c>
      <c r="BC59" s="127">
        <f>'SO 02.3 - Povýsadbová péč...'!F36</f>
        <v>0</v>
      </c>
      <c r="BD59" s="129">
        <f>'SO 02.3 - Povýsadbová péč...'!F37</f>
        <v>0</v>
      </c>
      <c r="BE59" s="7"/>
      <c r="BT59" s="125" t="s">
        <v>82</v>
      </c>
      <c r="BV59" s="125" t="s">
        <v>76</v>
      </c>
      <c r="BW59" s="125" t="s">
        <v>96</v>
      </c>
      <c r="BX59" s="125" t="s">
        <v>5</v>
      </c>
      <c r="CL59" s="125" t="s">
        <v>19</v>
      </c>
      <c r="CM59" s="125" t="s">
        <v>84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kLSqmsmxjlKo3evguNA5r+88OP1KqDxtegHVoanAl6gJ0gMcffg7e/lf0KPFLBb/VTaH8VD+gkJJdqCoZLzYFg==" hashValue="JGcBCHXm54IAT8XnEORH+9YhEcSbXRJYcOVmhYcGFICbBBDSYEUOfBx2V9/Q/hYSHz/V9eBpdHuvFxF2lVTj5g==" algorithmName="SHA-512" password="88A1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 - Vedleší rozpočtov...'!C2" display="/"/>
    <hyperlink ref="A56" location="'SO 01 - Výsadba PEO1  vět...'!C2" display="/"/>
    <hyperlink ref="A57" location="'SO 02.1 - Povýsadbová péč...'!C2" display="/"/>
    <hyperlink ref="A58" location="'SO 02.2 - Povýsadbová péč...'!C2" display="/"/>
    <hyperlink ref="A59" location="'SO 02.3 - Povýsadbová pé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PEO 1, větrolam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ROUND((SUM(BE80:BE87)),  2)</f>
        <v>0</v>
      </c>
      <c r="G33" s="40"/>
      <c r="H33" s="40"/>
      <c r="I33" s="150">
        <v>0.20999999999999999</v>
      </c>
      <c r="J33" s="149">
        <f>ROUND(((SUM(BE80:BE87))*I33),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ROUND((SUM(BF80:BF87)),  2)</f>
        <v>0</v>
      </c>
      <c r="G34" s="40"/>
      <c r="H34" s="40"/>
      <c r="I34" s="150">
        <v>0.14999999999999999</v>
      </c>
      <c r="J34" s="149">
        <f>ROUND(((SUM(BF80:BF87))*I34),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ROUND((SUM(BG80:BG87)),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ROUND((SUM(BH80:BH87)),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ROUND((SUM(BI80:BI87)),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PEO 1, větrolam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00 - Vedleší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105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Realizace PSZ včetně výkonu autorského dozoru v k.ú. Kouty u Poděbrad – PEO 1, větrolam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SO 00 - Vedleší rozpočtové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Kouty u Poděbrad</v>
      </c>
      <c r="G74" s="42"/>
      <c r="H74" s="42"/>
      <c r="I74" s="34" t="s">
        <v>23</v>
      </c>
      <c r="J74" s="74" t="str">
        <f>IF(J12="","",J12)</f>
        <v>20. 7. 2022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4" t="s">
        <v>25</v>
      </c>
      <c r="D76" s="42"/>
      <c r="E76" s="42"/>
      <c r="F76" s="29" t="str">
        <f>E15</f>
        <v>Česká republika – Státní pozemkový úřad</v>
      </c>
      <c r="G76" s="42"/>
      <c r="H76" s="42"/>
      <c r="I76" s="34" t="s">
        <v>32</v>
      </c>
      <c r="J76" s="38" t="str">
        <f>E21</f>
        <v>Agroplan spol. s r.o. - ing.Radek Dlouhý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34" t="s">
        <v>36</v>
      </c>
      <c r="J77" s="38" t="str">
        <f>E24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106</v>
      </c>
      <c r="D79" s="176" t="s">
        <v>59</v>
      </c>
      <c r="E79" s="176" t="s">
        <v>55</v>
      </c>
      <c r="F79" s="176" t="s">
        <v>56</v>
      </c>
      <c r="G79" s="176" t="s">
        <v>107</v>
      </c>
      <c r="H79" s="176" t="s">
        <v>108</v>
      </c>
      <c r="I79" s="176" t="s">
        <v>109</v>
      </c>
      <c r="J79" s="176" t="s">
        <v>102</v>
      </c>
      <c r="K79" s="177" t="s">
        <v>110</v>
      </c>
      <c r="L79" s="178"/>
      <c r="M79" s="94" t="s">
        <v>19</v>
      </c>
      <c r="N79" s="95" t="s">
        <v>44</v>
      </c>
      <c r="O79" s="95" t="s">
        <v>111</v>
      </c>
      <c r="P79" s="95" t="s">
        <v>112</v>
      </c>
      <c r="Q79" s="95" t="s">
        <v>113</v>
      </c>
      <c r="R79" s="95" t="s">
        <v>114</v>
      </c>
      <c r="S79" s="95" t="s">
        <v>115</v>
      </c>
      <c r="T79" s="96" t="s">
        <v>116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117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73</v>
      </c>
      <c r="AU80" s="19" t="s">
        <v>103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73</v>
      </c>
      <c r="E81" s="187" t="s">
        <v>118</v>
      </c>
      <c r="F81" s="187" t="s">
        <v>119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SUM(P82:P87)</f>
        <v>0</v>
      </c>
      <c r="Q81" s="192"/>
      <c r="R81" s="193">
        <f>SUM(R82:R87)</f>
        <v>0</v>
      </c>
      <c r="S81" s="192"/>
      <c r="T81" s="194">
        <f>SUM(T82:T87)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120</v>
      </c>
      <c r="AT81" s="196" t="s">
        <v>73</v>
      </c>
      <c r="AU81" s="196" t="s">
        <v>74</v>
      </c>
      <c r="AY81" s="195" t="s">
        <v>121</v>
      </c>
      <c r="BK81" s="197">
        <f>SUM(BK82:BK87)</f>
        <v>0</v>
      </c>
    </row>
    <row r="82" s="2" customFormat="1" ht="16.5" customHeight="1">
      <c r="A82" s="40"/>
      <c r="B82" s="41"/>
      <c r="C82" s="198" t="s">
        <v>82</v>
      </c>
      <c r="D82" s="198" t="s">
        <v>122</v>
      </c>
      <c r="E82" s="199" t="s">
        <v>123</v>
      </c>
      <c r="F82" s="200" t="s">
        <v>124</v>
      </c>
      <c r="G82" s="201" t="s">
        <v>125</v>
      </c>
      <c r="H82" s="202">
        <v>60</v>
      </c>
      <c r="I82" s="203"/>
      <c r="J82" s="204">
        <f>ROUND(I82*H82,2)</f>
        <v>0</v>
      </c>
      <c r="K82" s="200" t="s">
        <v>126</v>
      </c>
      <c r="L82" s="46"/>
      <c r="M82" s="205" t="s">
        <v>19</v>
      </c>
      <c r="N82" s="206" t="s">
        <v>45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127</v>
      </c>
      <c r="AT82" s="209" t="s">
        <v>122</v>
      </c>
      <c r="AU82" s="209" t="s">
        <v>82</v>
      </c>
      <c r="AY82" s="19" t="s">
        <v>121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9" t="s">
        <v>82</v>
      </c>
      <c r="BK82" s="210">
        <f>ROUND(I82*H82,2)</f>
        <v>0</v>
      </c>
      <c r="BL82" s="19" t="s">
        <v>127</v>
      </c>
      <c r="BM82" s="209" t="s">
        <v>128</v>
      </c>
    </row>
    <row r="83" s="2" customFormat="1">
      <c r="A83" s="40"/>
      <c r="B83" s="41"/>
      <c r="C83" s="42"/>
      <c r="D83" s="211" t="s">
        <v>129</v>
      </c>
      <c r="E83" s="42"/>
      <c r="F83" s="212" t="s">
        <v>130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129</v>
      </c>
      <c r="AU83" s="19" t="s">
        <v>82</v>
      </c>
    </row>
    <row r="84" s="2" customFormat="1">
      <c r="A84" s="40"/>
      <c r="B84" s="41"/>
      <c r="C84" s="42"/>
      <c r="D84" s="216" t="s">
        <v>131</v>
      </c>
      <c r="E84" s="42"/>
      <c r="F84" s="217" t="s">
        <v>132</v>
      </c>
      <c r="G84" s="42"/>
      <c r="H84" s="42"/>
      <c r="I84" s="213"/>
      <c r="J84" s="42"/>
      <c r="K84" s="42"/>
      <c r="L84" s="46"/>
      <c r="M84" s="214"/>
      <c r="N84" s="215"/>
      <c r="O84" s="86"/>
      <c r="P84" s="86"/>
      <c r="Q84" s="86"/>
      <c r="R84" s="86"/>
      <c r="S84" s="86"/>
      <c r="T84" s="87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131</v>
      </c>
      <c r="AU84" s="19" t="s">
        <v>82</v>
      </c>
    </row>
    <row r="85" s="2" customFormat="1" ht="16.5" customHeight="1">
      <c r="A85" s="40"/>
      <c r="B85" s="41"/>
      <c r="C85" s="198" t="s">
        <v>84</v>
      </c>
      <c r="D85" s="198" t="s">
        <v>122</v>
      </c>
      <c r="E85" s="199" t="s">
        <v>133</v>
      </c>
      <c r="F85" s="200" t="s">
        <v>134</v>
      </c>
      <c r="G85" s="201" t="s">
        <v>135</v>
      </c>
      <c r="H85" s="202">
        <v>1</v>
      </c>
      <c r="I85" s="203"/>
      <c r="J85" s="204">
        <f>ROUND(I85*H85,2)</f>
        <v>0</v>
      </c>
      <c r="K85" s="200" t="s">
        <v>126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127</v>
      </c>
      <c r="AT85" s="209" t="s">
        <v>122</v>
      </c>
      <c r="AU85" s="209" t="s">
        <v>82</v>
      </c>
      <c r="AY85" s="19" t="s">
        <v>121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127</v>
      </c>
      <c r="BM85" s="209" t="s">
        <v>136</v>
      </c>
    </row>
    <row r="86" s="2" customFormat="1">
      <c r="A86" s="40"/>
      <c r="B86" s="41"/>
      <c r="C86" s="42"/>
      <c r="D86" s="211" t="s">
        <v>129</v>
      </c>
      <c r="E86" s="42"/>
      <c r="F86" s="212" t="s">
        <v>134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129</v>
      </c>
      <c r="AU86" s="19" t="s">
        <v>82</v>
      </c>
    </row>
    <row r="87" s="2" customFormat="1">
      <c r="A87" s="40"/>
      <c r="B87" s="41"/>
      <c r="C87" s="42"/>
      <c r="D87" s="216" t="s">
        <v>131</v>
      </c>
      <c r="E87" s="42"/>
      <c r="F87" s="217" t="s">
        <v>137</v>
      </c>
      <c r="G87" s="42"/>
      <c r="H87" s="42"/>
      <c r="I87" s="213"/>
      <c r="J87" s="42"/>
      <c r="K87" s="42"/>
      <c r="L87" s="46"/>
      <c r="M87" s="218"/>
      <c r="N87" s="219"/>
      <c r="O87" s="220"/>
      <c r="P87" s="220"/>
      <c r="Q87" s="220"/>
      <c r="R87" s="220"/>
      <c r="S87" s="220"/>
      <c r="T87" s="221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131</v>
      </c>
      <c r="AU87" s="19" t="s">
        <v>82</v>
      </c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46"/>
      <c r="M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</sheetData>
  <sheetProtection sheet="1" autoFilter="0" formatColumns="0" formatRows="0" objects="1" scenarios="1" spinCount="100000" saltValue="CFAE3gG46lhWDBSRqtIhYfYSGnUUyPic5XbgQaFCeKXKFPwWVVb0x9lF7cCfjVYY70n0/SpBltOUMANaYGKVuw==" hashValue="747q0Ia8fFP3veASnKmp2kWmKMun/YF+BgPfLnjwD8Zsh6MZDZ5tX/npkzl/Rm0GAAd1Q8zkZipZBJBFrm++Xg==" algorithmName="SHA-512" password="88A1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4" r:id="rId1" display="https://podminky.urs.cz/item/CS_URS_2022_02/012002000"/>
    <hyperlink ref="F87" r:id="rId2" display="https://podminky.urs.cz/item/CS_URS_2022_02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PEO 1, větrolam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ROUND((SUM(BE83:BE224)),  2)</f>
        <v>0</v>
      </c>
      <c r="G33" s="40"/>
      <c r="H33" s="40"/>
      <c r="I33" s="150">
        <v>0.20999999999999999</v>
      </c>
      <c r="J33" s="149">
        <f>ROUND(((SUM(BE83:BE224))*I33),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ROUND((SUM(BF83:BF224)),  2)</f>
        <v>0</v>
      </c>
      <c r="G34" s="40"/>
      <c r="H34" s="40"/>
      <c r="I34" s="150">
        <v>0.14999999999999999</v>
      </c>
      <c r="J34" s="149">
        <f>ROUND(((SUM(BF83:BF224))*I34),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ROUND((SUM(BG83:BG224)),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ROUND((SUM(BH83:BH224)),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ROUND((SUM(BI83:BI224)),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PEO 1, větrolam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01 - Výsadba PEO1  větrolam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139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140</v>
      </c>
      <c r="E61" s="225"/>
      <c r="F61" s="225"/>
      <c r="G61" s="225"/>
      <c r="H61" s="225"/>
      <c r="I61" s="225"/>
      <c r="J61" s="226">
        <f>J85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141</v>
      </c>
      <c r="E62" s="225"/>
      <c r="F62" s="225"/>
      <c r="G62" s="225"/>
      <c r="H62" s="225"/>
      <c r="I62" s="225"/>
      <c r="J62" s="226">
        <f>J192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2"/>
      <c r="C63" s="223"/>
      <c r="D63" s="224" t="s">
        <v>142</v>
      </c>
      <c r="E63" s="225"/>
      <c r="F63" s="225"/>
      <c r="G63" s="225"/>
      <c r="H63" s="225"/>
      <c r="I63" s="225"/>
      <c r="J63" s="226">
        <f>J221</f>
        <v>0</v>
      </c>
      <c r="K63" s="223"/>
      <c r="L63" s="227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Realizace PSZ včetně výkonu autorského dozoru v k.ú. Kouty u Poděbrad – PEO 1, větrolam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 xml:space="preserve">SO 01 - Výsadba PEO1  větrolam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Kouty u Poděbrad</v>
      </c>
      <c r="G77" s="42"/>
      <c r="H77" s="42"/>
      <c r="I77" s="34" t="s">
        <v>23</v>
      </c>
      <c r="J77" s="74" t="str">
        <f>IF(J12="","",J12)</f>
        <v>20. 7. 2022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Česká republika – Státní pozemkový úřad</v>
      </c>
      <c r="G79" s="42"/>
      <c r="H79" s="42"/>
      <c r="I79" s="34" t="s">
        <v>32</v>
      </c>
      <c r="J79" s="38" t="str">
        <f>E21</f>
        <v>Agroplan spol. s r.o. - ing.Radek Dlouhý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30</v>
      </c>
      <c r="D80" s="42"/>
      <c r="E80" s="42"/>
      <c r="F80" s="29" t="str">
        <f>IF(E18="","",E18)</f>
        <v>Vyplň údaj</v>
      </c>
      <c r="G80" s="42"/>
      <c r="H80" s="42"/>
      <c r="I80" s="34" t="s">
        <v>36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106</v>
      </c>
      <c r="D82" s="176" t="s">
        <v>59</v>
      </c>
      <c r="E82" s="176" t="s">
        <v>55</v>
      </c>
      <c r="F82" s="176" t="s">
        <v>56</v>
      </c>
      <c r="G82" s="176" t="s">
        <v>107</v>
      </c>
      <c r="H82" s="176" t="s">
        <v>108</v>
      </c>
      <c r="I82" s="176" t="s">
        <v>109</v>
      </c>
      <c r="J82" s="176" t="s">
        <v>102</v>
      </c>
      <c r="K82" s="177" t="s">
        <v>110</v>
      </c>
      <c r="L82" s="178"/>
      <c r="M82" s="94" t="s">
        <v>19</v>
      </c>
      <c r="N82" s="95" t="s">
        <v>44</v>
      </c>
      <c r="O82" s="95" t="s">
        <v>111</v>
      </c>
      <c r="P82" s="95" t="s">
        <v>112</v>
      </c>
      <c r="Q82" s="95" t="s">
        <v>113</v>
      </c>
      <c r="R82" s="95" t="s">
        <v>114</v>
      </c>
      <c r="S82" s="95" t="s">
        <v>115</v>
      </c>
      <c r="T82" s="96" t="s">
        <v>116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117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15.527109999999999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73</v>
      </c>
      <c r="AU83" s="19" t="s">
        <v>103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73</v>
      </c>
      <c r="E84" s="187" t="s">
        <v>143</v>
      </c>
      <c r="F84" s="187" t="s">
        <v>144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P85+P192+P221</f>
        <v>0</v>
      </c>
      <c r="Q84" s="192"/>
      <c r="R84" s="193">
        <f>R85+R192+R221</f>
        <v>15.527109999999999</v>
      </c>
      <c r="S84" s="192"/>
      <c r="T84" s="194">
        <f>T85+T192+T221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74</v>
      </c>
      <c r="AY84" s="195" t="s">
        <v>121</v>
      </c>
      <c r="BK84" s="197">
        <f>BK85+BK192+BK221</f>
        <v>0</v>
      </c>
    </row>
    <row r="85" s="11" customFormat="1" ht="22.8" customHeight="1">
      <c r="A85" s="11"/>
      <c r="B85" s="184"/>
      <c r="C85" s="185"/>
      <c r="D85" s="186" t="s">
        <v>73</v>
      </c>
      <c r="E85" s="228" t="s">
        <v>82</v>
      </c>
      <c r="F85" s="228" t="s">
        <v>145</v>
      </c>
      <c r="G85" s="185"/>
      <c r="H85" s="185"/>
      <c r="I85" s="188"/>
      <c r="J85" s="229">
        <f>BK85</f>
        <v>0</v>
      </c>
      <c r="K85" s="185"/>
      <c r="L85" s="190"/>
      <c r="M85" s="191"/>
      <c r="N85" s="192"/>
      <c r="O85" s="192"/>
      <c r="P85" s="193">
        <f>SUM(P86:P191)</f>
        <v>0</v>
      </c>
      <c r="Q85" s="192"/>
      <c r="R85" s="193">
        <f>SUM(R86:R191)</f>
        <v>2.4782800000000003</v>
      </c>
      <c r="S85" s="192"/>
      <c r="T85" s="194">
        <f>SUM(T86:T191)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82</v>
      </c>
      <c r="AT85" s="196" t="s">
        <v>73</v>
      </c>
      <c r="AU85" s="196" t="s">
        <v>82</v>
      </c>
      <c r="AY85" s="195" t="s">
        <v>121</v>
      </c>
      <c r="BK85" s="197">
        <f>SUM(BK86:BK191)</f>
        <v>0</v>
      </c>
    </row>
    <row r="86" s="2" customFormat="1" ht="16.5" customHeight="1">
      <c r="A86" s="40"/>
      <c r="B86" s="41"/>
      <c r="C86" s="198" t="s">
        <v>82</v>
      </c>
      <c r="D86" s="198" t="s">
        <v>122</v>
      </c>
      <c r="E86" s="199" t="s">
        <v>146</v>
      </c>
      <c r="F86" s="200" t="s">
        <v>147</v>
      </c>
      <c r="G86" s="201" t="s">
        <v>148</v>
      </c>
      <c r="H86" s="202">
        <v>4772</v>
      </c>
      <c r="I86" s="203"/>
      <c r="J86" s="204">
        <f>ROUND(I86*H86,2)</f>
        <v>0</v>
      </c>
      <c r="K86" s="200" t="s">
        <v>126</v>
      </c>
      <c r="L86" s="46"/>
      <c r="M86" s="205" t="s">
        <v>19</v>
      </c>
      <c r="N86" s="206" t="s">
        <v>45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149</v>
      </c>
      <c r="AT86" s="209" t="s">
        <v>122</v>
      </c>
      <c r="AU86" s="209" t="s">
        <v>84</v>
      </c>
      <c r="AY86" s="19" t="s">
        <v>121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9" t="s">
        <v>82</v>
      </c>
      <c r="BK86" s="210">
        <f>ROUND(I86*H86,2)</f>
        <v>0</v>
      </c>
      <c r="BL86" s="19" t="s">
        <v>149</v>
      </c>
      <c r="BM86" s="209" t="s">
        <v>150</v>
      </c>
    </row>
    <row r="87" s="2" customFormat="1">
      <c r="A87" s="40"/>
      <c r="B87" s="41"/>
      <c r="C87" s="42"/>
      <c r="D87" s="211" t="s">
        <v>129</v>
      </c>
      <c r="E87" s="42"/>
      <c r="F87" s="212" t="s">
        <v>151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129</v>
      </c>
      <c r="AU87" s="19" t="s">
        <v>84</v>
      </c>
    </row>
    <row r="88" s="2" customFormat="1">
      <c r="A88" s="40"/>
      <c r="B88" s="41"/>
      <c r="C88" s="42"/>
      <c r="D88" s="216" t="s">
        <v>131</v>
      </c>
      <c r="E88" s="42"/>
      <c r="F88" s="217" t="s">
        <v>152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131</v>
      </c>
      <c r="AU88" s="19" t="s">
        <v>84</v>
      </c>
    </row>
    <row r="89" s="2" customFormat="1" ht="16.5" customHeight="1">
      <c r="A89" s="40"/>
      <c r="B89" s="41"/>
      <c r="C89" s="230" t="s">
        <v>84</v>
      </c>
      <c r="D89" s="230" t="s">
        <v>153</v>
      </c>
      <c r="E89" s="231" t="s">
        <v>154</v>
      </c>
      <c r="F89" s="232" t="s">
        <v>155</v>
      </c>
      <c r="G89" s="233" t="s">
        <v>156</v>
      </c>
      <c r="H89" s="234">
        <v>57</v>
      </c>
      <c r="I89" s="235"/>
      <c r="J89" s="236">
        <f>ROUND(I89*H89,2)</f>
        <v>0</v>
      </c>
      <c r="K89" s="232" t="s">
        <v>19</v>
      </c>
      <c r="L89" s="237"/>
      <c r="M89" s="238" t="s">
        <v>19</v>
      </c>
      <c r="N89" s="239" t="s">
        <v>45</v>
      </c>
      <c r="O89" s="86"/>
      <c r="P89" s="207">
        <f>O89*H89</f>
        <v>0</v>
      </c>
      <c r="Q89" s="207">
        <v>0.001</v>
      </c>
      <c r="R89" s="207">
        <f>Q89*H89</f>
        <v>0.057000000000000002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157</v>
      </c>
      <c r="AT89" s="209" t="s">
        <v>153</v>
      </c>
      <c r="AU89" s="209" t="s">
        <v>84</v>
      </c>
      <c r="AY89" s="19" t="s">
        <v>121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82</v>
      </c>
      <c r="BK89" s="210">
        <f>ROUND(I89*H89,2)</f>
        <v>0</v>
      </c>
      <c r="BL89" s="19" t="s">
        <v>149</v>
      </c>
      <c r="BM89" s="209" t="s">
        <v>158</v>
      </c>
    </row>
    <row r="90" s="2" customFormat="1">
      <c r="A90" s="40"/>
      <c r="B90" s="41"/>
      <c r="C90" s="42"/>
      <c r="D90" s="211" t="s">
        <v>129</v>
      </c>
      <c r="E90" s="42"/>
      <c r="F90" s="212" t="s">
        <v>159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129</v>
      </c>
      <c r="AU90" s="19" t="s">
        <v>84</v>
      </c>
    </row>
    <row r="91" s="2" customFormat="1" ht="16.5" customHeight="1">
      <c r="A91" s="40"/>
      <c r="B91" s="41"/>
      <c r="C91" s="230" t="s">
        <v>160</v>
      </c>
      <c r="D91" s="230" t="s">
        <v>153</v>
      </c>
      <c r="E91" s="231" t="s">
        <v>161</v>
      </c>
      <c r="F91" s="232" t="s">
        <v>162</v>
      </c>
      <c r="G91" s="233" t="s">
        <v>156</v>
      </c>
      <c r="H91" s="234">
        <v>25</v>
      </c>
      <c r="I91" s="235"/>
      <c r="J91" s="236">
        <f>ROUND(I91*H91,2)</f>
        <v>0</v>
      </c>
      <c r="K91" s="232" t="s">
        <v>19</v>
      </c>
      <c r="L91" s="237"/>
      <c r="M91" s="238" t="s">
        <v>19</v>
      </c>
      <c r="N91" s="239" t="s">
        <v>45</v>
      </c>
      <c r="O91" s="86"/>
      <c r="P91" s="207">
        <f>O91*H91</f>
        <v>0</v>
      </c>
      <c r="Q91" s="207">
        <v>0.001</v>
      </c>
      <c r="R91" s="207">
        <f>Q91*H91</f>
        <v>0.025000000000000001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157</v>
      </c>
      <c r="AT91" s="209" t="s">
        <v>153</v>
      </c>
      <c r="AU91" s="209" t="s">
        <v>84</v>
      </c>
      <c r="AY91" s="19" t="s">
        <v>121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82</v>
      </c>
      <c r="BK91" s="210">
        <f>ROUND(I91*H91,2)</f>
        <v>0</v>
      </c>
      <c r="BL91" s="19" t="s">
        <v>149</v>
      </c>
      <c r="BM91" s="209" t="s">
        <v>163</v>
      </c>
    </row>
    <row r="92" s="2" customFormat="1">
      <c r="A92" s="40"/>
      <c r="B92" s="41"/>
      <c r="C92" s="42"/>
      <c r="D92" s="211" t="s">
        <v>129</v>
      </c>
      <c r="E92" s="42"/>
      <c r="F92" s="212" t="s">
        <v>164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129</v>
      </c>
      <c r="AU92" s="19" t="s">
        <v>84</v>
      </c>
    </row>
    <row r="93" s="2" customFormat="1" ht="21.75" customHeight="1">
      <c r="A93" s="40"/>
      <c r="B93" s="41"/>
      <c r="C93" s="198" t="s">
        <v>149</v>
      </c>
      <c r="D93" s="198" t="s">
        <v>122</v>
      </c>
      <c r="E93" s="199" t="s">
        <v>165</v>
      </c>
      <c r="F93" s="200" t="s">
        <v>166</v>
      </c>
      <c r="G93" s="201" t="s">
        <v>167</v>
      </c>
      <c r="H93" s="202">
        <v>372</v>
      </c>
      <c r="I93" s="203"/>
      <c r="J93" s="204">
        <f>ROUND(I93*H93,2)</f>
        <v>0</v>
      </c>
      <c r="K93" s="200" t="s">
        <v>126</v>
      </c>
      <c r="L93" s="46"/>
      <c r="M93" s="205" t="s">
        <v>19</v>
      </c>
      <c r="N93" s="206" t="s">
        <v>45</v>
      </c>
      <c r="O93" s="86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09" t="s">
        <v>149</v>
      </c>
      <c r="AT93" s="209" t="s">
        <v>122</v>
      </c>
      <c r="AU93" s="209" t="s">
        <v>84</v>
      </c>
      <c r="AY93" s="19" t="s">
        <v>121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9" t="s">
        <v>82</v>
      </c>
      <c r="BK93" s="210">
        <f>ROUND(I93*H93,2)</f>
        <v>0</v>
      </c>
      <c r="BL93" s="19" t="s">
        <v>149</v>
      </c>
      <c r="BM93" s="209" t="s">
        <v>168</v>
      </c>
    </row>
    <row r="94" s="2" customFormat="1">
      <c r="A94" s="40"/>
      <c r="B94" s="41"/>
      <c r="C94" s="42"/>
      <c r="D94" s="211" t="s">
        <v>129</v>
      </c>
      <c r="E94" s="42"/>
      <c r="F94" s="212" t="s">
        <v>169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129</v>
      </c>
      <c r="AU94" s="19" t="s">
        <v>84</v>
      </c>
    </row>
    <row r="95" s="2" customFormat="1">
      <c r="A95" s="40"/>
      <c r="B95" s="41"/>
      <c r="C95" s="42"/>
      <c r="D95" s="216" t="s">
        <v>131</v>
      </c>
      <c r="E95" s="42"/>
      <c r="F95" s="217" t="s">
        <v>170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131</v>
      </c>
      <c r="AU95" s="19" t="s">
        <v>84</v>
      </c>
    </row>
    <row r="96" s="13" customFormat="1">
      <c r="A96" s="13"/>
      <c r="B96" s="240"/>
      <c r="C96" s="241"/>
      <c r="D96" s="211" t="s">
        <v>171</v>
      </c>
      <c r="E96" s="242" t="s">
        <v>19</v>
      </c>
      <c r="F96" s="243" t="s">
        <v>172</v>
      </c>
      <c r="G96" s="241"/>
      <c r="H96" s="244">
        <v>372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50" t="s">
        <v>171</v>
      </c>
      <c r="AU96" s="250" t="s">
        <v>84</v>
      </c>
      <c r="AV96" s="13" t="s">
        <v>84</v>
      </c>
      <c r="AW96" s="13" t="s">
        <v>35</v>
      </c>
      <c r="AX96" s="13" t="s">
        <v>82</v>
      </c>
      <c r="AY96" s="250" t="s">
        <v>121</v>
      </c>
    </row>
    <row r="97" s="2" customFormat="1" ht="21.75" customHeight="1">
      <c r="A97" s="40"/>
      <c r="B97" s="41"/>
      <c r="C97" s="198" t="s">
        <v>120</v>
      </c>
      <c r="D97" s="198" t="s">
        <v>122</v>
      </c>
      <c r="E97" s="199" t="s">
        <v>173</v>
      </c>
      <c r="F97" s="200" t="s">
        <v>174</v>
      </c>
      <c r="G97" s="201" t="s">
        <v>167</v>
      </c>
      <c r="H97" s="202">
        <v>1658</v>
      </c>
      <c r="I97" s="203"/>
      <c r="J97" s="204">
        <f>ROUND(I97*H97,2)</f>
        <v>0</v>
      </c>
      <c r="K97" s="200" t="s">
        <v>126</v>
      </c>
      <c r="L97" s="46"/>
      <c r="M97" s="205" t="s">
        <v>19</v>
      </c>
      <c r="N97" s="206" t="s">
        <v>45</v>
      </c>
      <c r="O97" s="86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09" t="s">
        <v>149</v>
      </c>
      <c r="AT97" s="209" t="s">
        <v>122</v>
      </c>
      <c r="AU97" s="209" t="s">
        <v>84</v>
      </c>
      <c r="AY97" s="19" t="s">
        <v>121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9" t="s">
        <v>82</v>
      </c>
      <c r="BK97" s="210">
        <f>ROUND(I97*H97,2)</f>
        <v>0</v>
      </c>
      <c r="BL97" s="19" t="s">
        <v>149</v>
      </c>
      <c r="BM97" s="209" t="s">
        <v>175</v>
      </c>
    </row>
    <row r="98" s="2" customFormat="1">
      <c r="A98" s="40"/>
      <c r="B98" s="41"/>
      <c r="C98" s="42"/>
      <c r="D98" s="211" t="s">
        <v>129</v>
      </c>
      <c r="E98" s="42"/>
      <c r="F98" s="212" t="s">
        <v>176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129</v>
      </c>
      <c r="AU98" s="19" t="s">
        <v>84</v>
      </c>
    </row>
    <row r="99" s="2" customFormat="1">
      <c r="A99" s="40"/>
      <c r="B99" s="41"/>
      <c r="C99" s="42"/>
      <c r="D99" s="216" t="s">
        <v>131</v>
      </c>
      <c r="E99" s="42"/>
      <c r="F99" s="217" t="s">
        <v>177</v>
      </c>
      <c r="G99" s="42"/>
      <c r="H99" s="42"/>
      <c r="I99" s="213"/>
      <c r="J99" s="42"/>
      <c r="K99" s="42"/>
      <c r="L99" s="46"/>
      <c r="M99" s="214"/>
      <c r="N99" s="21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131</v>
      </c>
      <c r="AU99" s="19" t="s">
        <v>84</v>
      </c>
    </row>
    <row r="100" s="13" customFormat="1">
      <c r="A100" s="13"/>
      <c r="B100" s="240"/>
      <c r="C100" s="241"/>
      <c r="D100" s="211" t="s">
        <v>171</v>
      </c>
      <c r="E100" s="242" t="s">
        <v>19</v>
      </c>
      <c r="F100" s="243" t="s">
        <v>178</v>
      </c>
      <c r="G100" s="241"/>
      <c r="H100" s="244">
        <v>1658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0" t="s">
        <v>171</v>
      </c>
      <c r="AU100" s="250" t="s">
        <v>84</v>
      </c>
      <c r="AV100" s="13" t="s">
        <v>84</v>
      </c>
      <c r="AW100" s="13" t="s">
        <v>35</v>
      </c>
      <c r="AX100" s="13" t="s">
        <v>82</v>
      </c>
      <c r="AY100" s="250" t="s">
        <v>121</v>
      </c>
    </row>
    <row r="101" s="2" customFormat="1" ht="21.75" customHeight="1">
      <c r="A101" s="40"/>
      <c r="B101" s="41"/>
      <c r="C101" s="198" t="s">
        <v>179</v>
      </c>
      <c r="D101" s="198" t="s">
        <v>122</v>
      </c>
      <c r="E101" s="199" t="s">
        <v>180</v>
      </c>
      <c r="F101" s="200" t="s">
        <v>181</v>
      </c>
      <c r="G101" s="201" t="s">
        <v>167</v>
      </c>
      <c r="H101" s="202">
        <v>30</v>
      </c>
      <c r="I101" s="203"/>
      <c r="J101" s="204">
        <f>ROUND(I101*H101,2)</f>
        <v>0</v>
      </c>
      <c r="K101" s="200" t="s">
        <v>126</v>
      </c>
      <c r="L101" s="46"/>
      <c r="M101" s="205" t="s">
        <v>19</v>
      </c>
      <c r="N101" s="206" t="s">
        <v>45</v>
      </c>
      <c r="O101" s="86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09" t="s">
        <v>149</v>
      </c>
      <c r="AT101" s="209" t="s">
        <v>122</v>
      </c>
      <c r="AU101" s="209" t="s">
        <v>84</v>
      </c>
      <c r="AY101" s="19" t="s">
        <v>121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9" t="s">
        <v>82</v>
      </c>
      <c r="BK101" s="210">
        <f>ROUND(I101*H101,2)</f>
        <v>0</v>
      </c>
      <c r="BL101" s="19" t="s">
        <v>149</v>
      </c>
      <c r="BM101" s="209" t="s">
        <v>182</v>
      </c>
    </row>
    <row r="102" s="2" customFormat="1">
      <c r="A102" s="40"/>
      <c r="B102" s="41"/>
      <c r="C102" s="42"/>
      <c r="D102" s="211" t="s">
        <v>129</v>
      </c>
      <c r="E102" s="42"/>
      <c r="F102" s="212" t="s">
        <v>183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129</v>
      </c>
      <c r="AU102" s="19" t="s">
        <v>84</v>
      </c>
    </row>
    <row r="103" s="2" customFormat="1">
      <c r="A103" s="40"/>
      <c r="B103" s="41"/>
      <c r="C103" s="42"/>
      <c r="D103" s="216" t="s">
        <v>131</v>
      </c>
      <c r="E103" s="42"/>
      <c r="F103" s="217" t="s">
        <v>184</v>
      </c>
      <c r="G103" s="42"/>
      <c r="H103" s="42"/>
      <c r="I103" s="213"/>
      <c r="J103" s="42"/>
      <c r="K103" s="42"/>
      <c r="L103" s="46"/>
      <c r="M103" s="214"/>
      <c r="N103" s="21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131</v>
      </c>
      <c r="AU103" s="19" t="s">
        <v>84</v>
      </c>
    </row>
    <row r="104" s="13" customFormat="1">
      <c r="A104" s="13"/>
      <c r="B104" s="240"/>
      <c r="C104" s="241"/>
      <c r="D104" s="211" t="s">
        <v>171</v>
      </c>
      <c r="E104" s="242" t="s">
        <v>19</v>
      </c>
      <c r="F104" s="243" t="s">
        <v>185</v>
      </c>
      <c r="G104" s="241"/>
      <c r="H104" s="244">
        <v>30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0" t="s">
        <v>171</v>
      </c>
      <c r="AU104" s="250" t="s">
        <v>84</v>
      </c>
      <c r="AV104" s="13" t="s">
        <v>84</v>
      </c>
      <c r="AW104" s="13" t="s">
        <v>35</v>
      </c>
      <c r="AX104" s="13" t="s">
        <v>82</v>
      </c>
      <c r="AY104" s="250" t="s">
        <v>121</v>
      </c>
    </row>
    <row r="105" s="2" customFormat="1" ht="16.5" customHeight="1">
      <c r="A105" s="40"/>
      <c r="B105" s="41"/>
      <c r="C105" s="198" t="s">
        <v>186</v>
      </c>
      <c r="D105" s="198" t="s">
        <v>122</v>
      </c>
      <c r="E105" s="199" t="s">
        <v>187</v>
      </c>
      <c r="F105" s="200" t="s">
        <v>188</v>
      </c>
      <c r="G105" s="201" t="s">
        <v>148</v>
      </c>
      <c r="H105" s="202">
        <v>4772</v>
      </c>
      <c r="I105" s="203"/>
      <c r="J105" s="204">
        <f>ROUND(I105*H105,2)</f>
        <v>0</v>
      </c>
      <c r="K105" s="200" t="s">
        <v>126</v>
      </c>
      <c r="L105" s="46"/>
      <c r="M105" s="205" t="s">
        <v>19</v>
      </c>
      <c r="N105" s="206" t="s">
        <v>45</v>
      </c>
      <c r="O105" s="86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09" t="s">
        <v>149</v>
      </c>
      <c r="AT105" s="209" t="s">
        <v>122</v>
      </c>
      <c r="AU105" s="209" t="s">
        <v>84</v>
      </c>
      <c r="AY105" s="19" t="s">
        <v>121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9" t="s">
        <v>82</v>
      </c>
      <c r="BK105" s="210">
        <f>ROUND(I105*H105,2)</f>
        <v>0</v>
      </c>
      <c r="BL105" s="19" t="s">
        <v>149</v>
      </c>
      <c r="BM105" s="209" t="s">
        <v>189</v>
      </c>
    </row>
    <row r="106" s="2" customFormat="1">
      <c r="A106" s="40"/>
      <c r="B106" s="41"/>
      <c r="C106" s="42"/>
      <c r="D106" s="211" t="s">
        <v>129</v>
      </c>
      <c r="E106" s="42"/>
      <c r="F106" s="212" t="s">
        <v>190</v>
      </c>
      <c r="G106" s="42"/>
      <c r="H106" s="42"/>
      <c r="I106" s="213"/>
      <c r="J106" s="42"/>
      <c r="K106" s="42"/>
      <c r="L106" s="46"/>
      <c r="M106" s="214"/>
      <c r="N106" s="21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129</v>
      </c>
      <c r="AU106" s="19" t="s">
        <v>84</v>
      </c>
    </row>
    <row r="107" s="2" customFormat="1">
      <c r="A107" s="40"/>
      <c r="B107" s="41"/>
      <c r="C107" s="42"/>
      <c r="D107" s="216" t="s">
        <v>131</v>
      </c>
      <c r="E107" s="42"/>
      <c r="F107" s="217" t="s">
        <v>191</v>
      </c>
      <c r="G107" s="42"/>
      <c r="H107" s="42"/>
      <c r="I107" s="213"/>
      <c r="J107" s="42"/>
      <c r="K107" s="42"/>
      <c r="L107" s="46"/>
      <c r="M107" s="214"/>
      <c r="N107" s="21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131</v>
      </c>
      <c r="AU107" s="19" t="s">
        <v>84</v>
      </c>
    </row>
    <row r="108" s="2" customFormat="1" ht="16.5" customHeight="1">
      <c r="A108" s="40"/>
      <c r="B108" s="41"/>
      <c r="C108" s="198" t="s">
        <v>157</v>
      </c>
      <c r="D108" s="198" t="s">
        <v>122</v>
      </c>
      <c r="E108" s="199" t="s">
        <v>192</v>
      </c>
      <c r="F108" s="200" t="s">
        <v>193</v>
      </c>
      <c r="G108" s="201" t="s">
        <v>148</v>
      </c>
      <c r="H108" s="202">
        <v>4772</v>
      </c>
      <c r="I108" s="203"/>
      <c r="J108" s="204">
        <f>ROUND(I108*H108,2)</f>
        <v>0</v>
      </c>
      <c r="K108" s="200" t="s">
        <v>126</v>
      </c>
      <c r="L108" s="46"/>
      <c r="M108" s="205" t="s">
        <v>19</v>
      </c>
      <c r="N108" s="206" t="s">
        <v>45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149</v>
      </c>
      <c r="AT108" s="209" t="s">
        <v>122</v>
      </c>
      <c r="AU108" s="209" t="s">
        <v>84</v>
      </c>
      <c r="AY108" s="19" t="s">
        <v>121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82</v>
      </c>
      <c r="BK108" s="210">
        <f>ROUND(I108*H108,2)</f>
        <v>0</v>
      </c>
      <c r="BL108" s="19" t="s">
        <v>149</v>
      </c>
      <c r="BM108" s="209" t="s">
        <v>194</v>
      </c>
    </row>
    <row r="109" s="2" customFormat="1">
      <c r="A109" s="40"/>
      <c r="B109" s="41"/>
      <c r="C109" s="42"/>
      <c r="D109" s="211" t="s">
        <v>129</v>
      </c>
      <c r="E109" s="42"/>
      <c r="F109" s="212" t="s">
        <v>195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129</v>
      </c>
      <c r="AU109" s="19" t="s">
        <v>84</v>
      </c>
    </row>
    <row r="110" s="2" customFormat="1">
      <c r="A110" s="40"/>
      <c r="B110" s="41"/>
      <c r="C110" s="42"/>
      <c r="D110" s="216" t="s">
        <v>131</v>
      </c>
      <c r="E110" s="42"/>
      <c r="F110" s="217" t="s">
        <v>196</v>
      </c>
      <c r="G110" s="42"/>
      <c r="H110" s="42"/>
      <c r="I110" s="213"/>
      <c r="J110" s="42"/>
      <c r="K110" s="42"/>
      <c r="L110" s="46"/>
      <c r="M110" s="214"/>
      <c r="N110" s="21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131</v>
      </c>
      <c r="AU110" s="19" t="s">
        <v>84</v>
      </c>
    </row>
    <row r="111" s="2" customFormat="1" ht="16.5" customHeight="1">
      <c r="A111" s="40"/>
      <c r="B111" s="41"/>
      <c r="C111" s="198" t="s">
        <v>197</v>
      </c>
      <c r="D111" s="198" t="s">
        <v>122</v>
      </c>
      <c r="E111" s="199" t="s">
        <v>198</v>
      </c>
      <c r="F111" s="200" t="s">
        <v>199</v>
      </c>
      <c r="G111" s="201" t="s">
        <v>148</v>
      </c>
      <c r="H111" s="202">
        <v>4772</v>
      </c>
      <c r="I111" s="203"/>
      <c r="J111" s="204">
        <f>ROUND(I111*H111,2)</f>
        <v>0</v>
      </c>
      <c r="K111" s="200" t="s">
        <v>126</v>
      </c>
      <c r="L111" s="46"/>
      <c r="M111" s="205" t="s">
        <v>19</v>
      </c>
      <c r="N111" s="206" t="s">
        <v>45</v>
      </c>
      <c r="O111" s="86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09" t="s">
        <v>149</v>
      </c>
      <c r="AT111" s="209" t="s">
        <v>122</v>
      </c>
      <c r="AU111" s="209" t="s">
        <v>84</v>
      </c>
      <c r="AY111" s="19" t="s">
        <v>121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9" t="s">
        <v>82</v>
      </c>
      <c r="BK111" s="210">
        <f>ROUND(I111*H111,2)</f>
        <v>0</v>
      </c>
      <c r="BL111" s="19" t="s">
        <v>149</v>
      </c>
      <c r="BM111" s="209" t="s">
        <v>200</v>
      </c>
    </row>
    <row r="112" s="2" customFormat="1">
      <c r="A112" s="40"/>
      <c r="B112" s="41"/>
      <c r="C112" s="42"/>
      <c r="D112" s="211" t="s">
        <v>129</v>
      </c>
      <c r="E112" s="42"/>
      <c r="F112" s="212" t="s">
        <v>201</v>
      </c>
      <c r="G112" s="42"/>
      <c r="H112" s="42"/>
      <c r="I112" s="213"/>
      <c r="J112" s="42"/>
      <c r="K112" s="42"/>
      <c r="L112" s="46"/>
      <c r="M112" s="214"/>
      <c r="N112" s="21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129</v>
      </c>
      <c r="AU112" s="19" t="s">
        <v>84</v>
      </c>
    </row>
    <row r="113" s="2" customFormat="1">
      <c r="A113" s="40"/>
      <c r="B113" s="41"/>
      <c r="C113" s="42"/>
      <c r="D113" s="216" t="s">
        <v>131</v>
      </c>
      <c r="E113" s="42"/>
      <c r="F113" s="217" t="s">
        <v>202</v>
      </c>
      <c r="G113" s="42"/>
      <c r="H113" s="42"/>
      <c r="I113" s="213"/>
      <c r="J113" s="42"/>
      <c r="K113" s="42"/>
      <c r="L113" s="46"/>
      <c r="M113" s="214"/>
      <c r="N113" s="21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131</v>
      </c>
      <c r="AU113" s="19" t="s">
        <v>84</v>
      </c>
    </row>
    <row r="114" s="2" customFormat="1" ht="16.5" customHeight="1">
      <c r="A114" s="40"/>
      <c r="B114" s="41"/>
      <c r="C114" s="198" t="s">
        <v>203</v>
      </c>
      <c r="D114" s="198" t="s">
        <v>122</v>
      </c>
      <c r="E114" s="199" t="s">
        <v>204</v>
      </c>
      <c r="F114" s="200" t="s">
        <v>205</v>
      </c>
      <c r="G114" s="201" t="s">
        <v>206</v>
      </c>
      <c r="H114" s="202">
        <v>0.47699999999999998</v>
      </c>
      <c r="I114" s="203"/>
      <c r="J114" s="204">
        <f>ROUND(I114*H114,2)</f>
        <v>0</v>
      </c>
      <c r="K114" s="200" t="s">
        <v>126</v>
      </c>
      <c r="L114" s="46"/>
      <c r="M114" s="205" t="s">
        <v>19</v>
      </c>
      <c r="N114" s="206" t="s">
        <v>45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149</v>
      </c>
      <c r="AT114" s="209" t="s">
        <v>122</v>
      </c>
      <c r="AU114" s="209" t="s">
        <v>84</v>
      </c>
      <c r="AY114" s="19" t="s">
        <v>121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82</v>
      </c>
      <c r="BK114" s="210">
        <f>ROUND(I114*H114,2)</f>
        <v>0</v>
      </c>
      <c r="BL114" s="19" t="s">
        <v>149</v>
      </c>
      <c r="BM114" s="209" t="s">
        <v>207</v>
      </c>
    </row>
    <row r="115" s="2" customFormat="1">
      <c r="A115" s="40"/>
      <c r="B115" s="41"/>
      <c r="C115" s="42"/>
      <c r="D115" s="211" t="s">
        <v>129</v>
      </c>
      <c r="E115" s="42"/>
      <c r="F115" s="212" t="s">
        <v>208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129</v>
      </c>
      <c r="AU115" s="19" t="s">
        <v>84</v>
      </c>
    </row>
    <row r="116" s="2" customFormat="1">
      <c r="A116" s="40"/>
      <c r="B116" s="41"/>
      <c r="C116" s="42"/>
      <c r="D116" s="216" t="s">
        <v>131</v>
      </c>
      <c r="E116" s="42"/>
      <c r="F116" s="217" t="s">
        <v>209</v>
      </c>
      <c r="G116" s="42"/>
      <c r="H116" s="42"/>
      <c r="I116" s="213"/>
      <c r="J116" s="42"/>
      <c r="K116" s="42"/>
      <c r="L116" s="46"/>
      <c r="M116" s="214"/>
      <c r="N116" s="21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131</v>
      </c>
      <c r="AU116" s="19" t="s">
        <v>84</v>
      </c>
    </row>
    <row r="117" s="2" customFormat="1" ht="16.5" customHeight="1">
      <c r="A117" s="40"/>
      <c r="B117" s="41"/>
      <c r="C117" s="198" t="s">
        <v>210</v>
      </c>
      <c r="D117" s="198" t="s">
        <v>122</v>
      </c>
      <c r="E117" s="199" t="s">
        <v>211</v>
      </c>
      <c r="F117" s="200" t="s">
        <v>212</v>
      </c>
      <c r="G117" s="201" t="s">
        <v>167</v>
      </c>
      <c r="H117" s="202">
        <v>1658</v>
      </c>
      <c r="I117" s="203"/>
      <c r="J117" s="204">
        <f>ROUND(I117*H117,2)</f>
        <v>0</v>
      </c>
      <c r="K117" s="200" t="s">
        <v>126</v>
      </c>
      <c r="L117" s="46"/>
      <c r="M117" s="205" t="s">
        <v>19</v>
      </c>
      <c r="N117" s="206" t="s">
        <v>45</v>
      </c>
      <c r="O117" s="86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09" t="s">
        <v>149</v>
      </c>
      <c r="AT117" s="209" t="s">
        <v>122</v>
      </c>
      <c r="AU117" s="209" t="s">
        <v>84</v>
      </c>
      <c r="AY117" s="19" t="s">
        <v>121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9" t="s">
        <v>82</v>
      </c>
      <c r="BK117" s="210">
        <f>ROUND(I117*H117,2)</f>
        <v>0</v>
      </c>
      <c r="BL117" s="19" t="s">
        <v>149</v>
      </c>
      <c r="BM117" s="209" t="s">
        <v>213</v>
      </c>
    </row>
    <row r="118" s="2" customFormat="1">
      <c r="A118" s="40"/>
      <c r="B118" s="41"/>
      <c r="C118" s="42"/>
      <c r="D118" s="211" t="s">
        <v>129</v>
      </c>
      <c r="E118" s="42"/>
      <c r="F118" s="212" t="s">
        <v>214</v>
      </c>
      <c r="G118" s="42"/>
      <c r="H118" s="42"/>
      <c r="I118" s="213"/>
      <c r="J118" s="42"/>
      <c r="K118" s="42"/>
      <c r="L118" s="46"/>
      <c r="M118" s="214"/>
      <c r="N118" s="21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129</v>
      </c>
      <c r="AU118" s="19" t="s">
        <v>84</v>
      </c>
    </row>
    <row r="119" s="2" customFormat="1">
      <c r="A119" s="40"/>
      <c r="B119" s="41"/>
      <c r="C119" s="42"/>
      <c r="D119" s="216" t="s">
        <v>131</v>
      </c>
      <c r="E119" s="42"/>
      <c r="F119" s="217" t="s">
        <v>215</v>
      </c>
      <c r="G119" s="42"/>
      <c r="H119" s="42"/>
      <c r="I119" s="213"/>
      <c r="J119" s="42"/>
      <c r="K119" s="42"/>
      <c r="L119" s="46"/>
      <c r="M119" s="214"/>
      <c r="N119" s="21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131</v>
      </c>
      <c r="AU119" s="19" t="s">
        <v>84</v>
      </c>
    </row>
    <row r="120" s="13" customFormat="1">
      <c r="A120" s="13"/>
      <c r="B120" s="240"/>
      <c r="C120" s="241"/>
      <c r="D120" s="211" t="s">
        <v>171</v>
      </c>
      <c r="E120" s="242" t="s">
        <v>19</v>
      </c>
      <c r="F120" s="243" t="s">
        <v>216</v>
      </c>
      <c r="G120" s="241"/>
      <c r="H120" s="244">
        <v>1658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0" t="s">
        <v>171</v>
      </c>
      <c r="AU120" s="250" t="s">
        <v>84</v>
      </c>
      <c r="AV120" s="13" t="s">
        <v>84</v>
      </c>
      <c r="AW120" s="13" t="s">
        <v>35</v>
      </c>
      <c r="AX120" s="13" t="s">
        <v>82</v>
      </c>
      <c r="AY120" s="250" t="s">
        <v>121</v>
      </c>
    </row>
    <row r="121" s="2" customFormat="1" ht="16.5" customHeight="1">
      <c r="A121" s="40"/>
      <c r="B121" s="41"/>
      <c r="C121" s="230" t="s">
        <v>217</v>
      </c>
      <c r="D121" s="230" t="s">
        <v>153</v>
      </c>
      <c r="E121" s="231" t="s">
        <v>218</v>
      </c>
      <c r="F121" s="232" t="s">
        <v>219</v>
      </c>
      <c r="G121" s="233" t="s">
        <v>167</v>
      </c>
      <c r="H121" s="234">
        <v>210</v>
      </c>
      <c r="I121" s="235"/>
      <c r="J121" s="236">
        <f>ROUND(I121*H121,2)</f>
        <v>0</v>
      </c>
      <c r="K121" s="232" t="s">
        <v>19</v>
      </c>
      <c r="L121" s="237"/>
      <c r="M121" s="238" t="s">
        <v>19</v>
      </c>
      <c r="N121" s="239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157</v>
      </c>
      <c r="AT121" s="209" t="s">
        <v>153</v>
      </c>
      <c r="AU121" s="209" t="s">
        <v>84</v>
      </c>
      <c r="AY121" s="19" t="s">
        <v>121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149</v>
      </c>
      <c r="BM121" s="209" t="s">
        <v>220</v>
      </c>
    </row>
    <row r="122" s="2" customFormat="1">
      <c r="A122" s="40"/>
      <c r="B122" s="41"/>
      <c r="C122" s="42"/>
      <c r="D122" s="211" t="s">
        <v>129</v>
      </c>
      <c r="E122" s="42"/>
      <c r="F122" s="212" t="s">
        <v>219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129</v>
      </c>
      <c r="AU122" s="19" t="s">
        <v>84</v>
      </c>
    </row>
    <row r="123" s="2" customFormat="1" ht="16.5" customHeight="1">
      <c r="A123" s="40"/>
      <c r="B123" s="41"/>
      <c r="C123" s="230" t="s">
        <v>221</v>
      </c>
      <c r="D123" s="230" t="s">
        <v>153</v>
      </c>
      <c r="E123" s="231" t="s">
        <v>222</v>
      </c>
      <c r="F123" s="232" t="s">
        <v>223</v>
      </c>
      <c r="G123" s="233" t="s">
        <v>167</v>
      </c>
      <c r="H123" s="234">
        <v>218</v>
      </c>
      <c r="I123" s="235"/>
      <c r="J123" s="236">
        <f>ROUND(I123*H123,2)</f>
        <v>0</v>
      </c>
      <c r="K123" s="232" t="s">
        <v>19</v>
      </c>
      <c r="L123" s="237"/>
      <c r="M123" s="238" t="s">
        <v>19</v>
      </c>
      <c r="N123" s="239" t="s">
        <v>45</v>
      </c>
      <c r="O123" s="86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157</v>
      </c>
      <c r="AT123" s="209" t="s">
        <v>153</v>
      </c>
      <c r="AU123" s="209" t="s">
        <v>84</v>
      </c>
      <c r="AY123" s="19" t="s">
        <v>121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9" t="s">
        <v>82</v>
      </c>
      <c r="BK123" s="210">
        <f>ROUND(I123*H123,2)</f>
        <v>0</v>
      </c>
      <c r="BL123" s="19" t="s">
        <v>149</v>
      </c>
      <c r="BM123" s="209" t="s">
        <v>224</v>
      </c>
    </row>
    <row r="124" s="2" customFormat="1">
      <c r="A124" s="40"/>
      <c r="B124" s="41"/>
      <c r="C124" s="42"/>
      <c r="D124" s="211" t="s">
        <v>129</v>
      </c>
      <c r="E124" s="42"/>
      <c r="F124" s="212" t="s">
        <v>223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129</v>
      </c>
      <c r="AU124" s="19" t="s">
        <v>84</v>
      </c>
    </row>
    <row r="125" s="2" customFormat="1" ht="16.5" customHeight="1">
      <c r="A125" s="40"/>
      <c r="B125" s="41"/>
      <c r="C125" s="230" t="s">
        <v>225</v>
      </c>
      <c r="D125" s="230" t="s">
        <v>153</v>
      </c>
      <c r="E125" s="231" t="s">
        <v>226</v>
      </c>
      <c r="F125" s="232" t="s">
        <v>227</v>
      </c>
      <c r="G125" s="233" t="s">
        <v>167</v>
      </c>
      <c r="H125" s="234">
        <v>104</v>
      </c>
      <c r="I125" s="235"/>
      <c r="J125" s="236">
        <f>ROUND(I125*H125,2)</f>
        <v>0</v>
      </c>
      <c r="K125" s="232" t="s">
        <v>19</v>
      </c>
      <c r="L125" s="237"/>
      <c r="M125" s="238" t="s">
        <v>19</v>
      </c>
      <c r="N125" s="239" t="s">
        <v>45</v>
      </c>
      <c r="O125" s="86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09" t="s">
        <v>157</v>
      </c>
      <c r="AT125" s="209" t="s">
        <v>153</v>
      </c>
      <c r="AU125" s="209" t="s">
        <v>84</v>
      </c>
      <c r="AY125" s="19" t="s">
        <v>121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9" t="s">
        <v>82</v>
      </c>
      <c r="BK125" s="210">
        <f>ROUND(I125*H125,2)</f>
        <v>0</v>
      </c>
      <c r="BL125" s="19" t="s">
        <v>149</v>
      </c>
      <c r="BM125" s="209" t="s">
        <v>228</v>
      </c>
    </row>
    <row r="126" s="2" customFormat="1">
      <c r="A126" s="40"/>
      <c r="B126" s="41"/>
      <c r="C126" s="42"/>
      <c r="D126" s="211" t="s">
        <v>129</v>
      </c>
      <c r="E126" s="42"/>
      <c r="F126" s="212" t="s">
        <v>227</v>
      </c>
      <c r="G126" s="42"/>
      <c r="H126" s="42"/>
      <c r="I126" s="213"/>
      <c r="J126" s="42"/>
      <c r="K126" s="42"/>
      <c r="L126" s="46"/>
      <c r="M126" s="214"/>
      <c r="N126" s="21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129</v>
      </c>
      <c r="AU126" s="19" t="s">
        <v>84</v>
      </c>
    </row>
    <row r="127" s="2" customFormat="1" ht="16.5" customHeight="1">
      <c r="A127" s="40"/>
      <c r="B127" s="41"/>
      <c r="C127" s="230" t="s">
        <v>8</v>
      </c>
      <c r="D127" s="230" t="s">
        <v>153</v>
      </c>
      <c r="E127" s="231" t="s">
        <v>229</v>
      </c>
      <c r="F127" s="232" t="s">
        <v>230</v>
      </c>
      <c r="G127" s="233" t="s">
        <v>167</v>
      </c>
      <c r="H127" s="234">
        <v>210</v>
      </c>
      <c r="I127" s="235"/>
      <c r="J127" s="236">
        <f>ROUND(I127*H127,2)</f>
        <v>0</v>
      </c>
      <c r="K127" s="232" t="s">
        <v>19</v>
      </c>
      <c r="L127" s="237"/>
      <c r="M127" s="238" t="s">
        <v>19</v>
      </c>
      <c r="N127" s="239" t="s">
        <v>45</v>
      </c>
      <c r="O127" s="86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09" t="s">
        <v>157</v>
      </c>
      <c r="AT127" s="209" t="s">
        <v>153</v>
      </c>
      <c r="AU127" s="209" t="s">
        <v>84</v>
      </c>
      <c r="AY127" s="19" t="s">
        <v>121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82</v>
      </c>
      <c r="BK127" s="210">
        <f>ROUND(I127*H127,2)</f>
        <v>0</v>
      </c>
      <c r="BL127" s="19" t="s">
        <v>149</v>
      </c>
      <c r="BM127" s="209" t="s">
        <v>231</v>
      </c>
    </row>
    <row r="128" s="2" customFormat="1">
      <c r="A128" s="40"/>
      <c r="B128" s="41"/>
      <c r="C128" s="42"/>
      <c r="D128" s="211" t="s">
        <v>129</v>
      </c>
      <c r="E128" s="42"/>
      <c r="F128" s="212" t="s">
        <v>232</v>
      </c>
      <c r="G128" s="42"/>
      <c r="H128" s="42"/>
      <c r="I128" s="213"/>
      <c r="J128" s="42"/>
      <c r="K128" s="42"/>
      <c r="L128" s="46"/>
      <c r="M128" s="214"/>
      <c r="N128" s="21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129</v>
      </c>
      <c r="AU128" s="19" t="s">
        <v>84</v>
      </c>
    </row>
    <row r="129" s="2" customFormat="1" ht="16.5" customHeight="1">
      <c r="A129" s="40"/>
      <c r="B129" s="41"/>
      <c r="C129" s="230" t="s">
        <v>233</v>
      </c>
      <c r="D129" s="230" t="s">
        <v>153</v>
      </c>
      <c r="E129" s="231" t="s">
        <v>234</v>
      </c>
      <c r="F129" s="232" t="s">
        <v>235</v>
      </c>
      <c r="G129" s="233" t="s">
        <v>167</v>
      </c>
      <c r="H129" s="234">
        <v>210</v>
      </c>
      <c r="I129" s="235"/>
      <c r="J129" s="236">
        <f>ROUND(I129*H129,2)</f>
        <v>0</v>
      </c>
      <c r="K129" s="232" t="s">
        <v>19</v>
      </c>
      <c r="L129" s="237"/>
      <c r="M129" s="238" t="s">
        <v>19</v>
      </c>
      <c r="N129" s="239" t="s">
        <v>45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157</v>
      </c>
      <c r="AT129" s="209" t="s">
        <v>153</v>
      </c>
      <c r="AU129" s="209" t="s">
        <v>84</v>
      </c>
      <c r="AY129" s="19" t="s">
        <v>121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149</v>
      </c>
      <c r="BM129" s="209" t="s">
        <v>236</v>
      </c>
    </row>
    <row r="130" s="2" customFormat="1">
      <c r="A130" s="40"/>
      <c r="B130" s="41"/>
      <c r="C130" s="42"/>
      <c r="D130" s="211" t="s">
        <v>129</v>
      </c>
      <c r="E130" s="42"/>
      <c r="F130" s="212" t="s">
        <v>235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129</v>
      </c>
      <c r="AU130" s="19" t="s">
        <v>84</v>
      </c>
    </row>
    <row r="131" s="2" customFormat="1" ht="16.5" customHeight="1">
      <c r="A131" s="40"/>
      <c r="B131" s="41"/>
      <c r="C131" s="230" t="s">
        <v>237</v>
      </c>
      <c r="D131" s="230" t="s">
        <v>153</v>
      </c>
      <c r="E131" s="231" t="s">
        <v>238</v>
      </c>
      <c r="F131" s="232" t="s">
        <v>239</v>
      </c>
      <c r="G131" s="233" t="s">
        <v>167</v>
      </c>
      <c r="H131" s="234">
        <v>210</v>
      </c>
      <c r="I131" s="235"/>
      <c r="J131" s="236">
        <f>ROUND(I131*H131,2)</f>
        <v>0</v>
      </c>
      <c r="K131" s="232" t="s">
        <v>19</v>
      </c>
      <c r="L131" s="237"/>
      <c r="M131" s="238" t="s">
        <v>19</v>
      </c>
      <c r="N131" s="239" t="s">
        <v>45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157</v>
      </c>
      <c r="AT131" s="209" t="s">
        <v>153</v>
      </c>
      <c r="AU131" s="209" t="s">
        <v>84</v>
      </c>
      <c r="AY131" s="19" t="s">
        <v>121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149</v>
      </c>
      <c r="BM131" s="209" t="s">
        <v>240</v>
      </c>
    </row>
    <row r="132" s="2" customFormat="1">
      <c r="A132" s="40"/>
      <c r="B132" s="41"/>
      <c r="C132" s="42"/>
      <c r="D132" s="211" t="s">
        <v>129</v>
      </c>
      <c r="E132" s="42"/>
      <c r="F132" s="212" t="s">
        <v>239</v>
      </c>
      <c r="G132" s="42"/>
      <c r="H132" s="42"/>
      <c r="I132" s="213"/>
      <c r="J132" s="42"/>
      <c r="K132" s="42"/>
      <c r="L132" s="46"/>
      <c r="M132" s="214"/>
      <c r="N132" s="21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129</v>
      </c>
      <c r="AU132" s="19" t="s">
        <v>84</v>
      </c>
    </row>
    <row r="133" s="2" customFormat="1" ht="16.5" customHeight="1">
      <c r="A133" s="40"/>
      <c r="B133" s="41"/>
      <c r="C133" s="230" t="s">
        <v>241</v>
      </c>
      <c r="D133" s="230" t="s">
        <v>153</v>
      </c>
      <c r="E133" s="231" t="s">
        <v>242</v>
      </c>
      <c r="F133" s="232" t="s">
        <v>243</v>
      </c>
      <c r="G133" s="233" t="s">
        <v>167</v>
      </c>
      <c r="H133" s="234">
        <v>125</v>
      </c>
      <c r="I133" s="235"/>
      <c r="J133" s="236">
        <f>ROUND(I133*H133,2)</f>
        <v>0</v>
      </c>
      <c r="K133" s="232" t="s">
        <v>19</v>
      </c>
      <c r="L133" s="237"/>
      <c r="M133" s="238" t="s">
        <v>19</v>
      </c>
      <c r="N133" s="239" t="s">
        <v>45</v>
      </c>
      <c r="O133" s="86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09" t="s">
        <v>157</v>
      </c>
      <c r="AT133" s="209" t="s">
        <v>153</v>
      </c>
      <c r="AU133" s="209" t="s">
        <v>84</v>
      </c>
      <c r="AY133" s="19" t="s">
        <v>121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9" t="s">
        <v>82</v>
      </c>
      <c r="BK133" s="210">
        <f>ROUND(I133*H133,2)</f>
        <v>0</v>
      </c>
      <c r="BL133" s="19" t="s">
        <v>149</v>
      </c>
      <c r="BM133" s="209" t="s">
        <v>244</v>
      </c>
    </row>
    <row r="134" s="2" customFormat="1">
      <c r="A134" s="40"/>
      <c r="B134" s="41"/>
      <c r="C134" s="42"/>
      <c r="D134" s="211" t="s">
        <v>129</v>
      </c>
      <c r="E134" s="42"/>
      <c r="F134" s="212" t="s">
        <v>243</v>
      </c>
      <c r="G134" s="42"/>
      <c r="H134" s="42"/>
      <c r="I134" s="213"/>
      <c r="J134" s="42"/>
      <c r="K134" s="42"/>
      <c r="L134" s="46"/>
      <c r="M134" s="214"/>
      <c r="N134" s="21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129</v>
      </c>
      <c r="AU134" s="19" t="s">
        <v>84</v>
      </c>
    </row>
    <row r="135" s="2" customFormat="1" ht="16.5" customHeight="1">
      <c r="A135" s="40"/>
      <c r="B135" s="41"/>
      <c r="C135" s="230" t="s">
        <v>245</v>
      </c>
      <c r="D135" s="230" t="s">
        <v>153</v>
      </c>
      <c r="E135" s="231" t="s">
        <v>246</v>
      </c>
      <c r="F135" s="232" t="s">
        <v>247</v>
      </c>
      <c r="G135" s="233" t="s">
        <v>167</v>
      </c>
      <c r="H135" s="234">
        <v>79</v>
      </c>
      <c r="I135" s="235"/>
      <c r="J135" s="236">
        <f>ROUND(I135*H135,2)</f>
        <v>0</v>
      </c>
      <c r="K135" s="232" t="s">
        <v>19</v>
      </c>
      <c r="L135" s="237"/>
      <c r="M135" s="238" t="s">
        <v>19</v>
      </c>
      <c r="N135" s="239" t="s">
        <v>45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157</v>
      </c>
      <c r="AT135" s="209" t="s">
        <v>153</v>
      </c>
      <c r="AU135" s="209" t="s">
        <v>84</v>
      </c>
      <c r="AY135" s="19" t="s">
        <v>121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82</v>
      </c>
      <c r="BK135" s="210">
        <f>ROUND(I135*H135,2)</f>
        <v>0</v>
      </c>
      <c r="BL135" s="19" t="s">
        <v>149</v>
      </c>
      <c r="BM135" s="209" t="s">
        <v>248</v>
      </c>
    </row>
    <row r="136" s="2" customFormat="1">
      <c r="A136" s="40"/>
      <c r="B136" s="41"/>
      <c r="C136" s="42"/>
      <c r="D136" s="211" t="s">
        <v>129</v>
      </c>
      <c r="E136" s="42"/>
      <c r="F136" s="212" t="s">
        <v>247</v>
      </c>
      <c r="G136" s="42"/>
      <c r="H136" s="42"/>
      <c r="I136" s="213"/>
      <c r="J136" s="42"/>
      <c r="K136" s="42"/>
      <c r="L136" s="46"/>
      <c r="M136" s="214"/>
      <c r="N136" s="21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129</v>
      </c>
      <c r="AU136" s="19" t="s">
        <v>84</v>
      </c>
    </row>
    <row r="137" s="2" customFormat="1" ht="16.5" customHeight="1">
      <c r="A137" s="40"/>
      <c r="B137" s="41"/>
      <c r="C137" s="230" t="s">
        <v>249</v>
      </c>
      <c r="D137" s="230" t="s">
        <v>153</v>
      </c>
      <c r="E137" s="231" t="s">
        <v>250</v>
      </c>
      <c r="F137" s="232" t="s">
        <v>251</v>
      </c>
      <c r="G137" s="233" t="s">
        <v>167</v>
      </c>
      <c r="H137" s="234">
        <v>192</v>
      </c>
      <c r="I137" s="235"/>
      <c r="J137" s="236">
        <f>ROUND(I137*H137,2)</f>
        <v>0</v>
      </c>
      <c r="K137" s="232" t="s">
        <v>19</v>
      </c>
      <c r="L137" s="237"/>
      <c r="M137" s="238" t="s">
        <v>19</v>
      </c>
      <c r="N137" s="239" t="s">
        <v>45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157</v>
      </c>
      <c r="AT137" s="209" t="s">
        <v>153</v>
      </c>
      <c r="AU137" s="209" t="s">
        <v>84</v>
      </c>
      <c r="AY137" s="19" t="s">
        <v>121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149</v>
      </c>
      <c r="BM137" s="209" t="s">
        <v>252</v>
      </c>
    </row>
    <row r="138" s="2" customFormat="1">
      <c r="A138" s="40"/>
      <c r="B138" s="41"/>
      <c r="C138" s="42"/>
      <c r="D138" s="211" t="s">
        <v>129</v>
      </c>
      <c r="E138" s="42"/>
      <c r="F138" s="212" t="s">
        <v>251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129</v>
      </c>
      <c r="AU138" s="19" t="s">
        <v>84</v>
      </c>
    </row>
    <row r="139" s="2" customFormat="1" ht="16.5" customHeight="1">
      <c r="A139" s="40"/>
      <c r="B139" s="41"/>
      <c r="C139" s="198" t="s">
        <v>7</v>
      </c>
      <c r="D139" s="198" t="s">
        <v>122</v>
      </c>
      <c r="E139" s="199" t="s">
        <v>253</v>
      </c>
      <c r="F139" s="200" t="s">
        <v>254</v>
      </c>
      <c r="G139" s="201" t="s">
        <v>167</v>
      </c>
      <c r="H139" s="202">
        <v>372</v>
      </c>
      <c r="I139" s="203"/>
      <c r="J139" s="204">
        <f>ROUND(I139*H139,2)</f>
        <v>0</v>
      </c>
      <c r="K139" s="200" t="s">
        <v>126</v>
      </c>
      <c r="L139" s="46"/>
      <c r="M139" s="205" t="s">
        <v>19</v>
      </c>
      <c r="N139" s="206" t="s">
        <v>45</v>
      </c>
      <c r="O139" s="86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09" t="s">
        <v>149</v>
      </c>
      <c r="AT139" s="209" t="s">
        <v>122</v>
      </c>
      <c r="AU139" s="209" t="s">
        <v>84</v>
      </c>
      <c r="AY139" s="19" t="s">
        <v>121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82</v>
      </c>
      <c r="BK139" s="210">
        <f>ROUND(I139*H139,2)</f>
        <v>0</v>
      </c>
      <c r="BL139" s="19" t="s">
        <v>149</v>
      </c>
      <c r="BM139" s="209" t="s">
        <v>255</v>
      </c>
    </row>
    <row r="140" s="2" customFormat="1">
      <c r="A140" s="40"/>
      <c r="B140" s="41"/>
      <c r="C140" s="42"/>
      <c r="D140" s="211" t="s">
        <v>129</v>
      </c>
      <c r="E140" s="42"/>
      <c r="F140" s="212" t="s">
        <v>256</v>
      </c>
      <c r="G140" s="42"/>
      <c r="H140" s="42"/>
      <c r="I140" s="213"/>
      <c r="J140" s="42"/>
      <c r="K140" s="42"/>
      <c r="L140" s="46"/>
      <c r="M140" s="214"/>
      <c r="N140" s="21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129</v>
      </c>
      <c r="AU140" s="19" t="s">
        <v>84</v>
      </c>
    </row>
    <row r="141" s="2" customFormat="1">
      <c r="A141" s="40"/>
      <c r="B141" s="41"/>
      <c r="C141" s="42"/>
      <c r="D141" s="216" t="s">
        <v>131</v>
      </c>
      <c r="E141" s="42"/>
      <c r="F141" s="217" t="s">
        <v>257</v>
      </c>
      <c r="G141" s="42"/>
      <c r="H141" s="42"/>
      <c r="I141" s="213"/>
      <c r="J141" s="42"/>
      <c r="K141" s="42"/>
      <c r="L141" s="46"/>
      <c r="M141" s="214"/>
      <c r="N141" s="21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131</v>
      </c>
      <c r="AU141" s="19" t="s">
        <v>84</v>
      </c>
    </row>
    <row r="142" s="13" customFormat="1">
      <c r="A142" s="13"/>
      <c r="B142" s="240"/>
      <c r="C142" s="241"/>
      <c r="D142" s="211" t="s">
        <v>171</v>
      </c>
      <c r="E142" s="242" t="s">
        <v>19</v>
      </c>
      <c r="F142" s="243" t="s">
        <v>172</v>
      </c>
      <c r="G142" s="241"/>
      <c r="H142" s="244">
        <v>372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171</v>
      </c>
      <c r="AU142" s="250" t="s">
        <v>84</v>
      </c>
      <c r="AV142" s="13" t="s">
        <v>84</v>
      </c>
      <c r="AW142" s="13" t="s">
        <v>35</v>
      </c>
      <c r="AX142" s="13" t="s">
        <v>82</v>
      </c>
      <c r="AY142" s="250" t="s">
        <v>121</v>
      </c>
    </row>
    <row r="143" s="2" customFormat="1" ht="16.5" customHeight="1">
      <c r="A143" s="40"/>
      <c r="B143" s="41"/>
      <c r="C143" s="230" t="s">
        <v>258</v>
      </c>
      <c r="D143" s="230" t="s">
        <v>153</v>
      </c>
      <c r="E143" s="231" t="s">
        <v>259</v>
      </c>
      <c r="F143" s="232" t="s">
        <v>260</v>
      </c>
      <c r="G143" s="233" t="s">
        <v>167</v>
      </c>
      <c r="H143" s="234">
        <v>77</v>
      </c>
      <c r="I143" s="235"/>
      <c r="J143" s="236">
        <f>ROUND(I143*H143,2)</f>
        <v>0</v>
      </c>
      <c r="K143" s="232" t="s">
        <v>19</v>
      </c>
      <c r="L143" s="237"/>
      <c r="M143" s="238" t="s">
        <v>19</v>
      </c>
      <c r="N143" s="239" t="s">
        <v>45</v>
      </c>
      <c r="O143" s="86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157</v>
      </c>
      <c r="AT143" s="209" t="s">
        <v>153</v>
      </c>
      <c r="AU143" s="209" t="s">
        <v>84</v>
      </c>
      <c r="AY143" s="19" t="s">
        <v>121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149</v>
      </c>
      <c r="BM143" s="209" t="s">
        <v>261</v>
      </c>
    </row>
    <row r="144" s="2" customFormat="1">
      <c r="A144" s="40"/>
      <c r="B144" s="41"/>
      <c r="C144" s="42"/>
      <c r="D144" s="211" t="s">
        <v>129</v>
      </c>
      <c r="E144" s="42"/>
      <c r="F144" s="212" t="s">
        <v>260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129</v>
      </c>
      <c r="AU144" s="19" t="s">
        <v>84</v>
      </c>
    </row>
    <row r="145" s="2" customFormat="1" ht="16.5" customHeight="1">
      <c r="A145" s="40"/>
      <c r="B145" s="41"/>
      <c r="C145" s="230" t="s">
        <v>262</v>
      </c>
      <c r="D145" s="230" t="s">
        <v>153</v>
      </c>
      <c r="E145" s="231" t="s">
        <v>263</v>
      </c>
      <c r="F145" s="232" t="s">
        <v>264</v>
      </c>
      <c r="G145" s="233" t="s">
        <v>167</v>
      </c>
      <c r="H145" s="234">
        <v>61</v>
      </c>
      <c r="I145" s="235"/>
      <c r="J145" s="236">
        <f>ROUND(I145*H145,2)</f>
        <v>0</v>
      </c>
      <c r="K145" s="232" t="s">
        <v>19</v>
      </c>
      <c r="L145" s="237"/>
      <c r="M145" s="238" t="s">
        <v>19</v>
      </c>
      <c r="N145" s="239" t="s">
        <v>45</v>
      </c>
      <c r="O145" s="86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157</v>
      </c>
      <c r="AT145" s="209" t="s">
        <v>153</v>
      </c>
      <c r="AU145" s="209" t="s">
        <v>84</v>
      </c>
      <c r="AY145" s="19" t="s">
        <v>121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82</v>
      </c>
      <c r="BK145" s="210">
        <f>ROUND(I145*H145,2)</f>
        <v>0</v>
      </c>
      <c r="BL145" s="19" t="s">
        <v>149</v>
      </c>
      <c r="BM145" s="209" t="s">
        <v>265</v>
      </c>
    </row>
    <row r="146" s="2" customFormat="1">
      <c r="A146" s="40"/>
      <c r="B146" s="41"/>
      <c r="C146" s="42"/>
      <c r="D146" s="211" t="s">
        <v>129</v>
      </c>
      <c r="E146" s="42"/>
      <c r="F146" s="212" t="s">
        <v>264</v>
      </c>
      <c r="G146" s="42"/>
      <c r="H146" s="42"/>
      <c r="I146" s="213"/>
      <c r="J146" s="42"/>
      <c r="K146" s="42"/>
      <c r="L146" s="46"/>
      <c r="M146" s="214"/>
      <c r="N146" s="21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129</v>
      </c>
      <c r="AU146" s="19" t="s">
        <v>84</v>
      </c>
    </row>
    <row r="147" s="2" customFormat="1" ht="16.5" customHeight="1">
      <c r="A147" s="40"/>
      <c r="B147" s="41"/>
      <c r="C147" s="230" t="s">
        <v>266</v>
      </c>
      <c r="D147" s="230" t="s">
        <v>153</v>
      </c>
      <c r="E147" s="231" t="s">
        <v>267</v>
      </c>
      <c r="F147" s="232" t="s">
        <v>268</v>
      </c>
      <c r="G147" s="233" t="s">
        <v>167</v>
      </c>
      <c r="H147" s="234">
        <v>78</v>
      </c>
      <c r="I147" s="235"/>
      <c r="J147" s="236">
        <f>ROUND(I147*H147,2)</f>
        <v>0</v>
      </c>
      <c r="K147" s="232" t="s">
        <v>19</v>
      </c>
      <c r="L147" s="237"/>
      <c r="M147" s="238" t="s">
        <v>19</v>
      </c>
      <c r="N147" s="239" t="s">
        <v>45</v>
      </c>
      <c r="O147" s="86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09" t="s">
        <v>157</v>
      </c>
      <c r="AT147" s="209" t="s">
        <v>153</v>
      </c>
      <c r="AU147" s="209" t="s">
        <v>84</v>
      </c>
      <c r="AY147" s="19" t="s">
        <v>121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9" t="s">
        <v>82</v>
      </c>
      <c r="BK147" s="210">
        <f>ROUND(I147*H147,2)</f>
        <v>0</v>
      </c>
      <c r="BL147" s="19" t="s">
        <v>149</v>
      </c>
      <c r="BM147" s="209" t="s">
        <v>269</v>
      </c>
    </row>
    <row r="148" s="2" customFormat="1">
      <c r="A148" s="40"/>
      <c r="B148" s="41"/>
      <c r="C148" s="42"/>
      <c r="D148" s="211" t="s">
        <v>129</v>
      </c>
      <c r="E148" s="42"/>
      <c r="F148" s="212" t="s">
        <v>268</v>
      </c>
      <c r="G148" s="42"/>
      <c r="H148" s="42"/>
      <c r="I148" s="213"/>
      <c r="J148" s="42"/>
      <c r="K148" s="42"/>
      <c r="L148" s="46"/>
      <c r="M148" s="214"/>
      <c r="N148" s="21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129</v>
      </c>
      <c r="AU148" s="19" t="s">
        <v>84</v>
      </c>
    </row>
    <row r="149" s="2" customFormat="1" ht="16.5" customHeight="1">
      <c r="A149" s="40"/>
      <c r="B149" s="41"/>
      <c r="C149" s="230" t="s">
        <v>270</v>
      </c>
      <c r="D149" s="230" t="s">
        <v>153</v>
      </c>
      <c r="E149" s="231" t="s">
        <v>271</v>
      </c>
      <c r="F149" s="232" t="s">
        <v>272</v>
      </c>
      <c r="G149" s="233" t="s">
        <v>167</v>
      </c>
      <c r="H149" s="234">
        <v>78</v>
      </c>
      <c r="I149" s="235"/>
      <c r="J149" s="236">
        <f>ROUND(I149*H149,2)</f>
        <v>0</v>
      </c>
      <c r="K149" s="232" t="s">
        <v>19</v>
      </c>
      <c r="L149" s="237"/>
      <c r="M149" s="238" t="s">
        <v>19</v>
      </c>
      <c r="N149" s="239" t="s">
        <v>45</v>
      </c>
      <c r="O149" s="86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09" t="s">
        <v>157</v>
      </c>
      <c r="AT149" s="209" t="s">
        <v>153</v>
      </c>
      <c r="AU149" s="209" t="s">
        <v>84</v>
      </c>
      <c r="AY149" s="19" t="s">
        <v>121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9" t="s">
        <v>82</v>
      </c>
      <c r="BK149" s="210">
        <f>ROUND(I149*H149,2)</f>
        <v>0</v>
      </c>
      <c r="BL149" s="19" t="s">
        <v>149</v>
      </c>
      <c r="BM149" s="209" t="s">
        <v>273</v>
      </c>
    </row>
    <row r="150" s="2" customFormat="1">
      <c r="A150" s="40"/>
      <c r="B150" s="41"/>
      <c r="C150" s="42"/>
      <c r="D150" s="211" t="s">
        <v>129</v>
      </c>
      <c r="E150" s="42"/>
      <c r="F150" s="212" t="s">
        <v>272</v>
      </c>
      <c r="G150" s="42"/>
      <c r="H150" s="42"/>
      <c r="I150" s="213"/>
      <c r="J150" s="42"/>
      <c r="K150" s="42"/>
      <c r="L150" s="46"/>
      <c r="M150" s="214"/>
      <c r="N150" s="21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129</v>
      </c>
      <c r="AU150" s="19" t="s">
        <v>84</v>
      </c>
    </row>
    <row r="151" s="2" customFormat="1" ht="16.5" customHeight="1">
      <c r="A151" s="40"/>
      <c r="B151" s="41"/>
      <c r="C151" s="230" t="s">
        <v>274</v>
      </c>
      <c r="D151" s="230" t="s">
        <v>153</v>
      </c>
      <c r="E151" s="231" t="s">
        <v>275</v>
      </c>
      <c r="F151" s="232" t="s">
        <v>276</v>
      </c>
      <c r="G151" s="233" t="s">
        <v>167</v>
      </c>
      <c r="H151" s="234">
        <v>78</v>
      </c>
      <c r="I151" s="235"/>
      <c r="J151" s="236">
        <f>ROUND(I151*H151,2)</f>
        <v>0</v>
      </c>
      <c r="K151" s="232" t="s">
        <v>19</v>
      </c>
      <c r="L151" s="237"/>
      <c r="M151" s="238" t="s">
        <v>19</v>
      </c>
      <c r="N151" s="239" t="s">
        <v>45</v>
      </c>
      <c r="O151" s="86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09" t="s">
        <v>157</v>
      </c>
      <c r="AT151" s="209" t="s">
        <v>153</v>
      </c>
      <c r="AU151" s="209" t="s">
        <v>84</v>
      </c>
      <c r="AY151" s="19" t="s">
        <v>121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9" t="s">
        <v>82</v>
      </c>
      <c r="BK151" s="210">
        <f>ROUND(I151*H151,2)</f>
        <v>0</v>
      </c>
      <c r="BL151" s="19" t="s">
        <v>149</v>
      </c>
      <c r="BM151" s="209" t="s">
        <v>277</v>
      </c>
    </row>
    <row r="152" s="2" customFormat="1">
      <c r="A152" s="40"/>
      <c r="B152" s="41"/>
      <c r="C152" s="42"/>
      <c r="D152" s="211" t="s">
        <v>129</v>
      </c>
      <c r="E152" s="42"/>
      <c r="F152" s="212" t="s">
        <v>276</v>
      </c>
      <c r="G152" s="42"/>
      <c r="H152" s="42"/>
      <c r="I152" s="213"/>
      <c r="J152" s="42"/>
      <c r="K152" s="42"/>
      <c r="L152" s="46"/>
      <c r="M152" s="214"/>
      <c r="N152" s="21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129</v>
      </c>
      <c r="AU152" s="19" t="s">
        <v>84</v>
      </c>
    </row>
    <row r="153" s="2" customFormat="1" ht="16.5" customHeight="1">
      <c r="A153" s="40"/>
      <c r="B153" s="41"/>
      <c r="C153" s="198" t="s">
        <v>278</v>
      </c>
      <c r="D153" s="198" t="s">
        <v>122</v>
      </c>
      <c r="E153" s="199" t="s">
        <v>279</v>
      </c>
      <c r="F153" s="200" t="s">
        <v>280</v>
      </c>
      <c r="G153" s="201" t="s">
        <v>167</v>
      </c>
      <c r="H153" s="202">
        <v>30</v>
      </c>
      <c r="I153" s="203"/>
      <c r="J153" s="204">
        <f>ROUND(I153*H153,2)</f>
        <v>0</v>
      </c>
      <c r="K153" s="200" t="s">
        <v>126</v>
      </c>
      <c r="L153" s="46"/>
      <c r="M153" s="205" t="s">
        <v>19</v>
      </c>
      <c r="N153" s="206" t="s">
        <v>45</v>
      </c>
      <c r="O153" s="86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149</v>
      </c>
      <c r="AT153" s="209" t="s">
        <v>122</v>
      </c>
      <c r="AU153" s="209" t="s">
        <v>84</v>
      </c>
      <c r="AY153" s="19" t="s">
        <v>121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82</v>
      </c>
      <c r="BK153" s="210">
        <f>ROUND(I153*H153,2)</f>
        <v>0</v>
      </c>
      <c r="BL153" s="19" t="s">
        <v>149</v>
      </c>
      <c r="BM153" s="209" t="s">
        <v>281</v>
      </c>
    </row>
    <row r="154" s="2" customFormat="1">
      <c r="A154" s="40"/>
      <c r="B154" s="41"/>
      <c r="C154" s="42"/>
      <c r="D154" s="211" t="s">
        <v>129</v>
      </c>
      <c r="E154" s="42"/>
      <c r="F154" s="212" t="s">
        <v>282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129</v>
      </c>
      <c r="AU154" s="19" t="s">
        <v>84</v>
      </c>
    </row>
    <row r="155" s="2" customFormat="1">
      <c r="A155" s="40"/>
      <c r="B155" s="41"/>
      <c r="C155" s="42"/>
      <c r="D155" s="216" t="s">
        <v>131</v>
      </c>
      <c r="E155" s="42"/>
      <c r="F155" s="217" t="s">
        <v>283</v>
      </c>
      <c r="G155" s="42"/>
      <c r="H155" s="42"/>
      <c r="I155" s="213"/>
      <c r="J155" s="42"/>
      <c r="K155" s="42"/>
      <c r="L155" s="46"/>
      <c r="M155" s="214"/>
      <c r="N155" s="21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131</v>
      </c>
      <c r="AU155" s="19" t="s">
        <v>84</v>
      </c>
    </row>
    <row r="156" s="13" customFormat="1">
      <c r="A156" s="13"/>
      <c r="B156" s="240"/>
      <c r="C156" s="241"/>
      <c r="D156" s="211" t="s">
        <v>171</v>
      </c>
      <c r="E156" s="242" t="s">
        <v>19</v>
      </c>
      <c r="F156" s="243" t="s">
        <v>284</v>
      </c>
      <c r="G156" s="241"/>
      <c r="H156" s="244">
        <v>30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171</v>
      </c>
      <c r="AU156" s="250" t="s">
        <v>84</v>
      </c>
      <c r="AV156" s="13" t="s">
        <v>84</v>
      </c>
      <c r="AW156" s="13" t="s">
        <v>35</v>
      </c>
      <c r="AX156" s="13" t="s">
        <v>82</v>
      </c>
      <c r="AY156" s="250" t="s">
        <v>121</v>
      </c>
    </row>
    <row r="157" s="2" customFormat="1" ht="16.5" customHeight="1">
      <c r="A157" s="40"/>
      <c r="B157" s="41"/>
      <c r="C157" s="230" t="s">
        <v>285</v>
      </c>
      <c r="D157" s="230" t="s">
        <v>153</v>
      </c>
      <c r="E157" s="231" t="s">
        <v>286</v>
      </c>
      <c r="F157" s="232" t="s">
        <v>287</v>
      </c>
      <c r="G157" s="233" t="s">
        <v>167</v>
      </c>
      <c r="H157" s="234">
        <v>15</v>
      </c>
      <c r="I157" s="235"/>
      <c r="J157" s="236">
        <f>ROUND(I157*H157,2)</f>
        <v>0</v>
      </c>
      <c r="K157" s="232" t="s">
        <v>19</v>
      </c>
      <c r="L157" s="237"/>
      <c r="M157" s="238" t="s">
        <v>19</v>
      </c>
      <c r="N157" s="239" t="s">
        <v>45</v>
      </c>
      <c r="O157" s="86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09" t="s">
        <v>157</v>
      </c>
      <c r="AT157" s="209" t="s">
        <v>153</v>
      </c>
      <c r="AU157" s="209" t="s">
        <v>84</v>
      </c>
      <c r="AY157" s="19" t="s">
        <v>121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9" t="s">
        <v>82</v>
      </c>
      <c r="BK157" s="210">
        <f>ROUND(I157*H157,2)</f>
        <v>0</v>
      </c>
      <c r="BL157" s="19" t="s">
        <v>149</v>
      </c>
      <c r="BM157" s="209" t="s">
        <v>288</v>
      </c>
    </row>
    <row r="158" s="2" customFormat="1">
      <c r="A158" s="40"/>
      <c r="B158" s="41"/>
      <c r="C158" s="42"/>
      <c r="D158" s="211" t="s">
        <v>129</v>
      </c>
      <c r="E158" s="42"/>
      <c r="F158" s="212" t="s">
        <v>287</v>
      </c>
      <c r="G158" s="42"/>
      <c r="H158" s="42"/>
      <c r="I158" s="213"/>
      <c r="J158" s="42"/>
      <c r="K158" s="42"/>
      <c r="L158" s="46"/>
      <c r="M158" s="214"/>
      <c r="N158" s="21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129</v>
      </c>
      <c r="AU158" s="19" t="s">
        <v>84</v>
      </c>
    </row>
    <row r="159" s="2" customFormat="1" ht="16.5" customHeight="1">
      <c r="A159" s="40"/>
      <c r="B159" s="41"/>
      <c r="C159" s="230" t="s">
        <v>289</v>
      </c>
      <c r="D159" s="230" t="s">
        <v>153</v>
      </c>
      <c r="E159" s="231" t="s">
        <v>290</v>
      </c>
      <c r="F159" s="232" t="s">
        <v>291</v>
      </c>
      <c r="G159" s="233" t="s">
        <v>167</v>
      </c>
      <c r="H159" s="234">
        <v>15</v>
      </c>
      <c r="I159" s="235"/>
      <c r="J159" s="236">
        <f>ROUND(I159*H159,2)</f>
        <v>0</v>
      </c>
      <c r="K159" s="232" t="s">
        <v>19</v>
      </c>
      <c r="L159" s="237"/>
      <c r="M159" s="238" t="s">
        <v>19</v>
      </c>
      <c r="N159" s="239" t="s">
        <v>45</v>
      </c>
      <c r="O159" s="86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09" t="s">
        <v>157</v>
      </c>
      <c r="AT159" s="209" t="s">
        <v>153</v>
      </c>
      <c r="AU159" s="209" t="s">
        <v>84</v>
      </c>
      <c r="AY159" s="19" t="s">
        <v>121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9" t="s">
        <v>82</v>
      </c>
      <c r="BK159" s="210">
        <f>ROUND(I159*H159,2)</f>
        <v>0</v>
      </c>
      <c r="BL159" s="19" t="s">
        <v>149</v>
      </c>
      <c r="BM159" s="209" t="s">
        <v>292</v>
      </c>
    </row>
    <row r="160" s="2" customFormat="1">
      <c r="A160" s="40"/>
      <c r="B160" s="41"/>
      <c r="C160" s="42"/>
      <c r="D160" s="211" t="s">
        <v>129</v>
      </c>
      <c r="E160" s="42"/>
      <c r="F160" s="212" t="s">
        <v>291</v>
      </c>
      <c r="G160" s="42"/>
      <c r="H160" s="42"/>
      <c r="I160" s="213"/>
      <c r="J160" s="42"/>
      <c r="K160" s="42"/>
      <c r="L160" s="46"/>
      <c r="M160" s="214"/>
      <c r="N160" s="21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129</v>
      </c>
      <c r="AU160" s="19" t="s">
        <v>84</v>
      </c>
    </row>
    <row r="161" s="2" customFormat="1" ht="16.5" customHeight="1">
      <c r="A161" s="40"/>
      <c r="B161" s="41"/>
      <c r="C161" s="198" t="s">
        <v>293</v>
      </c>
      <c r="D161" s="198" t="s">
        <v>122</v>
      </c>
      <c r="E161" s="199" t="s">
        <v>294</v>
      </c>
      <c r="F161" s="200" t="s">
        <v>295</v>
      </c>
      <c r="G161" s="201" t="s">
        <v>167</v>
      </c>
      <c r="H161" s="202">
        <v>372</v>
      </c>
      <c r="I161" s="203"/>
      <c r="J161" s="204">
        <f>ROUND(I161*H161,2)</f>
        <v>0</v>
      </c>
      <c r="K161" s="200" t="s">
        <v>126</v>
      </c>
      <c r="L161" s="46"/>
      <c r="M161" s="205" t="s">
        <v>19</v>
      </c>
      <c r="N161" s="206" t="s">
        <v>45</v>
      </c>
      <c r="O161" s="86"/>
      <c r="P161" s="207">
        <f>O161*H161</f>
        <v>0</v>
      </c>
      <c r="Q161" s="207">
        <v>5.0000000000000002E-05</v>
      </c>
      <c r="R161" s="207">
        <f>Q161*H161</f>
        <v>0.018600000000000002</v>
      </c>
      <c r="S161" s="207">
        <v>0</v>
      </c>
      <c r="T161" s="20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09" t="s">
        <v>149</v>
      </c>
      <c r="AT161" s="209" t="s">
        <v>122</v>
      </c>
      <c r="AU161" s="209" t="s">
        <v>84</v>
      </c>
      <c r="AY161" s="19" t="s">
        <v>121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82</v>
      </c>
      <c r="BK161" s="210">
        <f>ROUND(I161*H161,2)</f>
        <v>0</v>
      </c>
      <c r="BL161" s="19" t="s">
        <v>149</v>
      </c>
      <c r="BM161" s="209" t="s">
        <v>296</v>
      </c>
    </row>
    <row r="162" s="2" customFormat="1">
      <c r="A162" s="40"/>
      <c r="B162" s="41"/>
      <c r="C162" s="42"/>
      <c r="D162" s="211" t="s">
        <v>129</v>
      </c>
      <c r="E162" s="42"/>
      <c r="F162" s="212" t="s">
        <v>297</v>
      </c>
      <c r="G162" s="42"/>
      <c r="H162" s="42"/>
      <c r="I162" s="213"/>
      <c r="J162" s="42"/>
      <c r="K162" s="42"/>
      <c r="L162" s="46"/>
      <c r="M162" s="214"/>
      <c r="N162" s="21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129</v>
      </c>
      <c r="AU162" s="19" t="s">
        <v>84</v>
      </c>
    </row>
    <row r="163" s="2" customFormat="1">
      <c r="A163" s="40"/>
      <c r="B163" s="41"/>
      <c r="C163" s="42"/>
      <c r="D163" s="216" t="s">
        <v>131</v>
      </c>
      <c r="E163" s="42"/>
      <c r="F163" s="217" t="s">
        <v>298</v>
      </c>
      <c r="G163" s="42"/>
      <c r="H163" s="42"/>
      <c r="I163" s="213"/>
      <c r="J163" s="42"/>
      <c r="K163" s="42"/>
      <c r="L163" s="46"/>
      <c r="M163" s="214"/>
      <c r="N163" s="21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131</v>
      </c>
      <c r="AU163" s="19" t="s">
        <v>84</v>
      </c>
    </row>
    <row r="164" s="2" customFormat="1" ht="16.5" customHeight="1">
      <c r="A164" s="40"/>
      <c r="B164" s="41"/>
      <c r="C164" s="230" t="s">
        <v>299</v>
      </c>
      <c r="D164" s="230" t="s">
        <v>153</v>
      </c>
      <c r="E164" s="231" t="s">
        <v>300</v>
      </c>
      <c r="F164" s="232" t="s">
        <v>301</v>
      </c>
      <c r="G164" s="233" t="s">
        <v>167</v>
      </c>
      <c r="H164" s="234">
        <v>372</v>
      </c>
      <c r="I164" s="235"/>
      <c r="J164" s="236">
        <f>ROUND(I164*H164,2)</f>
        <v>0</v>
      </c>
      <c r="K164" s="232" t="s">
        <v>126</v>
      </c>
      <c r="L164" s="237"/>
      <c r="M164" s="238" t="s">
        <v>19</v>
      </c>
      <c r="N164" s="239" t="s">
        <v>45</v>
      </c>
      <c r="O164" s="86"/>
      <c r="P164" s="207">
        <f>O164*H164</f>
        <v>0</v>
      </c>
      <c r="Q164" s="207">
        <v>0.0047200000000000002</v>
      </c>
      <c r="R164" s="207">
        <f>Q164*H164</f>
        <v>1.7558400000000001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157</v>
      </c>
      <c r="AT164" s="209" t="s">
        <v>153</v>
      </c>
      <c r="AU164" s="209" t="s">
        <v>84</v>
      </c>
      <c r="AY164" s="19" t="s">
        <v>121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82</v>
      </c>
      <c r="BK164" s="210">
        <f>ROUND(I164*H164,2)</f>
        <v>0</v>
      </c>
      <c r="BL164" s="19" t="s">
        <v>149</v>
      </c>
      <c r="BM164" s="209" t="s">
        <v>302</v>
      </c>
    </row>
    <row r="165" s="2" customFormat="1">
      <c r="A165" s="40"/>
      <c r="B165" s="41"/>
      <c r="C165" s="42"/>
      <c r="D165" s="211" t="s">
        <v>129</v>
      </c>
      <c r="E165" s="42"/>
      <c r="F165" s="212" t="s">
        <v>301</v>
      </c>
      <c r="G165" s="42"/>
      <c r="H165" s="42"/>
      <c r="I165" s="213"/>
      <c r="J165" s="42"/>
      <c r="K165" s="42"/>
      <c r="L165" s="46"/>
      <c r="M165" s="214"/>
      <c r="N165" s="21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129</v>
      </c>
      <c r="AU165" s="19" t="s">
        <v>84</v>
      </c>
    </row>
    <row r="166" s="2" customFormat="1" ht="16.5" customHeight="1">
      <c r="A166" s="40"/>
      <c r="B166" s="41"/>
      <c r="C166" s="198" t="s">
        <v>303</v>
      </c>
      <c r="D166" s="198" t="s">
        <v>122</v>
      </c>
      <c r="E166" s="199" t="s">
        <v>304</v>
      </c>
      <c r="F166" s="200" t="s">
        <v>305</v>
      </c>
      <c r="G166" s="201" t="s">
        <v>167</v>
      </c>
      <c r="H166" s="202">
        <v>30</v>
      </c>
      <c r="I166" s="203"/>
      <c r="J166" s="204">
        <f>ROUND(I166*H166,2)</f>
        <v>0</v>
      </c>
      <c r="K166" s="200" t="s">
        <v>126</v>
      </c>
      <c r="L166" s="46"/>
      <c r="M166" s="205" t="s">
        <v>19</v>
      </c>
      <c r="N166" s="206" t="s">
        <v>45</v>
      </c>
      <c r="O166" s="86"/>
      <c r="P166" s="207">
        <f>O166*H166</f>
        <v>0</v>
      </c>
      <c r="Q166" s="207">
        <v>5.0000000000000002E-05</v>
      </c>
      <c r="R166" s="207">
        <f>Q166*H166</f>
        <v>0.0015</v>
      </c>
      <c r="S166" s="207">
        <v>0</v>
      </c>
      <c r="T166" s="20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09" t="s">
        <v>149</v>
      </c>
      <c r="AT166" s="209" t="s">
        <v>122</v>
      </c>
      <c r="AU166" s="209" t="s">
        <v>84</v>
      </c>
      <c r="AY166" s="19" t="s">
        <v>121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9" t="s">
        <v>82</v>
      </c>
      <c r="BK166" s="210">
        <f>ROUND(I166*H166,2)</f>
        <v>0</v>
      </c>
      <c r="BL166" s="19" t="s">
        <v>149</v>
      </c>
      <c r="BM166" s="209" t="s">
        <v>306</v>
      </c>
    </row>
    <row r="167" s="2" customFormat="1">
      <c r="A167" s="40"/>
      <c r="B167" s="41"/>
      <c r="C167" s="42"/>
      <c r="D167" s="211" t="s">
        <v>129</v>
      </c>
      <c r="E167" s="42"/>
      <c r="F167" s="212" t="s">
        <v>307</v>
      </c>
      <c r="G167" s="42"/>
      <c r="H167" s="42"/>
      <c r="I167" s="213"/>
      <c r="J167" s="42"/>
      <c r="K167" s="42"/>
      <c r="L167" s="46"/>
      <c r="M167" s="214"/>
      <c r="N167" s="21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129</v>
      </c>
      <c r="AU167" s="19" t="s">
        <v>84</v>
      </c>
    </row>
    <row r="168" s="2" customFormat="1">
      <c r="A168" s="40"/>
      <c r="B168" s="41"/>
      <c r="C168" s="42"/>
      <c r="D168" s="216" t="s">
        <v>131</v>
      </c>
      <c r="E168" s="42"/>
      <c r="F168" s="217" t="s">
        <v>308</v>
      </c>
      <c r="G168" s="42"/>
      <c r="H168" s="42"/>
      <c r="I168" s="213"/>
      <c r="J168" s="42"/>
      <c r="K168" s="42"/>
      <c r="L168" s="46"/>
      <c r="M168" s="214"/>
      <c r="N168" s="21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131</v>
      </c>
      <c r="AU168" s="19" t="s">
        <v>84</v>
      </c>
    </row>
    <row r="169" s="2" customFormat="1" ht="16.5" customHeight="1">
      <c r="A169" s="40"/>
      <c r="B169" s="41"/>
      <c r="C169" s="230" t="s">
        <v>309</v>
      </c>
      <c r="D169" s="230" t="s">
        <v>153</v>
      </c>
      <c r="E169" s="231" t="s">
        <v>300</v>
      </c>
      <c r="F169" s="232" t="s">
        <v>301</v>
      </c>
      <c r="G169" s="233" t="s">
        <v>167</v>
      </c>
      <c r="H169" s="234">
        <v>90</v>
      </c>
      <c r="I169" s="235"/>
      <c r="J169" s="236">
        <f>ROUND(I169*H169,2)</f>
        <v>0</v>
      </c>
      <c r="K169" s="232" t="s">
        <v>126</v>
      </c>
      <c r="L169" s="237"/>
      <c r="M169" s="238" t="s">
        <v>19</v>
      </c>
      <c r="N169" s="239" t="s">
        <v>45</v>
      </c>
      <c r="O169" s="86"/>
      <c r="P169" s="207">
        <f>O169*H169</f>
        <v>0</v>
      </c>
      <c r="Q169" s="207">
        <v>0.0047200000000000002</v>
      </c>
      <c r="R169" s="207">
        <f>Q169*H169</f>
        <v>0.42480000000000001</v>
      </c>
      <c r="S169" s="207">
        <v>0</v>
      </c>
      <c r="T169" s="20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09" t="s">
        <v>157</v>
      </c>
      <c r="AT169" s="209" t="s">
        <v>153</v>
      </c>
      <c r="AU169" s="209" t="s">
        <v>84</v>
      </c>
      <c r="AY169" s="19" t="s">
        <v>121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9" t="s">
        <v>82</v>
      </c>
      <c r="BK169" s="210">
        <f>ROUND(I169*H169,2)</f>
        <v>0</v>
      </c>
      <c r="BL169" s="19" t="s">
        <v>149</v>
      </c>
      <c r="BM169" s="209" t="s">
        <v>310</v>
      </c>
    </row>
    <row r="170" s="2" customFormat="1">
      <c r="A170" s="40"/>
      <c r="B170" s="41"/>
      <c r="C170" s="42"/>
      <c r="D170" s="211" t="s">
        <v>129</v>
      </c>
      <c r="E170" s="42"/>
      <c r="F170" s="212" t="s">
        <v>301</v>
      </c>
      <c r="G170" s="42"/>
      <c r="H170" s="42"/>
      <c r="I170" s="213"/>
      <c r="J170" s="42"/>
      <c r="K170" s="42"/>
      <c r="L170" s="46"/>
      <c r="M170" s="214"/>
      <c r="N170" s="21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129</v>
      </c>
      <c r="AU170" s="19" t="s">
        <v>84</v>
      </c>
    </row>
    <row r="171" s="13" customFormat="1">
      <c r="A171" s="13"/>
      <c r="B171" s="240"/>
      <c r="C171" s="241"/>
      <c r="D171" s="211" t="s">
        <v>171</v>
      </c>
      <c r="E171" s="241"/>
      <c r="F171" s="243" t="s">
        <v>311</v>
      </c>
      <c r="G171" s="241"/>
      <c r="H171" s="244">
        <v>90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171</v>
      </c>
      <c r="AU171" s="250" t="s">
        <v>84</v>
      </c>
      <c r="AV171" s="13" t="s">
        <v>84</v>
      </c>
      <c r="AW171" s="13" t="s">
        <v>4</v>
      </c>
      <c r="AX171" s="13" t="s">
        <v>82</v>
      </c>
      <c r="AY171" s="250" t="s">
        <v>121</v>
      </c>
    </row>
    <row r="172" s="2" customFormat="1" ht="16.5" customHeight="1">
      <c r="A172" s="40"/>
      <c r="B172" s="41"/>
      <c r="C172" s="230" t="s">
        <v>312</v>
      </c>
      <c r="D172" s="230" t="s">
        <v>153</v>
      </c>
      <c r="E172" s="231" t="s">
        <v>313</v>
      </c>
      <c r="F172" s="232" t="s">
        <v>314</v>
      </c>
      <c r="G172" s="233" t="s">
        <v>315</v>
      </c>
      <c r="H172" s="234">
        <v>45</v>
      </c>
      <c r="I172" s="235"/>
      <c r="J172" s="236">
        <f>ROUND(I172*H172,2)</f>
        <v>0</v>
      </c>
      <c r="K172" s="232" t="s">
        <v>126</v>
      </c>
      <c r="L172" s="237"/>
      <c r="M172" s="238" t="s">
        <v>19</v>
      </c>
      <c r="N172" s="239" t="s">
        <v>45</v>
      </c>
      <c r="O172" s="86"/>
      <c r="P172" s="207">
        <f>O172*H172</f>
        <v>0</v>
      </c>
      <c r="Q172" s="207">
        <v>0.0038</v>
      </c>
      <c r="R172" s="207">
        <f>Q172*H172</f>
        <v>0.17100000000000001</v>
      </c>
      <c r="S172" s="207">
        <v>0</v>
      </c>
      <c r="T172" s="20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09" t="s">
        <v>157</v>
      </c>
      <c r="AT172" s="209" t="s">
        <v>153</v>
      </c>
      <c r="AU172" s="209" t="s">
        <v>84</v>
      </c>
      <c r="AY172" s="19" t="s">
        <v>121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9" t="s">
        <v>82</v>
      </c>
      <c r="BK172" s="210">
        <f>ROUND(I172*H172,2)</f>
        <v>0</v>
      </c>
      <c r="BL172" s="19" t="s">
        <v>149</v>
      </c>
      <c r="BM172" s="209" t="s">
        <v>316</v>
      </c>
    </row>
    <row r="173" s="2" customFormat="1">
      <c r="A173" s="40"/>
      <c r="B173" s="41"/>
      <c r="C173" s="42"/>
      <c r="D173" s="211" t="s">
        <v>129</v>
      </c>
      <c r="E173" s="42"/>
      <c r="F173" s="212" t="s">
        <v>314</v>
      </c>
      <c r="G173" s="42"/>
      <c r="H173" s="42"/>
      <c r="I173" s="213"/>
      <c r="J173" s="42"/>
      <c r="K173" s="42"/>
      <c r="L173" s="46"/>
      <c r="M173" s="214"/>
      <c r="N173" s="21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129</v>
      </c>
      <c r="AU173" s="19" t="s">
        <v>84</v>
      </c>
    </row>
    <row r="174" s="13" customFormat="1">
      <c r="A174" s="13"/>
      <c r="B174" s="240"/>
      <c r="C174" s="241"/>
      <c r="D174" s="211" t="s">
        <v>171</v>
      </c>
      <c r="E174" s="242" t="s">
        <v>19</v>
      </c>
      <c r="F174" s="243" t="s">
        <v>317</v>
      </c>
      <c r="G174" s="241"/>
      <c r="H174" s="244">
        <v>45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171</v>
      </c>
      <c r="AU174" s="250" t="s">
        <v>84</v>
      </c>
      <c r="AV174" s="13" t="s">
        <v>84</v>
      </c>
      <c r="AW174" s="13" t="s">
        <v>35</v>
      </c>
      <c r="AX174" s="13" t="s">
        <v>82</v>
      </c>
      <c r="AY174" s="250" t="s">
        <v>121</v>
      </c>
    </row>
    <row r="175" s="2" customFormat="1">
      <c r="A175" s="40"/>
      <c r="B175" s="41"/>
      <c r="C175" s="198" t="s">
        <v>318</v>
      </c>
      <c r="D175" s="198" t="s">
        <v>122</v>
      </c>
      <c r="E175" s="199" t="s">
        <v>319</v>
      </c>
      <c r="F175" s="200" t="s">
        <v>320</v>
      </c>
      <c r="G175" s="201" t="s">
        <v>321</v>
      </c>
      <c r="H175" s="202">
        <v>20.600000000000001</v>
      </c>
      <c r="I175" s="203"/>
      <c r="J175" s="204">
        <f>ROUND(I175*H175,2)</f>
        <v>0</v>
      </c>
      <c r="K175" s="200" t="s">
        <v>126</v>
      </c>
      <c r="L175" s="46"/>
      <c r="M175" s="205" t="s">
        <v>19</v>
      </c>
      <c r="N175" s="206" t="s">
        <v>45</v>
      </c>
      <c r="O175" s="86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09" t="s">
        <v>149</v>
      </c>
      <c r="AT175" s="209" t="s">
        <v>122</v>
      </c>
      <c r="AU175" s="209" t="s">
        <v>84</v>
      </c>
      <c r="AY175" s="19" t="s">
        <v>121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9" t="s">
        <v>82</v>
      </c>
      <c r="BK175" s="210">
        <f>ROUND(I175*H175,2)</f>
        <v>0</v>
      </c>
      <c r="BL175" s="19" t="s">
        <v>149</v>
      </c>
      <c r="BM175" s="209" t="s">
        <v>322</v>
      </c>
    </row>
    <row r="176" s="2" customFormat="1">
      <c r="A176" s="40"/>
      <c r="B176" s="41"/>
      <c r="C176" s="42"/>
      <c r="D176" s="211" t="s">
        <v>129</v>
      </c>
      <c r="E176" s="42"/>
      <c r="F176" s="212" t="s">
        <v>323</v>
      </c>
      <c r="G176" s="42"/>
      <c r="H176" s="42"/>
      <c r="I176" s="213"/>
      <c r="J176" s="42"/>
      <c r="K176" s="42"/>
      <c r="L176" s="46"/>
      <c r="M176" s="214"/>
      <c r="N176" s="21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129</v>
      </c>
      <c r="AU176" s="19" t="s">
        <v>84</v>
      </c>
    </row>
    <row r="177" s="2" customFormat="1">
      <c r="A177" s="40"/>
      <c r="B177" s="41"/>
      <c r="C177" s="42"/>
      <c r="D177" s="216" t="s">
        <v>131</v>
      </c>
      <c r="E177" s="42"/>
      <c r="F177" s="217" t="s">
        <v>324</v>
      </c>
      <c r="G177" s="42"/>
      <c r="H177" s="42"/>
      <c r="I177" s="213"/>
      <c r="J177" s="42"/>
      <c r="K177" s="42"/>
      <c r="L177" s="46"/>
      <c r="M177" s="214"/>
      <c r="N177" s="21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131</v>
      </c>
      <c r="AU177" s="19" t="s">
        <v>84</v>
      </c>
    </row>
    <row r="178" s="13" customFormat="1">
      <c r="A178" s="13"/>
      <c r="B178" s="240"/>
      <c r="C178" s="241"/>
      <c r="D178" s="211" t="s">
        <v>171</v>
      </c>
      <c r="E178" s="242" t="s">
        <v>19</v>
      </c>
      <c r="F178" s="243" t="s">
        <v>216</v>
      </c>
      <c r="G178" s="241"/>
      <c r="H178" s="244">
        <v>1658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171</v>
      </c>
      <c r="AU178" s="250" t="s">
        <v>84</v>
      </c>
      <c r="AV178" s="13" t="s">
        <v>84</v>
      </c>
      <c r="AW178" s="13" t="s">
        <v>35</v>
      </c>
      <c r="AX178" s="13" t="s">
        <v>74</v>
      </c>
      <c r="AY178" s="250" t="s">
        <v>121</v>
      </c>
    </row>
    <row r="179" s="13" customFormat="1">
      <c r="A179" s="13"/>
      <c r="B179" s="240"/>
      <c r="C179" s="241"/>
      <c r="D179" s="211" t="s">
        <v>171</v>
      </c>
      <c r="E179" s="242" t="s">
        <v>19</v>
      </c>
      <c r="F179" s="243" t="s">
        <v>172</v>
      </c>
      <c r="G179" s="241"/>
      <c r="H179" s="244">
        <v>372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171</v>
      </c>
      <c r="AU179" s="250" t="s">
        <v>84</v>
      </c>
      <c r="AV179" s="13" t="s">
        <v>84</v>
      </c>
      <c r="AW179" s="13" t="s">
        <v>35</v>
      </c>
      <c r="AX179" s="13" t="s">
        <v>74</v>
      </c>
      <c r="AY179" s="250" t="s">
        <v>121</v>
      </c>
    </row>
    <row r="180" s="13" customFormat="1">
      <c r="A180" s="13"/>
      <c r="B180" s="240"/>
      <c r="C180" s="241"/>
      <c r="D180" s="211" t="s">
        <v>171</v>
      </c>
      <c r="E180" s="242" t="s">
        <v>19</v>
      </c>
      <c r="F180" s="243" t="s">
        <v>284</v>
      </c>
      <c r="G180" s="241"/>
      <c r="H180" s="244">
        <v>30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171</v>
      </c>
      <c r="AU180" s="250" t="s">
        <v>84</v>
      </c>
      <c r="AV180" s="13" t="s">
        <v>84</v>
      </c>
      <c r="AW180" s="13" t="s">
        <v>35</v>
      </c>
      <c r="AX180" s="13" t="s">
        <v>74</v>
      </c>
      <c r="AY180" s="250" t="s">
        <v>121</v>
      </c>
    </row>
    <row r="181" s="14" customFormat="1">
      <c r="A181" s="14"/>
      <c r="B181" s="251"/>
      <c r="C181" s="252"/>
      <c r="D181" s="211" t="s">
        <v>171</v>
      </c>
      <c r="E181" s="253" t="s">
        <v>19</v>
      </c>
      <c r="F181" s="254" t="s">
        <v>325</v>
      </c>
      <c r="G181" s="252"/>
      <c r="H181" s="255">
        <v>2060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171</v>
      </c>
      <c r="AU181" s="261" t="s">
        <v>84</v>
      </c>
      <c r="AV181" s="14" t="s">
        <v>160</v>
      </c>
      <c r="AW181" s="14" t="s">
        <v>35</v>
      </c>
      <c r="AX181" s="14" t="s">
        <v>74</v>
      </c>
      <c r="AY181" s="261" t="s">
        <v>121</v>
      </c>
    </row>
    <row r="182" s="13" customFormat="1">
      <c r="A182" s="13"/>
      <c r="B182" s="240"/>
      <c r="C182" s="241"/>
      <c r="D182" s="211" t="s">
        <v>171</v>
      </c>
      <c r="E182" s="242" t="s">
        <v>19</v>
      </c>
      <c r="F182" s="243" t="s">
        <v>326</v>
      </c>
      <c r="G182" s="241"/>
      <c r="H182" s="244">
        <v>20.600000000000001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171</v>
      </c>
      <c r="AU182" s="250" t="s">
        <v>84</v>
      </c>
      <c r="AV182" s="13" t="s">
        <v>84</v>
      </c>
      <c r="AW182" s="13" t="s">
        <v>35</v>
      </c>
      <c r="AX182" s="13" t="s">
        <v>82</v>
      </c>
      <c r="AY182" s="250" t="s">
        <v>121</v>
      </c>
    </row>
    <row r="183" s="2" customFormat="1" ht="16.5" customHeight="1">
      <c r="A183" s="40"/>
      <c r="B183" s="41"/>
      <c r="C183" s="230" t="s">
        <v>327</v>
      </c>
      <c r="D183" s="230" t="s">
        <v>153</v>
      </c>
      <c r="E183" s="231" t="s">
        <v>328</v>
      </c>
      <c r="F183" s="232" t="s">
        <v>329</v>
      </c>
      <c r="G183" s="233" t="s">
        <v>156</v>
      </c>
      <c r="H183" s="234">
        <v>18.539999999999999</v>
      </c>
      <c r="I183" s="235"/>
      <c r="J183" s="236">
        <f>ROUND(I183*H183,2)</f>
        <v>0</v>
      </c>
      <c r="K183" s="232" t="s">
        <v>19</v>
      </c>
      <c r="L183" s="237"/>
      <c r="M183" s="238" t="s">
        <v>19</v>
      </c>
      <c r="N183" s="239" t="s">
        <v>45</v>
      </c>
      <c r="O183" s="86"/>
      <c r="P183" s="207">
        <f>O183*H183</f>
        <v>0</v>
      </c>
      <c r="Q183" s="207">
        <v>0.001</v>
      </c>
      <c r="R183" s="207">
        <f>Q183*H183</f>
        <v>0.018540000000000001</v>
      </c>
      <c r="S183" s="207">
        <v>0</v>
      </c>
      <c r="T183" s="20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09" t="s">
        <v>157</v>
      </c>
      <c r="AT183" s="209" t="s">
        <v>153</v>
      </c>
      <c r="AU183" s="209" t="s">
        <v>84</v>
      </c>
      <c r="AY183" s="19" t="s">
        <v>121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9" t="s">
        <v>82</v>
      </c>
      <c r="BK183" s="210">
        <f>ROUND(I183*H183,2)</f>
        <v>0</v>
      </c>
      <c r="BL183" s="19" t="s">
        <v>149</v>
      </c>
      <c r="BM183" s="209" t="s">
        <v>330</v>
      </c>
    </row>
    <row r="184" s="2" customFormat="1">
      <c r="A184" s="40"/>
      <c r="B184" s="41"/>
      <c r="C184" s="42"/>
      <c r="D184" s="211" t="s">
        <v>129</v>
      </c>
      <c r="E184" s="42"/>
      <c r="F184" s="212" t="s">
        <v>329</v>
      </c>
      <c r="G184" s="42"/>
      <c r="H184" s="42"/>
      <c r="I184" s="213"/>
      <c r="J184" s="42"/>
      <c r="K184" s="42"/>
      <c r="L184" s="46"/>
      <c r="M184" s="214"/>
      <c r="N184" s="21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129</v>
      </c>
      <c r="AU184" s="19" t="s">
        <v>84</v>
      </c>
    </row>
    <row r="185" s="13" customFormat="1">
      <c r="A185" s="13"/>
      <c r="B185" s="240"/>
      <c r="C185" s="241"/>
      <c r="D185" s="211" t="s">
        <v>171</v>
      </c>
      <c r="E185" s="241"/>
      <c r="F185" s="243" t="s">
        <v>331</v>
      </c>
      <c r="G185" s="241"/>
      <c r="H185" s="244">
        <v>18.539999999999999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171</v>
      </c>
      <c r="AU185" s="250" t="s">
        <v>84</v>
      </c>
      <c r="AV185" s="13" t="s">
        <v>84</v>
      </c>
      <c r="AW185" s="13" t="s">
        <v>4</v>
      </c>
      <c r="AX185" s="13" t="s">
        <v>82</v>
      </c>
      <c r="AY185" s="250" t="s">
        <v>121</v>
      </c>
    </row>
    <row r="186" s="2" customFormat="1" ht="16.5" customHeight="1">
      <c r="A186" s="40"/>
      <c r="B186" s="41"/>
      <c r="C186" s="198" t="s">
        <v>332</v>
      </c>
      <c r="D186" s="198" t="s">
        <v>122</v>
      </c>
      <c r="E186" s="199" t="s">
        <v>333</v>
      </c>
      <c r="F186" s="200" t="s">
        <v>334</v>
      </c>
      <c r="G186" s="201" t="s">
        <v>335</v>
      </c>
      <c r="H186" s="202">
        <v>0.0060000000000000001</v>
      </c>
      <c r="I186" s="203"/>
      <c r="J186" s="204">
        <f>ROUND(I186*H186,2)</f>
        <v>0</v>
      </c>
      <c r="K186" s="200" t="s">
        <v>126</v>
      </c>
      <c r="L186" s="46"/>
      <c r="M186" s="205" t="s">
        <v>19</v>
      </c>
      <c r="N186" s="206" t="s">
        <v>45</v>
      </c>
      <c r="O186" s="86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09" t="s">
        <v>149</v>
      </c>
      <c r="AT186" s="209" t="s">
        <v>122</v>
      </c>
      <c r="AU186" s="209" t="s">
        <v>84</v>
      </c>
      <c r="AY186" s="19" t="s">
        <v>121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9" t="s">
        <v>82</v>
      </c>
      <c r="BK186" s="210">
        <f>ROUND(I186*H186,2)</f>
        <v>0</v>
      </c>
      <c r="BL186" s="19" t="s">
        <v>149</v>
      </c>
      <c r="BM186" s="209" t="s">
        <v>336</v>
      </c>
    </row>
    <row r="187" s="2" customFormat="1">
      <c r="A187" s="40"/>
      <c r="B187" s="41"/>
      <c r="C187" s="42"/>
      <c r="D187" s="211" t="s">
        <v>129</v>
      </c>
      <c r="E187" s="42"/>
      <c r="F187" s="212" t="s">
        <v>337</v>
      </c>
      <c r="G187" s="42"/>
      <c r="H187" s="42"/>
      <c r="I187" s="213"/>
      <c r="J187" s="42"/>
      <c r="K187" s="42"/>
      <c r="L187" s="46"/>
      <c r="M187" s="214"/>
      <c r="N187" s="21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129</v>
      </c>
      <c r="AU187" s="19" t="s">
        <v>84</v>
      </c>
    </row>
    <row r="188" s="2" customFormat="1">
      <c r="A188" s="40"/>
      <c r="B188" s="41"/>
      <c r="C188" s="42"/>
      <c r="D188" s="216" t="s">
        <v>131</v>
      </c>
      <c r="E188" s="42"/>
      <c r="F188" s="217" t="s">
        <v>338</v>
      </c>
      <c r="G188" s="42"/>
      <c r="H188" s="42"/>
      <c r="I188" s="213"/>
      <c r="J188" s="42"/>
      <c r="K188" s="42"/>
      <c r="L188" s="46"/>
      <c r="M188" s="214"/>
      <c r="N188" s="21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131</v>
      </c>
      <c r="AU188" s="19" t="s">
        <v>84</v>
      </c>
    </row>
    <row r="189" s="13" customFormat="1">
      <c r="A189" s="13"/>
      <c r="B189" s="240"/>
      <c r="C189" s="241"/>
      <c r="D189" s="211" t="s">
        <v>171</v>
      </c>
      <c r="E189" s="242" t="s">
        <v>19</v>
      </c>
      <c r="F189" s="243" t="s">
        <v>339</v>
      </c>
      <c r="G189" s="241"/>
      <c r="H189" s="244">
        <v>0.0060000000000000001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171</v>
      </c>
      <c r="AU189" s="250" t="s">
        <v>84</v>
      </c>
      <c r="AV189" s="13" t="s">
        <v>84</v>
      </c>
      <c r="AW189" s="13" t="s">
        <v>35</v>
      </c>
      <c r="AX189" s="13" t="s">
        <v>82</v>
      </c>
      <c r="AY189" s="250" t="s">
        <v>121</v>
      </c>
    </row>
    <row r="190" s="2" customFormat="1" ht="16.5" customHeight="1">
      <c r="A190" s="40"/>
      <c r="B190" s="41"/>
      <c r="C190" s="230" t="s">
        <v>340</v>
      </c>
      <c r="D190" s="230" t="s">
        <v>153</v>
      </c>
      <c r="E190" s="231" t="s">
        <v>341</v>
      </c>
      <c r="F190" s="232" t="s">
        <v>342</v>
      </c>
      <c r="G190" s="233" t="s">
        <v>156</v>
      </c>
      <c r="H190" s="234">
        <v>6</v>
      </c>
      <c r="I190" s="235"/>
      <c r="J190" s="236">
        <f>ROUND(I190*H190,2)</f>
        <v>0</v>
      </c>
      <c r="K190" s="232" t="s">
        <v>19</v>
      </c>
      <c r="L190" s="237"/>
      <c r="M190" s="238" t="s">
        <v>19</v>
      </c>
      <c r="N190" s="239" t="s">
        <v>45</v>
      </c>
      <c r="O190" s="86"/>
      <c r="P190" s="207">
        <f>O190*H190</f>
        <v>0</v>
      </c>
      <c r="Q190" s="207">
        <v>0.001</v>
      </c>
      <c r="R190" s="207">
        <f>Q190*H190</f>
        <v>0.0060000000000000001</v>
      </c>
      <c r="S190" s="207">
        <v>0</v>
      </c>
      <c r="T190" s="20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09" t="s">
        <v>157</v>
      </c>
      <c r="AT190" s="209" t="s">
        <v>153</v>
      </c>
      <c r="AU190" s="209" t="s">
        <v>84</v>
      </c>
      <c r="AY190" s="19" t="s">
        <v>121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9" t="s">
        <v>82</v>
      </c>
      <c r="BK190" s="210">
        <f>ROUND(I190*H190,2)</f>
        <v>0</v>
      </c>
      <c r="BL190" s="19" t="s">
        <v>149</v>
      </c>
      <c r="BM190" s="209" t="s">
        <v>343</v>
      </c>
    </row>
    <row r="191" s="2" customFormat="1">
      <c r="A191" s="40"/>
      <c r="B191" s="41"/>
      <c r="C191" s="42"/>
      <c r="D191" s="211" t="s">
        <v>129</v>
      </c>
      <c r="E191" s="42"/>
      <c r="F191" s="212" t="s">
        <v>344</v>
      </c>
      <c r="G191" s="42"/>
      <c r="H191" s="42"/>
      <c r="I191" s="213"/>
      <c r="J191" s="42"/>
      <c r="K191" s="42"/>
      <c r="L191" s="46"/>
      <c r="M191" s="214"/>
      <c r="N191" s="21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129</v>
      </c>
      <c r="AU191" s="19" t="s">
        <v>84</v>
      </c>
    </row>
    <row r="192" s="11" customFormat="1" ht="22.8" customHeight="1">
      <c r="A192" s="11"/>
      <c r="B192" s="184"/>
      <c r="C192" s="185"/>
      <c r="D192" s="186" t="s">
        <v>73</v>
      </c>
      <c r="E192" s="228" t="s">
        <v>160</v>
      </c>
      <c r="F192" s="228" t="s">
        <v>345</v>
      </c>
      <c r="G192" s="185"/>
      <c r="H192" s="185"/>
      <c r="I192" s="188"/>
      <c r="J192" s="229">
        <f>BK192</f>
        <v>0</v>
      </c>
      <c r="K192" s="185"/>
      <c r="L192" s="190"/>
      <c r="M192" s="191"/>
      <c r="N192" s="192"/>
      <c r="O192" s="192"/>
      <c r="P192" s="193">
        <f>SUM(P193:P220)</f>
        <v>0</v>
      </c>
      <c r="Q192" s="192"/>
      <c r="R192" s="193">
        <f>SUM(R193:R220)</f>
        <v>13.048829999999999</v>
      </c>
      <c r="S192" s="192"/>
      <c r="T192" s="194">
        <f>SUM(T193:T220)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195" t="s">
        <v>82</v>
      </c>
      <c r="AT192" s="196" t="s">
        <v>73</v>
      </c>
      <c r="AU192" s="196" t="s">
        <v>82</v>
      </c>
      <c r="AY192" s="195" t="s">
        <v>121</v>
      </c>
      <c r="BK192" s="197">
        <f>SUM(BK193:BK220)</f>
        <v>0</v>
      </c>
    </row>
    <row r="193" s="2" customFormat="1" ht="16.5" customHeight="1">
      <c r="A193" s="40"/>
      <c r="B193" s="41"/>
      <c r="C193" s="198" t="s">
        <v>346</v>
      </c>
      <c r="D193" s="198" t="s">
        <v>122</v>
      </c>
      <c r="E193" s="199" t="s">
        <v>347</v>
      </c>
      <c r="F193" s="200" t="s">
        <v>348</v>
      </c>
      <c r="G193" s="201" t="s">
        <v>167</v>
      </c>
      <c r="H193" s="202">
        <v>15</v>
      </c>
      <c r="I193" s="203"/>
      <c r="J193" s="204">
        <f>ROUND(I193*H193,2)</f>
        <v>0</v>
      </c>
      <c r="K193" s="200" t="s">
        <v>126</v>
      </c>
      <c r="L193" s="46"/>
      <c r="M193" s="205" t="s">
        <v>19</v>
      </c>
      <c r="N193" s="206" t="s">
        <v>45</v>
      </c>
      <c r="O193" s="86"/>
      <c r="P193" s="207">
        <f>O193*H193</f>
        <v>0</v>
      </c>
      <c r="Q193" s="207">
        <v>0.00022000000000000001</v>
      </c>
      <c r="R193" s="207">
        <f>Q193*H193</f>
        <v>0.0033</v>
      </c>
      <c r="S193" s="207">
        <v>0</v>
      </c>
      <c r="T193" s="20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09" t="s">
        <v>149</v>
      </c>
      <c r="AT193" s="209" t="s">
        <v>122</v>
      </c>
      <c r="AU193" s="209" t="s">
        <v>84</v>
      </c>
      <c r="AY193" s="19" t="s">
        <v>121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9" t="s">
        <v>82</v>
      </c>
      <c r="BK193" s="210">
        <f>ROUND(I193*H193,2)</f>
        <v>0</v>
      </c>
      <c r="BL193" s="19" t="s">
        <v>149</v>
      </c>
      <c r="BM193" s="209" t="s">
        <v>349</v>
      </c>
    </row>
    <row r="194" s="2" customFormat="1">
      <c r="A194" s="40"/>
      <c r="B194" s="41"/>
      <c r="C194" s="42"/>
      <c r="D194" s="211" t="s">
        <v>129</v>
      </c>
      <c r="E194" s="42"/>
      <c r="F194" s="212" t="s">
        <v>350</v>
      </c>
      <c r="G194" s="42"/>
      <c r="H194" s="42"/>
      <c r="I194" s="213"/>
      <c r="J194" s="42"/>
      <c r="K194" s="42"/>
      <c r="L194" s="46"/>
      <c r="M194" s="214"/>
      <c r="N194" s="21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129</v>
      </c>
      <c r="AU194" s="19" t="s">
        <v>84</v>
      </c>
    </row>
    <row r="195" s="2" customFormat="1">
      <c r="A195" s="40"/>
      <c r="B195" s="41"/>
      <c r="C195" s="42"/>
      <c r="D195" s="216" t="s">
        <v>131</v>
      </c>
      <c r="E195" s="42"/>
      <c r="F195" s="217" t="s">
        <v>351</v>
      </c>
      <c r="G195" s="42"/>
      <c r="H195" s="42"/>
      <c r="I195" s="213"/>
      <c r="J195" s="42"/>
      <c r="K195" s="42"/>
      <c r="L195" s="46"/>
      <c r="M195" s="214"/>
      <c r="N195" s="21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131</v>
      </c>
      <c r="AU195" s="19" t="s">
        <v>84</v>
      </c>
    </row>
    <row r="196" s="13" customFormat="1">
      <c r="A196" s="13"/>
      <c r="B196" s="240"/>
      <c r="C196" s="241"/>
      <c r="D196" s="211" t="s">
        <v>171</v>
      </c>
      <c r="E196" s="242" t="s">
        <v>19</v>
      </c>
      <c r="F196" s="243" t="s">
        <v>352</v>
      </c>
      <c r="G196" s="241"/>
      <c r="H196" s="244">
        <v>15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171</v>
      </c>
      <c r="AU196" s="250" t="s">
        <v>84</v>
      </c>
      <c r="AV196" s="13" t="s">
        <v>84</v>
      </c>
      <c r="AW196" s="13" t="s">
        <v>35</v>
      </c>
      <c r="AX196" s="13" t="s">
        <v>82</v>
      </c>
      <c r="AY196" s="250" t="s">
        <v>121</v>
      </c>
    </row>
    <row r="197" s="2" customFormat="1" ht="16.5" customHeight="1">
      <c r="A197" s="40"/>
      <c r="B197" s="41"/>
      <c r="C197" s="230" t="s">
        <v>353</v>
      </c>
      <c r="D197" s="230" t="s">
        <v>153</v>
      </c>
      <c r="E197" s="231" t="s">
        <v>354</v>
      </c>
      <c r="F197" s="232" t="s">
        <v>355</v>
      </c>
      <c r="G197" s="233" t="s">
        <v>356</v>
      </c>
      <c r="H197" s="234">
        <v>0.94499999999999995</v>
      </c>
      <c r="I197" s="235"/>
      <c r="J197" s="236">
        <f>ROUND(I197*H197,2)</f>
        <v>0</v>
      </c>
      <c r="K197" s="232" t="s">
        <v>19</v>
      </c>
      <c r="L197" s="237"/>
      <c r="M197" s="238" t="s">
        <v>19</v>
      </c>
      <c r="N197" s="239" t="s">
        <v>45</v>
      </c>
      <c r="O197" s="86"/>
      <c r="P197" s="207">
        <f>O197*H197</f>
        <v>0</v>
      </c>
      <c r="Q197" s="207">
        <v>0.65000000000000002</v>
      </c>
      <c r="R197" s="207">
        <f>Q197*H197</f>
        <v>0.61424999999999996</v>
      </c>
      <c r="S197" s="207">
        <v>0</v>
      </c>
      <c r="T197" s="20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09" t="s">
        <v>157</v>
      </c>
      <c r="AT197" s="209" t="s">
        <v>153</v>
      </c>
      <c r="AU197" s="209" t="s">
        <v>84</v>
      </c>
      <c r="AY197" s="19" t="s">
        <v>121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9" t="s">
        <v>82</v>
      </c>
      <c r="BK197" s="210">
        <f>ROUND(I197*H197,2)</f>
        <v>0</v>
      </c>
      <c r="BL197" s="19" t="s">
        <v>149</v>
      </c>
      <c r="BM197" s="209" t="s">
        <v>357</v>
      </c>
    </row>
    <row r="198" s="2" customFormat="1">
      <c r="A198" s="40"/>
      <c r="B198" s="41"/>
      <c r="C198" s="42"/>
      <c r="D198" s="211" t="s">
        <v>129</v>
      </c>
      <c r="E198" s="42"/>
      <c r="F198" s="212" t="s">
        <v>358</v>
      </c>
      <c r="G198" s="42"/>
      <c r="H198" s="42"/>
      <c r="I198" s="213"/>
      <c r="J198" s="42"/>
      <c r="K198" s="42"/>
      <c r="L198" s="46"/>
      <c r="M198" s="214"/>
      <c r="N198" s="21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129</v>
      </c>
      <c r="AU198" s="19" t="s">
        <v>84</v>
      </c>
    </row>
    <row r="199" s="13" customFormat="1">
      <c r="A199" s="13"/>
      <c r="B199" s="240"/>
      <c r="C199" s="241"/>
      <c r="D199" s="211" t="s">
        <v>171</v>
      </c>
      <c r="E199" s="241"/>
      <c r="F199" s="243" t="s">
        <v>359</v>
      </c>
      <c r="G199" s="241"/>
      <c r="H199" s="244">
        <v>0.94499999999999995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171</v>
      </c>
      <c r="AU199" s="250" t="s">
        <v>84</v>
      </c>
      <c r="AV199" s="13" t="s">
        <v>84</v>
      </c>
      <c r="AW199" s="13" t="s">
        <v>4</v>
      </c>
      <c r="AX199" s="13" t="s">
        <v>82</v>
      </c>
      <c r="AY199" s="250" t="s">
        <v>121</v>
      </c>
    </row>
    <row r="200" s="2" customFormat="1" ht="16.5" customHeight="1">
      <c r="A200" s="40"/>
      <c r="B200" s="41"/>
      <c r="C200" s="198" t="s">
        <v>360</v>
      </c>
      <c r="D200" s="198" t="s">
        <v>122</v>
      </c>
      <c r="E200" s="199" t="s">
        <v>347</v>
      </c>
      <c r="F200" s="200" t="s">
        <v>348</v>
      </c>
      <c r="G200" s="201" t="s">
        <v>167</v>
      </c>
      <c r="H200" s="202">
        <v>254</v>
      </c>
      <c r="I200" s="203"/>
      <c r="J200" s="204">
        <f>ROUND(I200*H200,2)</f>
        <v>0</v>
      </c>
      <c r="K200" s="200" t="s">
        <v>126</v>
      </c>
      <c r="L200" s="46"/>
      <c r="M200" s="205" t="s">
        <v>19</v>
      </c>
      <c r="N200" s="206" t="s">
        <v>45</v>
      </c>
      <c r="O200" s="86"/>
      <c r="P200" s="207">
        <f>O200*H200</f>
        <v>0</v>
      </c>
      <c r="Q200" s="207">
        <v>0.00022000000000000001</v>
      </c>
      <c r="R200" s="207">
        <f>Q200*H200</f>
        <v>0.055879999999999999</v>
      </c>
      <c r="S200" s="207">
        <v>0</v>
      </c>
      <c r="T200" s="20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09" t="s">
        <v>149</v>
      </c>
      <c r="AT200" s="209" t="s">
        <v>122</v>
      </c>
      <c r="AU200" s="209" t="s">
        <v>84</v>
      </c>
      <c r="AY200" s="19" t="s">
        <v>121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9" t="s">
        <v>82</v>
      </c>
      <c r="BK200" s="210">
        <f>ROUND(I200*H200,2)</f>
        <v>0</v>
      </c>
      <c r="BL200" s="19" t="s">
        <v>149</v>
      </c>
      <c r="BM200" s="209" t="s">
        <v>361</v>
      </c>
    </row>
    <row r="201" s="2" customFormat="1">
      <c r="A201" s="40"/>
      <c r="B201" s="41"/>
      <c r="C201" s="42"/>
      <c r="D201" s="211" t="s">
        <v>129</v>
      </c>
      <c r="E201" s="42"/>
      <c r="F201" s="212" t="s">
        <v>350</v>
      </c>
      <c r="G201" s="42"/>
      <c r="H201" s="42"/>
      <c r="I201" s="213"/>
      <c r="J201" s="42"/>
      <c r="K201" s="42"/>
      <c r="L201" s="46"/>
      <c r="M201" s="214"/>
      <c r="N201" s="21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129</v>
      </c>
      <c r="AU201" s="19" t="s">
        <v>84</v>
      </c>
    </row>
    <row r="202" s="2" customFormat="1">
      <c r="A202" s="40"/>
      <c r="B202" s="41"/>
      <c r="C202" s="42"/>
      <c r="D202" s="216" t="s">
        <v>131</v>
      </c>
      <c r="E202" s="42"/>
      <c r="F202" s="217" t="s">
        <v>351</v>
      </c>
      <c r="G202" s="42"/>
      <c r="H202" s="42"/>
      <c r="I202" s="213"/>
      <c r="J202" s="42"/>
      <c r="K202" s="42"/>
      <c r="L202" s="46"/>
      <c r="M202" s="214"/>
      <c r="N202" s="21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131</v>
      </c>
      <c r="AU202" s="19" t="s">
        <v>84</v>
      </c>
    </row>
    <row r="203" s="13" customFormat="1">
      <c r="A203" s="13"/>
      <c r="B203" s="240"/>
      <c r="C203" s="241"/>
      <c r="D203" s="211" t="s">
        <v>171</v>
      </c>
      <c r="E203" s="242" t="s">
        <v>19</v>
      </c>
      <c r="F203" s="243" t="s">
        <v>362</v>
      </c>
      <c r="G203" s="241"/>
      <c r="H203" s="244">
        <v>235.333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171</v>
      </c>
      <c r="AU203" s="250" t="s">
        <v>84</v>
      </c>
      <c r="AV203" s="13" t="s">
        <v>84</v>
      </c>
      <c r="AW203" s="13" t="s">
        <v>35</v>
      </c>
      <c r="AX203" s="13" t="s">
        <v>74</v>
      </c>
      <c r="AY203" s="250" t="s">
        <v>121</v>
      </c>
    </row>
    <row r="204" s="14" customFormat="1">
      <c r="A204" s="14"/>
      <c r="B204" s="251"/>
      <c r="C204" s="252"/>
      <c r="D204" s="211" t="s">
        <v>171</v>
      </c>
      <c r="E204" s="253" t="s">
        <v>19</v>
      </c>
      <c r="F204" s="254" t="s">
        <v>325</v>
      </c>
      <c r="G204" s="252"/>
      <c r="H204" s="255">
        <v>235.333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171</v>
      </c>
      <c r="AU204" s="261" t="s">
        <v>84</v>
      </c>
      <c r="AV204" s="14" t="s">
        <v>160</v>
      </c>
      <c r="AW204" s="14" t="s">
        <v>35</v>
      </c>
      <c r="AX204" s="14" t="s">
        <v>74</v>
      </c>
      <c r="AY204" s="261" t="s">
        <v>121</v>
      </c>
    </row>
    <row r="205" s="13" customFormat="1">
      <c r="A205" s="13"/>
      <c r="B205" s="240"/>
      <c r="C205" s="241"/>
      <c r="D205" s="211" t="s">
        <v>171</v>
      </c>
      <c r="E205" s="242" t="s">
        <v>19</v>
      </c>
      <c r="F205" s="243" t="s">
        <v>363</v>
      </c>
      <c r="G205" s="241"/>
      <c r="H205" s="244">
        <v>254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171</v>
      </c>
      <c r="AU205" s="250" t="s">
        <v>84</v>
      </c>
      <c r="AV205" s="13" t="s">
        <v>84</v>
      </c>
      <c r="AW205" s="13" t="s">
        <v>35</v>
      </c>
      <c r="AX205" s="13" t="s">
        <v>82</v>
      </c>
      <c r="AY205" s="250" t="s">
        <v>121</v>
      </c>
    </row>
    <row r="206" s="2" customFormat="1" ht="16.5" customHeight="1">
      <c r="A206" s="40"/>
      <c r="B206" s="41"/>
      <c r="C206" s="230" t="s">
        <v>364</v>
      </c>
      <c r="D206" s="230" t="s">
        <v>153</v>
      </c>
      <c r="E206" s="231" t="s">
        <v>365</v>
      </c>
      <c r="F206" s="232" t="s">
        <v>366</v>
      </c>
      <c r="G206" s="233" t="s">
        <v>356</v>
      </c>
      <c r="H206" s="234">
        <v>2.5649999999999999</v>
      </c>
      <c r="I206" s="235"/>
      <c r="J206" s="236">
        <f>ROUND(I206*H206,2)</f>
        <v>0</v>
      </c>
      <c r="K206" s="232" t="s">
        <v>126</v>
      </c>
      <c r="L206" s="237"/>
      <c r="M206" s="238" t="s">
        <v>19</v>
      </c>
      <c r="N206" s="239" t="s">
        <v>45</v>
      </c>
      <c r="O206" s="86"/>
      <c r="P206" s="207">
        <f>O206*H206</f>
        <v>0</v>
      </c>
      <c r="Q206" s="207">
        <v>0.65000000000000002</v>
      </c>
      <c r="R206" s="207">
        <f>Q206*H206</f>
        <v>1.6672500000000001</v>
      </c>
      <c r="S206" s="207">
        <v>0</v>
      </c>
      <c r="T206" s="20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09" t="s">
        <v>157</v>
      </c>
      <c r="AT206" s="209" t="s">
        <v>153</v>
      </c>
      <c r="AU206" s="209" t="s">
        <v>84</v>
      </c>
      <c r="AY206" s="19" t="s">
        <v>121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9" t="s">
        <v>82</v>
      </c>
      <c r="BK206" s="210">
        <f>ROUND(I206*H206,2)</f>
        <v>0</v>
      </c>
      <c r="BL206" s="19" t="s">
        <v>149</v>
      </c>
      <c r="BM206" s="209" t="s">
        <v>367</v>
      </c>
    </row>
    <row r="207" s="2" customFormat="1">
      <c r="A207" s="40"/>
      <c r="B207" s="41"/>
      <c r="C207" s="42"/>
      <c r="D207" s="211" t="s">
        <v>129</v>
      </c>
      <c r="E207" s="42"/>
      <c r="F207" s="212" t="s">
        <v>366</v>
      </c>
      <c r="G207" s="42"/>
      <c r="H207" s="42"/>
      <c r="I207" s="213"/>
      <c r="J207" s="42"/>
      <c r="K207" s="42"/>
      <c r="L207" s="46"/>
      <c r="M207" s="214"/>
      <c r="N207" s="21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129</v>
      </c>
      <c r="AU207" s="19" t="s">
        <v>84</v>
      </c>
    </row>
    <row r="208" s="13" customFormat="1">
      <c r="A208" s="13"/>
      <c r="B208" s="240"/>
      <c r="C208" s="241"/>
      <c r="D208" s="211" t="s">
        <v>171</v>
      </c>
      <c r="E208" s="241"/>
      <c r="F208" s="243" t="s">
        <v>368</v>
      </c>
      <c r="G208" s="241"/>
      <c r="H208" s="244">
        <v>2.5649999999999999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171</v>
      </c>
      <c r="AU208" s="250" t="s">
        <v>84</v>
      </c>
      <c r="AV208" s="13" t="s">
        <v>84</v>
      </c>
      <c r="AW208" s="13" t="s">
        <v>4</v>
      </c>
      <c r="AX208" s="13" t="s">
        <v>82</v>
      </c>
      <c r="AY208" s="250" t="s">
        <v>121</v>
      </c>
    </row>
    <row r="209" s="2" customFormat="1" ht="16.5" customHeight="1">
      <c r="A209" s="40"/>
      <c r="B209" s="41"/>
      <c r="C209" s="198" t="s">
        <v>369</v>
      </c>
      <c r="D209" s="198" t="s">
        <v>122</v>
      </c>
      <c r="E209" s="199" t="s">
        <v>370</v>
      </c>
      <c r="F209" s="200" t="s">
        <v>371</v>
      </c>
      <c r="G209" s="201" t="s">
        <v>167</v>
      </c>
      <c r="H209" s="202">
        <v>4</v>
      </c>
      <c r="I209" s="203"/>
      <c r="J209" s="204">
        <f>ROUND(I209*H209,2)</f>
        <v>0</v>
      </c>
      <c r="K209" s="200" t="s">
        <v>126</v>
      </c>
      <c r="L209" s="46"/>
      <c r="M209" s="205" t="s">
        <v>19</v>
      </c>
      <c r="N209" s="206" t="s">
        <v>45</v>
      </c>
      <c r="O209" s="86"/>
      <c r="P209" s="207">
        <f>O209*H209</f>
        <v>0</v>
      </c>
      <c r="Q209" s="207">
        <v>0</v>
      </c>
      <c r="R209" s="207">
        <f>Q209*H209</f>
        <v>0</v>
      </c>
      <c r="S209" s="207">
        <v>0</v>
      </c>
      <c r="T209" s="20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09" t="s">
        <v>149</v>
      </c>
      <c r="AT209" s="209" t="s">
        <v>122</v>
      </c>
      <c r="AU209" s="209" t="s">
        <v>84</v>
      </c>
      <c r="AY209" s="19" t="s">
        <v>121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9" t="s">
        <v>82</v>
      </c>
      <c r="BK209" s="210">
        <f>ROUND(I209*H209,2)</f>
        <v>0</v>
      </c>
      <c r="BL209" s="19" t="s">
        <v>149</v>
      </c>
      <c r="BM209" s="209" t="s">
        <v>372</v>
      </c>
    </row>
    <row r="210" s="2" customFormat="1">
      <c r="A210" s="40"/>
      <c r="B210" s="41"/>
      <c r="C210" s="42"/>
      <c r="D210" s="211" t="s">
        <v>129</v>
      </c>
      <c r="E210" s="42"/>
      <c r="F210" s="212" t="s">
        <v>373</v>
      </c>
      <c r="G210" s="42"/>
      <c r="H210" s="42"/>
      <c r="I210" s="213"/>
      <c r="J210" s="42"/>
      <c r="K210" s="42"/>
      <c r="L210" s="46"/>
      <c r="M210" s="214"/>
      <c r="N210" s="21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129</v>
      </c>
      <c r="AU210" s="19" t="s">
        <v>84</v>
      </c>
    </row>
    <row r="211" s="2" customFormat="1">
      <c r="A211" s="40"/>
      <c r="B211" s="41"/>
      <c r="C211" s="42"/>
      <c r="D211" s="216" t="s">
        <v>131</v>
      </c>
      <c r="E211" s="42"/>
      <c r="F211" s="217" t="s">
        <v>374</v>
      </c>
      <c r="G211" s="42"/>
      <c r="H211" s="42"/>
      <c r="I211" s="213"/>
      <c r="J211" s="42"/>
      <c r="K211" s="42"/>
      <c r="L211" s="46"/>
      <c r="M211" s="214"/>
      <c r="N211" s="21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131</v>
      </c>
      <c r="AU211" s="19" t="s">
        <v>84</v>
      </c>
    </row>
    <row r="212" s="2" customFormat="1" ht="16.5" customHeight="1">
      <c r="A212" s="40"/>
      <c r="B212" s="41"/>
      <c r="C212" s="230" t="s">
        <v>375</v>
      </c>
      <c r="D212" s="230" t="s">
        <v>153</v>
      </c>
      <c r="E212" s="231" t="s">
        <v>376</v>
      </c>
      <c r="F212" s="232" t="s">
        <v>377</v>
      </c>
      <c r="G212" s="233" t="s">
        <v>167</v>
      </c>
      <c r="H212" s="234">
        <v>4</v>
      </c>
      <c r="I212" s="235"/>
      <c r="J212" s="236">
        <f>ROUND(I212*H212,2)</f>
        <v>0</v>
      </c>
      <c r="K212" s="232" t="s">
        <v>126</v>
      </c>
      <c r="L212" s="237"/>
      <c r="M212" s="238" t="s">
        <v>19</v>
      </c>
      <c r="N212" s="239" t="s">
        <v>45</v>
      </c>
      <c r="O212" s="86"/>
      <c r="P212" s="207">
        <f>O212*H212</f>
        <v>0</v>
      </c>
      <c r="Q212" s="207">
        <v>0.051529999999999999</v>
      </c>
      <c r="R212" s="207">
        <f>Q212*H212</f>
        <v>0.20612</v>
      </c>
      <c r="S212" s="207">
        <v>0</v>
      </c>
      <c r="T212" s="20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09" t="s">
        <v>157</v>
      </c>
      <c r="AT212" s="209" t="s">
        <v>153</v>
      </c>
      <c r="AU212" s="209" t="s">
        <v>84</v>
      </c>
      <c r="AY212" s="19" t="s">
        <v>121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9" t="s">
        <v>82</v>
      </c>
      <c r="BK212" s="210">
        <f>ROUND(I212*H212,2)</f>
        <v>0</v>
      </c>
      <c r="BL212" s="19" t="s">
        <v>149</v>
      </c>
      <c r="BM212" s="209" t="s">
        <v>378</v>
      </c>
    </row>
    <row r="213" s="2" customFormat="1">
      <c r="A213" s="40"/>
      <c r="B213" s="41"/>
      <c r="C213" s="42"/>
      <c r="D213" s="211" t="s">
        <v>129</v>
      </c>
      <c r="E213" s="42"/>
      <c r="F213" s="212" t="s">
        <v>377</v>
      </c>
      <c r="G213" s="42"/>
      <c r="H213" s="42"/>
      <c r="I213" s="213"/>
      <c r="J213" s="42"/>
      <c r="K213" s="42"/>
      <c r="L213" s="46"/>
      <c r="M213" s="214"/>
      <c r="N213" s="21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129</v>
      </c>
      <c r="AU213" s="19" t="s">
        <v>84</v>
      </c>
    </row>
    <row r="214" s="2" customFormat="1" ht="16.5" customHeight="1">
      <c r="A214" s="40"/>
      <c r="B214" s="41"/>
      <c r="C214" s="198" t="s">
        <v>379</v>
      </c>
      <c r="D214" s="198" t="s">
        <v>122</v>
      </c>
      <c r="E214" s="199" t="s">
        <v>380</v>
      </c>
      <c r="F214" s="200" t="s">
        <v>381</v>
      </c>
      <c r="G214" s="201" t="s">
        <v>315</v>
      </c>
      <c r="H214" s="202">
        <v>706</v>
      </c>
      <c r="I214" s="203"/>
      <c r="J214" s="204">
        <f>ROUND(I214*H214,2)</f>
        <v>0</v>
      </c>
      <c r="K214" s="200" t="s">
        <v>126</v>
      </c>
      <c r="L214" s="46"/>
      <c r="M214" s="205" t="s">
        <v>19</v>
      </c>
      <c r="N214" s="206" t="s">
        <v>45</v>
      </c>
      <c r="O214" s="86"/>
      <c r="P214" s="207">
        <f>O214*H214</f>
        <v>0</v>
      </c>
      <c r="Q214" s="207">
        <v>0.00123</v>
      </c>
      <c r="R214" s="207">
        <f>Q214*H214</f>
        <v>0.86837999999999993</v>
      </c>
      <c r="S214" s="207">
        <v>0</v>
      </c>
      <c r="T214" s="20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09" t="s">
        <v>149</v>
      </c>
      <c r="AT214" s="209" t="s">
        <v>122</v>
      </c>
      <c r="AU214" s="209" t="s">
        <v>84</v>
      </c>
      <c r="AY214" s="19" t="s">
        <v>121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9" t="s">
        <v>82</v>
      </c>
      <c r="BK214" s="210">
        <f>ROUND(I214*H214,2)</f>
        <v>0</v>
      </c>
      <c r="BL214" s="19" t="s">
        <v>149</v>
      </c>
      <c r="BM214" s="209" t="s">
        <v>382</v>
      </c>
    </row>
    <row r="215" s="2" customFormat="1">
      <c r="A215" s="40"/>
      <c r="B215" s="41"/>
      <c r="C215" s="42"/>
      <c r="D215" s="211" t="s">
        <v>129</v>
      </c>
      <c r="E215" s="42"/>
      <c r="F215" s="212" t="s">
        <v>383</v>
      </c>
      <c r="G215" s="42"/>
      <c r="H215" s="42"/>
      <c r="I215" s="213"/>
      <c r="J215" s="42"/>
      <c r="K215" s="42"/>
      <c r="L215" s="46"/>
      <c r="M215" s="214"/>
      <c r="N215" s="21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129</v>
      </c>
      <c r="AU215" s="19" t="s">
        <v>84</v>
      </c>
    </row>
    <row r="216" s="2" customFormat="1">
      <c r="A216" s="40"/>
      <c r="B216" s="41"/>
      <c r="C216" s="42"/>
      <c r="D216" s="216" t="s">
        <v>131</v>
      </c>
      <c r="E216" s="42"/>
      <c r="F216" s="217" t="s">
        <v>384</v>
      </c>
      <c r="G216" s="42"/>
      <c r="H216" s="42"/>
      <c r="I216" s="213"/>
      <c r="J216" s="42"/>
      <c r="K216" s="42"/>
      <c r="L216" s="46"/>
      <c r="M216" s="214"/>
      <c r="N216" s="215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131</v>
      </c>
      <c r="AU216" s="19" t="s">
        <v>84</v>
      </c>
    </row>
    <row r="217" s="2" customFormat="1" ht="16.5" customHeight="1">
      <c r="A217" s="40"/>
      <c r="B217" s="41"/>
      <c r="C217" s="230" t="s">
        <v>385</v>
      </c>
      <c r="D217" s="230" t="s">
        <v>153</v>
      </c>
      <c r="E217" s="231" t="s">
        <v>386</v>
      </c>
      <c r="F217" s="232" t="s">
        <v>358</v>
      </c>
      <c r="G217" s="233" t="s">
        <v>356</v>
      </c>
      <c r="H217" s="234">
        <v>14.821</v>
      </c>
      <c r="I217" s="235"/>
      <c r="J217" s="236">
        <f>ROUND(I217*H217,2)</f>
        <v>0</v>
      </c>
      <c r="K217" s="232" t="s">
        <v>19</v>
      </c>
      <c r="L217" s="237"/>
      <c r="M217" s="238" t="s">
        <v>19</v>
      </c>
      <c r="N217" s="239" t="s">
        <v>45</v>
      </c>
      <c r="O217" s="86"/>
      <c r="P217" s="207">
        <f>O217*H217</f>
        <v>0</v>
      </c>
      <c r="Q217" s="207">
        <v>0.65000000000000002</v>
      </c>
      <c r="R217" s="207">
        <f>Q217*H217</f>
        <v>9.6336499999999994</v>
      </c>
      <c r="S217" s="207">
        <v>0</v>
      </c>
      <c r="T217" s="208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09" t="s">
        <v>157</v>
      </c>
      <c r="AT217" s="209" t="s">
        <v>153</v>
      </c>
      <c r="AU217" s="209" t="s">
        <v>84</v>
      </c>
      <c r="AY217" s="19" t="s">
        <v>121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9" t="s">
        <v>82</v>
      </c>
      <c r="BK217" s="210">
        <f>ROUND(I217*H217,2)</f>
        <v>0</v>
      </c>
      <c r="BL217" s="19" t="s">
        <v>149</v>
      </c>
      <c r="BM217" s="209" t="s">
        <v>387</v>
      </c>
    </row>
    <row r="218" s="2" customFormat="1">
      <c r="A218" s="40"/>
      <c r="B218" s="41"/>
      <c r="C218" s="42"/>
      <c r="D218" s="211" t="s">
        <v>129</v>
      </c>
      <c r="E218" s="42"/>
      <c r="F218" s="212" t="s">
        <v>358</v>
      </c>
      <c r="G218" s="42"/>
      <c r="H218" s="42"/>
      <c r="I218" s="213"/>
      <c r="J218" s="42"/>
      <c r="K218" s="42"/>
      <c r="L218" s="46"/>
      <c r="M218" s="214"/>
      <c r="N218" s="215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129</v>
      </c>
      <c r="AU218" s="19" t="s">
        <v>84</v>
      </c>
    </row>
    <row r="219" s="15" customFormat="1">
      <c r="A219" s="15"/>
      <c r="B219" s="262"/>
      <c r="C219" s="263"/>
      <c r="D219" s="211" t="s">
        <v>171</v>
      </c>
      <c r="E219" s="264" t="s">
        <v>19</v>
      </c>
      <c r="F219" s="265" t="s">
        <v>388</v>
      </c>
      <c r="G219" s="263"/>
      <c r="H219" s="264" t="s">
        <v>19</v>
      </c>
      <c r="I219" s="266"/>
      <c r="J219" s="263"/>
      <c r="K219" s="263"/>
      <c r="L219" s="267"/>
      <c r="M219" s="268"/>
      <c r="N219" s="269"/>
      <c r="O219" s="269"/>
      <c r="P219" s="269"/>
      <c r="Q219" s="269"/>
      <c r="R219" s="269"/>
      <c r="S219" s="269"/>
      <c r="T219" s="27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1" t="s">
        <v>171</v>
      </c>
      <c r="AU219" s="271" t="s">
        <v>84</v>
      </c>
      <c r="AV219" s="15" t="s">
        <v>82</v>
      </c>
      <c r="AW219" s="15" t="s">
        <v>35</v>
      </c>
      <c r="AX219" s="15" t="s">
        <v>74</v>
      </c>
      <c r="AY219" s="271" t="s">
        <v>121</v>
      </c>
    </row>
    <row r="220" s="13" customFormat="1">
      <c r="A220" s="13"/>
      <c r="B220" s="240"/>
      <c r="C220" s="241"/>
      <c r="D220" s="211" t="s">
        <v>171</v>
      </c>
      <c r="E220" s="242" t="s">
        <v>19</v>
      </c>
      <c r="F220" s="243" t="s">
        <v>389</v>
      </c>
      <c r="G220" s="241"/>
      <c r="H220" s="244">
        <v>14.821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171</v>
      </c>
      <c r="AU220" s="250" t="s">
        <v>84</v>
      </c>
      <c r="AV220" s="13" t="s">
        <v>84</v>
      </c>
      <c r="AW220" s="13" t="s">
        <v>35</v>
      </c>
      <c r="AX220" s="13" t="s">
        <v>82</v>
      </c>
      <c r="AY220" s="250" t="s">
        <v>121</v>
      </c>
    </row>
    <row r="221" s="11" customFormat="1" ht="22.8" customHeight="1">
      <c r="A221" s="11"/>
      <c r="B221" s="184"/>
      <c r="C221" s="185"/>
      <c r="D221" s="186" t="s">
        <v>73</v>
      </c>
      <c r="E221" s="228" t="s">
        <v>390</v>
      </c>
      <c r="F221" s="228" t="s">
        <v>391</v>
      </c>
      <c r="G221" s="185"/>
      <c r="H221" s="185"/>
      <c r="I221" s="188"/>
      <c r="J221" s="229">
        <f>BK221</f>
        <v>0</v>
      </c>
      <c r="K221" s="185"/>
      <c r="L221" s="190"/>
      <c r="M221" s="191"/>
      <c r="N221" s="192"/>
      <c r="O221" s="192"/>
      <c r="P221" s="193">
        <f>SUM(P222:P224)</f>
        <v>0</v>
      </c>
      <c r="Q221" s="192"/>
      <c r="R221" s="193">
        <f>SUM(R222:R224)</f>
        <v>0</v>
      </c>
      <c r="S221" s="192"/>
      <c r="T221" s="194">
        <f>SUM(T222:T224)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195" t="s">
        <v>82</v>
      </c>
      <c r="AT221" s="196" t="s">
        <v>73</v>
      </c>
      <c r="AU221" s="196" t="s">
        <v>82</v>
      </c>
      <c r="AY221" s="195" t="s">
        <v>121</v>
      </c>
      <c r="BK221" s="197">
        <f>SUM(BK222:BK224)</f>
        <v>0</v>
      </c>
    </row>
    <row r="222" s="2" customFormat="1" ht="16.5" customHeight="1">
      <c r="A222" s="40"/>
      <c r="B222" s="41"/>
      <c r="C222" s="198" t="s">
        <v>392</v>
      </c>
      <c r="D222" s="198" t="s">
        <v>122</v>
      </c>
      <c r="E222" s="199" t="s">
        <v>393</v>
      </c>
      <c r="F222" s="200" t="s">
        <v>394</v>
      </c>
      <c r="G222" s="201" t="s">
        <v>335</v>
      </c>
      <c r="H222" s="202">
        <v>15.526999999999999</v>
      </c>
      <c r="I222" s="203"/>
      <c r="J222" s="204">
        <f>ROUND(I222*H222,2)</f>
        <v>0</v>
      </c>
      <c r="K222" s="200" t="s">
        <v>126</v>
      </c>
      <c r="L222" s="46"/>
      <c r="M222" s="205" t="s">
        <v>19</v>
      </c>
      <c r="N222" s="206" t="s">
        <v>45</v>
      </c>
      <c r="O222" s="86"/>
      <c r="P222" s="207">
        <f>O222*H222</f>
        <v>0</v>
      </c>
      <c r="Q222" s="207">
        <v>0</v>
      </c>
      <c r="R222" s="207">
        <f>Q222*H222</f>
        <v>0</v>
      </c>
      <c r="S222" s="207">
        <v>0</v>
      </c>
      <c r="T222" s="20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09" t="s">
        <v>149</v>
      </c>
      <c r="AT222" s="209" t="s">
        <v>122</v>
      </c>
      <c r="AU222" s="209" t="s">
        <v>84</v>
      </c>
      <c r="AY222" s="19" t="s">
        <v>121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9" t="s">
        <v>82</v>
      </c>
      <c r="BK222" s="210">
        <f>ROUND(I222*H222,2)</f>
        <v>0</v>
      </c>
      <c r="BL222" s="19" t="s">
        <v>149</v>
      </c>
      <c r="BM222" s="209" t="s">
        <v>395</v>
      </c>
    </row>
    <row r="223" s="2" customFormat="1">
      <c r="A223" s="40"/>
      <c r="B223" s="41"/>
      <c r="C223" s="42"/>
      <c r="D223" s="211" t="s">
        <v>129</v>
      </c>
      <c r="E223" s="42"/>
      <c r="F223" s="212" t="s">
        <v>396</v>
      </c>
      <c r="G223" s="42"/>
      <c r="H223" s="42"/>
      <c r="I223" s="213"/>
      <c r="J223" s="42"/>
      <c r="K223" s="42"/>
      <c r="L223" s="46"/>
      <c r="M223" s="214"/>
      <c r="N223" s="21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129</v>
      </c>
      <c r="AU223" s="19" t="s">
        <v>84</v>
      </c>
    </row>
    <row r="224" s="2" customFormat="1">
      <c r="A224" s="40"/>
      <c r="B224" s="41"/>
      <c r="C224" s="42"/>
      <c r="D224" s="216" t="s">
        <v>131</v>
      </c>
      <c r="E224" s="42"/>
      <c r="F224" s="217" t="s">
        <v>397</v>
      </c>
      <c r="G224" s="42"/>
      <c r="H224" s="42"/>
      <c r="I224" s="213"/>
      <c r="J224" s="42"/>
      <c r="K224" s="42"/>
      <c r="L224" s="46"/>
      <c r="M224" s="218"/>
      <c r="N224" s="219"/>
      <c r="O224" s="220"/>
      <c r="P224" s="220"/>
      <c r="Q224" s="220"/>
      <c r="R224" s="220"/>
      <c r="S224" s="220"/>
      <c r="T224" s="221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131</v>
      </c>
      <c r="AU224" s="19" t="s">
        <v>84</v>
      </c>
    </row>
    <row r="225" s="2" customFormat="1" ht="6.96" customHeight="1">
      <c r="A225" s="40"/>
      <c r="B225" s="61"/>
      <c r="C225" s="62"/>
      <c r="D225" s="62"/>
      <c r="E225" s="62"/>
      <c r="F225" s="62"/>
      <c r="G225" s="62"/>
      <c r="H225" s="62"/>
      <c r="I225" s="62"/>
      <c r="J225" s="62"/>
      <c r="K225" s="62"/>
      <c r="L225" s="46"/>
      <c r="M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</row>
  </sheetData>
  <sheetProtection sheet="1" autoFilter="0" formatColumns="0" formatRows="0" objects="1" scenarios="1" spinCount="100000" saltValue="JNlX0KmZKfjRMQHwR/VpGidM57c/TNhcRKIVDu/X40VbOxua8d+n2wrFazGvzbbLIPEGCnp/NXq5NFwe3ZhA9w==" hashValue="T8dbf6/pvxY4OaMgeokzZQlz0qOoUgjAI6xqCA7JKzMIifKxWyTMibFw8he5hgzA6R8vmmH+XL01bgqlLHon7w==" algorithmName="SHA-512" password="88A1"/>
  <autoFilter ref="C82:K22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2/181451121"/>
    <hyperlink ref="F95" r:id="rId2" display="https://podminky.urs.cz/item/CS_URS_2022_02/183101114"/>
    <hyperlink ref="F99" r:id="rId3" display="https://podminky.urs.cz/item/CS_URS_2022_02/183101113"/>
    <hyperlink ref="F103" r:id="rId4" display="https://podminky.urs.cz/item/CS_URS_2022_02/183101115"/>
    <hyperlink ref="F107" r:id="rId5" display="https://podminky.urs.cz/item/CS_URS_2022_02/183403151"/>
    <hyperlink ref="F110" r:id="rId6" display="https://podminky.urs.cz/item/CS_URS_2022_02/183403152"/>
    <hyperlink ref="F113" r:id="rId7" display="https://podminky.urs.cz/item/CS_URS_2022_02/183403161"/>
    <hyperlink ref="F116" r:id="rId8" display="https://podminky.urs.cz/item/CS_URS_2022_02/183551113"/>
    <hyperlink ref="F119" r:id="rId9" display="https://podminky.urs.cz/item/CS_URS_2022_02/184102211"/>
    <hyperlink ref="F141" r:id="rId10" display="https://podminky.urs.cz/item/CS_URS_2022_02/184201111"/>
    <hyperlink ref="F155" r:id="rId11" display="https://podminky.urs.cz/item/CS_URS_2022_02/184102116"/>
    <hyperlink ref="F163" r:id="rId12" display="https://podminky.urs.cz/item/CS_URS_2022_02/184215112"/>
    <hyperlink ref="F168" r:id="rId13" display="https://podminky.urs.cz/item/CS_URS_2022_02/184215132"/>
    <hyperlink ref="F177" r:id="rId14" display="https://podminky.urs.cz/item/CS_URS_2022_02/184813134"/>
    <hyperlink ref="F188" r:id="rId15" display="https://podminky.urs.cz/item/CS_URS_2022_02/185802114"/>
    <hyperlink ref="F195" r:id="rId16" display="https://podminky.urs.cz/item/CS_URS_2022_02/338951113"/>
    <hyperlink ref="F202" r:id="rId17" display="https://podminky.urs.cz/item/CS_URS_2022_02/338951113"/>
    <hyperlink ref="F211" r:id="rId18" display="https://podminky.urs.cz/item/CS_URS_2022_02/348101310"/>
    <hyperlink ref="F216" r:id="rId19" display="https://podminky.urs.cz/item/CS_URS_2022_02/348951256"/>
    <hyperlink ref="F224" r:id="rId20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PEO 1, větrolam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ROUND((SUM(BE82:BE171)),  2)</f>
        <v>0</v>
      </c>
      <c r="G33" s="40"/>
      <c r="H33" s="40"/>
      <c r="I33" s="150">
        <v>0.20999999999999999</v>
      </c>
      <c r="J33" s="149">
        <f>ROUND(((SUM(BE82:BE171))*I33),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ROUND((SUM(BF82:BF171)),  2)</f>
        <v>0</v>
      </c>
      <c r="G34" s="40"/>
      <c r="H34" s="40"/>
      <c r="I34" s="150">
        <v>0.14999999999999999</v>
      </c>
      <c r="J34" s="149">
        <f>ROUND(((SUM(BF82:BF171))*I34),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ROUND((SUM(BG82:BG171)),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ROUND((SUM(BH82:BH171)),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ROUND((SUM(BI82:BI171)),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PEO 1, větrolam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02.1 - Povýsadbová péče 1.rok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139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140</v>
      </c>
      <c r="E61" s="225"/>
      <c r="F61" s="225"/>
      <c r="G61" s="225"/>
      <c r="H61" s="225"/>
      <c r="I61" s="225"/>
      <c r="J61" s="226">
        <f>J84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142</v>
      </c>
      <c r="E62" s="225"/>
      <c r="F62" s="225"/>
      <c r="G62" s="225"/>
      <c r="H62" s="225"/>
      <c r="I62" s="225"/>
      <c r="J62" s="226">
        <f>J168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PSZ včetně výkonu autorského dozoru v k.ú. Kouty u Poděbrad – PEO 1, větrolam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02.1 - Povýsadbová péče 1.rok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0.048388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143</v>
      </c>
      <c r="F83" s="187" t="s">
        <v>144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P84+P168</f>
        <v>0</v>
      </c>
      <c r="Q83" s="192"/>
      <c r="R83" s="193">
        <f>R84+R168</f>
        <v>0.048388</v>
      </c>
      <c r="S83" s="192"/>
      <c r="T83" s="194">
        <f>T84+T168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121</v>
      </c>
      <c r="BK83" s="197">
        <f>BK84+BK168</f>
        <v>0</v>
      </c>
    </row>
    <row r="84" s="11" customFormat="1" ht="22.8" customHeight="1">
      <c r="A84" s="11"/>
      <c r="B84" s="184"/>
      <c r="C84" s="185"/>
      <c r="D84" s="186" t="s">
        <v>73</v>
      </c>
      <c r="E84" s="228" t="s">
        <v>82</v>
      </c>
      <c r="F84" s="228" t="s">
        <v>145</v>
      </c>
      <c r="G84" s="185"/>
      <c r="H84" s="185"/>
      <c r="I84" s="188"/>
      <c r="J84" s="229">
        <f>BK84</f>
        <v>0</v>
      </c>
      <c r="K84" s="185"/>
      <c r="L84" s="190"/>
      <c r="M84" s="191"/>
      <c r="N84" s="192"/>
      <c r="O84" s="192"/>
      <c r="P84" s="193">
        <f>SUM(P85:P167)</f>
        <v>0</v>
      </c>
      <c r="Q84" s="192"/>
      <c r="R84" s="193">
        <f>SUM(R85:R167)</f>
        <v>0.048388</v>
      </c>
      <c r="S84" s="192"/>
      <c r="T84" s="194">
        <f>SUM(T85:T167)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121</v>
      </c>
      <c r="BK84" s="197">
        <f>SUM(BK85:BK167)</f>
        <v>0</v>
      </c>
    </row>
    <row r="85" s="2" customFormat="1" ht="16.5" customHeight="1">
      <c r="A85" s="40"/>
      <c r="B85" s="41"/>
      <c r="C85" s="198" t="s">
        <v>82</v>
      </c>
      <c r="D85" s="198" t="s">
        <v>122</v>
      </c>
      <c r="E85" s="199" t="s">
        <v>399</v>
      </c>
      <c r="F85" s="200" t="s">
        <v>400</v>
      </c>
      <c r="G85" s="201" t="s">
        <v>148</v>
      </c>
      <c r="H85" s="202">
        <v>14316</v>
      </c>
      <c r="I85" s="203"/>
      <c r="J85" s="204">
        <f>ROUND(I85*H85,2)</f>
        <v>0</v>
      </c>
      <c r="K85" s="200" t="s">
        <v>126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149</v>
      </c>
      <c r="AT85" s="209" t="s">
        <v>122</v>
      </c>
      <c r="AU85" s="209" t="s">
        <v>84</v>
      </c>
      <c r="AY85" s="19" t="s">
        <v>121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149</v>
      </c>
      <c r="BM85" s="209" t="s">
        <v>401</v>
      </c>
    </row>
    <row r="86" s="2" customFormat="1">
      <c r="A86" s="40"/>
      <c r="B86" s="41"/>
      <c r="C86" s="42"/>
      <c r="D86" s="211" t="s">
        <v>129</v>
      </c>
      <c r="E86" s="42"/>
      <c r="F86" s="212" t="s">
        <v>402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129</v>
      </c>
      <c r="AU86" s="19" t="s">
        <v>84</v>
      </c>
    </row>
    <row r="87" s="2" customFormat="1">
      <c r="A87" s="40"/>
      <c r="B87" s="41"/>
      <c r="C87" s="42"/>
      <c r="D87" s="216" t="s">
        <v>131</v>
      </c>
      <c r="E87" s="42"/>
      <c r="F87" s="217" t="s">
        <v>403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131</v>
      </c>
      <c r="AU87" s="19" t="s">
        <v>84</v>
      </c>
    </row>
    <row r="88" s="13" customFormat="1">
      <c r="A88" s="13"/>
      <c r="B88" s="240"/>
      <c r="C88" s="241"/>
      <c r="D88" s="211" t="s">
        <v>171</v>
      </c>
      <c r="E88" s="242" t="s">
        <v>19</v>
      </c>
      <c r="F88" s="243" t="s">
        <v>404</v>
      </c>
      <c r="G88" s="241"/>
      <c r="H88" s="244">
        <v>14316</v>
      </c>
      <c r="I88" s="245"/>
      <c r="J88" s="241"/>
      <c r="K88" s="241"/>
      <c r="L88" s="246"/>
      <c r="M88" s="247"/>
      <c r="N88" s="248"/>
      <c r="O88" s="248"/>
      <c r="P88" s="248"/>
      <c r="Q88" s="248"/>
      <c r="R88" s="248"/>
      <c r="S88" s="248"/>
      <c r="T88" s="24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50" t="s">
        <v>171</v>
      </c>
      <c r="AU88" s="250" t="s">
        <v>84</v>
      </c>
      <c r="AV88" s="13" t="s">
        <v>84</v>
      </c>
      <c r="AW88" s="13" t="s">
        <v>35</v>
      </c>
      <c r="AX88" s="13" t="s">
        <v>82</v>
      </c>
      <c r="AY88" s="250" t="s">
        <v>121</v>
      </c>
    </row>
    <row r="89" s="2" customFormat="1" ht="21.75" customHeight="1">
      <c r="A89" s="40"/>
      <c r="B89" s="41"/>
      <c r="C89" s="198" t="s">
        <v>84</v>
      </c>
      <c r="D89" s="198" t="s">
        <v>122</v>
      </c>
      <c r="E89" s="199" t="s">
        <v>173</v>
      </c>
      <c r="F89" s="200" t="s">
        <v>174</v>
      </c>
      <c r="G89" s="201" t="s">
        <v>167</v>
      </c>
      <c r="H89" s="202">
        <v>83</v>
      </c>
      <c r="I89" s="203"/>
      <c r="J89" s="204">
        <f>ROUND(I89*H89,2)</f>
        <v>0</v>
      </c>
      <c r="K89" s="200" t="s">
        <v>126</v>
      </c>
      <c r="L89" s="46"/>
      <c r="M89" s="205" t="s">
        <v>19</v>
      </c>
      <c r="N89" s="206" t="s">
        <v>45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149</v>
      </c>
      <c r="AT89" s="209" t="s">
        <v>122</v>
      </c>
      <c r="AU89" s="209" t="s">
        <v>84</v>
      </c>
      <c r="AY89" s="19" t="s">
        <v>121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82</v>
      </c>
      <c r="BK89" s="210">
        <f>ROUND(I89*H89,2)</f>
        <v>0</v>
      </c>
      <c r="BL89" s="19" t="s">
        <v>149</v>
      </c>
      <c r="BM89" s="209" t="s">
        <v>405</v>
      </c>
    </row>
    <row r="90" s="2" customFormat="1">
      <c r="A90" s="40"/>
      <c r="B90" s="41"/>
      <c r="C90" s="42"/>
      <c r="D90" s="211" t="s">
        <v>129</v>
      </c>
      <c r="E90" s="42"/>
      <c r="F90" s="212" t="s">
        <v>176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129</v>
      </c>
      <c r="AU90" s="19" t="s">
        <v>84</v>
      </c>
    </row>
    <row r="91" s="2" customFormat="1">
      <c r="A91" s="40"/>
      <c r="B91" s="41"/>
      <c r="C91" s="42"/>
      <c r="D91" s="216" t="s">
        <v>131</v>
      </c>
      <c r="E91" s="42"/>
      <c r="F91" s="217" t="s">
        <v>177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131</v>
      </c>
      <c r="AU91" s="19" t="s">
        <v>84</v>
      </c>
    </row>
    <row r="92" s="13" customFormat="1">
      <c r="A92" s="13"/>
      <c r="B92" s="240"/>
      <c r="C92" s="241"/>
      <c r="D92" s="211" t="s">
        <v>171</v>
      </c>
      <c r="E92" s="242" t="s">
        <v>19</v>
      </c>
      <c r="F92" s="243" t="s">
        <v>406</v>
      </c>
      <c r="G92" s="241"/>
      <c r="H92" s="244">
        <v>82.900000000000006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50" t="s">
        <v>171</v>
      </c>
      <c r="AU92" s="250" t="s">
        <v>84</v>
      </c>
      <c r="AV92" s="13" t="s">
        <v>84</v>
      </c>
      <c r="AW92" s="13" t="s">
        <v>35</v>
      </c>
      <c r="AX92" s="13" t="s">
        <v>74</v>
      </c>
      <c r="AY92" s="250" t="s">
        <v>121</v>
      </c>
    </row>
    <row r="93" s="14" customFormat="1">
      <c r="A93" s="14"/>
      <c r="B93" s="251"/>
      <c r="C93" s="252"/>
      <c r="D93" s="211" t="s">
        <v>171</v>
      </c>
      <c r="E93" s="253" t="s">
        <v>19</v>
      </c>
      <c r="F93" s="254" t="s">
        <v>325</v>
      </c>
      <c r="G93" s="252"/>
      <c r="H93" s="255">
        <v>82.900000000000006</v>
      </c>
      <c r="I93" s="256"/>
      <c r="J93" s="252"/>
      <c r="K93" s="252"/>
      <c r="L93" s="257"/>
      <c r="M93" s="258"/>
      <c r="N93" s="259"/>
      <c r="O93" s="259"/>
      <c r="P93" s="259"/>
      <c r="Q93" s="259"/>
      <c r="R93" s="259"/>
      <c r="S93" s="259"/>
      <c r="T93" s="26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1" t="s">
        <v>171</v>
      </c>
      <c r="AU93" s="261" t="s">
        <v>84</v>
      </c>
      <c r="AV93" s="14" t="s">
        <v>160</v>
      </c>
      <c r="AW93" s="14" t="s">
        <v>35</v>
      </c>
      <c r="AX93" s="14" t="s">
        <v>74</v>
      </c>
      <c r="AY93" s="261" t="s">
        <v>121</v>
      </c>
    </row>
    <row r="94" s="13" customFormat="1">
      <c r="A94" s="13"/>
      <c r="B94" s="240"/>
      <c r="C94" s="241"/>
      <c r="D94" s="211" t="s">
        <v>171</v>
      </c>
      <c r="E94" s="242" t="s">
        <v>19</v>
      </c>
      <c r="F94" s="243" t="s">
        <v>407</v>
      </c>
      <c r="G94" s="241"/>
      <c r="H94" s="244">
        <v>83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0" t="s">
        <v>171</v>
      </c>
      <c r="AU94" s="250" t="s">
        <v>84</v>
      </c>
      <c r="AV94" s="13" t="s">
        <v>84</v>
      </c>
      <c r="AW94" s="13" t="s">
        <v>35</v>
      </c>
      <c r="AX94" s="13" t="s">
        <v>82</v>
      </c>
      <c r="AY94" s="250" t="s">
        <v>121</v>
      </c>
    </row>
    <row r="95" s="2" customFormat="1" ht="21.75" customHeight="1">
      <c r="A95" s="40"/>
      <c r="B95" s="41"/>
      <c r="C95" s="198" t="s">
        <v>160</v>
      </c>
      <c r="D95" s="198" t="s">
        <v>122</v>
      </c>
      <c r="E95" s="199" t="s">
        <v>165</v>
      </c>
      <c r="F95" s="200" t="s">
        <v>166</v>
      </c>
      <c r="G95" s="201" t="s">
        <v>167</v>
      </c>
      <c r="H95" s="202">
        <v>19</v>
      </c>
      <c r="I95" s="203"/>
      <c r="J95" s="204">
        <f>ROUND(I95*H95,2)</f>
        <v>0</v>
      </c>
      <c r="K95" s="200" t="s">
        <v>126</v>
      </c>
      <c r="L95" s="46"/>
      <c r="M95" s="205" t="s">
        <v>19</v>
      </c>
      <c r="N95" s="206" t="s">
        <v>45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149</v>
      </c>
      <c r="AT95" s="209" t="s">
        <v>122</v>
      </c>
      <c r="AU95" s="209" t="s">
        <v>84</v>
      </c>
      <c r="AY95" s="19" t="s">
        <v>121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82</v>
      </c>
      <c r="BK95" s="210">
        <f>ROUND(I95*H95,2)</f>
        <v>0</v>
      </c>
      <c r="BL95" s="19" t="s">
        <v>149</v>
      </c>
      <c r="BM95" s="209" t="s">
        <v>408</v>
      </c>
    </row>
    <row r="96" s="2" customFormat="1">
      <c r="A96" s="40"/>
      <c r="B96" s="41"/>
      <c r="C96" s="42"/>
      <c r="D96" s="211" t="s">
        <v>129</v>
      </c>
      <c r="E96" s="42"/>
      <c r="F96" s="212" t="s">
        <v>169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129</v>
      </c>
      <c r="AU96" s="19" t="s">
        <v>84</v>
      </c>
    </row>
    <row r="97" s="2" customFormat="1">
      <c r="A97" s="40"/>
      <c r="B97" s="41"/>
      <c r="C97" s="42"/>
      <c r="D97" s="216" t="s">
        <v>131</v>
      </c>
      <c r="E97" s="42"/>
      <c r="F97" s="217" t="s">
        <v>170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131</v>
      </c>
      <c r="AU97" s="19" t="s">
        <v>84</v>
      </c>
    </row>
    <row r="98" s="13" customFormat="1">
      <c r="A98" s="13"/>
      <c r="B98" s="240"/>
      <c r="C98" s="241"/>
      <c r="D98" s="211" t="s">
        <v>171</v>
      </c>
      <c r="E98" s="242" t="s">
        <v>19</v>
      </c>
      <c r="F98" s="243" t="s">
        <v>409</v>
      </c>
      <c r="G98" s="241"/>
      <c r="H98" s="244">
        <v>18.600000000000001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171</v>
      </c>
      <c r="AU98" s="250" t="s">
        <v>84</v>
      </c>
      <c r="AV98" s="13" t="s">
        <v>84</v>
      </c>
      <c r="AW98" s="13" t="s">
        <v>35</v>
      </c>
      <c r="AX98" s="13" t="s">
        <v>74</v>
      </c>
      <c r="AY98" s="250" t="s">
        <v>121</v>
      </c>
    </row>
    <row r="99" s="14" customFormat="1">
      <c r="A99" s="14"/>
      <c r="B99" s="251"/>
      <c r="C99" s="252"/>
      <c r="D99" s="211" t="s">
        <v>171</v>
      </c>
      <c r="E99" s="253" t="s">
        <v>19</v>
      </c>
      <c r="F99" s="254" t="s">
        <v>325</v>
      </c>
      <c r="G99" s="252"/>
      <c r="H99" s="255">
        <v>18.600000000000001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171</v>
      </c>
      <c r="AU99" s="261" t="s">
        <v>84</v>
      </c>
      <c r="AV99" s="14" t="s">
        <v>160</v>
      </c>
      <c r="AW99" s="14" t="s">
        <v>35</v>
      </c>
      <c r="AX99" s="14" t="s">
        <v>74</v>
      </c>
      <c r="AY99" s="261" t="s">
        <v>121</v>
      </c>
    </row>
    <row r="100" s="13" customFormat="1">
      <c r="A100" s="13"/>
      <c r="B100" s="240"/>
      <c r="C100" s="241"/>
      <c r="D100" s="211" t="s">
        <v>171</v>
      </c>
      <c r="E100" s="242" t="s">
        <v>19</v>
      </c>
      <c r="F100" s="243" t="s">
        <v>410</v>
      </c>
      <c r="G100" s="241"/>
      <c r="H100" s="244">
        <v>19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0" t="s">
        <v>171</v>
      </c>
      <c r="AU100" s="250" t="s">
        <v>84</v>
      </c>
      <c r="AV100" s="13" t="s">
        <v>84</v>
      </c>
      <c r="AW100" s="13" t="s">
        <v>35</v>
      </c>
      <c r="AX100" s="13" t="s">
        <v>82</v>
      </c>
      <c r="AY100" s="250" t="s">
        <v>121</v>
      </c>
    </row>
    <row r="101" s="2" customFormat="1" ht="21.75" customHeight="1">
      <c r="A101" s="40"/>
      <c r="B101" s="41"/>
      <c r="C101" s="198" t="s">
        <v>149</v>
      </c>
      <c r="D101" s="198" t="s">
        <v>122</v>
      </c>
      <c r="E101" s="199" t="s">
        <v>180</v>
      </c>
      <c r="F101" s="200" t="s">
        <v>181</v>
      </c>
      <c r="G101" s="201" t="s">
        <v>167</v>
      </c>
      <c r="H101" s="202">
        <v>2</v>
      </c>
      <c r="I101" s="203"/>
      <c r="J101" s="204">
        <f>ROUND(I101*H101,2)</f>
        <v>0</v>
      </c>
      <c r="K101" s="200" t="s">
        <v>126</v>
      </c>
      <c r="L101" s="46"/>
      <c r="M101" s="205" t="s">
        <v>19</v>
      </c>
      <c r="N101" s="206" t="s">
        <v>45</v>
      </c>
      <c r="O101" s="86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09" t="s">
        <v>149</v>
      </c>
      <c r="AT101" s="209" t="s">
        <v>122</v>
      </c>
      <c r="AU101" s="209" t="s">
        <v>84</v>
      </c>
      <c r="AY101" s="19" t="s">
        <v>121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9" t="s">
        <v>82</v>
      </c>
      <c r="BK101" s="210">
        <f>ROUND(I101*H101,2)</f>
        <v>0</v>
      </c>
      <c r="BL101" s="19" t="s">
        <v>149</v>
      </c>
      <c r="BM101" s="209" t="s">
        <v>411</v>
      </c>
    </row>
    <row r="102" s="2" customFormat="1">
      <c r="A102" s="40"/>
      <c r="B102" s="41"/>
      <c r="C102" s="42"/>
      <c r="D102" s="211" t="s">
        <v>129</v>
      </c>
      <c r="E102" s="42"/>
      <c r="F102" s="212" t="s">
        <v>183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129</v>
      </c>
      <c r="AU102" s="19" t="s">
        <v>84</v>
      </c>
    </row>
    <row r="103" s="2" customFormat="1">
      <c r="A103" s="40"/>
      <c r="B103" s="41"/>
      <c r="C103" s="42"/>
      <c r="D103" s="216" t="s">
        <v>131</v>
      </c>
      <c r="E103" s="42"/>
      <c r="F103" s="217" t="s">
        <v>184</v>
      </c>
      <c r="G103" s="42"/>
      <c r="H103" s="42"/>
      <c r="I103" s="213"/>
      <c r="J103" s="42"/>
      <c r="K103" s="42"/>
      <c r="L103" s="46"/>
      <c r="M103" s="214"/>
      <c r="N103" s="21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131</v>
      </c>
      <c r="AU103" s="19" t="s">
        <v>84</v>
      </c>
    </row>
    <row r="104" s="13" customFormat="1">
      <c r="A104" s="13"/>
      <c r="B104" s="240"/>
      <c r="C104" s="241"/>
      <c r="D104" s="211" t="s">
        <v>171</v>
      </c>
      <c r="E104" s="242" t="s">
        <v>19</v>
      </c>
      <c r="F104" s="243" t="s">
        <v>412</v>
      </c>
      <c r="G104" s="241"/>
      <c r="H104" s="244">
        <v>1.5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0" t="s">
        <v>171</v>
      </c>
      <c r="AU104" s="250" t="s">
        <v>84</v>
      </c>
      <c r="AV104" s="13" t="s">
        <v>84</v>
      </c>
      <c r="AW104" s="13" t="s">
        <v>35</v>
      </c>
      <c r="AX104" s="13" t="s">
        <v>74</v>
      </c>
      <c r="AY104" s="250" t="s">
        <v>121</v>
      </c>
    </row>
    <row r="105" s="14" customFormat="1">
      <c r="A105" s="14"/>
      <c r="B105" s="251"/>
      <c r="C105" s="252"/>
      <c r="D105" s="211" t="s">
        <v>171</v>
      </c>
      <c r="E105" s="253" t="s">
        <v>19</v>
      </c>
      <c r="F105" s="254" t="s">
        <v>325</v>
      </c>
      <c r="G105" s="252"/>
      <c r="H105" s="255">
        <v>1.5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171</v>
      </c>
      <c r="AU105" s="261" t="s">
        <v>84</v>
      </c>
      <c r="AV105" s="14" t="s">
        <v>160</v>
      </c>
      <c r="AW105" s="14" t="s">
        <v>35</v>
      </c>
      <c r="AX105" s="14" t="s">
        <v>74</v>
      </c>
      <c r="AY105" s="261" t="s">
        <v>121</v>
      </c>
    </row>
    <row r="106" s="13" customFormat="1">
      <c r="A106" s="13"/>
      <c r="B106" s="240"/>
      <c r="C106" s="241"/>
      <c r="D106" s="211" t="s">
        <v>171</v>
      </c>
      <c r="E106" s="242" t="s">
        <v>19</v>
      </c>
      <c r="F106" s="243" t="s">
        <v>413</v>
      </c>
      <c r="G106" s="241"/>
      <c r="H106" s="244">
        <v>2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0" t="s">
        <v>171</v>
      </c>
      <c r="AU106" s="250" t="s">
        <v>84</v>
      </c>
      <c r="AV106" s="13" t="s">
        <v>84</v>
      </c>
      <c r="AW106" s="13" t="s">
        <v>35</v>
      </c>
      <c r="AX106" s="13" t="s">
        <v>82</v>
      </c>
      <c r="AY106" s="250" t="s">
        <v>121</v>
      </c>
    </row>
    <row r="107" s="2" customFormat="1" ht="16.5" customHeight="1">
      <c r="A107" s="40"/>
      <c r="B107" s="41"/>
      <c r="C107" s="198" t="s">
        <v>120</v>
      </c>
      <c r="D107" s="198" t="s">
        <v>122</v>
      </c>
      <c r="E107" s="199" t="s">
        <v>211</v>
      </c>
      <c r="F107" s="200" t="s">
        <v>212</v>
      </c>
      <c r="G107" s="201" t="s">
        <v>167</v>
      </c>
      <c r="H107" s="202">
        <v>83</v>
      </c>
      <c r="I107" s="203"/>
      <c r="J107" s="204">
        <f>ROUND(I107*H107,2)</f>
        <v>0</v>
      </c>
      <c r="K107" s="200" t="s">
        <v>126</v>
      </c>
      <c r="L107" s="46"/>
      <c r="M107" s="205" t="s">
        <v>19</v>
      </c>
      <c r="N107" s="206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149</v>
      </c>
      <c r="AT107" s="209" t="s">
        <v>122</v>
      </c>
      <c r="AU107" s="209" t="s">
        <v>84</v>
      </c>
      <c r="AY107" s="19" t="s">
        <v>121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149</v>
      </c>
      <c r="BM107" s="209" t="s">
        <v>414</v>
      </c>
    </row>
    <row r="108" s="2" customFormat="1">
      <c r="A108" s="40"/>
      <c r="B108" s="41"/>
      <c r="C108" s="42"/>
      <c r="D108" s="211" t="s">
        <v>129</v>
      </c>
      <c r="E108" s="42"/>
      <c r="F108" s="212" t="s">
        <v>214</v>
      </c>
      <c r="G108" s="42"/>
      <c r="H108" s="42"/>
      <c r="I108" s="213"/>
      <c r="J108" s="42"/>
      <c r="K108" s="42"/>
      <c r="L108" s="46"/>
      <c r="M108" s="214"/>
      <c r="N108" s="21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129</v>
      </c>
      <c r="AU108" s="19" t="s">
        <v>84</v>
      </c>
    </row>
    <row r="109" s="2" customFormat="1">
      <c r="A109" s="40"/>
      <c r="B109" s="41"/>
      <c r="C109" s="42"/>
      <c r="D109" s="216" t="s">
        <v>131</v>
      </c>
      <c r="E109" s="42"/>
      <c r="F109" s="217" t="s">
        <v>215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131</v>
      </c>
      <c r="AU109" s="19" t="s">
        <v>84</v>
      </c>
    </row>
    <row r="110" s="13" customFormat="1">
      <c r="A110" s="13"/>
      <c r="B110" s="240"/>
      <c r="C110" s="241"/>
      <c r="D110" s="211" t="s">
        <v>171</v>
      </c>
      <c r="E110" s="242" t="s">
        <v>19</v>
      </c>
      <c r="F110" s="243" t="s">
        <v>415</v>
      </c>
      <c r="G110" s="241"/>
      <c r="H110" s="244">
        <v>82.900000000000006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171</v>
      </c>
      <c r="AU110" s="250" t="s">
        <v>84</v>
      </c>
      <c r="AV110" s="13" t="s">
        <v>84</v>
      </c>
      <c r="AW110" s="13" t="s">
        <v>35</v>
      </c>
      <c r="AX110" s="13" t="s">
        <v>74</v>
      </c>
      <c r="AY110" s="250" t="s">
        <v>121</v>
      </c>
    </row>
    <row r="111" s="14" customFormat="1">
      <c r="A111" s="14"/>
      <c r="B111" s="251"/>
      <c r="C111" s="252"/>
      <c r="D111" s="211" t="s">
        <v>171</v>
      </c>
      <c r="E111" s="253" t="s">
        <v>19</v>
      </c>
      <c r="F111" s="254" t="s">
        <v>325</v>
      </c>
      <c r="G111" s="252"/>
      <c r="H111" s="255">
        <v>82.900000000000006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171</v>
      </c>
      <c r="AU111" s="261" t="s">
        <v>84</v>
      </c>
      <c r="AV111" s="14" t="s">
        <v>160</v>
      </c>
      <c r="AW111" s="14" t="s">
        <v>35</v>
      </c>
      <c r="AX111" s="14" t="s">
        <v>74</v>
      </c>
      <c r="AY111" s="261" t="s">
        <v>121</v>
      </c>
    </row>
    <row r="112" s="13" customFormat="1">
      <c r="A112" s="13"/>
      <c r="B112" s="240"/>
      <c r="C112" s="241"/>
      <c r="D112" s="211" t="s">
        <v>171</v>
      </c>
      <c r="E112" s="242" t="s">
        <v>19</v>
      </c>
      <c r="F112" s="243" t="s">
        <v>407</v>
      </c>
      <c r="G112" s="241"/>
      <c r="H112" s="244">
        <v>83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0" t="s">
        <v>171</v>
      </c>
      <c r="AU112" s="250" t="s">
        <v>84</v>
      </c>
      <c r="AV112" s="13" t="s">
        <v>84</v>
      </c>
      <c r="AW112" s="13" t="s">
        <v>35</v>
      </c>
      <c r="AX112" s="13" t="s">
        <v>82</v>
      </c>
      <c r="AY112" s="250" t="s">
        <v>121</v>
      </c>
    </row>
    <row r="113" s="2" customFormat="1" ht="16.5" customHeight="1">
      <c r="A113" s="40"/>
      <c r="B113" s="41"/>
      <c r="C113" s="230" t="s">
        <v>179</v>
      </c>
      <c r="D113" s="230" t="s">
        <v>153</v>
      </c>
      <c r="E113" s="231" t="s">
        <v>416</v>
      </c>
      <c r="F113" s="232" t="s">
        <v>417</v>
      </c>
      <c r="G113" s="233" t="s">
        <v>167</v>
      </c>
      <c r="H113" s="234">
        <v>83</v>
      </c>
      <c r="I113" s="235"/>
      <c r="J113" s="236">
        <f>ROUND(I113*H113,2)</f>
        <v>0</v>
      </c>
      <c r="K113" s="232" t="s">
        <v>19</v>
      </c>
      <c r="L113" s="237"/>
      <c r="M113" s="238" t="s">
        <v>19</v>
      </c>
      <c r="N113" s="239" t="s">
        <v>45</v>
      </c>
      <c r="O113" s="86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09" t="s">
        <v>157</v>
      </c>
      <c r="AT113" s="209" t="s">
        <v>153</v>
      </c>
      <c r="AU113" s="209" t="s">
        <v>84</v>
      </c>
      <c r="AY113" s="19" t="s">
        <v>121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9" t="s">
        <v>82</v>
      </c>
      <c r="BK113" s="210">
        <f>ROUND(I113*H113,2)</f>
        <v>0</v>
      </c>
      <c r="BL113" s="19" t="s">
        <v>149</v>
      </c>
      <c r="BM113" s="209" t="s">
        <v>418</v>
      </c>
    </row>
    <row r="114" s="2" customFormat="1">
      <c r="A114" s="40"/>
      <c r="B114" s="41"/>
      <c r="C114" s="42"/>
      <c r="D114" s="211" t="s">
        <v>129</v>
      </c>
      <c r="E114" s="42"/>
      <c r="F114" s="212" t="s">
        <v>417</v>
      </c>
      <c r="G114" s="42"/>
      <c r="H114" s="42"/>
      <c r="I114" s="213"/>
      <c r="J114" s="42"/>
      <c r="K114" s="42"/>
      <c r="L114" s="46"/>
      <c r="M114" s="214"/>
      <c r="N114" s="21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129</v>
      </c>
      <c r="AU114" s="19" t="s">
        <v>84</v>
      </c>
    </row>
    <row r="115" s="2" customFormat="1" ht="16.5" customHeight="1">
      <c r="A115" s="40"/>
      <c r="B115" s="41"/>
      <c r="C115" s="198" t="s">
        <v>186</v>
      </c>
      <c r="D115" s="198" t="s">
        <v>122</v>
      </c>
      <c r="E115" s="199" t="s">
        <v>253</v>
      </c>
      <c r="F115" s="200" t="s">
        <v>254</v>
      </c>
      <c r="G115" s="201" t="s">
        <v>167</v>
      </c>
      <c r="H115" s="202">
        <v>19</v>
      </c>
      <c r="I115" s="203"/>
      <c r="J115" s="204">
        <f>ROUND(I115*H115,2)</f>
        <v>0</v>
      </c>
      <c r="K115" s="200" t="s">
        <v>126</v>
      </c>
      <c r="L115" s="46"/>
      <c r="M115" s="205" t="s">
        <v>19</v>
      </c>
      <c r="N115" s="206" t="s">
        <v>45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149</v>
      </c>
      <c r="AT115" s="209" t="s">
        <v>122</v>
      </c>
      <c r="AU115" s="209" t="s">
        <v>84</v>
      </c>
      <c r="AY115" s="19" t="s">
        <v>121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82</v>
      </c>
      <c r="BK115" s="210">
        <f>ROUND(I115*H115,2)</f>
        <v>0</v>
      </c>
      <c r="BL115" s="19" t="s">
        <v>149</v>
      </c>
      <c r="BM115" s="209" t="s">
        <v>419</v>
      </c>
    </row>
    <row r="116" s="2" customFormat="1">
      <c r="A116" s="40"/>
      <c r="B116" s="41"/>
      <c r="C116" s="42"/>
      <c r="D116" s="211" t="s">
        <v>129</v>
      </c>
      <c r="E116" s="42"/>
      <c r="F116" s="212" t="s">
        <v>256</v>
      </c>
      <c r="G116" s="42"/>
      <c r="H116" s="42"/>
      <c r="I116" s="213"/>
      <c r="J116" s="42"/>
      <c r="K116" s="42"/>
      <c r="L116" s="46"/>
      <c r="M116" s="214"/>
      <c r="N116" s="21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129</v>
      </c>
      <c r="AU116" s="19" t="s">
        <v>84</v>
      </c>
    </row>
    <row r="117" s="2" customFormat="1">
      <c r="A117" s="40"/>
      <c r="B117" s="41"/>
      <c r="C117" s="42"/>
      <c r="D117" s="216" t="s">
        <v>131</v>
      </c>
      <c r="E117" s="42"/>
      <c r="F117" s="217" t="s">
        <v>257</v>
      </c>
      <c r="G117" s="42"/>
      <c r="H117" s="42"/>
      <c r="I117" s="213"/>
      <c r="J117" s="42"/>
      <c r="K117" s="42"/>
      <c r="L117" s="46"/>
      <c r="M117" s="214"/>
      <c r="N117" s="21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131</v>
      </c>
      <c r="AU117" s="19" t="s">
        <v>84</v>
      </c>
    </row>
    <row r="118" s="13" customFormat="1">
      <c r="A118" s="13"/>
      <c r="B118" s="240"/>
      <c r="C118" s="241"/>
      <c r="D118" s="211" t="s">
        <v>171</v>
      </c>
      <c r="E118" s="242" t="s">
        <v>19</v>
      </c>
      <c r="F118" s="243" t="s">
        <v>409</v>
      </c>
      <c r="G118" s="241"/>
      <c r="H118" s="244">
        <v>18.600000000000001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171</v>
      </c>
      <c r="AU118" s="250" t="s">
        <v>84</v>
      </c>
      <c r="AV118" s="13" t="s">
        <v>84</v>
      </c>
      <c r="AW118" s="13" t="s">
        <v>35</v>
      </c>
      <c r="AX118" s="13" t="s">
        <v>74</v>
      </c>
      <c r="AY118" s="250" t="s">
        <v>121</v>
      </c>
    </row>
    <row r="119" s="14" customFormat="1">
      <c r="A119" s="14"/>
      <c r="B119" s="251"/>
      <c r="C119" s="252"/>
      <c r="D119" s="211" t="s">
        <v>171</v>
      </c>
      <c r="E119" s="253" t="s">
        <v>19</v>
      </c>
      <c r="F119" s="254" t="s">
        <v>325</v>
      </c>
      <c r="G119" s="252"/>
      <c r="H119" s="255">
        <v>18.600000000000001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1" t="s">
        <v>171</v>
      </c>
      <c r="AU119" s="261" t="s">
        <v>84</v>
      </c>
      <c r="AV119" s="14" t="s">
        <v>160</v>
      </c>
      <c r="AW119" s="14" t="s">
        <v>35</v>
      </c>
      <c r="AX119" s="14" t="s">
        <v>74</v>
      </c>
      <c r="AY119" s="261" t="s">
        <v>121</v>
      </c>
    </row>
    <row r="120" s="13" customFormat="1">
      <c r="A120" s="13"/>
      <c r="B120" s="240"/>
      <c r="C120" s="241"/>
      <c r="D120" s="211" t="s">
        <v>171</v>
      </c>
      <c r="E120" s="242" t="s">
        <v>19</v>
      </c>
      <c r="F120" s="243" t="s">
        <v>410</v>
      </c>
      <c r="G120" s="241"/>
      <c r="H120" s="244">
        <v>19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0" t="s">
        <v>171</v>
      </c>
      <c r="AU120" s="250" t="s">
        <v>84</v>
      </c>
      <c r="AV120" s="13" t="s">
        <v>84</v>
      </c>
      <c r="AW120" s="13" t="s">
        <v>35</v>
      </c>
      <c r="AX120" s="13" t="s">
        <v>82</v>
      </c>
      <c r="AY120" s="250" t="s">
        <v>121</v>
      </c>
    </row>
    <row r="121" s="2" customFormat="1" ht="16.5" customHeight="1">
      <c r="A121" s="40"/>
      <c r="B121" s="41"/>
      <c r="C121" s="230" t="s">
        <v>157</v>
      </c>
      <c r="D121" s="230" t="s">
        <v>153</v>
      </c>
      <c r="E121" s="231" t="s">
        <v>420</v>
      </c>
      <c r="F121" s="232" t="s">
        <v>421</v>
      </c>
      <c r="G121" s="233" t="s">
        <v>167</v>
      </c>
      <c r="H121" s="234">
        <v>19</v>
      </c>
      <c r="I121" s="235"/>
      <c r="J121" s="236">
        <f>ROUND(I121*H121,2)</f>
        <v>0</v>
      </c>
      <c r="K121" s="232" t="s">
        <v>19</v>
      </c>
      <c r="L121" s="237"/>
      <c r="M121" s="238" t="s">
        <v>19</v>
      </c>
      <c r="N121" s="239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157</v>
      </c>
      <c r="AT121" s="209" t="s">
        <v>153</v>
      </c>
      <c r="AU121" s="209" t="s">
        <v>84</v>
      </c>
      <c r="AY121" s="19" t="s">
        <v>121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149</v>
      </c>
      <c r="BM121" s="209" t="s">
        <v>422</v>
      </c>
    </row>
    <row r="122" s="2" customFormat="1">
      <c r="A122" s="40"/>
      <c r="B122" s="41"/>
      <c r="C122" s="42"/>
      <c r="D122" s="211" t="s">
        <v>129</v>
      </c>
      <c r="E122" s="42"/>
      <c r="F122" s="212" t="s">
        <v>421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129</v>
      </c>
      <c r="AU122" s="19" t="s">
        <v>84</v>
      </c>
    </row>
    <row r="123" s="2" customFormat="1" ht="16.5" customHeight="1">
      <c r="A123" s="40"/>
      <c r="B123" s="41"/>
      <c r="C123" s="198" t="s">
        <v>197</v>
      </c>
      <c r="D123" s="198" t="s">
        <v>122</v>
      </c>
      <c r="E123" s="199" t="s">
        <v>279</v>
      </c>
      <c r="F123" s="200" t="s">
        <v>280</v>
      </c>
      <c r="G123" s="201" t="s">
        <v>167</v>
      </c>
      <c r="H123" s="202">
        <v>2</v>
      </c>
      <c r="I123" s="203"/>
      <c r="J123" s="204">
        <f>ROUND(I123*H123,2)</f>
        <v>0</v>
      </c>
      <c r="K123" s="200" t="s">
        <v>126</v>
      </c>
      <c r="L123" s="46"/>
      <c r="M123" s="205" t="s">
        <v>19</v>
      </c>
      <c r="N123" s="206" t="s">
        <v>45</v>
      </c>
      <c r="O123" s="86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149</v>
      </c>
      <c r="AT123" s="209" t="s">
        <v>122</v>
      </c>
      <c r="AU123" s="209" t="s">
        <v>84</v>
      </c>
      <c r="AY123" s="19" t="s">
        <v>121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9" t="s">
        <v>82</v>
      </c>
      <c r="BK123" s="210">
        <f>ROUND(I123*H123,2)</f>
        <v>0</v>
      </c>
      <c r="BL123" s="19" t="s">
        <v>149</v>
      </c>
      <c r="BM123" s="209" t="s">
        <v>423</v>
      </c>
    </row>
    <row r="124" s="2" customFormat="1">
      <c r="A124" s="40"/>
      <c r="B124" s="41"/>
      <c r="C124" s="42"/>
      <c r="D124" s="211" t="s">
        <v>129</v>
      </c>
      <c r="E124" s="42"/>
      <c r="F124" s="212" t="s">
        <v>282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129</v>
      </c>
      <c r="AU124" s="19" t="s">
        <v>84</v>
      </c>
    </row>
    <row r="125" s="2" customFormat="1">
      <c r="A125" s="40"/>
      <c r="B125" s="41"/>
      <c r="C125" s="42"/>
      <c r="D125" s="216" t="s">
        <v>131</v>
      </c>
      <c r="E125" s="42"/>
      <c r="F125" s="217" t="s">
        <v>283</v>
      </c>
      <c r="G125" s="42"/>
      <c r="H125" s="42"/>
      <c r="I125" s="213"/>
      <c r="J125" s="42"/>
      <c r="K125" s="42"/>
      <c r="L125" s="46"/>
      <c r="M125" s="214"/>
      <c r="N125" s="21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131</v>
      </c>
      <c r="AU125" s="19" t="s">
        <v>84</v>
      </c>
    </row>
    <row r="126" s="13" customFormat="1">
      <c r="A126" s="13"/>
      <c r="B126" s="240"/>
      <c r="C126" s="241"/>
      <c r="D126" s="211" t="s">
        <v>171</v>
      </c>
      <c r="E126" s="242" t="s">
        <v>19</v>
      </c>
      <c r="F126" s="243" t="s">
        <v>424</v>
      </c>
      <c r="G126" s="241"/>
      <c r="H126" s="244">
        <v>1.5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171</v>
      </c>
      <c r="AU126" s="250" t="s">
        <v>84</v>
      </c>
      <c r="AV126" s="13" t="s">
        <v>84</v>
      </c>
      <c r="AW126" s="13" t="s">
        <v>35</v>
      </c>
      <c r="AX126" s="13" t="s">
        <v>74</v>
      </c>
      <c r="AY126" s="250" t="s">
        <v>121</v>
      </c>
    </row>
    <row r="127" s="14" customFormat="1">
      <c r="A127" s="14"/>
      <c r="B127" s="251"/>
      <c r="C127" s="252"/>
      <c r="D127" s="211" t="s">
        <v>171</v>
      </c>
      <c r="E127" s="253" t="s">
        <v>19</v>
      </c>
      <c r="F127" s="254" t="s">
        <v>325</v>
      </c>
      <c r="G127" s="252"/>
      <c r="H127" s="255">
        <v>1.5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171</v>
      </c>
      <c r="AU127" s="261" t="s">
        <v>84</v>
      </c>
      <c r="AV127" s="14" t="s">
        <v>160</v>
      </c>
      <c r="AW127" s="14" t="s">
        <v>35</v>
      </c>
      <c r="AX127" s="14" t="s">
        <v>74</v>
      </c>
      <c r="AY127" s="261" t="s">
        <v>121</v>
      </c>
    </row>
    <row r="128" s="13" customFormat="1">
      <c r="A128" s="13"/>
      <c r="B128" s="240"/>
      <c r="C128" s="241"/>
      <c r="D128" s="211" t="s">
        <v>171</v>
      </c>
      <c r="E128" s="242" t="s">
        <v>19</v>
      </c>
      <c r="F128" s="243" t="s">
        <v>413</v>
      </c>
      <c r="G128" s="241"/>
      <c r="H128" s="244">
        <v>2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171</v>
      </c>
      <c r="AU128" s="250" t="s">
        <v>84</v>
      </c>
      <c r="AV128" s="13" t="s">
        <v>84</v>
      </c>
      <c r="AW128" s="13" t="s">
        <v>35</v>
      </c>
      <c r="AX128" s="13" t="s">
        <v>82</v>
      </c>
      <c r="AY128" s="250" t="s">
        <v>121</v>
      </c>
    </row>
    <row r="129" s="2" customFormat="1" ht="16.5" customHeight="1">
      <c r="A129" s="40"/>
      <c r="B129" s="41"/>
      <c r="C129" s="230" t="s">
        <v>203</v>
      </c>
      <c r="D129" s="230" t="s">
        <v>153</v>
      </c>
      <c r="E129" s="231" t="s">
        <v>425</v>
      </c>
      <c r="F129" s="232" t="s">
        <v>426</v>
      </c>
      <c r="G129" s="233" t="s">
        <v>167</v>
      </c>
      <c r="H129" s="234">
        <v>2</v>
      </c>
      <c r="I129" s="235"/>
      <c r="J129" s="236">
        <f>ROUND(I129*H129,2)</f>
        <v>0</v>
      </c>
      <c r="K129" s="232" t="s">
        <v>19</v>
      </c>
      <c r="L129" s="237"/>
      <c r="M129" s="238" t="s">
        <v>19</v>
      </c>
      <c r="N129" s="239" t="s">
        <v>45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157</v>
      </c>
      <c r="AT129" s="209" t="s">
        <v>153</v>
      </c>
      <c r="AU129" s="209" t="s">
        <v>84</v>
      </c>
      <c r="AY129" s="19" t="s">
        <v>121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149</v>
      </c>
      <c r="BM129" s="209" t="s">
        <v>427</v>
      </c>
    </row>
    <row r="130" s="2" customFormat="1">
      <c r="A130" s="40"/>
      <c r="B130" s="41"/>
      <c r="C130" s="42"/>
      <c r="D130" s="211" t="s">
        <v>129</v>
      </c>
      <c r="E130" s="42"/>
      <c r="F130" s="212" t="s">
        <v>428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129</v>
      </c>
      <c r="AU130" s="19" t="s">
        <v>84</v>
      </c>
    </row>
    <row r="131" s="2" customFormat="1" ht="21.75" customHeight="1">
      <c r="A131" s="40"/>
      <c r="B131" s="41"/>
      <c r="C131" s="198" t="s">
        <v>210</v>
      </c>
      <c r="D131" s="198" t="s">
        <v>122</v>
      </c>
      <c r="E131" s="199" t="s">
        <v>429</v>
      </c>
      <c r="F131" s="200" t="s">
        <v>430</v>
      </c>
      <c r="G131" s="201" t="s">
        <v>167</v>
      </c>
      <c r="H131" s="202">
        <v>402</v>
      </c>
      <c r="I131" s="203"/>
      <c r="J131" s="204">
        <f>ROUND(I131*H131,2)</f>
        <v>0</v>
      </c>
      <c r="K131" s="200" t="s">
        <v>126</v>
      </c>
      <c r="L131" s="46"/>
      <c r="M131" s="205" t="s">
        <v>19</v>
      </c>
      <c r="N131" s="206" t="s">
        <v>45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149</v>
      </c>
      <c r="AT131" s="209" t="s">
        <v>122</v>
      </c>
      <c r="AU131" s="209" t="s">
        <v>84</v>
      </c>
      <c r="AY131" s="19" t="s">
        <v>121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149</v>
      </c>
      <c r="BM131" s="209" t="s">
        <v>431</v>
      </c>
    </row>
    <row r="132" s="2" customFormat="1">
      <c r="A132" s="40"/>
      <c r="B132" s="41"/>
      <c r="C132" s="42"/>
      <c r="D132" s="211" t="s">
        <v>129</v>
      </c>
      <c r="E132" s="42"/>
      <c r="F132" s="212" t="s">
        <v>432</v>
      </c>
      <c r="G132" s="42"/>
      <c r="H132" s="42"/>
      <c r="I132" s="213"/>
      <c r="J132" s="42"/>
      <c r="K132" s="42"/>
      <c r="L132" s="46"/>
      <c r="M132" s="214"/>
      <c r="N132" s="21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129</v>
      </c>
      <c r="AU132" s="19" t="s">
        <v>84</v>
      </c>
    </row>
    <row r="133" s="2" customFormat="1">
      <c r="A133" s="40"/>
      <c r="B133" s="41"/>
      <c r="C133" s="42"/>
      <c r="D133" s="216" t="s">
        <v>131</v>
      </c>
      <c r="E133" s="42"/>
      <c r="F133" s="217" t="s">
        <v>433</v>
      </c>
      <c r="G133" s="42"/>
      <c r="H133" s="42"/>
      <c r="I133" s="213"/>
      <c r="J133" s="42"/>
      <c r="K133" s="42"/>
      <c r="L133" s="46"/>
      <c r="M133" s="214"/>
      <c r="N133" s="21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131</v>
      </c>
      <c r="AU133" s="19" t="s">
        <v>84</v>
      </c>
    </row>
    <row r="134" s="13" customFormat="1">
      <c r="A134" s="13"/>
      <c r="B134" s="240"/>
      <c r="C134" s="241"/>
      <c r="D134" s="211" t="s">
        <v>171</v>
      </c>
      <c r="E134" s="242" t="s">
        <v>19</v>
      </c>
      <c r="F134" s="243" t="s">
        <v>172</v>
      </c>
      <c r="G134" s="241"/>
      <c r="H134" s="244">
        <v>372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171</v>
      </c>
      <c r="AU134" s="250" t="s">
        <v>84</v>
      </c>
      <c r="AV134" s="13" t="s">
        <v>84</v>
      </c>
      <c r="AW134" s="13" t="s">
        <v>35</v>
      </c>
      <c r="AX134" s="13" t="s">
        <v>74</v>
      </c>
      <c r="AY134" s="250" t="s">
        <v>121</v>
      </c>
    </row>
    <row r="135" s="13" customFormat="1">
      <c r="A135" s="13"/>
      <c r="B135" s="240"/>
      <c r="C135" s="241"/>
      <c r="D135" s="211" t="s">
        <v>171</v>
      </c>
      <c r="E135" s="242" t="s">
        <v>19</v>
      </c>
      <c r="F135" s="243" t="s">
        <v>434</v>
      </c>
      <c r="G135" s="241"/>
      <c r="H135" s="244">
        <v>30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171</v>
      </c>
      <c r="AU135" s="250" t="s">
        <v>84</v>
      </c>
      <c r="AV135" s="13" t="s">
        <v>84</v>
      </c>
      <c r="AW135" s="13" t="s">
        <v>35</v>
      </c>
      <c r="AX135" s="13" t="s">
        <v>74</v>
      </c>
      <c r="AY135" s="250" t="s">
        <v>121</v>
      </c>
    </row>
    <row r="136" s="16" customFormat="1">
      <c r="A136" s="16"/>
      <c r="B136" s="272"/>
      <c r="C136" s="273"/>
      <c r="D136" s="211" t="s">
        <v>171</v>
      </c>
      <c r="E136" s="274" t="s">
        <v>19</v>
      </c>
      <c r="F136" s="275" t="s">
        <v>435</v>
      </c>
      <c r="G136" s="273"/>
      <c r="H136" s="276">
        <v>402</v>
      </c>
      <c r="I136" s="277"/>
      <c r="J136" s="273"/>
      <c r="K136" s="273"/>
      <c r="L136" s="278"/>
      <c r="M136" s="279"/>
      <c r="N136" s="280"/>
      <c r="O136" s="280"/>
      <c r="P136" s="280"/>
      <c r="Q136" s="280"/>
      <c r="R136" s="280"/>
      <c r="S136" s="280"/>
      <c r="T136" s="281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82" t="s">
        <v>171</v>
      </c>
      <c r="AU136" s="282" t="s">
        <v>84</v>
      </c>
      <c r="AV136" s="16" t="s">
        <v>149</v>
      </c>
      <c r="AW136" s="16" t="s">
        <v>35</v>
      </c>
      <c r="AX136" s="16" t="s">
        <v>82</v>
      </c>
      <c r="AY136" s="282" t="s">
        <v>121</v>
      </c>
    </row>
    <row r="137" s="2" customFormat="1">
      <c r="A137" s="40"/>
      <c r="B137" s="41"/>
      <c r="C137" s="198" t="s">
        <v>217</v>
      </c>
      <c r="D137" s="198" t="s">
        <v>122</v>
      </c>
      <c r="E137" s="199" t="s">
        <v>319</v>
      </c>
      <c r="F137" s="200" t="s">
        <v>320</v>
      </c>
      <c r="G137" s="201" t="s">
        <v>321</v>
      </c>
      <c r="H137" s="202">
        <v>20.600000000000001</v>
      </c>
      <c r="I137" s="203"/>
      <c r="J137" s="204">
        <f>ROUND(I137*H137,2)</f>
        <v>0</v>
      </c>
      <c r="K137" s="200" t="s">
        <v>126</v>
      </c>
      <c r="L137" s="46"/>
      <c r="M137" s="205" t="s">
        <v>19</v>
      </c>
      <c r="N137" s="206" t="s">
        <v>45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149</v>
      </c>
      <c r="AT137" s="209" t="s">
        <v>122</v>
      </c>
      <c r="AU137" s="209" t="s">
        <v>84</v>
      </c>
      <c r="AY137" s="19" t="s">
        <v>121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149</v>
      </c>
      <c r="BM137" s="209" t="s">
        <v>436</v>
      </c>
    </row>
    <row r="138" s="2" customFormat="1">
      <c r="A138" s="40"/>
      <c r="B138" s="41"/>
      <c r="C138" s="42"/>
      <c r="D138" s="211" t="s">
        <v>129</v>
      </c>
      <c r="E138" s="42"/>
      <c r="F138" s="212" t="s">
        <v>323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129</v>
      </c>
      <c r="AU138" s="19" t="s">
        <v>84</v>
      </c>
    </row>
    <row r="139" s="2" customFormat="1">
      <c r="A139" s="40"/>
      <c r="B139" s="41"/>
      <c r="C139" s="42"/>
      <c r="D139" s="216" t="s">
        <v>131</v>
      </c>
      <c r="E139" s="42"/>
      <c r="F139" s="217" t="s">
        <v>324</v>
      </c>
      <c r="G139" s="42"/>
      <c r="H139" s="42"/>
      <c r="I139" s="213"/>
      <c r="J139" s="42"/>
      <c r="K139" s="42"/>
      <c r="L139" s="46"/>
      <c r="M139" s="214"/>
      <c r="N139" s="21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131</v>
      </c>
      <c r="AU139" s="19" t="s">
        <v>84</v>
      </c>
    </row>
    <row r="140" s="13" customFormat="1">
      <c r="A140" s="13"/>
      <c r="B140" s="240"/>
      <c r="C140" s="241"/>
      <c r="D140" s="211" t="s">
        <v>171</v>
      </c>
      <c r="E140" s="242" t="s">
        <v>19</v>
      </c>
      <c r="F140" s="243" t="s">
        <v>216</v>
      </c>
      <c r="G140" s="241"/>
      <c r="H140" s="244">
        <v>1658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171</v>
      </c>
      <c r="AU140" s="250" t="s">
        <v>84</v>
      </c>
      <c r="AV140" s="13" t="s">
        <v>84</v>
      </c>
      <c r="AW140" s="13" t="s">
        <v>35</v>
      </c>
      <c r="AX140" s="13" t="s">
        <v>74</v>
      </c>
      <c r="AY140" s="250" t="s">
        <v>121</v>
      </c>
    </row>
    <row r="141" s="13" customFormat="1">
      <c r="A141" s="13"/>
      <c r="B141" s="240"/>
      <c r="C141" s="241"/>
      <c r="D141" s="211" t="s">
        <v>171</v>
      </c>
      <c r="E141" s="242" t="s">
        <v>19</v>
      </c>
      <c r="F141" s="243" t="s">
        <v>172</v>
      </c>
      <c r="G141" s="241"/>
      <c r="H141" s="244">
        <v>372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171</v>
      </c>
      <c r="AU141" s="250" t="s">
        <v>84</v>
      </c>
      <c r="AV141" s="13" t="s">
        <v>84</v>
      </c>
      <c r="AW141" s="13" t="s">
        <v>35</v>
      </c>
      <c r="AX141" s="13" t="s">
        <v>74</v>
      </c>
      <c r="AY141" s="250" t="s">
        <v>121</v>
      </c>
    </row>
    <row r="142" s="13" customFormat="1">
      <c r="A142" s="13"/>
      <c r="B142" s="240"/>
      <c r="C142" s="241"/>
      <c r="D142" s="211" t="s">
        <v>171</v>
      </c>
      <c r="E142" s="242" t="s">
        <v>19</v>
      </c>
      <c r="F142" s="243" t="s">
        <v>284</v>
      </c>
      <c r="G142" s="241"/>
      <c r="H142" s="244">
        <v>30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171</v>
      </c>
      <c r="AU142" s="250" t="s">
        <v>84</v>
      </c>
      <c r="AV142" s="13" t="s">
        <v>84</v>
      </c>
      <c r="AW142" s="13" t="s">
        <v>35</v>
      </c>
      <c r="AX142" s="13" t="s">
        <v>74</v>
      </c>
      <c r="AY142" s="250" t="s">
        <v>121</v>
      </c>
    </row>
    <row r="143" s="14" customFormat="1">
      <c r="A143" s="14"/>
      <c r="B143" s="251"/>
      <c r="C143" s="252"/>
      <c r="D143" s="211" t="s">
        <v>171</v>
      </c>
      <c r="E143" s="253" t="s">
        <v>19</v>
      </c>
      <c r="F143" s="254" t="s">
        <v>325</v>
      </c>
      <c r="G143" s="252"/>
      <c r="H143" s="255">
        <v>2060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171</v>
      </c>
      <c r="AU143" s="261" t="s">
        <v>84</v>
      </c>
      <c r="AV143" s="14" t="s">
        <v>160</v>
      </c>
      <c r="AW143" s="14" t="s">
        <v>35</v>
      </c>
      <c r="AX143" s="14" t="s">
        <v>74</v>
      </c>
      <c r="AY143" s="261" t="s">
        <v>121</v>
      </c>
    </row>
    <row r="144" s="13" customFormat="1">
      <c r="A144" s="13"/>
      <c r="B144" s="240"/>
      <c r="C144" s="241"/>
      <c r="D144" s="211" t="s">
        <v>171</v>
      </c>
      <c r="E144" s="242" t="s">
        <v>19</v>
      </c>
      <c r="F144" s="243" t="s">
        <v>326</v>
      </c>
      <c r="G144" s="241"/>
      <c r="H144" s="244">
        <v>20.600000000000001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171</v>
      </c>
      <c r="AU144" s="250" t="s">
        <v>84</v>
      </c>
      <c r="AV144" s="13" t="s">
        <v>84</v>
      </c>
      <c r="AW144" s="13" t="s">
        <v>35</v>
      </c>
      <c r="AX144" s="13" t="s">
        <v>82</v>
      </c>
      <c r="AY144" s="250" t="s">
        <v>121</v>
      </c>
    </row>
    <row r="145" s="2" customFormat="1" ht="16.5" customHeight="1">
      <c r="A145" s="40"/>
      <c r="B145" s="41"/>
      <c r="C145" s="230" t="s">
        <v>221</v>
      </c>
      <c r="D145" s="230" t="s">
        <v>153</v>
      </c>
      <c r="E145" s="231" t="s">
        <v>328</v>
      </c>
      <c r="F145" s="232" t="s">
        <v>329</v>
      </c>
      <c r="G145" s="233" t="s">
        <v>156</v>
      </c>
      <c r="H145" s="234">
        <v>18.539999999999999</v>
      </c>
      <c r="I145" s="235"/>
      <c r="J145" s="236">
        <f>ROUND(I145*H145,2)</f>
        <v>0</v>
      </c>
      <c r="K145" s="232" t="s">
        <v>19</v>
      </c>
      <c r="L145" s="237"/>
      <c r="M145" s="238" t="s">
        <v>19</v>
      </c>
      <c r="N145" s="239" t="s">
        <v>45</v>
      </c>
      <c r="O145" s="86"/>
      <c r="P145" s="207">
        <f>O145*H145</f>
        <v>0</v>
      </c>
      <c r="Q145" s="207">
        <v>0.001</v>
      </c>
      <c r="R145" s="207">
        <f>Q145*H145</f>
        <v>0.018540000000000001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157</v>
      </c>
      <c r="AT145" s="209" t="s">
        <v>153</v>
      </c>
      <c r="AU145" s="209" t="s">
        <v>84</v>
      </c>
      <c r="AY145" s="19" t="s">
        <v>121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82</v>
      </c>
      <c r="BK145" s="210">
        <f>ROUND(I145*H145,2)</f>
        <v>0</v>
      </c>
      <c r="BL145" s="19" t="s">
        <v>149</v>
      </c>
      <c r="BM145" s="209" t="s">
        <v>437</v>
      </c>
    </row>
    <row r="146" s="2" customFormat="1">
      <c r="A146" s="40"/>
      <c r="B146" s="41"/>
      <c r="C146" s="42"/>
      <c r="D146" s="211" t="s">
        <v>129</v>
      </c>
      <c r="E146" s="42"/>
      <c r="F146" s="212" t="s">
        <v>329</v>
      </c>
      <c r="G146" s="42"/>
      <c r="H146" s="42"/>
      <c r="I146" s="213"/>
      <c r="J146" s="42"/>
      <c r="K146" s="42"/>
      <c r="L146" s="46"/>
      <c r="M146" s="214"/>
      <c r="N146" s="21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129</v>
      </c>
      <c r="AU146" s="19" t="s">
        <v>84</v>
      </c>
    </row>
    <row r="147" s="13" customFormat="1">
      <c r="A147" s="13"/>
      <c r="B147" s="240"/>
      <c r="C147" s="241"/>
      <c r="D147" s="211" t="s">
        <v>171</v>
      </c>
      <c r="E147" s="241"/>
      <c r="F147" s="243" t="s">
        <v>331</v>
      </c>
      <c r="G147" s="241"/>
      <c r="H147" s="244">
        <v>18.539999999999999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171</v>
      </c>
      <c r="AU147" s="250" t="s">
        <v>84</v>
      </c>
      <c r="AV147" s="13" t="s">
        <v>84</v>
      </c>
      <c r="AW147" s="13" t="s">
        <v>4</v>
      </c>
      <c r="AX147" s="13" t="s">
        <v>82</v>
      </c>
      <c r="AY147" s="250" t="s">
        <v>121</v>
      </c>
    </row>
    <row r="148" s="2" customFormat="1" ht="16.5" customHeight="1">
      <c r="A148" s="40"/>
      <c r="B148" s="41"/>
      <c r="C148" s="198" t="s">
        <v>225</v>
      </c>
      <c r="D148" s="198" t="s">
        <v>122</v>
      </c>
      <c r="E148" s="199" t="s">
        <v>438</v>
      </c>
      <c r="F148" s="200" t="s">
        <v>439</v>
      </c>
      <c r="G148" s="201" t="s">
        <v>167</v>
      </c>
      <c r="H148" s="202">
        <v>80.400000000000006</v>
      </c>
      <c r="I148" s="203"/>
      <c r="J148" s="204">
        <f>ROUND(I148*H148,2)</f>
        <v>0</v>
      </c>
      <c r="K148" s="200" t="s">
        <v>126</v>
      </c>
      <c r="L148" s="46"/>
      <c r="M148" s="205" t="s">
        <v>19</v>
      </c>
      <c r="N148" s="206" t="s">
        <v>45</v>
      </c>
      <c r="O148" s="86"/>
      <c r="P148" s="207">
        <f>O148*H148</f>
        <v>0</v>
      </c>
      <c r="Q148" s="207">
        <v>2.0000000000000002E-05</v>
      </c>
      <c r="R148" s="207">
        <f>Q148*H148</f>
        <v>0.0016080000000000003</v>
      </c>
      <c r="S148" s="207">
        <v>0</v>
      </c>
      <c r="T148" s="20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09" t="s">
        <v>149</v>
      </c>
      <c r="AT148" s="209" t="s">
        <v>122</v>
      </c>
      <c r="AU148" s="209" t="s">
        <v>84</v>
      </c>
      <c r="AY148" s="19" t="s">
        <v>121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9" t="s">
        <v>82</v>
      </c>
      <c r="BK148" s="210">
        <f>ROUND(I148*H148,2)</f>
        <v>0</v>
      </c>
      <c r="BL148" s="19" t="s">
        <v>149</v>
      </c>
      <c r="BM148" s="209" t="s">
        <v>440</v>
      </c>
    </row>
    <row r="149" s="2" customFormat="1">
      <c r="A149" s="40"/>
      <c r="B149" s="41"/>
      <c r="C149" s="42"/>
      <c r="D149" s="211" t="s">
        <v>129</v>
      </c>
      <c r="E149" s="42"/>
      <c r="F149" s="212" t="s">
        <v>441</v>
      </c>
      <c r="G149" s="42"/>
      <c r="H149" s="42"/>
      <c r="I149" s="213"/>
      <c r="J149" s="42"/>
      <c r="K149" s="42"/>
      <c r="L149" s="46"/>
      <c r="M149" s="214"/>
      <c r="N149" s="21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129</v>
      </c>
      <c r="AU149" s="19" t="s">
        <v>84</v>
      </c>
    </row>
    <row r="150" s="2" customFormat="1">
      <c r="A150" s="40"/>
      <c r="B150" s="41"/>
      <c r="C150" s="42"/>
      <c r="D150" s="216" t="s">
        <v>131</v>
      </c>
      <c r="E150" s="42"/>
      <c r="F150" s="217" t="s">
        <v>442</v>
      </c>
      <c r="G150" s="42"/>
      <c r="H150" s="42"/>
      <c r="I150" s="213"/>
      <c r="J150" s="42"/>
      <c r="K150" s="42"/>
      <c r="L150" s="46"/>
      <c r="M150" s="214"/>
      <c r="N150" s="21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131</v>
      </c>
      <c r="AU150" s="19" t="s">
        <v>84</v>
      </c>
    </row>
    <row r="151" s="13" customFormat="1">
      <c r="A151" s="13"/>
      <c r="B151" s="240"/>
      <c r="C151" s="241"/>
      <c r="D151" s="211" t="s">
        <v>171</v>
      </c>
      <c r="E151" s="242" t="s">
        <v>19</v>
      </c>
      <c r="F151" s="243" t="s">
        <v>443</v>
      </c>
      <c r="G151" s="241"/>
      <c r="H151" s="244">
        <v>744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171</v>
      </c>
      <c r="AU151" s="250" t="s">
        <v>84</v>
      </c>
      <c r="AV151" s="13" t="s">
        <v>84</v>
      </c>
      <c r="AW151" s="13" t="s">
        <v>35</v>
      </c>
      <c r="AX151" s="13" t="s">
        <v>74</v>
      </c>
      <c r="AY151" s="250" t="s">
        <v>121</v>
      </c>
    </row>
    <row r="152" s="13" customFormat="1">
      <c r="A152" s="13"/>
      <c r="B152" s="240"/>
      <c r="C152" s="241"/>
      <c r="D152" s="211" t="s">
        <v>171</v>
      </c>
      <c r="E152" s="242" t="s">
        <v>19</v>
      </c>
      <c r="F152" s="243" t="s">
        <v>444</v>
      </c>
      <c r="G152" s="241"/>
      <c r="H152" s="244">
        <v>60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171</v>
      </c>
      <c r="AU152" s="250" t="s">
        <v>84</v>
      </c>
      <c r="AV152" s="13" t="s">
        <v>84</v>
      </c>
      <c r="AW152" s="13" t="s">
        <v>35</v>
      </c>
      <c r="AX152" s="13" t="s">
        <v>74</v>
      </c>
      <c r="AY152" s="250" t="s">
        <v>121</v>
      </c>
    </row>
    <row r="153" s="16" customFormat="1">
      <c r="A153" s="16"/>
      <c r="B153" s="272"/>
      <c r="C153" s="273"/>
      <c r="D153" s="211" t="s">
        <v>171</v>
      </c>
      <c r="E153" s="274" t="s">
        <v>19</v>
      </c>
      <c r="F153" s="275" t="s">
        <v>435</v>
      </c>
      <c r="G153" s="273"/>
      <c r="H153" s="276">
        <v>804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2" t="s">
        <v>171</v>
      </c>
      <c r="AU153" s="282" t="s">
        <v>84</v>
      </c>
      <c r="AV153" s="16" t="s">
        <v>149</v>
      </c>
      <c r="AW153" s="16" t="s">
        <v>35</v>
      </c>
      <c r="AX153" s="16" t="s">
        <v>82</v>
      </c>
      <c r="AY153" s="282" t="s">
        <v>121</v>
      </c>
    </row>
    <row r="154" s="13" customFormat="1">
      <c r="A154" s="13"/>
      <c r="B154" s="240"/>
      <c r="C154" s="241"/>
      <c r="D154" s="211" t="s">
        <v>171</v>
      </c>
      <c r="E154" s="241"/>
      <c r="F154" s="243" t="s">
        <v>445</v>
      </c>
      <c r="G154" s="241"/>
      <c r="H154" s="244">
        <v>80.400000000000006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171</v>
      </c>
      <c r="AU154" s="250" t="s">
        <v>84</v>
      </c>
      <c r="AV154" s="13" t="s">
        <v>84</v>
      </c>
      <c r="AW154" s="13" t="s">
        <v>4</v>
      </c>
      <c r="AX154" s="13" t="s">
        <v>82</v>
      </c>
      <c r="AY154" s="250" t="s">
        <v>121</v>
      </c>
    </row>
    <row r="155" s="2" customFormat="1" ht="16.5" customHeight="1">
      <c r="A155" s="40"/>
      <c r="B155" s="41"/>
      <c r="C155" s="198" t="s">
        <v>8</v>
      </c>
      <c r="D155" s="198" t="s">
        <v>122</v>
      </c>
      <c r="E155" s="199" t="s">
        <v>446</v>
      </c>
      <c r="F155" s="200" t="s">
        <v>447</v>
      </c>
      <c r="G155" s="201" t="s">
        <v>315</v>
      </c>
      <c r="H155" s="202">
        <v>1412</v>
      </c>
      <c r="I155" s="203"/>
      <c r="J155" s="204">
        <f>ROUND(I155*H155,2)</f>
        <v>0</v>
      </c>
      <c r="K155" s="200" t="s">
        <v>19</v>
      </c>
      <c r="L155" s="46"/>
      <c r="M155" s="205" t="s">
        <v>19</v>
      </c>
      <c r="N155" s="206" t="s">
        <v>45</v>
      </c>
      <c r="O155" s="86"/>
      <c r="P155" s="207">
        <f>O155*H155</f>
        <v>0</v>
      </c>
      <c r="Q155" s="207">
        <v>2.0000000000000002E-05</v>
      </c>
      <c r="R155" s="207">
        <f>Q155*H155</f>
        <v>0.028240000000000001</v>
      </c>
      <c r="S155" s="207">
        <v>0</v>
      </c>
      <c r="T155" s="20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09" t="s">
        <v>149</v>
      </c>
      <c r="AT155" s="209" t="s">
        <v>122</v>
      </c>
      <c r="AU155" s="209" t="s">
        <v>84</v>
      </c>
      <c r="AY155" s="19" t="s">
        <v>121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9" t="s">
        <v>82</v>
      </c>
      <c r="BK155" s="210">
        <f>ROUND(I155*H155,2)</f>
        <v>0</v>
      </c>
      <c r="BL155" s="19" t="s">
        <v>149</v>
      </c>
      <c r="BM155" s="209" t="s">
        <v>448</v>
      </c>
    </row>
    <row r="156" s="2" customFormat="1">
      <c r="A156" s="40"/>
      <c r="B156" s="41"/>
      <c r="C156" s="42"/>
      <c r="D156" s="211" t="s">
        <v>129</v>
      </c>
      <c r="E156" s="42"/>
      <c r="F156" s="212" t="s">
        <v>447</v>
      </c>
      <c r="G156" s="42"/>
      <c r="H156" s="42"/>
      <c r="I156" s="213"/>
      <c r="J156" s="42"/>
      <c r="K156" s="42"/>
      <c r="L156" s="46"/>
      <c r="M156" s="214"/>
      <c r="N156" s="21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129</v>
      </c>
      <c r="AU156" s="19" t="s">
        <v>84</v>
      </c>
    </row>
    <row r="157" s="13" customFormat="1">
      <c r="A157" s="13"/>
      <c r="B157" s="240"/>
      <c r="C157" s="241"/>
      <c r="D157" s="211" t="s">
        <v>171</v>
      </c>
      <c r="E157" s="242" t="s">
        <v>19</v>
      </c>
      <c r="F157" s="243" t="s">
        <v>449</v>
      </c>
      <c r="G157" s="241"/>
      <c r="H157" s="244">
        <v>1412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171</v>
      </c>
      <c r="AU157" s="250" t="s">
        <v>84</v>
      </c>
      <c r="AV157" s="13" t="s">
        <v>84</v>
      </c>
      <c r="AW157" s="13" t="s">
        <v>35</v>
      </c>
      <c r="AX157" s="13" t="s">
        <v>82</v>
      </c>
      <c r="AY157" s="250" t="s">
        <v>121</v>
      </c>
    </row>
    <row r="158" s="2" customFormat="1" ht="16.5" customHeight="1">
      <c r="A158" s="40"/>
      <c r="B158" s="41"/>
      <c r="C158" s="198" t="s">
        <v>233</v>
      </c>
      <c r="D158" s="198" t="s">
        <v>122</v>
      </c>
      <c r="E158" s="199" t="s">
        <v>450</v>
      </c>
      <c r="F158" s="200" t="s">
        <v>451</v>
      </c>
      <c r="G158" s="201" t="s">
        <v>356</v>
      </c>
      <c r="H158" s="202">
        <v>152.22</v>
      </c>
      <c r="I158" s="203"/>
      <c r="J158" s="204">
        <f>ROUND(I158*H158,2)</f>
        <v>0</v>
      </c>
      <c r="K158" s="200" t="s">
        <v>126</v>
      </c>
      <c r="L158" s="46"/>
      <c r="M158" s="205" t="s">
        <v>19</v>
      </c>
      <c r="N158" s="206" t="s">
        <v>45</v>
      </c>
      <c r="O158" s="86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09" t="s">
        <v>149</v>
      </c>
      <c r="AT158" s="209" t="s">
        <v>122</v>
      </c>
      <c r="AU158" s="209" t="s">
        <v>84</v>
      </c>
      <c r="AY158" s="19" t="s">
        <v>121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9" t="s">
        <v>82</v>
      </c>
      <c r="BK158" s="210">
        <f>ROUND(I158*H158,2)</f>
        <v>0</v>
      </c>
      <c r="BL158" s="19" t="s">
        <v>149</v>
      </c>
      <c r="BM158" s="209" t="s">
        <v>452</v>
      </c>
    </row>
    <row r="159" s="2" customFormat="1">
      <c r="A159" s="40"/>
      <c r="B159" s="41"/>
      <c r="C159" s="42"/>
      <c r="D159" s="211" t="s">
        <v>129</v>
      </c>
      <c r="E159" s="42"/>
      <c r="F159" s="212" t="s">
        <v>453</v>
      </c>
      <c r="G159" s="42"/>
      <c r="H159" s="42"/>
      <c r="I159" s="213"/>
      <c r="J159" s="42"/>
      <c r="K159" s="42"/>
      <c r="L159" s="46"/>
      <c r="M159" s="214"/>
      <c r="N159" s="21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129</v>
      </c>
      <c r="AU159" s="19" t="s">
        <v>84</v>
      </c>
    </row>
    <row r="160" s="2" customFormat="1">
      <c r="A160" s="40"/>
      <c r="B160" s="41"/>
      <c r="C160" s="42"/>
      <c r="D160" s="216" t="s">
        <v>131</v>
      </c>
      <c r="E160" s="42"/>
      <c r="F160" s="217" t="s">
        <v>454</v>
      </c>
      <c r="G160" s="42"/>
      <c r="H160" s="42"/>
      <c r="I160" s="213"/>
      <c r="J160" s="42"/>
      <c r="K160" s="42"/>
      <c r="L160" s="46"/>
      <c r="M160" s="214"/>
      <c r="N160" s="21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131</v>
      </c>
      <c r="AU160" s="19" t="s">
        <v>84</v>
      </c>
    </row>
    <row r="161" s="2" customFormat="1" ht="16.5" customHeight="1">
      <c r="A161" s="40"/>
      <c r="B161" s="41"/>
      <c r="C161" s="198" t="s">
        <v>237</v>
      </c>
      <c r="D161" s="198" t="s">
        <v>122</v>
      </c>
      <c r="E161" s="199" t="s">
        <v>455</v>
      </c>
      <c r="F161" s="200" t="s">
        <v>456</v>
      </c>
      <c r="G161" s="201" t="s">
        <v>356</v>
      </c>
      <c r="H161" s="202">
        <v>152.22</v>
      </c>
      <c r="I161" s="203"/>
      <c r="J161" s="204">
        <f>ROUND(I161*H161,2)</f>
        <v>0</v>
      </c>
      <c r="K161" s="200" t="s">
        <v>126</v>
      </c>
      <c r="L161" s="46"/>
      <c r="M161" s="205" t="s">
        <v>19</v>
      </c>
      <c r="N161" s="206" t="s">
        <v>45</v>
      </c>
      <c r="O161" s="86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09" t="s">
        <v>149</v>
      </c>
      <c r="AT161" s="209" t="s">
        <v>122</v>
      </c>
      <c r="AU161" s="209" t="s">
        <v>84</v>
      </c>
      <c r="AY161" s="19" t="s">
        <v>121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82</v>
      </c>
      <c r="BK161" s="210">
        <f>ROUND(I161*H161,2)</f>
        <v>0</v>
      </c>
      <c r="BL161" s="19" t="s">
        <v>149</v>
      </c>
      <c r="BM161" s="209" t="s">
        <v>457</v>
      </c>
    </row>
    <row r="162" s="2" customFormat="1">
      <c r="A162" s="40"/>
      <c r="B162" s="41"/>
      <c r="C162" s="42"/>
      <c r="D162" s="211" t="s">
        <v>129</v>
      </c>
      <c r="E162" s="42"/>
      <c r="F162" s="212" t="s">
        <v>458</v>
      </c>
      <c r="G162" s="42"/>
      <c r="H162" s="42"/>
      <c r="I162" s="213"/>
      <c r="J162" s="42"/>
      <c r="K162" s="42"/>
      <c r="L162" s="46"/>
      <c r="M162" s="214"/>
      <c r="N162" s="21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129</v>
      </c>
      <c r="AU162" s="19" t="s">
        <v>84</v>
      </c>
    </row>
    <row r="163" s="2" customFormat="1">
      <c r="A163" s="40"/>
      <c r="B163" s="41"/>
      <c r="C163" s="42"/>
      <c r="D163" s="216" t="s">
        <v>131</v>
      </c>
      <c r="E163" s="42"/>
      <c r="F163" s="217" t="s">
        <v>459</v>
      </c>
      <c r="G163" s="42"/>
      <c r="H163" s="42"/>
      <c r="I163" s="213"/>
      <c r="J163" s="42"/>
      <c r="K163" s="42"/>
      <c r="L163" s="46"/>
      <c r="M163" s="214"/>
      <c r="N163" s="21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131</v>
      </c>
      <c r="AU163" s="19" t="s">
        <v>84</v>
      </c>
    </row>
    <row r="164" s="2" customFormat="1" ht="16.5" customHeight="1">
      <c r="A164" s="40"/>
      <c r="B164" s="41"/>
      <c r="C164" s="198" t="s">
        <v>241</v>
      </c>
      <c r="D164" s="198" t="s">
        <v>122</v>
      </c>
      <c r="E164" s="199" t="s">
        <v>460</v>
      </c>
      <c r="F164" s="200" t="s">
        <v>461</v>
      </c>
      <c r="G164" s="201" t="s">
        <v>356</v>
      </c>
      <c r="H164" s="202">
        <v>608.88</v>
      </c>
      <c r="I164" s="203"/>
      <c r="J164" s="204">
        <f>ROUND(I164*H164,2)</f>
        <v>0</v>
      </c>
      <c r="K164" s="200" t="s">
        <v>126</v>
      </c>
      <c r="L164" s="46"/>
      <c r="M164" s="205" t="s">
        <v>19</v>
      </c>
      <c r="N164" s="206" t="s">
        <v>45</v>
      </c>
      <c r="O164" s="86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149</v>
      </c>
      <c r="AT164" s="209" t="s">
        <v>122</v>
      </c>
      <c r="AU164" s="209" t="s">
        <v>84</v>
      </c>
      <c r="AY164" s="19" t="s">
        <v>121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82</v>
      </c>
      <c r="BK164" s="210">
        <f>ROUND(I164*H164,2)</f>
        <v>0</v>
      </c>
      <c r="BL164" s="19" t="s">
        <v>149</v>
      </c>
      <c r="BM164" s="209" t="s">
        <v>462</v>
      </c>
    </row>
    <row r="165" s="2" customFormat="1">
      <c r="A165" s="40"/>
      <c r="B165" s="41"/>
      <c r="C165" s="42"/>
      <c r="D165" s="211" t="s">
        <v>129</v>
      </c>
      <c r="E165" s="42"/>
      <c r="F165" s="212" t="s">
        <v>463</v>
      </c>
      <c r="G165" s="42"/>
      <c r="H165" s="42"/>
      <c r="I165" s="213"/>
      <c r="J165" s="42"/>
      <c r="K165" s="42"/>
      <c r="L165" s="46"/>
      <c r="M165" s="214"/>
      <c r="N165" s="21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129</v>
      </c>
      <c r="AU165" s="19" t="s">
        <v>84</v>
      </c>
    </row>
    <row r="166" s="2" customFormat="1">
      <c r="A166" s="40"/>
      <c r="B166" s="41"/>
      <c r="C166" s="42"/>
      <c r="D166" s="216" t="s">
        <v>131</v>
      </c>
      <c r="E166" s="42"/>
      <c r="F166" s="217" t="s">
        <v>464</v>
      </c>
      <c r="G166" s="42"/>
      <c r="H166" s="42"/>
      <c r="I166" s="213"/>
      <c r="J166" s="42"/>
      <c r="K166" s="42"/>
      <c r="L166" s="46"/>
      <c r="M166" s="214"/>
      <c r="N166" s="21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131</v>
      </c>
      <c r="AU166" s="19" t="s">
        <v>84</v>
      </c>
    </row>
    <row r="167" s="13" customFormat="1">
      <c r="A167" s="13"/>
      <c r="B167" s="240"/>
      <c r="C167" s="241"/>
      <c r="D167" s="211" t="s">
        <v>171</v>
      </c>
      <c r="E167" s="241"/>
      <c r="F167" s="243" t="s">
        <v>465</v>
      </c>
      <c r="G167" s="241"/>
      <c r="H167" s="244">
        <v>608.88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171</v>
      </c>
      <c r="AU167" s="250" t="s">
        <v>84</v>
      </c>
      <c r="AV167" s="13" t="s">
        <v>84</v>
      </c>
      <c r="AW167" s="13" t="s">
        <v>4</v>
      </c>
      <c r="AX167" s="13" t="s">
        <v>82</v>
      </c>
      <c r="AY167" s="250" t="s">
        <v>121</v>
      </c>
    </row>
    <row r="168" s="11" customFormat="1" ht="22.8" customHeight="1">
      <c r="A168" s="11"/>
      <c r="B168" s="184"/>
      <c r="C168" s="185"/>
      <c r="D168" s="186" t="s">
        <v>73</v>
      </c>
      <c r="E168" s="228" t="s">
        <v>390</v>
      </c>
      <c r="F168" s="228" t="s">
        <v>391</v>
      </c>
      <c r="G168" s="185"/>
      <c r="H168" s="185"/>
      <c r="I168" s="188"/>
      <c r="J168" s="229">
        <f>BK168</f>
        <v>0</v>
      </c>
      <c r="K168" s="185"/>
      <c r="L168" s="190"/>
      <c r="M168" s="191"/>
      <c r="N168" s="192"/>
      <c r="O168" s="192"/>
      <c r="P168" s="193">
        <f>SUM(P169:P171)</f>
        <v>0</v>
      </c>
      <c r="Q168" s="192"/>
      <c r="R168" s="193">
        <f>SUM(R169:R171)</f>
        <v>0</v>
      </c>
      <c r="S168" s="192"/>
      <c r="T168" s="194">
        <f>SUM(T169:T171)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5" t="s">
        <v>82</v>
      </c>
      <c r="AT168" s="196" t="s">
        <v>73</v>
      </c>
      <c r="AU168" s="196" t="s">
        <v>82</v>
      </c>
      <c r="AY168" s="195" t="s">
        <v>121</v>
      </c>
      <c r="BK168" s="197">
        <f>SUM(BK169:BK171)</f>
        <v>0</v>
      </c>
    </row>
    <row r="169" s="2" customFormat="1" ht="16.5" customHeight="1">
      <c r="A169" s="40"/>
      <c r="B169" s="41"/>
      <c r="C169" s="198" t="s">
        <v>245</v>
      </c>
      <c r="D169" s="198" t="s">
        <v>122</v>
      </c>
      <c r="E169" s="199" t="s">
        <v>393</v>
      </c>
      <c r="F169" s="200" t="s">
        <v>394</v>
      </c>
      <c r="G169" s="201" t="s">
        <v>335</v>
      </c>
      <c r="H169" s="202">
        <v>0.048000000000000001</v>
      </c>
      <c r="I169" s="203"/>
      <c r="J169" s="204">
        <f>ROUND(I169*H169,2)</f>
        <v>0</v>
      </c>
      <c r="K169" s="200" t="s">
        <v>126</v>
      </c>
      <c r="L169" s="46"/>
      <c r="M169" s="205" t="s">
        <v>19</v>
      </c>
      <c r="N169" s="206" t="s">
        <v>45</v>
      </c>
      <c r="O169" s="86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09" t="s">
        <v>149</v>
      </c>
      <c r="AT169" s="209" t="s">
        <v>122</v>
      </c>
      <c r="AU169" s="209" t="s">
        <v>84</v>
      </c>
      <c r="AY169" s="19" t="s">
        <v>121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9" t="s">
        <v>82</v>
      </c>
      <c r="BK169" s="210">
        <f>ROUND(I169*H169,2)</f>
        <v>0</v>
      </c>
      <c r="BL169" s="19" t="s">
        <v>149</v>
      </c>
      <c r="BM169" s="209" t="s">
        <v>466</v>
      </c>
    </row>
    <row r="170" s="2" customFormat="1">
      <c r="A170" s="40"/>
      <c r="B170" s="41"/>
      <c r="C170" s="42"/>
      <c r="D170" s="211" t="s">
        <v>129</v>
      </c>
      <c r="E170" s="42"/>
      <c r="F170" s="212" t="s">
        <v>396</v>
      </c>
      <c r="G170" s="42"/>
      <c r="H170" s="42"/>
      <c r="I170" s="213"/>
      <c r="J170" s="42"/>
      <c r="K170" s="42"/>
      <c r="L170" s="46"/>
      <c r="M170" s="214"/>
      <c r="N170" s="21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129</v>
      </c>
      <c r="AU170" s="19" t="s">
        <v>84</v>
      </c>
    </row>
    <row r="171" s="2" customFormat="1">
      <c r="A171" s="40"/>
      <c r="B171" s="41"/>
      <c r="C171" s="42"/>
      <c r="D171" s="216" t="s">
        <v>131</v>
      </c>
      <c r="E171" s="42"/>
      <c r="F171" s="217" t="s">
        <v>397</v>
      </c>
      <c r="G171" s="42"/>
      <c r="H171" s="42"/>
      <c r="I171" s="213"/>
      <c r="J171" s="42"/>
      <c r="K171" s="42"/>
      <c r="L171" s="46"/>
      <c r="M171" s="218"/>
      <c r="N171" s="219"/>
      <c r="O171" s="220"/>
      <c r="P171" s="220"/>
      <c r="Q171" s="220"/>
      <c r="R171" s="220"/>
      <c r="S171" s="220"/>
      <c r="T171" s="221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131</v>
      </c>
      <c r="AU171" s="19" t="s">
        <v>84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D9/biDoZHDt8mZ0/qGdlQodhHMIMommvrg1SrzH28m6rwHE5DndxFday2hozrcV8NxY3r74zjBqfXU+Tmz664A==" hashValue="T3u3GPs9RGhivkMWrw/3US1yf4bMaulRZgpCGGU3H5TFcLZ2mEyxxyV58loodLqKF0oNodbvyZfHVVQ8wxzKYQ==" algorithmName="SHA-512" password="88A1"/>
  <autoFilter ref="C81:K17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2_02/111151331"/>
    <hyperlink ref="F91" r:id="rId2" display="https://podminky.urs.cz/item/CS_URS_2022_02/183101113"/>
    <hyperlink ref="F97" r:id="rId3" display="https://podminky.urs.cz/item/CS_URS_2022_02/183101114"/>
    <hyperlink ref="F103" r:id="rId4" display="https://podminky.urs.cz/item/CS_URS_2022_02/183101115"/>
    <hyperlink ref="F109" r:id="rId5" display="https://podminky.urs.cz/item/CS_URS_2022_02/184102211"/>
    <hyperlink ref="F117" r:id="rId6" display="https://podminky.urs.cz/item/CS_URS_2022_02/184201111"/>
    <hyperlink ref="F125" r:id="rId7" display="https://podminky.urs.cz/item/CS_URS_2022_02/184102116"/>
    <hyperlink ref="F133" r:id="rId8" display="https://podminky.urs.cz/item/CS_URS_2022_02/184813111"/>
    <hyperlink ref="F139" r:id="rId9" display="https://podminky.urs.cz/item/CS_URS_2022_02/184813134"/>
    <hyperlink ref="F150" r:id="rId10" display="https://podminky.urs.cz/item/CS_URS_2022_02/184911111"/>
    <hyperlink ref="F160" r:id="rId11" display="https://podminky.urs.cz/item/CS_URS_2022_02/185804311"/>
    <hyperlink ref="F163" r:id="rId12" display="https://podminky.urs.cz/item/CS_URS_2022_02/185851121"/>
    <hyperlink ref="F166" r:id="rId13" display="https://podminky.urs.cz/item/CS_URS_2022_02/185851129"/>
    <hyperlink ref="F171" r:id="rId14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PEO 1, větrolam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467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ROUND((SUM(BE82:BE171)),  2)</f>
        <v>0</v>
      </c>
      <c r="G33" s="40"/>
      <c r="H33" s="40"/>
      <c r="I33" s="150">
        <v>0.20999999999999999</v>
      </c>
      <c r="J33" s="149">
        <f>ROUND(((SUM(BE82:BE171))*I33),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ROUND((SUM(BF82:BF171)),  2)</f>
        <v>0</v>
      </c>
      <c r="G34" s="40"/>
      <c r="H34" s="40"/>
      <c r="I34" s="150">
        <v>0.14999999999999999</v>
      </c>
      <c r="J34" s="149">
        <f>ROUND(((SUM(BF82:BF171))*I34),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ROUND((SUM(BG82:BG171)),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ROUND((SUM(BH82:BH171)),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ROUND((SUM(BI82:BI171)),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PEO 1, větrolam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02.2 - Povýsadbová péče 2.rok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139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140</v>
      </c>
      <c r="E61" s="225"/>
      <c r="F61" s="225"/>
      <c r="G61" s="225"/>
      <c r="H61" s="225"/>
      <c r="I61" s="225"/>
      <c r="J61" s="226">
        <f>J84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142</v>
      </c>
      <c r="E62" s="225"/>
      <c r="F62" s="225"/>
      <c r="G62" s="225"/>
      <c r="H62" s="225"/>
      <c r="I62" s="225"/>
      <c r="J62" s="226">
        <f>J168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PSZ včetně výkonu autorského dozoru v k.ú. Kouty u Poděbrad – PEO 1, větrolam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02.2 - Povýsadbová péče 2.rok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0.048388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143</v>
      </c>
      <c r="F83" s="187" t="s">
        <v>144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P84+P168</f>
        <v>0</v>
      </c>
      <c r="Q83" s="192"/>
      <c r="R83" s="193">
        <f>R84+R168</f>
        <v>0.048388</v>
      </c>
      <c r="S83" s="192"/>
      <c r="T83" s="194">
        <f>T84+T168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121</v>
      </c>
      <c r="BK83" s="197">
        <f>BK84+BK168</f>
        <v>0</v>
      </c>
    </row>
    <row r="84" s="11" customFormat="1" ht="22.8" customHeight="1">
      <c r="A84" s="11"/>
      <c r="B84" s="184"/>
      <c r="C84" s="185"/>
      <c r="D84" s="186" t="s">
        <v>73</v>
      </c>
      <c r="E84" s="228" t="s">
        <v>82</v>
      </c>
      <c r="F84" s="228" t="s">
        <v>145</v>
      </c>
      <c r="G84" s="185"/>
      <c r="H84" s="185"/>
      <c r="I84" s="188"/>
      <c r="J84" s="229">
        <f>BK84</f>
        <v>0</v>
      </c>
      <c r="K84" s="185"/>
      <c r="L84" s="190"/>
      <c r="M84" s="191"/>
      <c r="N84" s="192"/>
      <c r="O84" s="192"/>
      <c r="P84" s="193">
        <f>SUM(P85:P167)</f>
        <v>0</v>
      </c>
      <c r="Q84" s="192"/>
      <c r="R84" s="193">
        <f>SUM(R85:R167)</f>
        <v>0.048388</v>
      </c>
      <c r="S84" s="192"/>
      <c r="T84" s="194">
        <f>SUM(T85:T167)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121</v>
      </c>
      <c r="BK84" s="197">
        <f>SUM(BK85:BK167)</f>
        <v>0</v>
      </c>
    </row>
    <row r="85" s="2" customFormat="1" ht="16.5" customHeight="1">
      <c r="A85" s="40"/>
      <c r="B85" s="41"/>
      <c r="C85" s="198" t="s">
        <v>82</v>
      </c>
      <c r="D85" s="198" t="s">
        <v>122</v>
      </c>
      <c r="E85" s="199" t="s">
        <v>399</v>
      </c>
      <c r="F85" s="200" t="s">
        <v>468</v>
      </c>
      <c r="G85" s="201" t="s">
        <v>148</v>
      </c>
      <c r="H85" s="202">
        <v>14316</v>
      </c>
      <c r="I85" s="203"/>
      <c r="J85" s="204">
        <f>ROUND(I85*H85,2)</f>
        <v>0</v>
      </c>
      <c r="K85" s="200" t="s">
        <v>126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149</v>
      </c>
      <c r="AT85" s="209" t="s">
        <v>122</v>
      </c>
      <c r="AU85" s="209" t="s">
        <v>84</v>
      </c>
      <c r="AY85" s="19" t="s">
        <v>121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149</v>
      </c>
      <c r="BM85" s="209" t="s">
        <v>469</v>
      </c>
    </row>
    <row r="86" s="2" customFormat="1">
      <c r="A86" s="40"/>
      <c r="B86" s="41"/>
      <c r="C86" s="42"/>
      <c r="D86" s="211" t="s">
        <v>129</v>
      </c>
      <c r="E86" s="42"/>
      <c r="F86" s="212" t="s">
        <v>402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129</v>
      </c>
      <c r="AU86" s="19" t="s">
        <v>84</v>
      </c>
    </row>
    <row r="87" s="2" customFormat="1">
      <c r="A87" s="40"/>
      <c r="B87" s="41"/>
      <c r="C87" s="42"/>
      <c r="D87" s="216" t="s">
        <v>131</v>
      </c>
      <c r="E87" s="42"/>
      <c r="F87" s="217" t="s">
        <v>403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131</v>
      </c>
      <c r="AU87" s="19" t="s">
        <v>84</v>
      </c>
    </row>
    <row r="88" s="13" customFormat="1">
      <c r="A88" s="13"/>
      <c r="B88" s="240"/>
      <c r="C88" s="241"/>
      <c r="D88" s="211" t="s">
        <v>171</v>
      </c>
      <c r="E88" s="242" t="s">
        <v>19</v>
      </c>
      <c r="F88" s="243" t="s">
        <v>404</v>
      </c>
      <c r="G88" s="241"/>
      <c r="H88" s="244">
        <v>14316</v>
      </c>
      <c r="I88" s="245"/>
      <c r="J88" s="241"/>
      <c r="K88" s="241"/>
      <c r="L88" s="246"/>
      <c r="M88" s="247"/>
      <c r="N88" s="248"/>
      <c r="O88" s="248"/>
      <c r="P88" s="248"/>
      <c r="Q88" s="248"/>
      <c r="R88" s="248"/>
      <c r="S88" s="248"/>
      <c r="T88" s="24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50" t="s">
        <v>171</v>
      </c>
      <c r="AU88" s="250" t="s">
        <v>84</v>
      </c>
      <c r="AV88" s="13" t="s">
        <v>84</v>
      </c>
      <c r="AW88" s="13" t="s">
        <v>35</v>
      </c>
      <c r="AX88" s="13" t="s">
        <v>82</v>
      </c>
      <c r="AY88" s="250" t="s">
        <v>121</v>
      </c>
    </row>
    <row r="89" s="2" customFormat="1" ht="21.75" customHeight="1">
      <c r="A89" s="40"/>
      <c r="B89" s="41"/>
      <c r="C89" s="198" t="s">
        <v>84</v>
      </c>
      <c r="D89" s="198" t="s">
        <v>122</v>
      </c>
      <c r="E89" s="199" t="s">
        <v>173</v>
      </c>
      <c r="F89" s="200" t="s">
        <v>174</v>
      </c>
      <c r="G89" s="201" t="s">
        <v>167</v>
      </c>
      <c r="H89" s="202">
        <v>50</v>
      </c>
      <c r="I89" s="203"/>
      <c r="J89" s="204">
        <f>ROUND(I89*H89,2)</f>
        <v>0</v>
      </c>
      <c r="K89" s="200" t="s">
        <v>126</v>
      </c>
      <c r="L89" s="46"/>
      <c r="M89" s="205" t="s">
        <v>19</v>
      </c>
      <c r="N89" s="206" t="s">
        <v>45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149</v>
      </c>
      <c r="AT89" s="209" t="s">
        <v>122</v>
      </c>
      <c r="AU89" s="209" t="s">
        <v>84</v>
      </c>
      <c r="AY89" s="19" t="s">
        <v>121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82</v>
      </c>
      <c r="BK89" s="210">
        <f>ROUND(I89*H89,2)</f>
        <v>0</v>
      </c>
      <c r="BL89" s="19" t="s">
        <v>149</v>
      </c>
      <c r="BM89" s="209" t="s">
        <v>470</v>
      </c>
    </row>
    <row r="90" s="2" customFormat="1">
      <c r="A90" s="40"/>
      <c r="B90" s="41"/>
      <c r="C90" s="42"/>
      <c r="D90" s="211" t="s">
        <v>129</v>
      </c>
      <c r="E90" s="42"/>
      <c r="F90" s="212" t="s">
        <v>176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129</v>
      </c>
      <c r="AU90" s="19" t="s">
        <v>84</v>
      </c>
    </row>
    <row r="91" s="2" customFormat="1">
      <c r="A91" s="40"/>
      <c r="B91" s="41"/>
      <c r="C91" s="42"/>
      <c r="D91" s="216" t="s">
        <v>131</v>
      </c>
      <c r="E91" s="42"/>
      <c r="F91" s="217" t="s">
        <v>177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131</v>
      </c>
      <c r="AU91" s="19" t="s">
        <v>84</v>
      </c>
    </row>
    <row r="92" s="13" customFormat="1">
      <c r="A92" s="13"/>
      <c r="B92" s="240"/>
      <c r="C92" s="241"/>
      <c r="D92" s="211" t="s">
        <v>171</v>
      </c>
      <c r="E92" s="242" t="s">
        <v>19</v>
      </c>
      <c r="F92" s="243" t="s">
        <v>471</v>
      </c>
      <c r="G92" s="241"/>
      <c r="H92" s="244">
        <v>49.740000000000002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50" t="s">
        <v>171</v>
      </c>
      <c r="AU92" s="250" t="s">
        <v>84</v>
      </c>
      <c r="AV92" s="13" t="s">
        <v>84</v>
      </c>
      <c r="AW92" s="13" t="s">
        <v>35</v>
      </c>
      <c r="AX92" s="13" t="s">
        <v>74</v>
      </c>
      <c r="AY92" s="250" t="s">
        <v>121</v>
      </c>
    </row>
    <row r="93" s="14" customFormat="1">
      <c r="A93" s="14"/>
      <c r="B93" s="251"/>
      <c r="C93" s="252"/>
      <c r="D93" s="211" t="s">
        <v>171</v>
      </c>
      <c r="E93" s="253" t="s">
        <v>19</v>
      </c>
      <c r="F93" s="254" t="s">
        <v>325</v>
      </c>
      <c r="G93" s="252"/>
      <c r="H93" s="255">
        <v>49.740000000000002</v>
      </c>
      <c r="I93" s="256"/>
      <c r="J93" s="252"/>
      <c r="K93" s="252"/>
      <c r="L93" s="257"/>
      <c r="M93" s="258"/>
      <c r="N93" s="259"/>
      <c r="O93" s="259"/>
      <c r="P93" s="259"/>
      <c r="Q93" s="259"/>
      <c r="R93" s="259"/>
      <c r="S93" s="259"/>
      <c r="T93" s="26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1" t="s">
        <v>171</v>
      </c>
      <c r="AU93" s="261" t="s">
        <v>84</v>
      </c>
      <c r="AV93" s="14" t="s">
        <v>160</v>
      </c>
      <c r="AW93" s="14" t="s">
        <v>35</v>
      </c>
      <c r="AX93" s="14" t="s">
        <v>74</v>
      </c>
      <c r="AY93" s="261" t="s">
        <v>121</v>
      </c>
    </row>
    <row r="94" s="13" customFormat="1">
      <c r="A94" s="13"/>
      <c r="B94" s="240"/>
      <c r="C94" s="241"/>
      <c r="D94" s="211" t="s">
        <v>171</v>
      </c>
      <c r="E94" s="242" t="s">
        <v>19</v>
      </c>
      <c r="F94" s="243" t="s">
        <v>472</v>
      </c>
      <c r="G94" s="241"/>
      <c r="H94" s="244">
        <v>50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0" t="s">
        <v>171</v>
      </c>
      <c r="AU94" s="250" t="s">
        <v>84</v>
      </c>
      <c r="AV94" s="13" t="s">
        <v>84</v>
      </c>
      <c r="AW94" s="13" t="s">
        <v>35</v>
      </c>
      <c r="AX94" s="13" t="s">
        <v>82</v>
      </c>
      <c r="AY94" s="250" t="s">
        <v>121</v>
      </c>
    </row>
    <row r="95" s="2" customFormat="1" ht="21.75" customHeight="1">
      <c r="A95" s="40"/>
      <c r="B95" s="41"/>
      <c r="C95" s="198" t="s">
        <v>160</v>
      </c>
      <c r="D95" s="198" t="s">
        <v>122</v>
      </c>
      <c r="E95" s="199" t="s">
        <v>165</v>
      </c>
      <c r="F95" s="200" t="s">
        <v>166</v>
      </c>
      <c r="G95" s="201" t="s">
        <v>167</v>
      </c>
      <c r="H95" s="202">
        <v>11</v>
      </c>
      <c r="I95" s="203"/>
      <c r="J95" s="204">
        <f>ROUND(I95*H95,2)</f>
        <v>0</v>
      </c>
      <c r="K95" s="200" t="s">
        <v>126</v>
      </c>
      <c r="L95" s="46"/>
      <c r="M95" s="205" t="s">
        <v>19</v>
      </c>
      <c r="N95" s="206" t="s">
        <v>45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149</v>
      </c>
      <c r="AT95" s="209" t="s">
        <v>122</v>
      </c>
      <c r="AU95" s="209" t="s">
        <v>84</v>
      </c>
      <c r="AY95" s="19" t="s">
        <v>121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82</v>
      </c>
      <c r="BK95" s="210">
        <f>ROUND(I95*H95,2)</f>
        <v>0</v>
      </c>
      <c r="BL95" s="19" t="s">
        <v>149</v>
      </c>
      <c r="BM95" s="209" t="s">
        <v>473</v>
      </c>
    </row>
    <row r="96" s="2" customFormat="1">
      <c r="A96" s="40"/>
      <c r="B96" s="41"/>
      <c r="C96" s="42"/>
      <c r="D96" s="211" t="s">
        <v>129</v>
      </c>
      <c r="E96" s="42"/>
      <c r="F96" s="212" t="s">
        <v>169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129</v>
      </c>
      <c r="AU96" s="19" t="s">
        <v>84</v>
      </c>
    </row>
    <row r="97" s="2" customFormat="1">
      <c r="A97" s="40"/>
      <c r="B97" s="41"/>
      <c r="C97" s="42"/>
      <c r="D97" s="216" t="s">
        <v>131</v>
      </c>
      <c r="E97" s="42"/>
      <c r="F97" s="217" t="s">
        <v>170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131</v>
      </c>
      <c r="AU97" s="19" t="s">
        <v>84</v>
      </c>
    </row>
    <row r="98" s="13" customFormat="1">
      <c r="A98" s="13"/>
      <c r="B98" s="240"/>
      <c r="C98" s="241"/>
      <c r="D98" s="211" t="s">
        <v>171</v>
      </c>
      <c r="E98" s="242" t="s">
        <v>19</v>
      </c>
      <c r="F98" s="243" t="s">
        <v>474</v>
      </c>
      <c r="G98" s="241"/>
      <c r="H98" s="244">
        <v>11.16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171</v>
      </c>
      <c r="AU98" s="250" t="s">
        <v>84</v>
      </c>
      <c r="AV98" s="13" t="s">
        <v>84</v>
      </c>
      <c r="AW98" s="13" t="s">
        <v>35</v>
      </c>
      <c r="AX98" s="13" t="s">
        <v>74</v>
      </c>
      <c r="AY98" s="250" t="s">
        <v>121</v>
      </c>
    </row>
    <row r="99" s="14" customFormat="1">
      <c r="A99" s="14"/>
      <c r="B99" s="251"/>
      <c r="C99" s="252"/>
      <c r="D99" s="211" t="s">
        <v>171</v>
      </c>
      <c r="E99" s="253" t="s">
        <v>19</v>
      </c>
      <c r="F99" s="254" t="s">
        <v>325</v>
      </c>
      <c r="G99" s="252"/>
      <c r="H99" s="255">
        <v>11.16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171</v>
      </c>
      <c r="AU99" s="261" t="s">
        <v>84</v>
      </c>
      <c r="AV99" s="14" t="s">
        <v>160</v>
      </c>
      <c r="AW99" s="14" t="s">
        <v>35</v>
      </c>
      <c r="AX99" s="14" t="s">
        <v>74</v>
      </c>
      <c r="AY99" s="261" t="s">
        <v>121</v>
      </c>
    </row>
    <row r="100" s="13" customFormat="1">
      <c r="A100" s="13"/>
      <c r="B100" s="240"/>
      <c r="C100" s="241"/>
      <c r="D100" s="211" t="s">
        <v>171</v>
      </c>
      <c r="E100" s="242" t="s">
        <v>19</v>
      </c>
      <c r="F100" s="243" t="s">
        <v>475</v>
      </c>
      <c r="G100" s="241"/>
      <c r="H100" s="244">
        <v>11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0" t="s">
        <v>171</v>
      </c>
      <c r="AU100" s="250" t="s">
        <v>84</v>
      </c>
      <c r="AV100" s="13" t="s">
        <v>84</v>
      </c>
      <c r="AW100" s="13" t="s">
        <v>35</v>
      </c>
      <c r="AX100" s="13" t="s">
        <v>82</v>
      </c>
      <c r="AY100" s="250" t="s">
        <v>121</v>
      </c>
    </row>
    <row r="101" s="2" customFormat="1" ht="21.75" customHeight="1">
      <c r="A101" s="40"/>
      <c r="B101" s="41"/>
      <c r="C101" s="198" t="s">
        <v>149</v>
      </c>
      <c r="D101" s="198" t="s">
        <v>122</v>
      </c>
      <c r="E101" s="199" t="s">
        <v>180</v>
      </c>
      <c r="F101" s="200" t="s">
        <v>181</v>
      </c>
      <c r="G101" s="201" t="s">
        <v>167</v>
      </c>
      <c r="H101" s="202">
        <v>1</v>
      </c>
      <c r="I101" s="203"/>
      <c r="J101" s="204">
        <f>ROUND(I101*H101,2)</f>
        <v>0</v>
      </c>
      <c r="K101" s="200" t="s">
        <v>126</v>
      </c>
      <c r="L101" s="46"/>
      <c r="M101" s="205" t="s">
        <v>19</v>
      </c>
      <c r="N101" s="206" t="s">
        <v>45</v>
      </c>
      <c r="O101" s="86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09" t="s">
        <v>149</v>
      </c>
      <c r="AT101" s="209" t="s">
        <v>122</v>
      </c>
      <c r="AU101" s="209" t="s">
        <v>84</v>
      </c>
      <c r="AY101" s="19" t="s">
        <v>121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9" t="s">
        <v>82</v>
      </c>
      <c r="BK101" s="210">
        <f>ROUND(I101*H101,2)</f>
        <v>0</v>
      </c>
      <c r="BL101" s="19" t="s">
        <v>149</v>
      </c>
      <c r="BM101" s="209" t="s">
        <v>476</v>
      </c>
    </row>
    <row r="102" s="2" customFormat="1">
      <c r="A102" s="40"/>
      <c r="B102" s="41"/>
      <c r="C102" s="42"/>
      <c r="D102" s="211" t="s">
        <v>129</v>
      </c>
      <c r="E102" s="42"/>
      <c r="F102" s="212" t="s">
        <v>183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129</v>
      </c>
      <c r="AU102" s="19" t="s">
        <v>84</v>
      </c>
    </row>
    <row r="103" s="2" customFormat="1">
      <c r="A103" s="40"/>
      <c r="B103" s="41"/>
      <c r="C103" s="42"/>
      <c r="D103" s="216" t="s">
        <v>131</v>
      </c>
      <c r="E103" s="42"/>
      <c r="F103" s="217" t="s">
        <v>184</v>
      </c>
      <c r="G103" s="42"/>
      <c r="H103" s="42"/>
      <c r="I103" s="213"/>
      <c r="J103" s="42"/>
      <c r="K103" s="42"/>
      <c r="L103" s="46"/>
      <c r="M103" s="214"/>
      <c r="N103" s="21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131</v>
      </c>
      <c r="AU103" s="19" t="s">
        <v>84</v>
      </c>
    </row>
    <row r="104" s="13" customFormat="1">
      <c r="A104" s="13"/>
      <c r="B104" s="240"/>
      <c r="C104" s="241"/>
      <c r="D104" s="211" t="s">
        <v>171</v>
      </c>
      <c r="E104" s="242" t="s">
        <v>19</v>
      </c>
      <c r="F104" s="243" t="s">
        <v>477</v>
      </c>
      <c r="G104" s="241"/>
      <c r="H104" s="244">
        <v>0.90000000000000002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0" t="s">
        <v>171</v>
      </c>
      <c r="AU104" s="250" t="s">
        <v>84</v>
      </c>
      <c r="AV104" s="13" t="s">
        <v>84</v>
      </c>
      <c r="AW104" s="13" t="s">
        <v>35</v>
      </c>
      <c r="AX104" s="13" t="s">
        <v>74</v>
      </c>
      <c r="AY104" s="250" t="s">
        <v>121</v>
      </c>
    </row>
    <row r="105" s="14" customFormat="1">
      <c r="A105" s="14"/>
      <c r="B105" s="251"/>
      <c r="C105" s="252"/>
      <c r="D105" s="211" t="s">
        <v>171</v>
      </c>
      <c r="E105" s="253" t="s">
        <v>19</v>
      </c>
      <c r="F105" s="254" t="s">
        <v>325</v>
      </c>
      <c r="G105" s="252"/>
      <c r="H105" s="255">
        <v>0.90000000000000002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171</v>
      </c>
      <c r="AU105" s="261" t="s">
        <v>84</v>
      </c>
      <c r="AV105" s="14" t="s">
        <v>160</v>
      </c>
      <c r="AW105" s="14" t="s">
        <v>35</v>
      </c>
      <c r="AX105" s="14" t="s">
        <v>74</v>
      </c>
      <c r="AY105" s="261" t="s">
        <v>121</v>
      </c>
    </row>
    <row r="106" s="13" customFormat="1">
      <c r="A106" s="13"/>
      <c r="B106" s="240"/>
      <c r="C106" s="241"/>
      <c r="D106" s="211" t="s">
        <v>171</v>
      </c>
      <c r="E106" s="242" t="s">
        <v>19</v>
      </c>
      <c r="F106" s="243" t="s">
        <v>478</v>
      </c>
      <c r="G106" s="241"/>
      <c r="H106" s="244">
        <v>1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0" t="s">
        <v>171</v>
      </c>
      <c r="AU106" s="250" t="s">
        <v>84</v>
      </c>
      <c r="AV106" s="13" t="s">
        <v>84</v>
      </c>
      <c r="AW106" s="13" t="s">
        <v>35</v>
      </c>
      <c r="AX106" s="13" t="s">
        <v>82</v>
      </c>
      <c r="AY106" s="250" t="s">
        <v>121</v>
      </c>
    </row>
    <row r="107" s="2" customFormat="1" ht="16.5" customHeight="1">
      <c r="A107" s="40"/>
      <c r="B107" s="41"/>
      <c r="C107" s="198" t="s">
        <v>120</v>
      </c>
      <c r="D107" s="198" t="s">
        <v>122</v>
      </c>
      <c r="E107" s="199" t="s">
        <v>211</v>
      </c>
      <c r="F107" s="200" t="s">
        <v>212</v>
      </c>
      <c r="G107" s="201" t="s">
        <v>167</v>
      </c>
      <c r="H107" s="202">
        <v>50</v>
      </c>
      <c r="I107" s="203"/>
      <c r="J107" s="204">
        <f>ROUND(I107*H107,2)</f>
        <v>0</v>
      </c>
      <c r="K107" s="200" t="s">
        <v>126</v>
      </c>
      <c r="L107" s="46"/>
      <c r="M107" s="205" t="s">
        <v>19</v>
      </c>
      <c r="N107" s="206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149</v>
      </c>
      <c r="AT107" s="209" t="s">
        <v>122</v>
      </c>
      <c r="AU107" s="209" t="s">
        <v>84</v>
      </c>
      <c r="AY107" s="19" t="s">
        <v>121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149</v>
      </c>
      <c r="BM107" s="209" t="s">
        <v>479</v>
      </c>
    </row>
    <row r="108" s="2" customFormat="1">
      <c r="A108" s="40"/>
      <c r="B108" s="41"/>
      <c r="C108" s="42"/>
      <c r="D108" s="211" t="s">
        <v>129</v>
      </c>
      <c r="E108" s="42"/>
      <c r="F108" s="212" t="s">
        <v>214</v>
      </c>
      <c r="G108" s="42"/>
      <c r="H108" s="42"/>
      <c r="I108" s="213"/>
      <c r="J108" s="42"/>
      <c r="K108" s="42"/>
      <c r="L108" s="46"/>
      <c r="M108" s="214"/>
      <c r="N108" s="21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129</v>
      </c>
      <c r="AU108" s="19" t="s">
        <v>84</v>
      </c>
    </row>
    <row r="109" s="2" customFormat="1">
      <c r="A109" s="40"/>
      <c r="B109" s="41"/>
      <c r="C109" s="42"/>
      <c r="D109" s="216" t="s">
        <v>131</v>
      </c>
      <c r="E109" s="42"/>
      <c r="F109" s="217" t="s">
        <v>215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131</v>
      </c>
      <c r="AU109" s="19" t="s">
        <v>84</v>
      </c>
    </row>
    <row r="110" s="13" customFormat="1">
      <c r="A110" s="13"/>
      <c r="B110" s="240"/>
      <c r="C110" s="241"/>
      <c r="D110" s="211" t="s">
        <v>171</v>
      </c>
      <c r="E110" s="242" t="s">
        <v>19</v>
      </c>
      <c r="F110" s="243" t="s">
        <v>480</v>
      </c>
      <c r="G110" s="241"/>
      <c r="H110" s="244">
        <v>49.740000000000002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171</v>
      </c>
      <c r="AU110" s="250" t="s">
        <v>84</v>
      </c>
      <c r="AV110" s="13" t="s">
        <v>84</v>
      </c>
      <c r="AW110" s="13" t="s">
        <v>35</v>
      </c>
      <c r="AX110" s="13" t="s">
        <v>74</v>
      </c>
      <c r="AY110" s="250" t="s">
        <v>121</v>
      </c>
    </row>
    <row r="111" s="14" customFormat="1">
      <c r="A111" s="14"/>
      <c r="B111" s="251"/>
      <c r="C111" s="252"/>
      <c r="D111" s="211" t="s">
        <v>171</v>
      </c>
      <c r="E111" s="253" t="s">
        <v>19</v>
      </c>
      <c r="F111" s="254" t="s">
        <v>325</v>
      </c>
      <c r="G111" s="252"/>
      <c r="H111" s="255">
        <v>49.740000000000002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171</v>
      </c>
      <c r="AU111" s="261" t="s">
        <v>84</v>
      </c>
      <c r="AV111" s="14" t="s">
        <v>160</v>
      </c>
      <c r="AW111" s="14" t="s">
        <v>35</v>
      </c>
      <c r="AX111" s="14" t="s">
        <v>74</v>
      </c>
      <c r="AY111" s="261" t="s">
        <v>121</v>
      </c>
    </row>
    <row r="112" s="13" customFormat="1">
      <c r="A112" s="13"/>
      <c r="B112" s="240"/>
      <c r="C112" s="241"/>
      <c r="D112" s="211" t="s">
        <v>171</v>
      </c>
      <c r="E112" s="242" t="s">
        <v>19</v>
      </c>
      <c r="F112" s="243" t="s">
        <v>472</v>
      </c>
      <c r="G112" s="241"/>
      <c r="H112" s="244">
        <v>50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0" t="s">
        <v>171</v>
      </c>
      <c r="AU112" s="250" t="s">
        <v>84</v>
      </c>
      <c r="AV112" s="13" t="s">
        <v>84</v>
      </c>
      <c r="AW112" s="13" t="s">
        <v>35</v>
      </c>
      <c r="AX112" s="13" t="s">
        <v>82</v>
      </c>
      <c r="AY112" s="250" t="s">
        <v>121</v>
      </c>
    </row>
    <row r="113" s="2" customFormat="1" ht="16.5" customHeight="1">
      <c r="A113" s="40"/>
      <c r="B113" s="41"/>
      <c r="C113" s="230" t="s">
        <v>179</v>
      </c>
      <c r="D113" s="230" t="s">
        <v>153</v>
      </c>
      <c r="E113" s="231" t="s">
        <v>416</v>
      </c>
      <c r="F113" s="232" t="s">
        <v>417</v>
      </c>
      <c r="G113" s="233" t="s">
        <v>167</v>
      </c>
      <c r="H113" s="234">
        <v>50</v>
      </c>
      <c r="I113" s="235"/>
      <c r="J113" s="236">
        <f>ROUND(I113*H113,2)</f>
        <v>0</v>
      </c>
      <c r="K113" s="232" t="s">
        <v>19</v>
      </c>
      <c r="L113" s="237"/>
      <c r="M113" s="238" t="s">
        <v>19</v>
      </c>
      <c r="N113" s="239" t="s">
        <v>45</v>
      </c>
      <c r="O113" s="86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09" t="s">
        <v>157</v>
      </c>
      <c r="AT113" s="209" t="s">
        <v>153</v>
      </c>
      <c r="AU113" s="209" t="s">
        <v>84</v>
      </c>
      <c r="AY113" s="19" t="s">
        <v>121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9" t="s">
        <v>82</v>
      </c>
      <c r="BK113" s="210">
        <f>ROUND(I113*H113,2)</f>
        <v>0</v>
      </c>
      <c r="BL113" s="19" t="s">
        <v>149</v>
      </c>
      <c r="BM113" s="209" t="s">
        <v>481</v>
      </c>
    </row>
    <row r="114" s="2" customFormat="1">
      <c r="A114" s="40"/>
      <c r="B114" s="41"/>
      <c r="C114" s="42"/>
      <c r="D114" s="211" t="s">
        <v>129</v>
      </c>
      <c r="E114" s="42"/>
      <c r="F114" s="212" t="s">
        <v>417</v>
      </c>
      <c r="G114" s="42"/>
      <c r="H114" s="42"/>
      <c r="I114" s="213"/>
      <c r="J114" s="42"/>
      <c r="K114" s="42"/>
      <c r="L114" s="46"/>
      <c r="M114" s="214"/>
      <c r="N114" s="21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129</v>
      </c>
      <c r="AU114" s="19" t="s">
        <v>84</v>
      </c>
    </row>
    <row r="115" s="2" customFormat="1" ht="16.5" customHeight="1">
      <c r="A115" s="40"/>
      <c r="B115" s="41"/>
      <c r="C115" s="198" t="s">
        <v>186</v>
      </c>
      <c r="D115" s="198" t="s">
        <v>122</v>
      </c>
      <c r="E115" s="199" t="s">
        <v>253</v>
      </c>
      <c r="F115" s="200" t="s">
        <v>254</v>
      </c>
      <c r="G115" s="201" t="s">
        <v>167</v>
      </c>
      <c r="H115" s="202">
        <v>11</v>
      </c>
      <c r="I115" s="203"/>
      <c r="J115" s="204">
        <f>ROUND(I115*H115,2)</f>
        <v>0</v>
      </c>
      <c r="K115" s="200" t="s">
        <v>126</v>
      </c>
      <c r="L115" s="46"/>
      <c r="M115" s="205" t="s">
        <v>19</v>
      </c>
      <c r="N115" s="206" t="s">
        <v>45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149</v>
      </c>
      <c r="AT115" s="209" t="s">
        <v>122</v>
      </c>
      <c r="AU115" s="209" t="s">
        <v>84</v>
      </c>
      <c r="AY115" s="19" t="s">
        <v>121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82</v>
      </c>
      <c r="BK115" s="210">
        <f>ROUND(I115*H115,2)</f>
        <v>0</v>
      </c>
      <c r="BL115" s="19" t="s">
        <v>149</v>
      </c>
      <c r="BM115" s="209" t="s">
        <v>482</v>
      </c>
    </row>
    <row r="116" s="2" customFormat="1">
      <c r="A116" s="40"/>
      <c r="B116" s="41"/>
      <c r="C116" s="42"/>
      <c r="D116" s="211" t="s">
        <v>129</v>
      </c>
      <c r="E116" s="42"/>
      <c r="F116" s="212" t="s">
        <v>256</v>
      </c>
      <c r="G116" s="42"/>
      <c r="H116" s="42"/>
      <c r="I116" s="213"/>
      <c r="J116" s="42"/>
      <c r="K116" s="42"/>
      <c r="L116" s="46"/>
      <c r="M116" s="214"/>
      <c r="N116" s="21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129</v>
      </c>
      <c r="AU116" s="19" t="s">
        <v>84</v>
      </c>
    </row>
    <row r="117" s="2" customFormat="1">
      <c r="A117" s="40"/>
      <c r="B117" s="41"/>
      <c r="C117" s="42"/>
      <c r="D117" s="216" t="s">
        <v>131</v>
      </c>
      <c r="E117" s="42"/>
      <c r="F117" s="217" t="s">
        <v>257</v>
      </c>
      <c r="G117" s="42"/>
      <c r="H117" s="42"/>
      <c r="I117" s="213"/>
      <c r="J117" s="42"/>
      <c r="K117" s="42"/>
      <c r="L117" s="46"/>
      <c r="M117" s="214"/>
      <c r="N117" s="21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131</v>
      </c>
      <c r="AU117" s="19" t="s">
        <v>84</v>
      </c>
    </row>
    <row r="118" s="13" customFormat="1">
      <c r="A118" s="13"/>
      <c r="B118" s="240"/>
      <c r="C118" s="241"/>
      <c r="D118" s="211" t="s">
        <v>171</v>
      </c>
      <c r="E118" s="242" t="s">
        <v>19</v>
      </c>
      <c r="F118" s="243" t="s">
        <v>474</v>
      </c>
      <c r="G118" s="241"/>
      <c r="H118" s="244">
        <v>11.16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171</v>
      </c>
      <c r="AU118" s="250" t="s">
        <v>84</v>
      </c>
      <c r="AV118" s="13" t="s">
        <v>84</v>
      </c>
      <c r="AW118" s="13" t="s">
        <v>35</v>
      </c>
      <c r="AX118" s="13" t="s">
        <v>74</v>
      </c>
      <c r="AY118" s="250" t="s">
        <v>121</v>
      </c>
    </row>
    <row r="119" s="14" customFormat="1">
      <c r="A119" s="14"/>
      <c r="B119" s="251"/>
      <c r="C119" s="252"/>
      <c r="D119" s="211" t="s">
        <v>171</v>
      </c>
      <c r="E119" s="253" t="s">
        <v>19</v>
      </c>
      <c r="F119" s="254" t="s">
        <v>325</v>
      </c>
      <c r="G119" s="252"/>
      <c r="H119" s="255">
        <v>11.16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1" t="s">
        <v>171</v>
      </c>
      <c r="AU119" s="261" t="s">
        <v>84</v>
      </c>
      <c r="AV119" s="14" t="s">
        <v>160</v>
      </c>
      <c r="AW119" s="14" t="s">
        <v>35</v>
      </c>
      <c r="AX119" s="14" t="s">
        <v>74</v>
      </c>
      <c r="AY119" s="261" t="s">
        <v>121</v>
      </c>
    </row>
    <row r="120" s="13" customFormat="1">
      <c r="A120" s="13"/>
      <c r="B120" s="240"/>
      <c r="C120" s="241"/>
      <c r="D120" s="211" t="s">
        <v>171</v>
      </c>
      <c r="E120" s="242" t="s">
        <v>19</v>
      </c>
      <c r="F120" s="243" t="s">
        <v>475</v>
      </c>
      <c r="G120" s="241"/>
      <c r="H120" s="244">
        <v>11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0" t="s">
        <v>171</v>
      </c>
      <c r="AU120" s="250" t="s">
        <v>84</v>
      </c>
      <c r="AV120" s="13" t="s">
        <v>84</v>
      </c>
      <c r="AW120" s="13" t="s">
        <v>35</v>
      </c>
      <c r="AX120" s="13" t="s">
        <v>82</v>
      </c>
      <c r="AY120" s="250" t="s">
        <v>121</v>
      </c>
    </row>
    <row r="121" s="2" customFormat="1" ht="16.5" customHeight="1">
      <c r="A121" s="40"/>
      <c r="B121" s="41"/>
      <c r="C121" s="230" t="s">
        <v>157</v>
      </c>
      <c r="D121" s="230" t="s">
        <v>153</v>
      </c>
      <c r="E121" s="231" t="s">
        <v>420</v>
      </c>
      <c r="F121" s="232" t="s">
        <v>421</v>
      </c>
      <c r="G121" s="233" t="s">
        <v>167</v>
      </c>
      <c r="H121" s="234">
        <v>11</v>
      </c>
      <c r="I121" s="235"/>
      <c r="J121" s="236">
        <f>ROUND(I121*H121,2)</f>
        <v>0</v>
      </c>
      <c r="K121" s="232" t="s">
        <v>19</v>
      </c>
      <c r="L121" s="237"/>
      <c r="M121" s="238" t="s">
        <v>19</v>
      </c>
      <c r="N121" s="239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157</v>
      </c>
      <c r="AT121" s="209" t="s">
        <v>153</v>
      </c>
      <c r="AU121" s="209" t="s">
        <v>84</v>
      </c>
      <c r="AY121" s="19" t="s">
        <v>121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149</v>
      </c>
      <c r="BM121" s="209" t="s">
        <v>483</v>
      </c>
    </row>
    <row r="122" s="2" customFormat="1">
      <c r="A122" s="40"/>
      <c r="B122" s="41"/>
      <c r="C122" s="42"/>
      <c r="D122" s="211" t="s">
        <v>129</v>
      </c>
      <c r="E122" s="42"/>
      <c r="F122" s="212" t="s">
        <v>421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129</v>
      </c>
      <c r="AU122" s="19" t="s">
        <v>84</v>
      </c>
    </row>
    <row r="123" s="2" customFormat="1" ht="16.5" customHeight="1">
      <c r="A123" s="40"/>
      <c r="B123" s="41"/>
      <c r="C123" s="198" t="s">
        <v>197</v>
      </c>
      <c r="D123" s="198" t="s">
        <v>122</v>
      </c>
      <c r="E123" s="199" t="s">
        <v>279</v>
      </c>
      <c r="F123" s="200" t="s">
        <v>280</v>
      </c>
      <c r="G123" s="201" t="s">
        <v>167</v>
      </c>
      <c r="H123" s="202">
        <v>1</v>
      </c>
      <c r="I123" s="203"/>
      <c r="J123" s="204">
        <f>ROUND(I123*H123,2)</f>
        <v>0</v>
      </c>
      <c r="K123" s="200" t="s">
        <v>126</v>
      </c>
      <c r="L123" s="46"/>
      <c r="M123" s="205" t="s">
        <v>19</v>
      </c>
      <c r="N123" s="206" t="s">
        <v>45</v>
      </c>
      <c r="O123" s="86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149</v>
      </c>
      <c r="AT123" s="209" t="s">
        <v>122</v>
      </c>
      <c r="AU123" s="209" t="s">
        <v>84</v>
      </c>
      <c r="AY123" s="19" t="s">
        <v>121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9" t="s">
        <v>82</v>
      </c>
      <c r="BK123" s="210">
        <f>ROUND(I123*H123,2)</f>
        <v>0</v>
      </c>
      <c r="BL123" s="19" t="s">
        <v>149</v>
      </c>
      <c r="BM123" s="209" t="s">
        <v>484</v>
      </c>
    </row>
    <row r="124" s="2" customFormat="1">
      <c r="A124" s="40"/>
      <c r="B124" s="41"/>
      <c r="C124" s="42"/>
      <c r="D124" s="211" t="s">
        <v>129</v>
      </c>
      <c r="E124" s="42"/>
      <c r="F124" s="212" t="s">
        <v>282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129</v>
      </c>
      <c r="AU124" s="19" t="s">
        <v>84</v>
      </c>
    </row>
    <row r="125" s="2" customFormat="1">
      <c r="A125" s="40"/>
      <c r="B125" s="41"/>
      <c r="C125" s="42"/>
      <c r="D125" s="216" t="s">
        <v>131</v>
      </c>
      <c r="E125" s="42"/>
      <c r="F125" s="217" t="s">
        <v>283</v>
      </c>
      <c r="G125" s="42"/>
      <c r="H125" s="42"/>
      <c r="I125" s="213"/>
      <c r="J125" s="42"/>
      <c r="K125" s="42"/>
      <c r="L125" s="46"/>
      <c r="M125" s="214"/>
      <c r="N125" s="21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131</v>
      </c>
      <c r="AU125" s="19" t="s">
        <v>84</v>
      </c>
    </row>
    <row r="126" s="13" customFormat="1">
      <c r="A126" s="13"/>
      <c r="B126" s="240"/>
      <c r="C126" s="241"/>
      <c r="D126" s="211" t="s">
        <v>171</v>
      </c>
      <c r="E126" s="242" t="s">
        <v>19</v>
      </c>
      <c r="F126" s="243" t="s">
        <v>485</v>
      </c>
      <c r="G126" s="241"/>
      <c r="H126" s="244">
        <v>0.90000000000000002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171</v>
      </c>
      <c r="AU126" s="250" t="s">
        <v>84</v>
      </c>
      <c r="AV126" s="13" t="s">
        <v>84</v>
      </c>
      <c r="AW126" s="13" t="s">
        <v>35</v>
      </c>
      <c r="AX126" s="13" t="s">
        <v>74</v>
      </c>
      <c r="AY126" s="250" t="s">
        <v>121</v>
      </c>
    </row>
    <row r="127" s="14" customFormat="1">
      <c r="A127" s="14"/>
      <c r="B127" s="251"/>
      <c r="C127" s="252"/>
      <c r="D127" s="211" t="s">
        <v>171</v>
      </c>
      <c r="E127" s="253" t="s">
        <v>19</v>
      </c>
      <c r="F127" s="254" t="s">
        <v>325</v>
      </c>
      <c r="G127" s="252"/>
      <c r="H127" s="255">
        <v>0.90000000000000002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171</v>
      </c>
      <c r="AU127" s="261" t="s">
        <v>84</v>
      </c>
      <c r="AV127" s="14" t="s">
        <v>160</v>
      </c>
      <c r="AW127" s="14" t="s">
        <v>35</v>
      </c>
      <c r="AX127" s="14" t="s">
        <v>74</v>
      </c>
      <c r="AY127" s="261" t="s">
        <v>121</v>
      </c>
    </row>
    <row r="128" s="13" customFormat="1">
      <c r="A128" s="13"/>
      <c r="B128" s="240"/>
      <c r="C128" s="241"/>
      <c r="D128" s="211" t="s">
        <v>171</v>
      </c>
      <c r="E128" s="242" t="s">
        <v>19</v>
      </c>
      <c r="F128" s="243" t="s">
        <v>478</v>
      </c>
      <c r="G128" s="241"/>
      <c r="H128" s="244">
        <v>1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171</v>
      </c>
      <c r="AU128" s="250" t="s">
        <v>84</v>
      </c>
      <c r="AV128" s="13" t="s">
        <v>84</v>
      </c>
      <c r="AW128" s="13" t="s">
        <v>35</v>
      </c>
      <c r="AX128" s="13" t="s">
        <v>82</v>
      </c>
      <c r="AY128" s="250" t="s">
        <v>121</v>
      </c>
    </row>
    <row r="129" s="2" customFormat="1" ht="16.5" customHeight="1">
      <c r="A129" s="40"/>
      <c r="B129" s="41"/>
      <c r="C129" s="230" t="s">
        <v>203</v>
      </c>
      <c r="D129" s="230" t="s">
        <v>153</v>
      </c>
      <c r="E129" s="231" t="s">
        <v>425</v>
      </c>
      <c r="F129" s="232" t="s">
        <v>426</v>
      </c>
      <c r="G129" s="233" t="s">
        <v>167</v>
      </c>
      <c r="H129" s="234">
        <v>1</v>
      </c>
      <c r="I129" s="235"/>
      <c r="J129" s="236">
        <f>ROUND(I129*H129,2)</f>
        <v>0</v>
      </c>
      <c r="K129" s="232" t="s">
        <v>19</v>
      </c>
      <c r="L129" s="237"/>
      <c r="M129" s="238" t="s">
        <v>19</v>
      </c>
      <c r="N129" s="239" t="s">
        <v>45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157</v>
      </c>
      <c r="AT129" s="209" t="s">
        <v>153</v>
      </c>
      <c r="AU129" s="209" t="s">
        <v>84</v>
      </c>
      <c r="AY129" s="19" t="s">
        <v>121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149</v>
      </c>
      <c r="BM129" s="209" t="s">
        <v>486</v>
      </c>
    </row>
    <row r="130" s="2" customFormat="1">
      <c r="A130" s="40"/>
      <c r="B130" s="41"/>
      <c r="C130" s="42"/>
      <c r="D130" s="211" t="s">
        <v>129</v>
      </c>
      <c r="E130" s="42"/>
      <c r="F130" s="212" t="s">
        <v>428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129</v>
      </c>
      <c r="AU130" s="19" t="s">
        <v>84</v>
      </c>
    </row>
    <row r="131" s="2" customFormat="1" ht="16.5" customHeight="1">
      <c r="A131" s="40"/>
      <c r="B131" s="41"/>
      <c r="C131" s="198" t="s">
        <v>210</v>
      </c>
      <c r="D131" s="198" t="s">
        <v>122</v>
      </c>
      <c r="E131" s="199" t="s">
        <v>429</v>
      </c>
      <c r="F131" s="200" t="s">
        <v>487</v>
      </c>
      <c r="G131" s="201" t="s">
        <v>167</v>
      </c>
      <c r="H131" s="202">
        <v>402</v>
      </c>
      <c r="I131" s="203"/>
      <c r="J131" s="204">
        <f>ROUND(I131*H131,2)</f>
        <v>0</v>
      </c>
      <c r="K131" s="200" t="s">
        <v>126</v>
      </c>
      <c r="L131" s="46"/>
      <c r="M131" s="205" t="s">
        <v>19</v>
      </c>
      <c r="N131" s="206" t="s">
        <v>45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149</v>
      </c>
      <c r="AT131" s="209" t="s">
        <v>122</v>
      </c>
      <c r="AU131" s="209" t="s">
        <v>84</v>
      </c>
      <c r="AY131" s="19" t="s">
        <v>121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149</v>
      </c>
      <c r="BM131" s="209" t="s">
        <v>488</v>
      </c>
    </row>
    <row r="132" s="2" customFormat="1">
      <c r="A132" s="40"/>
      <c r="B132" s="41"/>
      <c r="C132" s="42"/>
      <c r="D132" s="211" t="s">
        <v>129</v>
      </c>
      <c r="E132" s="42"/>
      <c r="F132" s="212" t="s">
        <v>489</v>
      </c>
      <c r="G132" s="42"/>
      <c r="H132" s="42"/>
      <c r="I132" s="213"/>
      <c r="J132" s="42"/>
      <c r="K132" s="42"/>
      <c r="L132" s="46"/>
      <c r="M132" s="214"/>
      <c r="N132" s="21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129</v>
      </c>
      <c r="AU132" s="19" t="s">
        <v>84</v>
      </c>
    </row>
    <row r="133" s="2" customFormat="1">
      <c r="A133" s="40"/>
      <c r="B133" s="41"/>
      <c r="C133" s="42"/>
      <c r="D133" s="216" t="s">
        <v>131</v>
      </c>
      <c r="E133" s="42"/>
      <c r="F133" s="217" t="s">
        <v>433</v>
      </c>
      <c r="G133" s="42"/>
      <c r="H133" s="42"/>
      <c r="I133" s="213"/>
      <c r="J133" s="42"/>
      <c r="K133" s="42"/>
      <c r="L133" s="46"/>
      <c r="M133" s="214"/>
      <c r="N133" s="21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131</v>
      </c>
      <c r="AU133" s="19" t="s">
        <v>84</v>
      </c>
    </row>
    <row r="134" s="13" customFormat="1">
      <c r="A134" s="13"/>
      <c r="B134" s="240"/>
      <c r="C134" s="241"/>
      <c r="D134" s="211" t="s">
        <v>171</v>
      </c>
      <c r="E134" s="242" t="s">
        <v>19</v>
      </c>
      <c r="F134" s="243" t="s">
        <v>172</v>
      </c>
      <c r="G134" s="241"/>
      <c r="H134" s="244">
        <v>372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171</v>
      </c>
      <c r="AU134" s="250" t="s">
        <v>84</v>
      </c>
      <c r="AV134" s="13" t="s">
        <v>84</v>
      </c>
      <c r="AW134" s="13" t="s">
        <v>35</v>
      </c>
      <c r="AX134" s="13" t="s">
        <v>74</v>
      </c>
      <c r="AY134" s="250" t="s">
        <v>121</v>
      </c>
    </row>
    <row r="135" s="13" customFormat="1">
      <c r="A135" s="13"/>
      <c r="B135" s="240"/>
      <c r="C135" s="241"/>
      <c r="D135" s="211" t="s">
        <v>171</v>
      </c>
      <c r="E135" s="242" t="s">
        <v>19</v>
      </c>
      <c r="F135" s="243" t="s">
        <v>284</v>
      </c>
      <c r="G135" s="241"/>
      <c r="H135" s="244">
        <v>30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171</v>
      </c>
      <c r="AU135" s="250" t="s">
        <v>84</v>
      </c>
      <c r="AV135" s="13" t="s">
        <v>84</v>
      </c>
      <c r="AW135" s="13" t="s">
        <v>35</v>
      </c>
      <c r="AX135" s="13" t="s">
        <v>74</v>
      </c>
      <c r="AY135" s="250" t="s">
        <v>121</v>
      </c>
    </row>
    <row r="136" s="16" customFormat="1">
      <c r="A136" s="16"/>
      <c r="B136" s="272"/>
      <c r="C136" s="273"/>
      <c r="D136" s="211" t="s">
        <v>171</v>
      </c>
      <c r="E136" s="274" t="s">
        <v>19</v>
      </c>
      <c r="F136" s="275" t="s">
        <v>435</v>
      </c>
      <c r="G136" s="273"/>
      <c r="H136" s="276">
        <v>402</v>
      </c>
      <c r="I136" s="277"/>
      <c r="J136" s="273"/>
      <c r="K136" s="273"/>
      <c r="L136" s="278"/>
      <c r="M136" s="279"/>
      <c r="N136" s="280"/>
      <c r="O136" s="280"/>
      <c r="P136" s="280"/>
      <c r="Q136" s="280"/>
      <c r="R136" s="280"/>
      <c r="S136" s="280"/>
      <c r="T136" s="281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82" t="s">
        <v>171</v>
      </c>
      <c r="AU136" s="282" t="s">
        <v>84</v>
      </c>
      <c r="AV136" s="16" t="s">
        <v>149</v>
      </c>
      <c r="AW136" s="16" t="s">
        <v>35</v>
      </c>
      <c r="AX136" s="16" t="s">
        <v>82</v>
      </c>
      <c r="AY136" s="282" t="s">
        <v>121</v>
      </c>
    </row>
    <row r="137" s="2" customFormat="1">
      <c r="A137" s="40"/>
      <c r="B137" s="41"/>
      <c r="C137" s="198" t="s">
        <v>217</v>
      </c>
      <c r="D137" s="198" t="s">
        <v>122</v>
      </c>
      <c r="E137" s="199" t="s">
        <v>319</v>
      </c>
      <c r="F137" s="200" t="s">
        <v>320</v>
      </c>
      <c r="G137" s="201" t="s">
        <v>321</v>
      </c>
      <c r="H137" s="202">
        <v>20.600000000000001</v>
      </c>
      <c r="I137" s="203"/>
      <c r="J137" s="204">
        <f>ROUND(I137*H137,2)</f>
        <v>0</v>
      </c>
      <c r="K137" s="200" t="s">
        <v>126</v>
      </c>
      <c r="L137" s="46"/>
      <c r="M137" s="205" t="s">
        <v>19</v>
      </c>
      <c r="N137" s="206" t="s">
        <v>45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149</v>
      </c>
      <c r="AT137" s="209" t="s">
        <v>122</v>
      </c>
      <c r="AU137" s="209" t="s">
        <v>84</v>
      </c>
      <c r="AY137" s="19" t="s">
        <v>121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149</v>
      </c>
      <c r="BM137" s="209" t="s">
        <v>490</v>
      </c>
    </row>
    <row r="138" s="2" customFormat="1">
      <c r="A138" s="40"/>
      <c r="B138" s="41"/>
      <c r="C138" s="42"/>
      <c r="D138" s="211" t="s">
        <v>129</v>
      </c>
      <c r="E138" s="42"/>
      <c r="F138" s="212" t="s">
        <v>323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129</v>
      </c>
      <c r="AU138" s="19" t="s">
        <v>84</v>
      </c>
    </row>
    <row r="139" s="2" customFormat="1">
      <c r="A139" s="40"/>
      <c r="B139" s="41"/>
      <c r="C139" s="42"/>
      <c r="D139" s="216" t="s">
        <v>131</v>
      </c>
      <c r="E139" s="42"/>
      <c r="F139" s="217" t="s">
        <v>324</v>
      </c>
      <c r="G139" s="42"/>
      <c r="H139" s="42"/>
      <c r="I139" s="213"/>
      <c r="J139" s="42"/>
      <c r="K139" s="42"/>
      <c r="L139" s="46"/>
      <c r="M139" s="214"/>
      <c r="N139" s="21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131</v>
      </c>
      <c r="AU139" s="19" t="s">
        <v>84</v>
      </c>
    </row>
    <row r="140" s="13" customFormat="1">
      <c r="A140" s="13"/>
      <c r="B140" s="240"/>
      <c r="C140" s="241"/>
      <c r="D140" s="211" t="s">
        <v>171</v>
      </c>
      <c r="E140" s="242" t="s">
        <v>19</v>
      </c>
      <c r="F140" s="243" t="s">
        <v>216</v>
      </c>
      <c r="G140" s="241"/>
      <c r="H140" s="244">
        <v>1658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171</v>
      </c>
      <c r="AU140" s="250" t="s">
        <v>84</v>
      </c>
      <c r="AV140" s="13" t="s">
        <v>84</v>
      </c>
      <c r="AW140" s="13" t="s">
        <v>35</v>
      </c>
      <c r="AX140" s="13" t="s">
        <v>74</v>
      </c>
      <c r="AY140" s="250" t="s">
        <v>121</v>
      </c>
    </row>
    <row r="141" s="13" customFormat="1">
      <c r="A141" s="13"/>
      <c r="B141" s="240"/>
      <c r="C141" s="241"/>
      <c r="D141" s="211" t="s">
        <v>171</v>
      </c>
      <c r="E141" s="242" t="s">
        <v>19</v>
      </c>
      <c r="F141" s="243" t="s">
        <v>172</v>
      </c>
      <c r="G141" s="241"/>
      <c r="H141" s="244">
        <v>372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171</v>
      </c>
      <c r="AU141" s="250" t="s">
        <v>84</v>
      </c>
      <c r="AV141" s="13" t="s">
        <v>84</v>
      </c>
      <c r="AW141" s="13" t="s">
        <v>35</v>
      </c>
      <c r="AX141" s="13" t="s">
        <v>74</v>
      </c>
      <c r="AY141" s="250" t="s">
        <v>121</v>
      </c>
    </row>
    <row r="142" s="13" customFormat="1">
      <c r="A142" s="13"/>
      <c r="B142" s="240"/>
      <c r="C142" s="241"/>
      <c r="D142" s="211" t="s">
        <v>171</v>
      </c>
      <c r="E142" s="242" t="s">
        <v>19</v>
      </c>
      <c r="F142" s="243" t="s">
        <v>284</v>
      </c>
      <c r="G142" s="241"/>
      <c r="H142" s="244">
        <v>30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171</v>
      </c>
      <c r="AU142" s="250" t="s">
        <v>84</v>
      </c>
      <c r="AV142" s="13" t="s">
        <v>84</v>
      </c>
      <c r="AW142" s="13" t="s">
        <v>35</v>
      </c>
      <c r="AX142" s="13" t="s">
        <v>74</v>
      </c>
      <c r="AY142" s="250" t="s">
        <v>121</v>
      </c>
    </row>
    <row r="143" s="14" customFormat="1">
      <c r="A143" s="14"/>
      <c r="B143" s="251"/>
      <c r="C143" s="252"/>
      <c r="D143" s="211" t="s">
        <v>171</v>
      </c>
      <c r="E143" s="253" t="s">
        <v>19</v>
      </c>
      <c r="F143" s="254" t="s">
        <v>325</v>
      </c>
      <c r="G143" s="252"/>
      <c r="H143" s="255">
        <v>2060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171</v>
      </c>
      <c r="AU143" s="261" t="s">
        <v>84</v>
      </c>
      <c r="AV143" s="14" t="s">
        <v>160</v>
      </c>
      <c r="AW143" s="14" t="s">
        <v>35</v>
      </c>
      <c r="AX143" s="14" t="s">
        <v>74</v>
      </c>
      <c r="AY143" s="261" t="s">
        <v>121</v>
      </c>
    </row>
    <row r="144" s="13" customFormat="1">
      <c r="A144" s="13"/>
      <c r="B144" s="240"/>
      <c r="C144" s="241"/>
      <c r="D144" s="211" t="s">
        <v>171</v>
      </c>
      <c r="E144" s="242" t="s">
        <v>19</v>
      </c>
      <c r="F144" s="243" t="s">
        <v>326</v>
      </c>
      <c r="G144" s="241"/>
      <c r="H144" s="244">
        <v>20.600000000000001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171</v>
      </c>
      <c r="AU144" s="250" t="s">
        <v>84</v>
      </c>
      <c r="AV144" s="13" t="s">
        <v>84</v>
      </c>
      <c r="AW144" s="13" t="s">
        <v>35</v>
      </c>
      <c r="AX144" s="13" t="s">
        <v>82</v>
      </c>
      <c r="AY144" s="250" t="s">
        <v>121</v>
      </c>
    </row>
    <row r="145" s="2" customFormat="1" ht="16.5" customHeight="1">
      <c r="A145" s="40"/>
      <c r="B145" s="41"/>
      <c r="C145" s="230" t="s">
        <v>221</v>
      </c>
      <c r="D145" s="230" t="s">
        <v>153</v>
      </c>
      <c r="E145" s="231" t="s">
        <v>328</v>
      </c>
      <c r="F145" s="232" t="s">
        <v>329</v>
      </c>
      <c r="G145" s="233" t="s">
        <v>156</v>
      </c>
      <c r="H145" s="234">
        <v>18.539999999999999</v>
      </c>
      <c r="I145" s="235"/>
      <c r="J145" s="236">
        <f>ROUND(I145*H145,2)</f>
        <v>0</v>
      </c>
      <c r="K145" s="232" t="s">
        <v>19</v>
      </c>
      <c r="L145" s="237"/>
      <c r="M145" s="238" t="s">
        <v>19</v>
      </c>
      <c r="N145" s="239" t="s">
        <v>45</v>
      </c>
      <c r="O145" s="86"/>
      <c r="P145" s="207">
        <f>O145*H145</f>
        <v>0</v>
      </c>
      <c r="Q145" s="207">
        <v>0.001</v>
      </c>
      <c r="R145" s="207">
        <f>Q145*H145</f>
        <v>0.018540000000000001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157</v>
      </c>
      <c r="AT145" s="209" t="s">
        <v>153</v>
      </c>
      <c r="AU145" s="209" t="s">
        <v>84</v>
      </c>
      <c r="AY145" s="19" t="s">
        <v>121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82</v>
      </c>
      <c r="BK145" s="210">
        <f>ROUND(I145*H145,2)</f>
        <v>0</v>
      </c>
      <c r="BL145" s="19" t="s">
        <v>149</v>
      </c>
      <c r="BM145" s="209" t="s">
        <v>491</v>
      </c>
    </row>
    <row r="146" s="2" customFormat="1">
      <c r="A146" s="40"/>
      <c r="B146" s="41"/>
      <c r="C146" s="42"/>
      <c r="D146" s="211" t="s">
        <v>129</v>
      </c>
      <c r="E146" s="42"/>
      <c r="F146" s="212" t="s">
        <v>329</v>
      </c>
      <c r="G146" s="42"/>
      <c r="H146" s="42"/>
      <c r="I146" s="213"/>
      <c r="J146" s="42"/>
      <c r="K146" s="42"/>
      <c r="L146" s="46"/>
      <c r="M146" s="214"/>
      <c r="N146" s="21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129</v>
      </c>
      <c r="AU146" s="19" t="s">
        <v>84</v>
      </c>
    </row>
    <row r="147" s="13" customFormat="1">
      <c r="A147" s="13"/>
      <c r="B147" s="240"/>
      <c r="C147" s="241"/>
      <c r="D147" s="211" t="s">
        <v>171</v>
      </c>
      <c r="E147" s="241"/>
      <c r="F147" s="243" t="s">
        <v>331</v>
      </c>
      <c r="G147" s="241"/>
      <c r="H147" s="244">
        <v>18.539999999999999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171</v>
      </c>
      <c r="AU147" s="250" t="s">
        <v>84</v>
      </c>
      <c r="AV147" s="13" t="s">
        <v>84</v>
      </c>
      <c r="AW147" s="13" t="s">
        <v>4</v>
      </c>
      <c r="AX147" s="13" t="s">
        <v>82</v>
      </c>
      <c r="AY147" s="250" t="s">
        <v>121</v>
      </c>
    </row>
    <row r="148" s="2" customFormat="1" ht="16.5" customHeight="1">
      <c r="A148" s="40"/>
      <c r="B148" s="41"/>
      <c r="C148" s="198" t="s">
        <v>225</v>
      </c>
      <c r="D148" s="198" t="s">
        <v>122</v>
      </c>
      <c r="E148" s="199" t="s">
        <v>438</v>
      </c>
      <c r="F148" s="200" t="s">
        <v>439</v>
      </c>
      <c r="G148" s="201" t="s">
        <v>167</v>
      </c>
      <c r="H148" s="202">
        <v>80.400000000000006</v>
      </c>
      <c r="I148" s="203"/>
      <c r="J148" s="204">
        <f>ROUND(I148*H148,2)</f>
        <v>0</v>
      </c>
      <c r="K148" s="200" t="s">
        <v>126</v>
      </c>
      <c r="L148" s="46"/>
      <c r="M148" s="205" t="s">
        <v>19</v>
      </c>
      <c r="N148" s="206" t="s">
        <v>45</v>
      </c>
      <c r="O148" s="86"/>
      <c r="P148" s="207">
        <f>O148*H148</f>
        <v>0</v>
      </c>
      <c r="Q148" s="207">
        <v>2.0000000000000002E-05</v>
      </c>
      <c r="R148" s="207">
        <f>Q148*H148</f>
        <v>0.0016080000000000003</v>
      </c>
      <c r="S148" s="207">
        <v>0</v>
      </c>
      <c r="T148" s="20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09" t="s">
        <v>149</v>
      </c>
      <c r="AT148" s="209" t="s">
        <v>122</v>
      </c>
      <c r="AU148" s="209" t="s">
        <v>84</v>
      </c>
      <c r="AY148" s="19" t="s">
        <v>121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9" t="s">
        <v>82</v>
      </c>
      <c r="BK148" s="210">
        <f>ROUND(I148*H148,2)</f>
        <v>0</v>
      </c>
      <c r="BL148" s="19" t="s">
        <v>149</v>
      </c>
      <c r="BM148" s="209" t="s">
        <v>492</v>
      </c>
    </row>
    <row r="149" s="2" customFormat="1">
      <c r="A149" s="40"/>
      <c r="B149" s="41"/>
      <c r="C149" s="42"/>
      <c r="D149" s="211" t="s">
        <v>129</v>
      </c>
      <c r="E149" s="42"/>
      <c r="F149" s="212" t="s">
        <v>441</v>
      </c>
      <c r="G149" s="42"/>
      <c r="H149" s="42"/>
      <c r="I149" s="213"/>
      <c r="J149" s="42"/>
      <c r="K149" s="42"/>
      <c r="L149" s="46"/>
      <c r="M149" s="214"/>
      <c r="N149" s="21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129</v>
      </c>
      <c r="AU149" s="19" t="s">
        <v>84</v>
      </c>
    </row>
    <row r="150" s="2" customFormat="1">
      <c r="A150" s="40"/>
      <c r="B150" s="41"/>
      <c r="C150" s="42"/>
      <c r="D150" s="216" t="s">
        <v>131</v>
      </c>
      <c r="E150" s="42"/>
      <c r="F150" s="217" t="s">
        <v>442</v>
      </c>
      <c r="G150" s="42"/>
      <c r="H150" s="42"/>
      <c r="I150" s="213"/>
      <c r="J150" s="42"/>
      <c r="K150" s="42"/>
      <c r="L150" s="46"/>
      <c r="M150" s="214"/>
      <c r="N150" s="21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131</v>
      </c>
      <c r="AU150" s="19" t="s">
        <v>84</v>
      </c>
    </row>
    <row r="151" s="13" customFormat="1">
      <c r="A151" s="13"/>
      <c r="B151" s="240"/>
      <c r="C151" s="241"/>
      <c r="D151" s="211" t="s">
        <v>171</v>
      </c>
      <c r="E151" s="242" t="s">
        <v>19</v>
      </c>
      <c r="F151" s="243" t="s">
        <v>443</v>
      </c>
      <c r="G151" s="241"/>
      <c r="H151" s="244">
        <v>744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171</v>
      </c>
      <c r="AU151" s="250" t="s">
        <v>84</v>
      </c>
      <c r="AV151" s="13" t="s">
        <v>84</v>
      </c>
      <c r="AW151" s="13" t="s">
        <v>35</v>
      </c>
      <c r="AX151" s="13" t="s">
        <v>74</v>
      </c>
      <c r="AY151" s="250" t="s">
        <v>121</v>
      </c>
    </row>
    <row r="152" s="13" customFormat="1">
      <c r="A152" s="13"/>
      <c r="B152" s="240"/>
      <c r="C152" s="241"/>
      <c r="D152" s="211" t="s">
        <v>171</v>
      </c>
      <c r="E152" s="242" t="s">
        <v>19</v>
      </c>
      <c r="F152" s="243" t="s">
        <v>444</v>
      </c>
      <c r="G152" s="241"/>
      <c r="H152" s="244">
        <v>60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171</v>
      </c>
      <c r="AU152" s="250" t="s">
        <v>84</v>
      </c>
      <c r="AV152" s="13" t="s">
        <v>84</v>
      </c>
      <c r="AW152" s="13" t="s">
        <v>35</v>
      </c>
      <c r="AX152" s="13" t="s">
        <v>74</v>
      </c>
      <c r="AY152" s="250" t="s">
        <v>121</v>
      </c>
    </row>
    <row r="153" s="16" customFormat="1">
      <c r="A153" s="16"/>
      <c r="B153" s="272"/>
      <c r="C153" s="273"/>
      <c r="D153" s="211" t="s">
        <v>171</v>
      </c>
      <c r="E153" s="274" t="s">
        <v>19</v>
      </c>
      <c r="F153" s="275" t="s">
        <v>435</v>
      </c>
      <c r="G153" s="273"/>
      <c r="H153" s="276">
        <v>804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2" t="s">
        <v>171</v>
      </c>
      <c r="AU153" s="282" t="s">
        <v>84</v>
      </c>
      <c r="AV153" s="16" t="s">
        <v>149</v>
      </c>
      <c r="AW153" s="16" t="s">
        <v>35</v>
      </c>
      <c r="AX153" s="16" t="s">
        <v>82</v>
      </c>
      <c r="AY153" s="282" t="s">
        <v>121</v>
      </c>
    </row>
    <row r="154" s="13" customFormat="1">
      <c r="A154" s="13"/>
      <c r="B154" s="240"/>
      <c r="C154" s="241"/>
      <c r="D154" s="211" t="s">
        <v>171</v>
      </c>
      <c r="E154" s="241"/>
      <c r="F154" s="243" t="s">
        <v>445</v>
      </c>
      <c r="G154" s="241"/>
      <c r="H154" s="244">
        <v>80.400000000000006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171</v>
      </c>
      <c r="AU154" s="250" t="s">
        <v>84</v>
      </c>
      <c r="AV154" s="13" t="s">
        <v>84</v>
      </c>
      <c r="AW154" s="13" t="s">
        <v>4</v>
      </c>
      <c r="AX154" s="13" t="s">
        <v>82</v>
      </c>
      <c r="AY154" s="250" t="s">
        <v>121</v>
      </c>
    </row>
    <row r="155" s="2" customFormat="1" ht="16.5" customHeight="1">
      <c r="A155" s="40"/>
      <c r="B155" s="41"/>
      <c r="C155" s="198" t="s">
        <v>8</v>
      </c>
      <c r="D155" s="198" t="s">
        <v>122</v>
      </c>
      <c r="E155" s="199" t="s">
        <v>446</v>
      </c>
      <c r="F155" s="200" t="s">
        <v>447</v>
      </c>
      <c r="G155" s="201" t="s">
        <v>315</v>
      </c>
      <c r="H155" s="202">
        <v>1412</v>
      </c>
      <c r="I155" s="203"/>
      <c r="J155" s="204">
        <f>ROUND(I155*H155,2)</f>
        <v>0</v>
      </c>
      <c r="K155" s="200" t="s">
        <v>19</v>
      </c>
      <c r="L155" s="46"/>
      <c r="M155" s="205" t="s">
        <v>19</v>
      </c>
      <c r="N155" s="206" t="s">
        <v>45</v>
      </c>
      <c r="O155" s="86"/>
      <c r="P155" s="207">
        <f>O155*H155</f>
        <v>0</v>
      </c>
      <c r="Q155" s="207">
        <v>2.0000000000000002E-05</v>
      </c>
      <c r="R155" s="207">
        <f>Q155*H155</f>
        <v>0.028240000000000001</v>
      </c>
      <c r="S155" s="207">
        <v>0</v>
      </c>
      <c r="T155" s="20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09" t="s">
        <v>149</v>
      </c>
      <c r="AT155" s="209" t="s">
        <v>122</v>
      </c>
      <c r="AU155" s="209" t="s">
        <v>84</v>
      </c>
      <c r="AY155" s="19" t="s">
        <v>121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9" t="s">
        <v>82</v>
      </c>
      <c r="BK155" s="210">
        <f>ROUND(I155*H155,2)</f>
        <v>0</v>
      </c>
      <c r="BL155" s="19" t="s">
        <v>149</v>
      </c>
      <c r="BM155" s="209" t="s">
        <v>493</v>
      </c>
    </row>
    <row r="156" s="2" customFormat="1">
      <c r="A156" s="40"/>
      <c r="B156" s="41"/>
      <c r="C156" s="42"/>
      <c r="D156" s="211" t="s">
        <v>129</v>
      </c>
      <c r="E156" s="42"/>
      <c r="F156" s="212" t="s">
        <v>447</v>
      </c>
      <c r="G156" s="42"/>
      <c r="H156" s="42"/>
      <c r="I156" s="213"/>
      <c r="J156" s="42"/>
      <c r="K156" s="42"/>
      <c r="L156" s="46"/>
      <c r="M156" s="214"/>
      <c r="N156" s="21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129</v>
      </c>
      <c r="AU156" s="19" t="s">
        <v>84</v>
      </c>
    </row>
    <row r="157" s="13" customFormat="1">
      <c r="A157" s="13"/>
      <c r="B157" s="240"/>
      <c r="C157" s="241"/>
      <c r="D157" s="211" t="s">
        <v>171</v>
      </c>
      <c r="E157" s="242" t="s">
        <v>19</v>
      </c>
      <c r="F157" s="243" t="s">
        <v>449</v>
      </c>
      <c r="G157" s="241"/>
      <c r="H157" s="244">
        <v>1412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171</v>
      </c>
      <c r="AU157" s="250" t="s">
        <v>84</v>
      </c>
      <c r="AV157" s="13" t="s">
        <v>84</v>
      </c>
      <c r="AW157" s="13" t="s">
        <v>35</v>
      </c>
      <c r="AX157" s="13" t="s">
        <v>82</v>
      </c>
      <c r="AY157" s="250" t="s">
        <v>121</v>
      </c>
    </row>
    <row r="158" s="2" customFormat="1" ht="16.5" customHeight="1">
      <c r="A158" s="40"/>
      <c r="B158" s="41"/>
      <c r="C158" s="198" t="s">
        <v>233</v>
      </c>
      <c r="D158" s="198" t="s">
        <v>122</v>
      </c>
      <c r="E158" s="199" t="s">
        <v>450</v>
      </c>
      <c r="F158" s="200" t="s">
        <v>451</v>
      </c>
      <c r="G158" s="201" t="s">
        <v>356</v>
      </c>
      <c r="H158" s="202">
        <v>152.22</v>
      </c>
      <c r="I158" s="203"/>
      <c r="J158" s="204">
        <f>ROUND(I158*H158,2)</f>
        <v>0</v>
      </c>
      <c r="K158" s="200" t="s">
        <v>126</v>
      </c>
      <c r="L158" s="46"/>
      <c r="M158" s="205" t="s">
        <v>19</v>
      </c>
      <c r="N158" s="206" t="s">
        <v>45</v>
      </c>
      <c r="O158" s="86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09" t="s">
        <v>149</v>
      </c>
      <c r="AT158" s="209" t="s">
        <v>122</v>
      </c>
      <c r="AU158" s="209" t="s">
        <v>84</v>
      </c>
      <c r="AY158" s="19" t="s">
        <v>121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9" t="s">
        <v>82</v>
      </c>
      <c r="BK158" s="210">
        <f>ROUND(I158*H158,2)</f>
        <v>0</v>
      </c>
      <c r="BL158" s="19" t="s">
        <v>149</v>
      </c>
      <c r="BM158" s="209" t="s">
        <v>494</v>
      </c>
    </row>
    <row r="159" s="2" customFormat="1">
      <c r="A159" s="40"/>
      <c r="B159" s="41"/>
      <c r="C159" s="42"/>
      <c r="D159" s="211" t="s">
        <v>129</v>
      </c>
      <c r="E159" s="42"/>
      <c r="F159" s="212" t="s">
        <v>453</v>
      </c>
      <c r="G159" s="42"/>
      <c r="H159" s="42"/>
      <c r="I159" s="213"/>
      <c r="J159" s="42"/>
      <c r="K159" s="42"/>
      <c r="L159" s="46"/>
      <c r="M159" s="214"/>
      <c r="N159" s="21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129</v>
      </c>
      <c r="AU159" s="19" t="s">
        <v>84</v>
      </c>
    </row>
    <row r="160" s="2" customFormat="1">
      <c r="A160" s="40"/>
      <c r="B160" s="41"/>
      <c r="C160" s="42"/>
      <c r="D160" s="216" t="s">
        <v>131</v>
      </c>
      <c r="E160" s="42"/>
      <c r="F160" s="217" t="s">
        <v>454</v>
      </c>
      <c r="G160" s="42"/>
      <c r="H160" s="42"/>
      <c r="I160" s="213"/>
      <c r="J160" s="42"/>
      <c r="K160" s="42"/>
      <c r="L160" s="46"/>
      <c r="M160" s="214"/>
      <c r="N160" s="21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131</v>
      </c>
      <c r="AU160" s="19" t="s">
        <v>84</v>
      </c>
    </row>
    <row r="161" s="2" customFormat="1" ht="16.5" customHeight="1">
      <c r="A161" s="40"/>
      <c r="B161" s="41"/>
      <c r="C161" s="198" t="s">
        <v>237</v>
      </c>
      <c r="D161" s="198" t="s">
        <v>122</v>
      </c>
      <c r="E161" s="199" t="s">
        <v>455</v>
      </c>
      <c r="F161" s="200" t="s">
        <v>456</v>
      </c>
      <c r="G161" s="201" t="s">
        <v>356</v>
      </c>
      <c r="H161" s="202">
        <v>152.22</v>
      </c>
      <c r="I161" s="203"/>
      <c r="J161" s="204">
        <f>ROUND(I161*H161,2)</f>
        <v>0</v>
      </c>
      <c r="K161" s="200" t="s">
        <v>126</v>
      </c>
      <c r="L161" s="46"/>
      <c r="M161" s="205" t="s">
        <v>19</v>
      </c>
      <c r="N161" s="206" t="s">
        <v>45</v>
      </c>
      <c r="O161" s="86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09" t="s">
        <v>149</v>
      </c>
      <c r="AT161" s="209" t="s">
        <v>122</v>
      </c>
      <c r="AU161" s="209" t="s">
        <v>84</v>
      </c>
      <c r="AY161" s="19" t="s">
        <v>121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82</v>
      </c>
      <c r="BK161" s="210">
        <f>ROUND(I161*H161,2)</f>
        <v>0</v>
      </c>
      <c r="BL161" s="19" t="s">
        <v>149</v>
      </c>
      <c r="BM161" s="209" t="s">
        <v>495</v>
      </c>
    </row>
    <row r="162" s="2" customFormat="1">
      <c r="A162" s="40"/>
      <c r="B162" s="41"/>
      <c r="C162" s="42"/>
      <c r="D162" s="211" t="s">
        <v>129</v>
      </c>
      <c r="E162" s="42"/>
      <c r="F162" s="212" t="s">
        <v>458</v>
      </c>
      <c r="G162" s="42"/>
      <c r="H162" s="42"/>
      <c r="I162" s="213"/>
      <c r="J162" s="42"/>
      <c r="K162" s="42"/>
      <c r="L162" s="46"/>
      <c r="M162" s="214"/>
      <c r="N162" s="21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129</v>
      </c>
      <c r="AU162" s="19" t="s">
        <v>84</v>
      </c>
    </row>
    <row r="163" s="2" customFormat="1">
      <c r="A163" s="40"/>
      <c r="B163" s="41"/>
      <c r="C163" s="42"/>
      <c r="D163" s="216" t="s">
        <v>131</v>
      </c>
      <c r="E163" s="42"/>
      <c r="F163" s="217" t="s">
        <v>459</v>
      </c>
      <c r="G163" s="42"/>
      <c r="H163" s="42"/>
      <c r="I163" s="213"/>
      <c r="J163" s="42"/>
      <c r="K163" s="42"/>
      <c r="L163" s="46"/>
      <c r="M163" s="214"/>
      <c r="N163" s="21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131</v>
      </c>
      <c r="AU163" s="19" t="s">
        <v>84</v>
      </c>
    </row>
    <row r="164" s="2" customFormat="1" ht="16.5" customHeight="1">
      <c r="A164" s="40"/>
      <c r="B164" s="41"/>
      <c r="C164" s="198" t="s">
        <v>241</v>
      </c>
      <c r="D164" s="198" t="s">
        <v>122</v>
      </c>
      <c r="E164" s="199" t="s">
        <v>460</v>
      </c>
      <c r="F164" s="200" t="s">
        <v>461</v>
      </c>
      <c r="G164" s="201" t="s">
        <v>356</v>
      </c>
      <c r="H164" s="202">
        <v>608.88</v>
      </c>
      <c r="I164" s="203"/>
      <c r="J164" s="204">
        <f>ROUND(I164*H164,2)</f>
        <v>0</v>
      </c>
      <c r="K164" s="200" t="s">
        <v>126</v>
      </c>
      <c r="L164" s="46"/>
      <c r="M164" s="205" t="s">
        <v>19</v>
      </c>
      <c r="N164" s="206" t="s">
        <v>45</v>
      </c>
      <c r="O164" s="86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149</v>
      </c>
      <c r="AT164" s="209" t="s">
        <v>122</v>
      </c>
      <c r="AU164" s="209" t="s">
        <v>84</v>
      </c>
      <c r="AY164" s="19" t="s">
        <v>121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82</v>
      </c>
      <c r="BK164" s="210">
        <f>ROUND(I164*H164,2)</f>
        <v>0</v>
      </c>
      <c r="BL164" s="19" t="s">
        <v>149</v>
      </c>
      <c r="BM164" s="209" t="s">
        <v>496</v>
      </c>
    </row>
    <row r="165" s="2" customFormat="1">
      <c r="A165" s="40"/>
      <c r="B165" s="41"/>
      <c r="C165" s="42"/>
      <c r="D165" s="211" t="s">
        <v>129</v>
      </c>
      <c r="E165" s="42"/>
      <c r="F165" s="212" t="s">
        <v>463</v>
      </c>
      <c r="G165" s="42"/>
      <c r="H165" s="42"/>
      <c r="I165" s="213"/>
      <c r="J165" s="42"/>
      <c r="K165" s="42"/>
      <c r="L165" s="46"/>
      <c r="M165" s="214"/>
      <c r="N165" s="21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129</v>
      </c>
      <c r="AU165" s="19" t="s">
        <v>84</v>
      </c>
    </row>
    <row r="166" s="2" customFormat="1">
      <c r="A166" s="40"/>
      <c r="B166" s="41"/>
      <c r="C166" s="42"/>
      <c r="D166" s="216" t="s">
        <v>131</v>
      </c>
      <c r="E166" s="42"/>
      <c r="F166" s="217" t="s">
        <v>464</v>
      </c>
      <c r="G166" s="42"/>
      <c r="H166" s="42"/>
      <c r="I166" s="213"/>
      <c r="J166" s="42"/>
      <c r="K166" s="42"/>
      <c r="L166" s="46"/>
      <c r="M166" s="214"/>
      <c r="N166" s="21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131</v>
      </c>
      <c r="AU166" s="19" t="s">
        <v>84</v>
      </c>
    </row>
    <row r="167" s="13" customFormat="1">
      <c r="A167" s="13"/>
      <c r="B167" s="240"/>
      <c r="C167" s="241"/>
      <c r="D167" s="211" t="s">
        <v>171</v>
      </c>
      <c r="E167" s="241"/>
      <c r="F167" s="243" t="s">
        <v>465</v>
      </c>
      <c r="G167" s="241"/>
      <c r="H167" s="244">
        <v>608.88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171</v>
      </c>
      <c r="AU167" s="250" t="s">
        <v>84</v>
      </c>
      <c r="AV167" s="13" t="s">
        <v>84</v>
      </c>
      <c r="AW167" s="13" t="s">
        <v>4</v>
      </c>
      <c r="AX167" s="13" t="s">
        <v>82</v>
      </c>
      <c r="AY167" s="250" t="s">
        <v>121</v>
      </c>
    </row>
    <row r="168" s="11" customFormat="1" ht="22.8" customHeight="1">
      <c r="A168" s="11"/>
      <c r="B168" s="184"/>
      <c r="C168" s="185"/>
      <c r="D168" s="186" t="s">
        <v>73</v>
      </c>
      <c r="E168" s="228" t="s">
        <v>390</v>
      </c>
      <c r="F168" s="228" t="s">
        <v>391</v>
      </c>
      <c r="G168" s="185"/>
      <c r="H168" s="185"/>
      <c r="I168" s="188"/>
      <c r="J168" s="229">
        <f>BK168</f>
        <v>0</v>
      </c>
      <c r="K168" s="185"/>
      <c r="L168" s="190"/>
      <c r="M168" s="191"/>
      <c r="N168" s="192"/>
      <c r="O168" s="192"/>
      <c r="P168" s="193">
        <f>SUM(P169:P171)</f>
        <v>0</v>
      </c>
      <c r="Q168" s="192"/>
      <c r="R168" s="193">
        <f>SUM(R169:R171)</f>
        <v>0</v>
      </c>
      <c r="S168" s="192"/>
      <c r="T168" s="194">
        <f>SUM(T169:T171)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5" t="s">
        <v>82</v>
      </c>
      <c r="AT168" s="196" t="s">
        <v>73</v>
      </c>
      <c r="AU168" s="196" t="s">
        <v>82</v>
      </c>
      <c r="AY168" s="195" t="s">
        <v>121</v>
      </c>
      <c r="BK168" s="197">
        <f>SUM(BK169:BK171)</f>
        <v>0</v>
      </c>
    </row>
    <row r="169" s="2" customFormat="1" ht="16.5" customHeight="1">
      <c r="A169" s="40"/>
      <c r="B169" s="41"/>
      <c r="C169" s="198" t="s">
        <v>245</v>
      </c>
      <c r="D169" s="198" t="s">
        <v>122</v>
      </c>
      <c r="E169" s="199" t="s">
        <v>393</v>
      </c>
      <c r="F169" s="200" t="s">
        <v>394</v>
      </c>
      <c r="G169" s="201" t="s">
        <v>335</v>
      </c>
      <c r="H169" s="202">
        <v>0.048000000000000001</v>
      </c>
      <c r="I169" s="203"/>
      <c r="J169" s="204">
        <f>ROUND(I169*H169,2)</f>
        <v>0</v>
      </c>
      <c r="K169" s="200" t="s">
        <v>126</v>
      </c>
      <c r="L169" s="46"/>
      <c r="M169" s="205" t="s">
        <v>19</v>
      </c>
      <c r="N169" s="206" t="s">
        <v>45</v>
      </c>
      <c r="O169" s="86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09" t="s">
        <v>149</v>
      </c>
      <c r="AT169" s="209" t="s">
        <v>122</v>
      </c>
      <c r="AU169" s="209" t="s">
        <v>84</v>
      </c>
      <c r="AY169" s="19" t="s">
        <v>121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9" t="s">
        <v>82</v>
      </c>
      <c r="BK169" s="210">
        <f>ROUND(I169*H169,2)</f>
        <v>0</v>
      </c>
      <c r="BL169" s="19" t="s">
        <v>149</v>
      </c>
      <c r="BM169" s="209" t="s">
        <v>497</v>
      </c>
    </row>
    <row r="170" s="2" customFormat="1">
      <c r="A170" s="40"/>
      <c r="B170" s="41"/>
      <c r="C170" s="42"/>
      <c r="D170" s="211" t="s">
        <v>129</v>
      </c>
      <c r="E170" s="42"/>
      <c r="F170" s="212" t="s">
        <v>396</v>
      </c>
      <c r="G170" s="42"/>
      <c r="H170" s="42"/>
      <c r="I170" s="213"/>
      <c r="J170" s="42"/>
      <c r="K170" s="42"/>
      <c r="L170" s="46"/>
      <c r="M170" s="214"/>
      <c r="N170" s="21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129</v>
      </c>
      <c r="AU170" s="19" t="s">
        <v>84</v>
      </c>
    </row>
    <row r="171" s="2" customFormat="1">
      <c r="A171" s="40"/>
      <c r="B171" s="41"/>
      <c r="C171" s="42"/>
      <c r="D171" s="216" t="s">
        <v>131</v>
      </c>
      <c r="E171" s="42"/>
      <c r="F171" s="217" t="s">
        <v>397</v>
      </c>
      <c r="G171" s="42"/>
      <c r="H171" s="42"/>
      <c r="I171" s="213"/>
      <c r="J171" s="42"/>
      <c r="K171" s="42"/>
      <c r="L171" s="46"/>
      <c r="M171" s="218"/>
      <c r="N171" s="219"/>
      <c r="O171" s="220"/>
      <c r="P171" s="220"/>
      <c r="Q171" s="220"/>
      <c r="R171" s="220"/>
      <c r="S171" s="220"/>
      <c r="T171" s="221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131</v>
      </c>
      <c r="AU171" s="19" t="s">
        <v>84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VDCfhVMeqjlwFukL83ggUlHYlKAtwtT88npU3I5RgVE/Quj/SuCcvgz2tTXF7vKooUJUBrwpAwkJig99f2VTcg==" hashValue="L6czkdUyNrkK5ynrEhOHXmMQAV0Ty54jUl5oaCpPSfuRRNqok5B2NSYZ6Vo1EBE8H6JVhZPvI83V74L7GA2/CQ==" algorithmName="SHA-512" password="88A1"/>
  <autoFilter ref="C81:K17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2_02/111151331"/>
    <hyperlink ref="F91" r:id="rId2" display="https://podminky.urs.cz/item/CS_URS_2022_02/183101113"/>
    <hyperlink ref="F97" r:id="rId3" display="https://podminky.urs.cz/item/CS_URS_2022_02/183101114"/>
    <hyperlink ref="F103" r:id="rId4" display="https://podminky.urs.cz/item/CS_URS_2022_02/183101115"/>
    <hyperlink ref="F109" r:id="rId5" display="https://podminky.urs.cz/item/CS_URS_2022_02/184102211"/>
    <hyperlink ref="F117" r:id="rId6" display="https://podminky.urs.cz/item/CS_URS_2022_02/184201111"/>
    <hyperlink ref="F125" r:id="rId7" display="https://podminky.urs.cz/item/CS_URS_2022_02/184102116"/>
    <hyperlink ref="F133" r:id="rId8" display="https://podminky.urs.cz/item/CS_URS_2022_02/184813111"/>
    <hyperlink ref="F139" r:id="rId9" display="https://podminky.urs.cz/item/CS_URS_2022_02/184813134"/>
    <hyperlink ref="F150" r:id="rId10" display="https://podminky.urs.cz/item/CS_URS_2022_02/184911111"/>
    <hyperlink ref="F160" r:id="rId11" display="https://podminky.urs.cz/item/CS_URS_2022_02/185804311"/>
    <hyperlink ref="F163" r:id="rId12" display="https://podminky.urs.cz/item/CS_URS_2022_02/185851121"/>
    <hyperlink ref="F166" r:id="rId13" display="https://podminky.urs.cz/item/CS_URS_2022_02/185851129"/>
    <hyperlink ref="F171" r:id="rId14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PEO 1, větrolam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ROUND((SUM(BE82:BE171)),  2)</f>
        <v>0</v>
      </c>
      <c r="G33" s="40"/>
      <c r="H33" s="40"/>
      <c r="I33" s="150">
        <v>0.20999999999999999</v>
      </c>
      <c r="J33" s="149">
        <f>ROUND(((SUM(BE82:BE171))*I33),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ROUND((SUM(BF82:BF171)),  2)</f>
        <v>0</v>
      </c>
      <c r="G34" s="40"/>
      <c r="H34" s="40"/>
      <c r="I34" s="150">
        <v>0.14999999999999999</v>
      </c>
      <c r="J34" s="149">
        <f>ROUND(((SUM(BF82:BF171))*I34),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ROUND((SUM(BG82:BG171)),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ROUND((SUM(BH82:BH171)),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ROUND((SUM(BI82:BI171)),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PEO 1, větrolam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02.3 - Povýsadbová péče 3.rok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139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140</v>
      </c>
      <c r="E61" s="225"/>
      <c r="F61" s="225"/>
      <c r="G61" s="225"/>
      <c r="H61" s="225"/>
      <c r="I61" s="225"/>
      <c r="J61" s="226">
        <f>J84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142</v>
      </c>
      <c r="E62" s="225"/>
      <c r="F62" s="225"/>
      <c r="G62" s="225"/>
      <c r="H62" s="225"/>
      <c r="I62" s="225"/>
      <c r="J62" s="226">
        <f>J168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PSZ včetně výkonu autorského dozoru v k.ú. Kouty u Poděbrad – PEO 1, větrolam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02.3 - Povýsadbová péče 3.rok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0.048388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143</v>
      </c>
      <c r="F83" s="187" t="s">
        <v>144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P84+P168</f>
        <v>0</v>
      </c>
      <c r="Q83" s="192"/>
      <c r="R83" s="193">
        <f>R84+R168</f>
        <v>0.048388</v>
      </c>
      <c r="S83" s="192"/>
      <c r="T83" s="194">
        <f>T84+T168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121</v>
      </c>
      <c r="BK83" s="197">
        <f>BK84+BK168</f>
        <v>0</v>
      </c>
    </row>
    <row r="84" s="11" customFormat="1" ht="22.8" customHeight="1">
      <c r="A84" s="11"/>
      <c r="B84" s="184"/>
      <c r="C84" s="185"/>
      <c r="D84" s="186" t="s">
        <v>73</v>
      </c>
      <c r="E84" s="228" t="s">
        <v>82</v>
      </c>
      <c r="F84" s="228" t="s">
        <v>145</v>
      </c>
      <c r="G84" s="185"/>
      <c r="H84" s="185"/>
      <c r="I84" s="188"/>
      <c r="J84" s="229">
        <f>BK84</f>
        <v>0</v>
      </c>
      <c r="K84" s="185"/>
      <c r="L84" s="190"/>
      <c r="M84" s="191"/>
      <c r="N84" s="192"/>
      <c r="O84" s="192"/>
      <c r="P84" s="193">
        <f>SUM(P85:P167)</f>
        <v>0</v>
      </c>
      <c r="Q84" s="192"/>
      <c r="R84" s="193">
        <f>SUM(R85:R167)</f>
        <v>0.048388</v>
      </c>
      <c r="S84" s="192"/>
      <c r="T84" s="194">
        <f>SUM(T85:T167)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121</v>
      </c>
      <c r="BK84" s="197">
        <f>SUM(BK85:BK167)</f>
        <v>0</v>
      </c>
    </row>
    <row r="85" s="2" customFormat="1" ht="16.5" customHeight="1">
      <c r="A85" s="40"/>
      <c r="B85" s="41"/>
      <c r="C85" s="198" t="s">
        <v>82</v>
      </c>
      <c r="D85" s="198" t="s">
        <v>122</v>
      </c>
      <c r="E85" s="199" t="s">
        <v>399</v>
      </c>
      <c r="F85" s="200" t="s">
        <v>468</v>
      </c>
      <c r="G85" s="201" t="s">
        <v>148</v>
      </c>
      <c r="H85" s="202">
        <v>14316</v>
      </c>
      <c r="I85" s="203"/>
      <c r="J85" s="204">
        <f>ROUND(I85*H85,2)</f>
        <v>0</v>
      </c>
      <c r="K85" s="200" t="s">
        <v>126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149</v>
      </c>
      <c r="AT85" s="209" t="s">
        <v>122</v>
      </c>
      <c r="AU85" s="209" t="s">
        <v>84</v>
      </c>
      <c r="AY85" s="19" t="s">
        <v>121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149</v>
      </c>
      <c r="BM85" s="209" t="s">
        <v>499</v>
      </c>
    </row>
    <row r="86" s="2" customFormat="1">
      <c r="A86" s="40"/>
      <c r="B86" s="41"/>
      <c r="C86" s="42"/>
      <c r="D86" s="211" t="s">
        <v>129</v>
      </c>
      <c r="E86" s="42"/>
      <c r="F86" s="212" t="s">
        <v>402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129</v>
      </c>
      <c r="AU86" s="19" t="s">
        <v>84</v>
      </c>
    </row>
    <row r="87" s="2" customFormat="1">
      <c r="A87" s="40"/>
      <c r="B87" s="41"/>
      <c r="C87" s="42"/>
      <c r="D87" s="216" t="s">
        <v>131</v>
      </c>
      <c r="E87" s="42"/>
      <c r="F87" s="217" t="s">
        <v>403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131</v>
      </c>
      <c r="AU87" s="19" t="s">
        <v>84</v>
      </c>
    </row>
    <row r="88" s="13" customFormat="1">
      <c r="A88" s="13"/>
      <c r="B88" s="240"/>
      <c r="C88" s="241"/>
      <c r="D88" s="211" t="s">
        <v>171</v>
      </c>
      <c r="E88" s="242" t="s">
        <v>19</v>
      </c>
      <c r="F88" s="243" t="s">
        <v>404</v>
      </c>
      <c r="G88" s="241"/>
      <c r="H88" s="244">
        <v>14316</v>
      </c>
      <c r="I88" s="245"/>
      <c r="J88" s="241"/>
      <c r="K88" s="241"/>
      <c r="L88" s="246"/>
      <c r="M88" s="247"/>
      <c r="N88" s="248"/>
      <c r="O88" s="248"/>
      <c r="P88" s="248"/>
      <c r="Q88" s="248"/>
      <c r="R88" s="248"/>
      <c r="S88" s="248"/>
      <c r="T88" s="24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50" t="s">
        <v>171</v>
      </c>
      <c r="AU88" s="250" t="s">
        <v>84</v>
      </c>
      <c r="AV88" s="13" t="s">
        <v>84</v>
      </c>
      <c r="AW88" s="13" t="s">
        <v>35</v>
      </c>
      <c r="AX88" s="13" t="s">
        <v>82</v>
      </c>
      <c r="AY88" s="250" t="s">
        <v>121</v>
      </c>
    </row>
    <row r="89" s="2" customFormat="1" ht="21.75" customHeight="1">
      <c r="A89" s="40"/>
      <c r="B89" s="41"/>
      <c r="C89" s="198" t="s">
        <v>84</v>
      </c>
      <c r="D89" s="198" t="s">
        <v>122</v>
      </c>
      <c r="E89" s="199" t="s">
        <v>173</v>
      </c>
      <c r="F89" s="200" t="s">
        <v>174</v>
      </c>
      <c r="G89" s="201" t="s">
        <v>167</v>
      </c>
      <c r="H89" s="202">
        <v>33</v>
      </c>
      <c r="I89" s="203"/>
      <c r="J89" s="204">
        <f>ROUND(I89*H89,2)</f>
        <v>0</v>
      </c>
      <c r="K89" s="200" t="s">
        <v>126</v>
      </c>
      <c r="L89" s="46"/>
      <c r="M89" s="205" t="s">
        <v>19</v>
      </c>
      <c r="N89" s="206" t="s">
        <v>45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149</v>
      </c>
      <c r="AT89" s="209" t="s">
        <v>122</v>
      </c>
      <c r="AU89" s="209" t="s">
        <v>84</v>
      </c>
      <c r="AY89" s="19" t="s">
        <v>121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82</v>
      </c>
      <c r="BK89" s="210">
        <f>ROUND(I89*H89,2)</f>
        <v>0</v>
      </c>
      <c r="BL89" s="19" t="s">
        <v>149</v>
      </c>
      <c r="BM89" s="209" t="s">
        <v>500</v>
      </c>
    </row>
    <row r="90" s="2" customFormat="1">
      <c r="A90" s="40"/>
      <c r="B90" s="41"/>
      <c r="C90" s="42"/>
      <c r="D90" s="211" t="s">
        <v>129</v>
      </c>
      <c r="E90" s="42"/>
      <c r="F90" s="212" t="s">
        <v>176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129</v>
      </c>
      <c r="AU90" s="19" t="s">
        <v>84</v>
      </c>
    </row>
    <row r="91" s="2" customFormat="1">
      <c r="A91" s="40"/>
      <c r="B91" s="41"/>
      <c r="C91" s="42"/>
      <c r="D91" s="216" t="s">
        <v>131</v>
      </c>
      <c r="E91" s="42"/>
      <c r="F91" s="217" t="s">
        <v>177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131</v>
      </c>
      <c r="AU91" s="19" t="s">
        <v>84</v>
      </c>
    </row>
    <row r="92" s="13" customFormat="1">
      <c r="A92" s="13"/>
      <c r="B92" s="240"/>
      <c r="C92" s="241"/>
      <c r="D92" s="211" t="s">
        <v>171</v>
      </c>
      <c r="E92" s="242" t="s">
        <v>19</v>
      </c>
      <c r="F92" s="243" t="s">
        <v>501</v>
      </c>
      <c r="G92" s="241"/>
      <c r="H92" s="244">
        <v>33.159999999999997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50" t="s">
        <v>171</v>
      </c>
      <c r="AU92" s="250" t="s">
        <v>84</v>
      </c>
      <c r="AV92" s="13" t="s">
        <v>84</v>
      </c>
      <c r="AW92" s="13" t="s">
        <v>35</v>
      </c>
      <c r="AX92" s="13" t="s">
        <v>74</v>
      </c>
      <c r="AY92" s="250" t="s">
        <v>121</v>
      </c>
    </row>
    <row r="93" s="14" customFormat="1">
      <c r="A93" s="14"/>
      <c r="B93" s="251"/>
      <c r="C93" s="252"/>
      <c r="D93" s="211" t="s">
        <v>171</v>
      </c>
      <c r="E93" s="253" t="s">
        <v>19</v>
      </c>
      <c r="F93" s="254" t="s">
        <v>325</v>
      </c>
      <c r="G93" s="252"/>
      <c r="H93" s="255">
        <v>33.159999999999997</v>
      </c>
      <c r="I93" s="256"/>
      <c r="J93" s="252"/>
      <c r="K93" s="252"/>
      <c r="L93" s="257"/>
      <c r="M93" s="258"/>
      <c r="N93" s="259"/>
      <c r="O93" s="259"/>
      <c r="P93" s="259"/>
      <c r="Q93" s="259"/>
      <c r="R93" s="259"/>
      <c r="S93" s="259"/>
      <c r="T93" s="26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1" t="s">
        <v>171</v>
      </c>
      <c r="AU93" s="261" t="s">
        <v>84</v>
      </c>
      <c r="AV93" s="14" t="s">
        <v>160</v>
      </c>
      <c r="AW93" s="14" t="s">
        <v>35</v>
      </c>
      <c r="AX93" s="14" t="s">
        <v>74</v>
      </c>
      <c r="AY93" s="261" t="s">
        <v>121</v>
      </c>
    </row>
    <row r="94" s="13" customFormat="1">
      <c r="A94" s="13"/>
      <c r="B94" s="240"/>
      <c r="C94" s="241"/>
      <c r="D94" s="211" t="s">
        <v>171</v>
      </c>
      <c r="E94" s="242" t="s">
        <v>19</v>
      </c>
      <c r="F94" s="243" t="s">
        <v>502</v>
      </c>
      <c r="G94" s="241"/>
      <c r="H94" s="244">
        <v>33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0" t="s">
        <v>171</v>
      </c>
      <c r="AU94" s="250" t="s">
        <v>84</v>
      </c>
      <c r="AV94" s="13" t="s">
        <v>84</v>
      </c>
      <c r="AW94" s="13" t="s">
        <v>35</v>
      </c>
      <c r="AX94" s="13" t="s">
        <v>82</v>
      </c>
      <c r="AY94" s="250" t="s">
        <v>121</v>
      </c>
    </row>
    <row r="95" s="2" customFormat="1" ht="21.75" customHeight="1">
      <c r="A95" s="40"/>
      <c r="B95" s="41"/>
      <c r="C95" s="198" t="s">
        <v>160</v>
      </c>
      <c r="D95" s="198" t="s">
        <v>122</v>
      </c>
      <c r="E95" s="199" t="s">
        <v>165</v>
      </c>
      <c r="F95" s="200" t="s">
        <v>166</v>
      </c>
      <c r="G95" s="201" t="s">
        <v>167</v>
      </c>
      <c r="H95" s="202">
        <v>7</v>
      </c>
      <c r="I95" s="203"/>
      <c r="J95" s="204">
        <f>ROUND(I95*H95,2)</f>
        <v>0</v>
      </c>
      <c r="K95" s="200" t="s">
        <v>126</v>
      </c>
      <c r="L95" s="46"/>
      <c r="M95" s="205" t="s">
        <v>19</v>
      </c>
      <c r="N95" s="206" t="s">
        <v>45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149</v>
      </c>
      <c r="AT95" s="209" t="s">
        <v>122</v>
      </c>
      <c r="AU95" s="209" t="s">
        <v>84</v>
      </c>
      <c r="AY95" s="19" t="s">
        <v>121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82</v>
      </c>
      <c r="BK95" s="210">
        <f>ROUND(I95*H95,2)</f>
        <v>0</v>
      </c>
      <c r="BL95" s="19" t="s">
        <v>149</v>
      </c>
      <c r="BM95" s="209" t="s">
        <v>503</v>
      </c>
    </row>
    <row r="96" s="2" customFormat="1">
      <c r="A96" s="40"/>
      <c r="B96" s="41"/>
      <c r="C96" s="42"/>
      <c r="D96" s="211" t="s">
        <v>129</v>
      </c>
      <c r="E96" s="42"/>
      <c r="F96" s="212" t="s">
        <v>169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129</v>
      </c>
      <c r="AU96" s="19" t="s">
        <v>84</v>
      </c>
    </row>
    <row r="97" s="2" customFormat="1">
      <c r="A97" s="40"/>
      <c r="B97" s="41"/>
      <c r="C97" s="42"/>
      <c r="D97" s="216" t="s">
        <v>131</v>
      </c>
      <c r="E97" s="42"/>
      <c r="F97" s="217" t="s">
        <v>170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131</v>
      </c>
      <c r="AU97" s="19" t="s">
        <v>84</v>
      </c>
    </row>
    <row r="98" s="13" customFormat="1">
      <c r="A98" s="13"/>
      <c r="B98" s="240"/>
      <c r="C98" s="241"/>
      <c r="D98" s="211" t="s">
        <v>171</v>
      </c>
      <c r="E98" s="242" t="s">
        <v>19</v>
      </c>
      <c r="F98" s="243" t="s">
        <v>504</v>
      </c>
      <c r="G98" s="241"/>
      <c r="H98" s="244">
        <v>7.4400000000000004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171</v>
      </c>
      <c r="AU98" s="250" t="s">
        <v>84</v>
      </c>
      <c r="AV98" s="13" t="s">
        <v>84</v>
      </c>
      <c r="AW98" s="13" t="s">
        <v>35</v>
      </c>
      <c r="AX98" s="13" t="s">
        <v>74</v>
      </c>
      <c r="AY98" s="250" t="s">
        <v>121</v>
      </c>
    </row>
    <row r="99" s="14" customFormat="1">
      <c r="A99" s="14"/>
      <c r="B99" s="251"/>
      <c r="C99" s="252"/>
      <c r="D99" s="211" t="s">
        <v>171</v>
      </c>
      <c r="E99" s="253" t="s">
        <v>19</v>
      </c>
      <c r="F99" s="254" t="s">
        <v>325</v>
      </c>
      <c r="G99" s="252"/>
      <c r="H99" s="255">
        <v>7.4400000000000004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171</v>
      </c>
      <c r="AU99" s="261" t="s">
        <v>84</v>
      </c>
      <c r="AV99" s="14" t="s">
        <v>160</v>
      </c>
      <c r="AW99" s="14" t="s">
        <v>35</v>
      </c>
      <c r="AX99" s="14" t="s">
        <v>74</v>
      </c>
      <c r="AY99" s="261" t="s">
        <v>121</v>
      </c>
    </row>
    <row r="100" s="13" customFormat="1">
      <c r="A100" s="13"/>
      <c r="B100" s="240"/>
      <c r="C100" s="241"/>
      <c r="D100" s="211" t="s">
        <v>171</v>
      </c>
      <c r="E100" s="242" t="s">
        <v>19</v>
      </c>
      <c r="F100" s="243" t="s">
        <v>505</v>
      </c>
      <c r="G100" s="241"/>
      <c r="H100" s="244">
        <v>7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0" t="s">
        <v>171</v>
      </c>
      <c r="AU100" s="250" t="s">
        <v>84</v>
      </c>
      <c r="AV100" s="13" t="s">
        <v>84</v>
      </c>
      <c r="AW100" s="13" t="s">
        <v>35</v>
      </c>
      <c r="AX100" s="13" t="s">
        <v>82</v>
      </c>
      <c r="AY100" s="250" t="s">
        <v>121</v>
      </c>
    </row>
    <row r="101" s="2" customFormat="1" ht="21.75" customHeight="1">
      <c r="A101" s="40"/>
      <c r="B101" s="41"/>
      <c r="C101" s="198" t="s">
        <v>149</v>
      </c>
      <c r="D101" s="198" t="s">
        <v>122</v>
      </c>
      <c r="E101" s="199" t="s">
        <v>180</v>
      </c>
      <c r="F101" s="200" t="s">
        <v>181</v>
      </c>
      <c r="G101" s="201" t="s">
        <v>167</v>
      </c>
      <c r="H101" s="202">
        <v>1</v>
      </c>
      <c r="I101" s="203"/>
      <c r="J101" s="204">
        <f>ROUND(I101*H101,2)</f>
        <v>0</v>
      </c>
      <c r="K101" s="200" t="s">
        <v>126</v>
      </c>
      <c r="L101" s="46"/>
      <c r="M101" s="205" t="s">
        <v>19</v>
      </c>
      <c r="N101" s="206" t="s">
        <v>45</v>
      </c>
      <c r="O101" s="86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09" t="s">
        <v>149</v>
      </c>
      <c r="AT101" s="209" t="s">
        <v>122</v>
      </c>
      <c r="AU101" s="209" t="s">
        <v>84</v>
      </c>
      <c r="AY101" s="19" t="s">
        <v>121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9" t="s">
        <v>82</v>
      </c>
      <c r="BK101" s="210">
        <f>ROUND(I101*H101,2)</f>
        <v>0</v>
      </c>
      <c r="BL101" s="19" t="s">
        <v>149</v>
      </c>
      <c r="BM101" s="209" t="s">
        <v>506</v>
      </c>
    </row>
    <row r="102" s="2" customFormat="1">
      <c r="A102" s="40"/>
      <c r="B102" s="41"/>
      <c r="C102" s="42"/>
      <c r="D102" s="211" t="s">
        <v>129</v>
      </c>
      <c r="E102" s="42"/>
      <c r="F102" s="212" t="s">
        <v>183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129</v>
      </c>
      <c r="AU102" s="19" t="s">
        <v>84</v>
      </c>
    </row>
    <row r="103" s="2" customFormat="1">
      <c r="A103" s="40"/>
      <c r="B103" s="41"/>
      <c r="C103" s="42"/>
      <c r="D103" s="216" t="s">
        <v>131</v>
      </c>
      <c r="E103" s="42"/>
      <c r="F103" s="217" t="s">
        <v>184</v>
      </c>
      <c r="G103" s="42"/>
      <c r="H103" s="42"/>
      <c r="I103" s="213"/>
      <c r="J103" s="42"/>
      <c r="K103" s="42"/>
      <c r="L103" s="46"/>
      <c r="M103" s="214"/>
      <c r="N103" s="21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131</v>
      </c>
      <c r="AU103" s="19" t="s">
        <v>84</v>
      </c>
    </row>
    <row r="104" s="13" customFormat="1">
      <c r="A104" s="13"/>
      <c r="B104" s="240"/>
      <c r="C104" s="241"/>
      <c r="D104" s="211" t="s">
        <v>171</v>
      </c>
      <c r="E104" s="242" t="s">
        <v>19</v>
      </c>
      <c r="F104" s="243" t="s">
        <v>507</v>
      </c>
      <c r="G104" s="241"/>
      <c r="H104" s="244">
        <v>0.59999999999999998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0" t="s">
        <v>171</v>
      </c>
      <c r="AU104" s="250" t="s">
        <v>84</v>
      </c>
      <c r="AV104" s="13" t="s">
        <v>84</v>
      </c>
      <c r="AW104" s="13" t="s">
        <v>35</v>
      </c>
      <c r="AX104" s="13" t="s">
        <v>74</v>
      </c>
      <c r="AY104" s="250" t="s">
        <v>121</v>
      </c>
    </row>
    <row r="105" s="14" customFormat="1">
      <c r="A105" s="14"/>
      <c r="B105" s="251"/>
      <c r="C105" s="252"/>
      <c r="D105" s="211" t="s">
        <v>171</v>
      </c>
      <c r="E105" s="253" t="s">
        <v>19</v>
      </c>
      <c r="F105" s="254" t="s">
        <v>325</v>
      </c>
      <c r="G105" s="252"/>
      <c r="H105" s="255">
        <v>0.59999999999999998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171</v>
      </c>
      <c r="AU105" s="261" t="s">
        <v>84</v>
      </c>
      <c r="AV105" s="14" t="s">
        <v>160</v>
      </c>
      <c r="AW105" s="14" t="s">
        <v>35</v>
      </c>
      <c r="AX105" s="14" t="s">
        <v>74</v>
      </c>
      <c r="AY105" s="261" t="s">
        <v>121</v>
      </c>
    </row>
    <row r="106" s="13" customFormat="1">
      <c r="A106" s="13"/>
      <c r="B106" s="240"/>
      <c r="C106" s="241"/>
      <c r="D106" s="211" t="s">
        <v>171</v>
      </c>
      <c r="E106" s="242" t="s">
        <v>19</v>
      </c>
      <c r="F106" s="243" t="s">
        <v>478</v>
      </c>
      <c r="G106" s="241"/>
      <c r="H106" s="244">
        <v>1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0" t="s">
        <v>171</v>
      </c>
      <c r="AU106" s="250" t="s">
        <v>84</v>
      </c>
      <c r="AV106" s="13" t="s">
        <v>84</v>
      </c>
      <c r="AW106" s="13" t="s">
        <v>35</v>
      </c>
      <c r="AX106" s="13" t="s">
        <v>82</v>
      </c>
      <c r="AY106" s="250" t="s">
        <v>121</v>
      </c>
    </row>
    <row r="107" s="2" customFormat="1" ht="16.5" customHeight="1">
      <c r="A107" s="40"/>
      <c r="B107" s="41"/>
      <c r="C107" s="198" t="s">
        <v>120</v>
      </c>
      <c r="D107" s="198" t="s">
        <v>122</v>
      </c>
      <c r="E107" s="199" t="s">
        <v>211</v>
      </c>
      <c r="F107" s="200" t="s">
        <v>212</v>
      </c>
      <c r="G107" s="201" t="s">
        <v>167</v>
      </c>
      <c r="H107" s="202">
        <v>33</v>
      </c>
      <c r="I107" s="203"/>
      <c r="J107" s="204">
        <f>ROUND(I107*H107,2)</f>
        <v>0</v>
      </c>
      <c r="K107" s="200" t="s">
        <v>126</v>
      </c>
      <c r="L107" s="46"/>
      <c r="M107" s="205" t="s">
        <v>19</v>
      </c>
      <c r="N107" s="206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149</v>
      </c>
      <c r="AT107" s="209" t="s">
        <v>122</v>
      </c>
      <c r="AU107" s="209" t="s">
        <v>84</v>
      </c>
      <c r="AY107" s="19" t="s">
        <v>121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149</v>
      </c>
      <c r="BM107" s="209" t="s">
        <v>508</v>
      </c>
    </row>
    <row r="108" s="2" customFormat="1">
      <c r="A108" s="40"/>
      <c r="B108" s="41"/>
      <c r="C108" s="42"/>
      <c r="D108" s="211" t="s">
        <v>129</v>
      </c>
      <c r="E108" s="42"/>
      <c r="F108" s="212" t="s">
        <v>214</v>
      </c>
      <c r="G108" s="42"/>
      <c r="H108" s="42"/>
      <c r="I108" s="213"/>
      <c r="J108" s="42"/>
      <c r="K108" s="42"/>
      <c r="L108" s="46"/>
      <c r="M108" s="214"/>
      <c r="N108" s="21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129</v>
      </c>
      <c r="AU108" s="19" t="s">
        <v>84</v>
      </c>
    </row>
    <row r="109" s="2" customFormat="1">
      <c r="A109" s="40"/>
      <c r="B109" s="41"/>
      <c r="C109" s="42"/>
      <c r="D109" s="216" t="s">
        <v>131</v>
      </c>
      <c r="E109" s="42"/>
      <c r="F109" s="217" t="s">
        <v>215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131</v>
      </c>
      <c r="AU109" s="19" t="s">
        <v>84</v>
      </c>
    </row>
    <row r="110" s="13" customFormat="1">
      <c r="A110" s="13"/>
      <c r="B110" s="240"/>
      <c r="C110" s="241"/>
      <c r="D110" s="211" t="s">
        <v>171</v>
      </c>
      <c r="E110" s="242" t="s">
        <v>19</v>
      </c>
      <c r="F110" s="243" t="s">
        <v>509</v>
      </c>
      <c r="G110" s="241"/>
      <c r="H110" s="244">
        <v>33.159999999999997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171</v>
      </c>
      <c r="AU110" s="250" t="s">
        <v>84</v>
      </c>
      <c r="AV110" s="13" t="s">
        <v>84</v>
      </c>
      <c r="AW110" s="13" t="s">
        <v>35</v>
      </c>
      <c r="AX110" s="13" t="s">
        <v>74</v>
      </c>
      <c r="AY110" s="250" t="s">
        <v>121</v>
      </c>
    </row>
    <row r="111" s="14" customFormat="1">
      <c r="A111" s="14"/>
      <c r="B111" s="251"/>
      <c r="C111" s="252"/>
      <c r="D111" s="211" t="s">
        <v>171</v>
      </c>
      <c r="E111" s="253" t="s">
        <v>19</v>
      </c>
      <c r="F111" s="254" t="s">
        <v>325</v>
      </c>
      <c r="G111" s="252"/>
      <c r="H111" s="255">
        <v>33.159999999999997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171</v>
      </c>
      <c r="AU111" s="261" t="s">
        <v>84</v>
      </c>
      <c r="AV111" s="14" t="s">
        <v>160</v>
      </c>
      <c r="AW111" s="14" t="s">
        <v>35</v>
      </c>
      <c r="AX111" s="14" t="s">
        <v>74</v>
      </c>
      <c r="AY111" s="261" t="s">
        <v>121</v>
      </c>
    </row>
    <row r="112" s="13" customFormat="1">
      <c r="A112" s="13"/>
      <c r="B112" s="240"/>
      <c r="C112" s="241"/>
      <c r="D112" s="211" t="s">
        <v>171</v>
      </c>
      <c r="E112" s="242" t="s">
        <v>19</v>
      </c>
      <c r="F112" s="243" t="s">
        <v>502</v>
      </c>
      <c r="G112" s="241"/>
      <c r="H112" s="244">
        <v>33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0" t="s">
        <v>171</v>
      </c>
      <c r="AU112" s="250" t="s">
        <v>84</v>
      </c>
      <c r="AV112" s="13" t="s">
        <v>84</v>
      </c>
      <c r="AW112" s="13" t="s">
        <v>35</v>
      </c>
      <c r="AX112" s="13" t="s">
        <v>82</v>
      </c>
      <c r="AY112" s="250" t="s">
        <v>121</v>
      </c>
    </row>
    <row r="113" s="2" customFormat="1" ht="16.5" customHeight="1">
      <c r="A113" s="40"/>
      <c r="B113" s="41"/>
      <c r="C113" s="230" t="s">
        <v>179</v>
      </c>
      <c r="D113" s="230" t="s">
        <v>153</v>
      </c>
      <c r="E113" s="231" t="s">
        <v>416</v>
      </c>
      <c r="F113" s="232" t="s">
        <v>417</v>
      </c>
      <c r="G113" s="233" t="s">
        <v>167</v>
      </c>
      <c r="H113" s="234">
        <v>33</v>
      </c>
      <c r="I113" s="235"/>
      <c r="J113" s="236">
        <f>ROUND(I113*H113,2)</f>
        <v>0</v>
      </c>
      <c r="K113" s="232" t="s">
        <v>19</v>
      </c>
      <c r="L113" s="237"/>
      <c r="M113" s="238" t="s">
        <v>19</v>
      </c>
      <c r="N113" s="239" t="s">
        <v>45</v>
      </c>
      <c r="O113" s="86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09" t="s">
        <v>157</v>
      </c>
      <c r="AT113" s="209" t="s">
        <v>153</v>
      </c>
      <c r="AU113" s="209" t="s">
        <v>84</v>
      </c>
      <c r="AY113" s="19" t="s">
        <v>121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9" t="s">
        <v>82</v>
      </c>
      <c r="BK113" s="210">
        <f>ROUND(I113*H113,2)</f>
        <v>0</v>
      </c>
      <c r="BL113" s="19" t="s">
        <v>149</v>
      </c>
      <c r="BM113" s="209" t="s">
        <v>510</v>
      </c>
    </row>
    <row r="114" s="2" customFormat="1">
      <c r="A114" s="40"/>
      <c r="B114" s="41"/>
      <c r="C114" s="42"/>
      <c r="D114" s="211" t="s">
        <v>129</v>
      </c>
      <c r="E114" s="42"/>
      <c r="F114" s="212" t="s">
        <v>417</v>
      </c>
      <c r="G114" s="42"/>
      <c r="H114" s="42"/>
      <c r="I114" s="213"/>
      <c r="J114" s="42"/>
      <c r="K114" s="42"/>
      <c r="L114" s="46"/>
      <c r="M114" s="214"/>
      <c r="N114" s="21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129</v>
      </c>
      <c r="AU114" s="19" t="s">
        <v>84</v>
      </c>
    </row>
    <row r="115" s="2" customFormat="1" ht="16.5" customHeight="1">
      <c r="A115" s="40"/>
      <c r="B115" s="41"/>
      <c r="C115" s="198" t="s">
        <v>186</v>
      </c>
      <c r="D115" s="198" t="s">
        <v>122</v>
      </c>
      <c r="E115" s="199" t="s">
        <v>253</v>
      </c>
      <c r="F115" s="200" t="s">
        <v>254</v>
      </c>
      <c r="G115" s="201" t="s">
        <v>167</v>
      </c>
      <c r="H115" s="202">
        <v>7</v>
      </c>
      <c r="I115" s="203"/>
      <c r="J115" s="204">
        <f>ROUND(I115*H115,2)</f>
        <v>0</v>
      </c>
      <c r="K115" s="200" t="s">
        <v>126</v>
      </c>
      <c r="L115" s="46"/>
      <c r="M115" s="205" t="s">
        <v>19</v>
      </c>
      <c r="N115" s="206" t="s">
        <v>45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149</v>
      </c>
      <c r="AT115" s="209" t="s">
        <v>122</v>
      </c>
      <c r="AU115" s="209" t="s">
        <v>84</v>
      </c>
      <c r="AY115" s="19" t="s">
        <v>121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82</v>
      </c>
      <c r="BK115" s="210">
        <f>ROUND(I115*H115,2)</f>
        <v>0</v>
      </c>
      <c r="BL115" s="19" t="s">
        <v>149</v>
      </c>
      <c r="BM115" s="209" t="s">
        <v>511</v>
      </c>
    </row>
    <row r="116" s="2" customFormat="1">
      <c r="A116" s="40"/>
      <c r="B116" s="41"/>
      <c r="C116" s="42"/>
      <c r="D116" s="211" t="s">
        <v>129</v>
      </c>
      <c r="E116" s="42"/>
      <c r="F116" s="212" t="s">
        <v>256</v>
      </c>
      <c r="G116" s="42"/>
      <c r="H116" s="42"/>
      <c r="I116" s="213"/>
      <c r="J116" s="42"/>
      <c r="K116" s="42"/>
      <c r="L116" s="46"/>
      <c r="M116" s="214"/>
      <c r="N116" s="21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129</v>
      </c>
      <c r="AU116" s="19" t="s">
        <v>84</v>
      </c>
    </row>
    <row r="117" s="2" customFormat="1">
      <c r="A117" s="40"/>
      <c r="B117" s="41"/>
      <c r="C117" s="42"/>
      <c r="D117" s="216" t="s">
        <v>131</v>
      </c>
      <c r="E117" s="42"/>
      <c r="F117" s="217" t="s">
        <v>257</v>
      </c>
      <c r="G117" s="42"/>
      <c r="H117" s="42"/>
      <c r="I117" s="213"/>
      <c r="J117" s="42"/>
      <c r="K117" s="42"/>
      <c r="L117" s="46"/>
      <c r="M117" s="214"/>
      <c r="N117" s="21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131</v>
      </c>
      <c r="AU117" s="19" t="s">
        <v>84</v>
      </c>
    </row>
    <row r="118" s="13" customFormat="1">
      <c r="A118" s="13"/>
      <c r="B118" s="240"/>
      <c r="C118" s="241"/>
      <c r="D118" s="211" t="s">
        <v>171</v>
      </c>
      <c r="E118" s="242" t="s">
        <v>19</v>
      </c>
      <c r="F118" s="243" t="s">
        <v>504</v>
      </c>
      <c r="G118" s="241"/>
      <c r="H118" s="244">
        <v>7.4400000000000004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171</v>
      </c>
      <c r="AU118" s="250" t="s">
        <v>84</v>
      </c>
      <c r="AV118" s="13" t="s">
        <v>84</v>
      </c>
      <c r="AW118" s="13" t="s">
        <v>35</v>
      </c>
      <c r="AX118" s="13" t="s">
        <v>74</v>
      </c>
      <c r="AY118" s="250" t="s">
        <v>121</v>
      </c>
    </row>
    <row r="119" s="14" customFormat="1">
      <c r="A119" s="14"/>
      <c r="B119" s="251"/>
      <c r="C119" s="252"/>
      <c r="D119" s="211" t="s">
        <v>171</v>
      </c>
      <c r="E119" s="253" t="s">
        <v>19</v>
      </c>
      <c r="F119" s="254" t="s">
        <v>325</v>
      </c>
      <c r="G119" s="252"/>
      <c r="H119" s="255">
        <v>7.4400000000000004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1" t="s">
        <v>171</v>
      </c>
      <c r="AU119" s="261" t="s">
        <v>84</v>
      </c>
      <c r="AV119" s="14" t="s">
        <v>160</v>
      </c>
      <c r="AW119" s="14" t="s">
        <v>35</v>
      </c>
      <c r="AX119" s="14" t="s">
        <v>74</v>
      </c>
      <c r="AY119" s="261" t="s">
        <v>121</v>
      </c>
    </row>
    <row r="120" s="13" customFormat="1">
      <c r="A120" s="13"/>
      <c r="B120" s="240"/>
      <c r="C120" s="241"/>
      <c r="D120" s="211" t="s">
        <v>171</v>
      </c>
      <c r="E120" s="242" t="s">
        <v>19</v>
      </c>
      <c r="F120" s="243" t="s">
        <v>505</v>
      </c>
      <c r="G120" s="241"/>
      <c r="H120" s="244">
        <v>7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0" t="s">
        <v>171</v>
      </c>
      <c r="AU120" s="250" t="s">
        <v>84</v>
      </c>
      <c r="AV120" s="13" t="s">
        <v>84</v>
      </c>
      <c r="AW120" s="13" t="s">
        <v>35</v>
      </c>
      <c r="AX120" s="13" t="s">
        <v>82</v>
      </c>
      <c r="AY120" s="250" t="s">
        <v>121</v>
      </c>
    </row>
    <row r="121" s="2" customFormat="1" ht="16.5" customHeight="1">
      <c r="A121" s="40"/>
      <c r="B121" s="41"/>
      <c r="C121" s="230" t="s">
        <v>157</v>
      </c>
      <c r="D121" s="230" t="s">
        <v>153</v>
      </c>
      <c r="E121" s="231" t="s">
        <v>420</v>
      </c>
      <c r="F121" s="232" t="s">
        <v>421</v>
      </c>
      <c r="G121" s="233" t="s">
        <v>167</v>
      </c>
      <c r="H121" s="234">
        <v>7</v>
      </c>
      <c r="I121" s="235"/>
      <c r="J121" s="236">
        <f>ROUND(I121*H121,2)</f>
        <v>0</v>
      </c>
      <c r="K121" s="232" t="s">
        <v>19</v>
      </c>
      <c r="L121" s="237"/>
      <c r="M121" s="238" t="s">
        <v>19</v>
      </c>
      <c r="N121" s="239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157</v>
      </c>
      <c r="AT121" s="209" t="s">
        <v>153</v>
      </c>
      <c r="AU121" s="209" t="s">
        <v>84</v>
      </c>
      <c r="AY121" s="19" t="s">
        <v>121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149</v>
      </c>
      <c r="BM121" s="209" t="s">
        <v>512</v>
      </c>
    </row>
    <row r="122" s="2" customFormat="1">
      <c r="A122" s="40"/>
      <c r="B122" s="41"/>
      <c r="C122" s="42"/>
      <c r="D122" s="211" t="s">
        <v>129</v>
      </c>
      <c r="E122" s="42"/>
      <c r="F122" s="212" t="s">
        <v>421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129</v>
      </c>
      <c r="AU122" s="19" t="s">
        <v>84</v>
      </c>
    </row>
    <row r="123" s="2" customFormat="1" ht="16.5" customHeight="1">
      <c r="A123" s="40"/>
      <c r="B123" s="41"/>
      <c r="C123" s="198" t="s">
        <v>197</v>
      </c>
      <c r="D123" s="198" t="s">
        <v>122</v>
      </c>
      <c r="E123" s="199" t="s">
        <v>279</v>
      </c>
      <c r="F123" s="200" t="s">
        <v>280</v>
      </c>
      <c r="G123" s="201" t="s">
        <v>167</v>
      </c>
      <c r="H123" s="202">
        <v>1</v>
      </c>
      <c r="I123" s="203"/>
      <c r="J123" s="204">
        <f>ROUND(I123*H123,2)</f>
        <v>0</v>
      </c>
      <c r="K123" s="200" t="s">
        <v>126</v>
      </c>
      <c r="L123" s="46"/>
      <c r="M123" s="205" t="s">
        <v>19</v>
      </c>
      <c r="N123" s="206" t="s">
        <v>45</v>
      </c>
      <c r="O123" s="86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149</v>
      </c>
      <c r="AT123" s="209" t="s">
        <v>122</v>
      </c>
      <c r="AU123" s="209" t="s">
        <v>84</v>
      </c>
      <c r="AY123" s="19" t="s">
        <v>121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9" t="s">
        <v>82</v>
      </c>
      <c r="BK123" s="210">
        <f>ROUND(I123*H123,2)</f>
        <v>0</v>
      </c>
      <c r="BL123" s="19" t="s">
        <v>149</v>
      </c>
      <c r="BM123" s="209" t="s">
        <v>513</v>
      </c>
    </row>
    <row r="124" s="2" customFormat="1">
      <c r="A124" s="40"/>
      <c r="B124" s="41"/>
      <c r="C124" s="42"/>
      <c r="D124" s="211" t="s">
        <v>129</v>
      </c>
      <c r="E124" s="42"/>
      <c r="F124" s="212" t="s">
        <v>282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129</v>
      </c>
      <c r="AU124" s="19" t="s">
        <v>84</v>
      </c>
    </row>
    <row r="125" s="2" customFormat="1">
      <c r="A125" s="40"/>
      <c r="B125" s="41"/>
      <c r="C125" s="42"/>
      <c r="D125" s="216" t="s">
        <v>131</v>
      </c>
      <c r="E125" s="42"/>
      <c r="F125" s="217" t="s">
        <v>283</v>
      </c>
      <c r="G125" s="42"/>
      <c r="H125" s="42"/>
      <c r="I125" s="213"/>
      <c r="J125" s="42"/>
      <c r="K125" s="42"/>
      <c r="L125" s="46"/>
      <c r="M125" s="214"/>
      <c r="N125" s="21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131</v>
      </c>
      <c r="AU125" s="19" t="s">
        <v>84</v>
      </c>
    </row>
    <row r="126" s="13" customFormat="1">
      <c r="A126" s="13"/>
      <c r="B126" s="240"/>
      <c r="C126" s="241"/>
      <c r="D126" s="211" t="s">
        <v>171</v>
      </c>
      <c r="E126" s="242" t="s">
        <v>19</v>
      </c>
      <c r="F126" s="243" t="s">
        <v>514</v>
      </c>
      <c r="G126" s="241"/>
      <c r="H126" s="244">
        <v>0.59999999999999998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171</v>
      </c>
      <c r="AU126" s="250" t="s">
        <v>84</v>
      </c>
      <c r="AV126" s="13" t="s">
        <v>84</v>
      </c>
      <c r="AW126" s="13" t="s">
        <v>35</v>
      </c>
      <c r="AX126" s="13" t="s">
        <v>74</v>
      </c>
      <c r="AY126" s="250" t="s">
        <v>121</v>
      </c>
    </row>
    <row r="127" s="14" customFormat="1">
      <c r="A127" s="14"/>
      <c r="B127" s="251"/>
      <c r="C127" s="252"/>
      <c r="D127" s="211" t="s">
        <v>171</v>
      </c>
      <c r="E127" s="253" t="s">
        <v>19</v>
      </c>
      <c r="F127" s="254" t="s">
        <v>325</v>
      </c>
      <c r="G127" s="252"/>
      <c r="H127" s="255">
        <v>0.59999999999999998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171</v>
      </c>
      <c r="AU127" s="261" t="s">
        <v>84</v>
      </c>
      <c r="AV127" s="14" t="s">
        <v>160</v>
      </c>
      <c r="AW127" s="14" t="s">
        <v>35</v>
      </c>
      <c r="AX127" s="14" t="s">
        <v>74</v>
      </c>
      <c r="AY127" s="261" t="s">
        <v>121</v>
      </c>
    </row>
    <row r="128" s="13" customFormat="1">
      <c r="A128" s="13"/>
      <c r="B128" s="240"/>
      <c r="C128" s="241"/>
      <c r="D128" s="211" t="s">
        <v>171</v>
      </c>
      <c r="E128" s="242" t="s">
        <v>19</v>
      </c>
      <c r="F128" s="243" t="s">
        <v>478</v>
      </c>
      <c r="G128" s="241"/>
      <c r="H128" s="244">
        <v>1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171</v>
      </c>
      <c r="AU128" s="250" t="s">
        <v>84</v>
      </c>
      <c r="AV128" s="13" t="s">
        <v>84</v>
      </c>
      <c r="AW128" s="13" t="s">
        <v>35</v>
      </c>
      <c r="AX128" s="13" t="s">
        <v>82</v>
      </c>
      <c r="AY128" s="250" t="s">
        <v>121</v>
      </c>
    </row>
    <row r="129" s="2" customFormat="1" ht="16.5" customHeight="1">
      <c r="A129" s="40"/>
      <c r="B129" s="41"/>
      <c r="C129" s="230" t="s">
        <v>203</v>
      </c>
      <c r="D129" s="230" t="s">
        <v>153</v>
      </c>
      <c r="E129" s="231" t="s">
        <v>425</v>
      </c>
      <c r="F129" s="232" t="s">
        <v>426</v>
      </c>
      <c r="G129" s="233" t="s">
        <v>167</v>
      </c>
      <c r="H129" s="234">
        <v>1</v>
      </c>
      <c r="I129" s="235"/>
      <c r="J129" s="236">
        <f>ROUND(I129*H129,2)</f>
        <v>0</v>
      </c>
      <c r="K129" s="232" t="s">
        <v>19</v>
      </c>
      <c r="L129" s="237"/>
      <c r="M129" s="238" t="s">
        <v>19</v>
      </c>
      <c r="N129" s="239" t="s">
        <v>45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157</v>
      </c>
      <c r="AT129" s="209" t="s">
        <v>153</v>
      </c>
      <c r="AU129" s="209" t="s">
        <v>84</v>
      </c>
      <c r="AY129" s="19" t="s">
        <v>121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149</v>
      </c>
      <c r="BM129" s="209" t="s">
        <v>515</v>
      </c>
    </row>
    <row r="130" s="2" customFormat="1">
      <c r="A130" s="40"/>
      <c r="B130" s="41"/>
      <c r="C130" s="42"/>
      <c r="D130" s="211" t="s">
        <v>129</v>
      </c>
      <c r="E130" s="42"/>
      <c r="F130" s="212" t="s">
        <v>428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129</v>
      </c>
      <c r="AU130" s="19" t="s">
        <v>84</v>
      </c>
    </row>
    <row r="131" s="2" customFormat="1" ht="21.75" customHeight="1">
      <c r="A131" s="40"/>
      <c r="B131" s="41"/>
      <c r="C131" s="198" t="s">
        <v>210</v>
      </c>
      <c r="D131" s="198" t="s">
        <v>122</v>
      </c>
      <c r="E131" s="199" t="s">
        <v>429</v>
      </c>
      <c r="F131" s="200" t="s">
        <v>430</v>
      </c>
      <c r="G131" s="201" t="s">
        <v>167</v>
      </c>
      <c r="H131" s="202">
        <v>402</v>
      </c>
      <c r="I131" s="203"/>
      <c r="J131" s="204">
        <f>ROUND(I131*H131,2)</f>
        <v>0</v>
      </c>
      <c r="K131" s="200" t="s">
        <v>126</v>
      </c>
      <c r="L131" s="46"/>
      <c r="M131" s="205" t="s">
        <v>19</v>
      </c>
      <c r="N131" s="206" t="s">
        <v>45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149</v>
      </c>
      <c r="AT131" s="209" t="s">
        <v>122</v>
      </c>
      <c r="AU131" s="209" t="s">
        <v>84</v>
      </c>
      <c r="AY131" s="19" t="s">
        <v>121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149</v>
      </c>
      <c r="BM131" s="209" t="s">
        <v>516</v>
      </c>
    </row>
    <row r="132" s="2" customFormat="1">
      <c r="A132" s="40"/>
      <c r="B132" s="41"/>
      <c r="C132" s="42"/>
      <c r="D132" s="211" t="s">
        <v>129</v>
      </c>
      <c r="E132" s="42"/>
      <c r="F132" s="212" t="s">
        <v>432</v>
      </c>
      <c r="G132" s="42"/>
      <c r="H132" s="42"/>
      <c r="I132" s="213"/>
      <c r="J132" s="42"/>
      <c r="K132" s="42"/>
      <c r="L132" s="46"/>
      <c r="M132" s="214"/>
      <c r="N132" s="21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129</v>
      </c>
      <c r="AU132" s="19" t="s">
        <v>84</v>
      </c>
    </row>
    <row r="133" s="2" customFormat="1">
      <c r="A133" s="40"/>
      <c r="B133" s="41"/>
      <c r="C133" s="42"/>
      <c r="D133" s="216" t="s">
        <v>131</v>
      </c>
      <c r="E133" s="42"/>
      <c r="F133" s="217" t="s">
        <v>433</v>
      </c>
      <c r="G133" s="42"/>
      <c r="H133" s="42"/>
      <c r="I133" s="213"/>
      <c r="J133" s="42"/>
      <c r="K133" s="42"/>
      <c r="L133" s="46"/>
      <c r="M133" s="214"/>
      <c r="N133" s="21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131</v>
      </c>
      <c r="AU133" s="19" t="s">
        <v>84</v>
      </c>
    </row>
    <row r="134" s="13" customFormat="1">
      <c r="A134" s="13"/>
      <c r="B134" s="240"/>
      <c r="C134" s="241"/>
      <c r="D134" s="211" t="s">
        <v>171</v>
      </c>
      <c r="E134" s="242" t="s">
        <v>19</v>
      </c>
      <c r="F134" s="243" t="s">
        <v>172</v>
      </c>
      <c r="G134" s="241"/>
      <c r="H134" s="244">
        <v>372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171</v>
      </c>
      <c r="AU134" s="250" t="s">
        <v>84</v>
      </c>
      <c r="AV134" s="13" t="s">
        <v>84</v>
      </c>
      <c r="AW134" s="13" t="s">
        <v>35</v>
      </c>
      <c r="AX134" s="13" t="s">
        <v>74</v>
      </c>
      <c r="AY134" s="250" t="s">
        <v>121</v>
      </c>
    </row>
    <row r="135" s="13" customFormat="1">
      <c r="A135" s="13"/>
      <c r="B135" s="240"/>
      <c r="C135" s="241"/>
      <c r="D135" s="211" t="s">
        <v>171</v>
      </c>
      <c r="E135" s="242" t="s">
        <v>19</v>
      </c>
      <c r="F135" s="243" t="s">
        <v>434</v>
      </c>
      <c r="G135" s="241"/>
      <c r="H135" s="244">
        <v>30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171</v>
      </c>
      <c r="AU135" s="250" t="s">
        <v>84</v>
      </c>
      <c r="AV135" s="13" t="s">
        <v>84</v>
      </c>
      <c r="AW135" s="13" t="s">
        <v>35</v>
      </c>
      <c r="AX135" s="13" t="s">
        <v>74</v>
      </c>
      <c r="AY135" s="250" t="s">
        <v>121</v>
      </c>
    </row>
    <row r="136" s="16" customFormat="1">
      <c r="A136" s="16"/>
      <c r="B136" s="272"/>
      <c r="C136" s="273"/>
      <c r="D136" s="211" t="s">
        <v>171</v>
      </c>
      <c r="E136" s="274" t="s">
        <v>19</v>
      </c>
      <c r="F136" s="275" t="s">
        <v>435</v>
      </c>
      <c r="G136" s="273"/>
      <c r="H136" s="276">
        <v>402</v>
      </c>
      <c r="I136" s="277"/>
      <c r="J136" s="273"/>
      <c r="K136" s="273"/>
      <c r="L136" s="278"/>
      <c r="M136" s="279"/>
      <c r="N136" s="280"/>
      <c r="O136" s="280"/>
      <c r="P136" s="280"/>
      <c r="Q136" s="280"/>
      <c r="R136" s="280"/>
      <c r="S136" s="280"/>
      <c r="T136" s="281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82" t="s">
        <v>171</v>
      </c>
      <c r="AU136" s="282" t="s">
        <v>84</v>
      </c>
      <c r="AV136" s="16" t="s">
        <v>149</v>
      </c>
      <c r="AW136" s="16" t="s">
        <v>35</v>
      </c>
      <c r="AX136" s="16" t="s">
        <v>82</v>
      </c>
      <c r="AY136" s="282" t="s">
        <v>121</v>
      </c>
    </row>
    <row r="137" s="2" customFormat="1">
      <c r="A137" s="40"/>
      <c r="B137" s="41"/>
      <c r="C137" s="198" t="s">
        <v>217</v>
      </c>
      <c r="D137" s="198" t="s">
        <v>122</v>
      </c>
      <c r="E137" s="199" t="s">
        <v>319</v>
      </c>
      <c r="F137" s="200" t="s">
        <v>320</v>
      </c>
      <c r="G137" s="201" t="s">
        <v>321</v>
      </c>
      <c r="H137" s="202">
        <v>20.600000000000001</v>
      </c>
      <c r="I137" s="203"/>
      <c r="J137" s="204">
        <f>ROUND(I137*H137,2)</f>
        <v>0</v>
      </c>
      <c r="K137" s="200" t="s">
        <v>126</v>
      </c>
      <c r="L137" s="46"/>
      <c r="M137" s="205" t="s">
        <v>19</v>
      </c>
      <c r="N137" s="206" t="s">
        <v>45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149</v>
      </c>
      <c r="AT137" s="209" t="s">
        <v>122</v>
      </c>
      <c r="AU137" s="209" t="s">
        <v>84</v>
      </c>
      <c r="AY137" s="19" t="s">
        <v>121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149</v>
      </c>
      <c r="BM137" s="209" t="s">
        <v>517</v>
      </c>
    </row>
    <row r="138" s="2" customFormat="1">
      <c r="A138" s="40"/>
      <c r="B138" s="41"/>
      <c r="C138" s="42"/>
      <c r="D138" s="211" t="s">
        <v>129</v>
      </c>
      <c r="E138" s="42"/>
      <c r="F138" s="212" t="s">
        <v>323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129</v>
      </c>
      <c r="AU138" s="19" t="s">
        <v>84</v>
      </c>
    </row>
    <row r="139" s="2" customFormat="1">
      <c r="A139" s="40"/>
      <c r="B139" s="41"/>
      <c r="C139" s="42"/>
      <c r="D139" s="216" t="s">
        <v>131</v>
      </c>
      <c r="E139" s="42"/>
      <c r="F139" s="217" t="s">
        <v>324</v>
      </c>
      <c r="G139" s="42"/>
      <c r="H139" s="42"/>
      <c r="I139" s="213"/>
      <c r="J139" s="42"/>
      <c r="K139" s="42"/>
      <c r="L139" s="46"/>
      <c r="M139" s="214"/>
      <c r="N139" s="21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131</v>
      </c>
      <c r="AU139" s="19" t="s">
        <v>84</v>
      </c>
    </row>
    <row r="140" s="13" customFormat="1">
      <c r="A140" s="13"/>
      <c r="B140" s="240"/>
      <c r="C140" s="241"/>
      <c r="D140" s="211" t="s">
        <v>171</v>
      </c>
      <c r="E140" s="242" t="s">
        <v>19</v>
      </c>
      <c r="F140" s="243" t="s">
        <v>216</v>
      </c>
      <c r="G140" s="241"/>
      <c r="H140" s="244">
        <v>1658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171</v>
      </c>
      <c r="AU140" s="250" t="s">
        <v>84</v>
      </c>
      <c r="AV140" s="13" t="s">
        <v>84</v>
      </c>
      <c r="AW140" s="13" t="s">
        <v>35</v>
      </c>
      <c r="AX140" s="13" t="s">
        <v>74</v>
      </c>
      <c r="AY140" s="250" t="s">
        <v>121</v>
      </c>
    </row>
    <row r="141" s="13" customFormat="1">
      <c r="A141" s="13"/>
      <c r="B141" s="240"/>
      <c r="C141" s="241"/>
      <c r="D141" s="211" t="s">
        <v>171</v>
      </c>
      <c r="E141" s="242" t="s">
        <v>19</v>
      </c>
      <c r="F141" s="243" t="s">
        <v>172</v>
      </c>
      <c r="G141" s="241"/>
      <c r="H141" s="244">
        <v>372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171</v>
      </c>
      <c r="AU141" s="250" t="s">
        <v>84</v>
      </c>
      <c r="AV141" s="13" t="s">
        <v>84</v>
      </c>
      <c r="AW141" s="13" t="s">
        <v>35</v>
      </c>
      <c r="AX141" s="13" t="s">
        <v>74</v>
      </c>
      <c r="AY141" s="250" t="s">
        <v>121</v>
      </c>
    </row>
    <row r="142" s="13" customFormat="1">
      <c r="A142" s="13"/>
      <c r="B142" s="240"/>
      <c r="C142" s="241"/>
      <c r="D142" s="211" t="s">
        <v>171</v>
      </c>
      <c r="E142" s="242" t="s">
        <v>19</v>
      </c>
      <c r="F142" s="243" t="s">
        <v>284</v>
      </c>
      <c r="G142" s="241"/>
      <c r="H142" s="244">
        <v>30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171</v>
      </c>
      <c r="AU142" s="250" t="s">
        <v>84</v>
      </c>
      <c r="AV142" s="13" t="s">
        <v>84</v>
      </c>
      <c r="AW142" s="13" t="s">
        <v>35</v>
      </c>
      <c r="AX142" s="13" t="s">
        <v>74</v>
      </c>
      <c r="AY142" s="250" t="s">
        <v>121</v>
      </c>
    </row>
    <row r="143" s="14" customFormat="1">
      <c r="A143" s="14"/>
      <c r="B143" s="251"/>
      <c r="C143" s="252"/>
      <c r="D143" s="211" t="s">
        <v>171</v>
      </c>
      <c r="E143" s="253" t="s">
        <v>19</v>
      </c>
      <c r="F143" s="254" t="s">
        <v>325</v>
      </c>
      <c r="G143" s="252"/>
      <c r="H143" s="255">
        <v>2060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171</v>
      </c>
      <c r="AU143" s="261" t="s">
        <v>84</v>
      </c>
      <c r="AV143" s="14" t="s">
        <v>160</v>
      </c>
      <c r="AW143" s="14" t="s">
        <v>35</v>
      </c>
      <c r="AX143" s="14" t="s">
        <v>74</v>
      </c>
      <c r="AY143" s="261" t="s">
        <v>121</v>
      </c>
    </row>
    <row r="144" s="13" customFormat="1">
      <c r="A144" s="13"/>
      <c r="B144" s="240"/>
      <c r="C144" s="241"/>
      <c r="D144" s="211" t="s">
        <v>171</v>
      </c>
      <c r="E144" s="242" t="s">
        <v>19</v>
      </c>
      <c r="F144" s="243" t="s">
        <v>326</v>
      </c>
      <c r="G144" s="241"/>
      <c r="H144" s="244">
        <v>20.600000000000001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171</v>
      </c>
      <c r="AU144" s="250" t="s">
        <v>84</v>
      </c>
      <c r="AV144" s="13" t="s">
        <v>84</v>
      </c>
      <c r="AW144" s="13" t="s">
        <v>35</v>
      </c>
      <c r="AX144" s="13" t="s">
        <v>82</v>
      </c>
      <c r="AY144" s="250" t="s">
        <v>121</v>
      </c>
    </row>
    <row r="145" s="2" customFormat="1" ht="16.5" customHeight="1">
      <c r="A145" s="40"/>
      <c r="B145" s="41"/>
      <c r="C145" s="230" t="s">
        <v>221</v>
      </c>
      <c r="D145" s="230" t="s">
        <v>153</v>
      </c>
      <c r="E145" s="231" t="s">
        <v>328</v>
      </c>
      <c r="F145" s="232" t="s">
        <v>329</v>
      </c>
      <c r="G145" s="233" t="s">
        <v>156</v>
      </c>
      <c r="H145" s="234">
        <v>18.539999999999999</v>
      </c>
      <c r="I145" s="235"/>
      <c r="J145" s="236">
        <f>ROUND(I145*H145,2)</f>
        <v>0</v>
      </c>
      <c r="K145" s="232" t="s">
        <v>19</v>
      </c>
      <c r="L145" s="237"/>
      <c r="M145" s="238" t="s">
        <v>19</v>
      </c>
      <c r="N145" s="239" t="s">
        <v>45</v>
      </c>
      <c r="O145" s="86"/>
      <c r="P145" s="207">
        <f>O145*H145</f>
        <v>0</v>
      </c>
      <c r="Q145" s="207">
        <v>0.001</v>
      </c>
      <c r="R145" s="207">
        <f>Q145*H145</f>
        <v>0.018540000000000001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157</v>
      </c>
      <c r="AT145" s="209" t="s">
        <v>153</v>
      </c>
      <c r="AU145" s="209" t="s">
        <v>84</v>
      </c>
      <c r="AY145" s="19" t="s">
        <v>121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82</v>
      </c>
      <c r="BK145" s="210">
        <f>ROUND(I145*H145,2)</f>
        <v>0</v>
      </c>
      <c r="BL145" s="19" t="s">
        <v>149</v>
      </c>
      <c r="BM145" s="209" t="s">
        <v>518</v>
      </c>
    </row>
    <row r="146" s="2" customFormat="1">
      <c r="A146" s="40"/>
      <c r="B146" s="41"/>
      <c r="C146" s="42"/>
      <c r="D146" s="211" t="s">
        <v>129</v>
      </c>
      <c r="E146" s="42"/>
      <c r="F146" s="212" t="s">
        <v>329</v>
      </c>
      <c r="G146" s="42"/>
      <c r="H146" s="42"/>
      <c r="I146" s="213"/>
      <c r="J146" s="42"/>
      <c r="K146" s="42"/>
      <c r="L146" s="46"/>
      <c r="M146" s="214"/>
      <c r="N146" s="21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129</v>
      </c>
      <c r="AU146" s="19" t="s">
        <v>84</v>
      </c>
    </row>
    <row r="147" s="13" customFormat="1">
      <c r="A147" s="13"/>
      <c r="B147" s="240"/>
      <c r="C147" s="241"/>
      <c r="D147" s="211" t="s">
        <v>171</v>
      </c>
      <c r="E147" s="241"/>
      <c r="F147" s="243" t="s">
        <v>331</v>
      </c>
      <c r="G147" s="241"/>
      <c r="H147" s="244">
        <v>18.539999999999999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171</v>
      </c>
      <c r="AU147" s="250" t="s">
        <v>84</v>
      </c>
      <c r="AV147" s="13" t="s">
        <v>84</v>
      </c>
      <c r="AW147" s="13" t="s">
        <v>4</v>
      </c>
      <c r="AX147" s="13" t="s">
        <v>82</v>
      </c>
      <c r="AY147" s="250" t="s">
        <v>121</v>
      </c>
    </row>
    <row r="148" s="2" customFormat="1" ht="16.5" customHeight="1">
      <c r="A148" s="40"/>
      <c r="B148" s="41"/>
      <c r="C148" s="198" t="s">
        <v>225</v>
      </c>
      <c r="D148" s="198" t="s">
        <v>122</v>
      </c>
      <c r="E148" s="199" t="s">
        <v>438</v>
      </c>
      <c r="F148" s="200" t="s">
        <v>439</v>
      </c>
      <c r="G148" s="201" t="s">
        <v>167</v>
      </c>
      <c r="H148" s="202">
        <v>80.400000000000006</v>
      </c>
      <c r="I148" s="203"/>
      <c r="J148" s="204">
        <f>ROUND(I148*H148,2)</f>
        <v>0</v>
      </c>
      <c r="K148" s="200" t="s">
        <v>126</v>
      </c>
      <c r="L148" s="46"/>
      <c r="M148" s="205" t="s">
        <v>19</v>
      </c>
      <c r="N148" s="206" t="s">
        <v>45</v>
      </c>
      <c r="O148" s="86"/>
      <c r="P148" s="207">
        <f>O148*H148</f>
        <v>0</v>
      </c>
      <c r="Q148" s="207">
        <v>2.0000000000000002E-05</v>
      </c>
      <c r="R148" s="207">
        <f>Q148*H148</f>
        <v>0.0016080000000000003</v>
      </c>
      <c r="S148" s="207">
        <v>0</v>
      </c>
      <c r="T148" s="20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09" t="s">
        <v>149</v>
      </c>
      <c r="AT148" s="209" t="s">
        <v>122</v>
      </c>
      <c r="AU148" s="209" t="s">
        <v>84</v>
      </c>
      <c r="AY148" s="19" t="s">
        <v>121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9" t="s">
        <v>82</v>
      </c>
      <c r="BK148" s="210">
        <f>ROUND(I148*H148,2)</f>
        <v>0</v>
      </c>
      <c r="BL148" s="19" t="s">
        <v>149</v>
      </c>
      <c r="BM148" s="209" t="s">
        <v>519</v>
      </c>
    </row>
    <row r="149" s="2" customFormat="1">
      <c r="A149" s="40"/>
      <c r="B149" s="41"/>
      <c r="C149" s="42"/>
      <c r="D149" s="211" t="s">
        <v>129</v>
      </c>
      <c r="E149" s="42"/>
      <c r="F149" s="212" t="s">
        <v>441</v>
      </c>
      <c r="G149" s="42"/>
      <c r="H149" s="42"/>
      <c r="I149" s="213"/>
      <c r="J149" s="42"/>
      <c r="K149" s="42"/>
      <c r="L149" s="46"/>
      <c r="M149" s="214"/>
      <c r="N149" s="21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129</v>
      </c>
      <c r="AU149" s="19" t="s">
        <v>84</v>
      </c>
    </row>
    <row r="150" s="2" customFormat="1">
      <c r="A150" s="40"/>
      <c r="B150" s="41"/>
      <c r="C150" s="42"/>
      <c r="D150" s="216" t="s">
        <v>131</v>
      </c>
      <c r="E150" s="42"/>
      <c r="F150" s="217" t="s">
        <v>442</v>
      </c>
      <c r="G150" s="42"/>
      <c r="H150" s="42"/>
      <c r="I150" s="213"/>
      <c r="J150" s="42"/>
      <c r="K150" s="42"/>
      <c r="L150" s="46"/>
      <c r="M150" s="214"/>
      <c r="N150" s="21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131</v>
      </c>
      <c r="AU150" s="19" t="s">
        <v>84</v>
      </c>
    </row>
    <row r="151" s="13" customFormat="1">
      <c r="A151" s="13"/>
      <c r="B151" s="240"/>
      <c r="C151" s="241"/>
      <c r="D151" s="211" t="s">
        <v>171</v>
      </c>
      <c r="E151" s="242" t="s">
        <v>19</v>
      </c>
      <c r="F151" s="243" t="s">
        <v>443</v>
      </c>
      <c r="G151" s="241"/>
      <c r="H151" s="244">
        <v>744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171</v>
      </c>
      <c r="AU151" s="250" t="s">
        <v>84</v>
      </c>
      <c r="AV151" s="13" t="s">
        <v>84</v>
      </c>
      <c r="AW151" s="13" t="s">
        <v>35</v>
      </c>
      <c r="AX151" s="13" t="s">
        <v>74</v>
      </c>
      <c r="AY151" s="250" t="s">
        <v>121</v>
      </c>
    </row>
    <row r="152" s="13" customFormat="1">
      <c r="A152" s="13"/>
      <c r="B152" s="240"/>
      <c r="C152" s="241"/>
      <c r="D152" s="211" t="s">
        <v>171</v>
      </c>
      <c r="E152" s="242" t="s">
        <v>19</v>
      </c>
      <c r="F152" s="243" t="s">
        <v>444</v>
      </c>
      <c r="G152" s="241"/>
      <c r="H152" s="244">
        <v>60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171</v>
      </c>
      <c r="AU152" s="250" t="s">
        <v>84</v>
      </c>
      <c r="AV152" s="13" t="s">
        <v>84</v>
      </c>
      <c r="AW152" s="13" t="s">
        <v>35</v>
      </c>
      <c r="AX152" s="13" t="s">
        <v>74</v>
      </c>
      <c r="AY152" s="250" t="s">
        <v>121</v>
      </c>
    </row>
    <row r="153" s="16" customFormat="1">
      <c r="A153" s="16"/>
      <c r="B153" s="272"/>
      <c r="C153" s="273"/>
      <c r="D153" s="211" t="s">
        <v>171</v>
      </c>
      <c r="E153" s="274" t="s">
        <v>19</v>
      </c>
      <c r="F153" s="275" t="s">
        <v>435</v>
      </c>
      <c r="G153" s="273"/>
      <c r="H153" s="276">
        <v>804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2" t="s">
        <v>171</v>
      </c>
      <c r="AU153" s="282" t="s">
        <v>84</v>
      </c>
      <c r="AV153" s="16" t="s">
        <v>149</v>
      </c>
      <c r="AW153" s="16" t="s">
        <v>35</v>
      </c>
      <c r="AX153" s="16" t="s">
        <v>82</v>
      </c>
      <c r="AY153" s="282" t="s">
        <v>121</v>
      </c>
    </row>
    <row r="154" s="13" customFormat="1">
      <c r="A154" s="13"/>
      <c r="B154" s="240"/>
      <c r="C154" s="241"/>
      <c r="D154" s="211" t="s">
        <v>171</v>
      </c>
      <c r="E154" s="241"/>
      <c r="F154" s="243" t="s">
        <v>445</v>
      </c>
      <c r="G154" s="241"/>
      <c r="H154" s="244">
        <v>80.400000000000006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171</v>
      </c>
      <c r="AU154" s="250" t="s">
        <v>84</v>
      </c>
      <c r="AV154" s="13" t="s">
        <v>84</v>
      </c>
      <c r="AW154" s="13" t="s">
        <v>4</v>
      </c>
      <c r="AX154" s="13" t="s">
        <v>82</v>
      </c>
      <c r="AY154" s="250" t="s">
        <v>121</v>
      </c>
    </row>
    <row r="155" s="2" customFormat="1" ht="16.5" customHeight="1">
      <c r="A155" s="40"/>
      <c r="B155" s="41"/>
      <c r="C155" s="198" t="s">
        <v>8</v>
      </c>
      <c r="D155" s="198" t="s">
        <v>122</v>
      </c>
      <c r="E155" s="199" t="s">
        <v>446</v>
      </c>
      <c r="F155" s="200" t="s">
        <v>447</v>
      </c>
      <c r="G155" s="201" t="s">
        <v>315</v>
      </c>
      <c r="H155" s="202">
        <v>1412</v>
      </c>
      <c r="I155" s="203"/>
      <c r="J155" s="204">
        <f>ROUND(I155*H155,2)</f>
        <v>0</v>
      </c>
      <c r="K155" s="200" t="s">
        <v>19</v>
      </c>
      <c r="L155" s="46"/>
      <c r="M155" s="205" t="s">
        <v>19</v>
      </c>
      <c r="N155" s="206" t="s">
        <v>45</v>
      </c>
      <c r="O155" s="86"/>
      <c r="P155" s="207">
        <f>O155*H155</f>
        <v>0</v>
      </c>
      <c r="Q155" s="207">
        <v>2.0000000000000002E-05</v>
      </c>
      <c r="R155" s="207">
        <f>Q155*H155</f>
        <v>0.028240000000000001</v>
      </c>
      <c r="S155" s="207">
        <v>0</v>
      </c>
      <c r="T155" s="20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09" t="s">
        <v>149</v>
      </c>
      <c r="AT155" s="209" t="s">
        <v>122</v>
      </c>
      <c r="AU155" s="209" t="s">
        <v>84</v>
      </c>
      <c r="AY155" s="19" t="s">
        <v>121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9" t="s">
        <v>82</v>
      </c>
      <c r="BK155" s="210">
        <f>ROUND(I155*H155,2)</f>
        <v>0</v>
      </c>
      <c r="BL155" s="19" t="s">
        <v>149</v>
      </c>
      <c r="BM155" s="209" t="s">
        <v>520</v>
      </c>
    </row>
    <row r="156" s="2" customFormat="1">
      <c r="A156" s="40"/>
      <c r="B156" s="41"/>
      <c r="C156" s="42"/>
      <c r="D156" s="211" t="s">
        <v>129</v>
      </c>
      <c r="E156" s="42"/>
      <c r="F156" s="212" t="s">
        <v>447</v>
      </c>
      <c r="G156" s="42"/>
      <c r="H156" s="42"/>
      <c r="I156" s="213"/>
      <c r="J156" s="42"/>
      <c r="K156" s="42"/>
      <c r="L156" s="46"/>
      <c r="M156" s="214"/>
      <c r="N156" s="21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129</v>
      </c>
      <c r="AU156" s="19" t="s">
        <v>84</v>
      </c>
    </row>
    <row r="157" s="13" customFormat="1">
      <c r="A157" s="13"/>
      <c r="B157" s="240"/>
      <c r="C157" s="241"/>
      <c r="D157" s="211" t="s">
        <v>171</v>
      </c>
      <c r="E157" s="242" t="s">
        <v>19</v>
      </c>
      <c r="F157" s="243" t="s">
        <v>449</v>
      </c>
      <c r="G157" s="241"/>
      <c r="H157" s="244">
        <v>1412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171</v>
      </c>
      <c r="AU157" s="250" t="s">
        <v>84</v>
      </c>
      <c r="AV157" s="13" t="s">
        <v>84</v>
      </c>
      <c r="AW157" s="13" t="s">
        <v>35</v>
      </c>
      <c r="AX157" s="13" t="s">
        <v>82</v>
      </c>
      <c r="AY157" s="250" t="s">
        <v>121</v>
      </c>
    </row>
    <row r="158" s="2" customFormat="1" ht="16.5" customHeight="1">
      <c r="A158" s="40"/>
      <c r="B158" s="41"/>
      <c r="C158" s="198" t="s">
        <v>233</v>
      </c>
      <c r="D158" s="198" t="s">
        <v>122</v>
      </c>
      <c r="E158" s="199" t="s">
        <v>450</v>
      </c>
      <c r="F158" s="200" t="s">
        <v>451</v>
      </c>
      <c r="G158" s="201" t="s">
        <v>356</v>
      </c>
      <c r="H158" s="202">
        <v>152.22</v>
      </c>
      <c r="I158" s="203"/>
      <c r="J158" s="204">
        <f>ROUND(I158*H158,2)</f>
        <v>0</v>
      </c>
      <c r="K158" s="200" t="s">
        <v>126</v>
      </c>
      <c r="L158" s="46"/>
      <c r="M158" s="205" t="s">
        <v>19</v>
      </c>
      <c r="N158" s="206" t="s">
        <v>45</v>
      </c>
      <c r="O158" s="86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09" t="s">
        <v>149</v>
      </c>
      <c r="AT158" s="209" t="s">
        <v>122</v>
      </c>
      <c r="AU158" s="209" t="s">
        <v>84</v>
      </c>
      <c r="AY158" s="19" t="s">
        <v>121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9" t="s">
        <v>82</v>
      </c>
      <c r="BK158" s="210">
        <f>ROUND(I158*H158,2)</f>
        <v>0</v>
      </c>
      <c r="BL158" s="19" t="s">
        <v>149</v>
      </c>
      <c r="BM158" s="209" t="s">
        <v>521</v>
      </c>
    </row>
    <row r="159" s="2" customFormat="1">
      <c r="A159" s="40"/>
      <c r="B159" s="41"/>
      <c r="C159" s="42"/>
      <c r="D159" s="211" t="s">
        <v>129</v>
      </c>
      <c r="E159" s="42"/>
      <c r="F159" s="212" t="s">
        <v>453</v>
      </c>
      <c r="G159" s="42"/>
      <c r="H159" s="42"/>
      <c r="I159" s="213"/>
      <c r="J159" s="42"/>
      <c r="K159" s="42"/>
      <c r="L159" s="46"/>
      <c r="M159" s="214"/>
      <c r="N159" s="21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129</v>
      </c>
      <c r="AU159" s="19" t="s">
        <v>84</v>
      </c>
    </row>
    <row r="160" s="2" customFormat="1">
      <c r="A160" s="40"/>
      <c r="B160" s="41"/>
      <c r="C160" s="42"/>
      <c r="D160" s="216" t="s">
        <v>131</v>
      </c>
      <c r="E160" s="42"/>
      <c r="F160" s="217" t="s">
        <v>454</v>
      </c>
      <c r="G160" s="42"/>
      <c r="H160" s="42"/>
      <c r="I160" s="213"/>
      <c r="J160" s="42"/>
      <c r="K160" s="42"/>
      <c r="L160" s="46"/>
      <c r="M160" s="214"/>
      <c r="N160" s="21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131</v>
      </c>
      <c r="AU160" s="19" t="s">
        <v>84</v>
      </c>
    </row>
    <row r="161" s="2" customFormat="1" ht="16.5" customHeight="1">
      <c r="A161" s="40"/>
      <c r="B161" s="41"/>
      <c r="C161" s="198" t="s">
        <v>237</v>
      </c>
      <c r="D161" s="198" t="s">
        <v>122</v>
      </c>
      <c r="E161" s="199" t="s">
        <v>455</v>
      </c>
      <c r="F161" s="200" t="s">
        <v>456</v>
      </c>
      <c r="G161" s="201" t="s">
        <v>356</v>
      </c>
      <c r="H161" s="202">
        <v>152.22</v>
      </c>
      <c r="I161" s="203"/>
      <c r="J161" s="204">
        <f>ROUND(I161*H161,2)</f>
        <v>0</v>
      </c>
      <c r="K161" s="200" t="s">
        <v>126</v>
      </c>
      <c r="L161" s="46"/>
      <c r="M161" s="205" t="s">
        <v>19</v>
      </c>
      <c r="N161" s="206" t="s">
        <v>45</v>
      </c>
      <c r="O161" s="86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09" t="s">
        <v>149</v>
      </c>
      <c r="AT161" s="209" t="s">
        <v>122</v>
      </c>
      <c r="AU161" s="209" t="s">
        <v>84</v>
      </c>
      <c r="AY161" s="19" t="s">
        <v>121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82</v>
      </c>
      <c r="BK161" s="210">
        <f>ROUND(I161*H161,2)</f>
        <v>0</v>
      </c>
      <c r="BL161" s="19" t="s">
        <v>149</v>
      </c>
      <c r="BM161" s="209" t="s">
        <v>522</v>
      </c>
    </row>
    <row r="162" s="2" customFormat="1">
      <c r="A162" s="40"/>
      <c r="B162" s="41"/>
      <c r="C162" s="42"/>
      <c r="D162" s="211" t="s">
        <v>129</v>
      </c>
      <c r="E162" s="42"/>
      <c r="F162" s="212" t="s">
        <v>458</v>
      </c>
      <c r="G162" s="42"/>
      <c r="H162" s="42"/>
      <c r="I162" s="213"/>
      <c r="J162" s="42"/>
      <c r="K162" s="42"/>
      <c r="L162" s="46"/>
      <c r="M162" s="214"/>
      <c r="N162" s="21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129</v>
      </c>
      <c r="AU162" s="19" t="s">
        <v>84</v>
      </c>
    </row>
    <row r="163" s="2" customFormat="1">
      <c r="A163" s="40"/>
      <c r="B163" s="41"/>
      <c r="C163" s="42"/>
      <c r="D163" s="216" t="s">
        <v>131</v>
      </c>
      <c r="E163" s="42"/>
      <c r="F163" s="217" t="s">
        <v>459</v>
      </c>
      <c r="G163" s="42"/>
      <c r="H163" s="42"/>
      <c r="I163" s="213"/>
      <c r="J163" s="42"/>
      <c r="K163" s="42"/>
      <c r="L163" s="46"/>
      <c r="M163" s="214"/>
      <c r="N163" s="21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131</v>
      </c>
      <c r="AU163" s="19" t="s">
        <v>84</v>
      </c>
    </row>
    <row r="164" s="2" customFormat="1" ht="16.5" customHeight="1">
      <c r="A164" s="40"/>
      <c r="B164" s="41"/>
      <c r="C164" s="198" t="s">
        <v>241</v>
      </c>
      <c r="D164" s="198" t="s">
        <v>122</v>
      </c>
      <c r="E164" s="199" t="s">
        <v>460</v>
      </c>
      <c r="F164" s="200" t="s">
        <v>461</v>
      </c>
      <c r="G164" s="201" t="s">
        <v>356</v>
      </c>
      <c r="H164" s="202">
        <v>608.88</v>
      </c>
      <c r="I164" s="203"/>
      <c r="J164" s="204">
        <f>ROUND(I164*H164,2)</f>
        <v>0</v>
      </c>
      <c r="K164" s="200" t="s">
        <v>126</v>
      </c>
      <c r="L164" s="46"/>
      <c r="M164" s="205" t="s">
        <v>19</v>
      </c>
      <c r="N164" s="206" t="s">
        <v>45</v>
      </c>
      <c r="O164" s="86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149</v>
      </c>
      <c r="AT164" s="209" t="s">
        <v>122</v>
      </c>
      <c r="AU164" s="209" t="s">
        <v>84</v>
      </c>
      <c r="AY164" s="19" t="s">
        <v>121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82</v>
      </c>
      <c r="BK164" s="210">
        <f>ROUND(I164*H164,2)</f>
        <v>0</v>
      </c>
      <c r="BL164" s="19" t="s">
        <v>149</v>
      </c>
      <c r="BM164" s="209" t="s">
        <v>523</v>
      </c>
    </row>
    <row r="165" s="2" customFormat="1">
      <c r="A165" s="40"/>
      <c r="B165" s="41"/>
      <c r="C165" s="42"/>
      <c r="D165" s="211" t="s">
        <v>129</v>
      </c>
      <c r="E165" s="42"/>
      <c r="F165" s="212" t="s">
        <v>463</v>
      </c>
      <c r="G165" s="42"/>
      <c r="H165" s="42"/>
      <c r="I165" s="213"/>
      <c r="J165" s="42"/>
      <c r="K165" s="42"/>
      <c r="L165" s="46"/>
      <c r="M165" s="214"/>
      <c r="N165" s="21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129</v>
      </c>
      <c r="AU165" s="19" t="s">
        <v>84</v>
      </c>
    </row>
    <row r="166" s="2" customFormat="1">
      <c r="A166" s="40"/>
      <c r="B166" s="41"/>
      <c r="C166" s="42"/>
      <c r="D166" s="216" t="s">
        <v>131</v>
      </c>
      <c r="E166" s="42"/>
      <c r="F166" s="217" t="s">
        <v>464</v>
      </c>
      <c r="G166" s="42"/>
      <c r="H166" s="42"/>
      <c r="I166" s="213"/>
      <c r="J166" s="42"/>
      <c r="K166" s="42"/>
      <c r="L166" s="46"/>
      <c r="M166" s="214"/>
      <c r="N166" s="21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131</v>
      </c>
      <c r="AU166" s="19" t="s">
        <v>84</v>
      </c>
    </row>
    <row r="167" s="13" customFormat="1">
      <c r="A167" s="13"/>
      <c r="B167" s="240"/>
      <c r="C167" s="241"/>
      <c r="D167" s="211" t="s">
        <v>171</v>
      </c>
      <c r="E167" s="241"/>
      <c r="F167" s="243" t="s">
        <v>465</v>
      </c>
      <c r="G167" s="241"/>
      <c r="H167" s="244">
        <v>608.88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171</v>
      </c>
      <c r="AU167" s="250" t="s">
        <v>84</v>
      </c>
      <c r="AV167" s="13" t="s">
        <v>84</v>
      </c>
      <c r="AW167" s="13" t="s">
        <v>4</v>
      </c>
      <c r="AX167" s="13" t="s">
        <v>82</v>
      </c>
      <c r="AY167" s="250" t="s">
        <v>121</v>
      </c>
    </row>
    <row r="168" s="11" customFormat="1" ht="22.8" customHeight="1">
      <c r="A168" s="11"/>
      <c r="B168" s="184"/>
      <c r="C168" s="185"/>
      <c r="D168" s="186" t="s">
        <v>73</v>
      </c>
      <c r="E168" s="228" t="s">
        <v>390</v>
      </c>
      <c r="F168" s="228" t="s">
        <v>391</v>
      </c>
      <c r="G168" s="185"/>
      <c r="H168" s="185"/>
      <c r="I168" s="188"/>
      <c r="J168" s="229">
        <f>BK168</f>
        <v>0</v>
      </c>
      <c r="K168" s="185"/>
      <c r="L168" s="190"/>
      <c r="M168" s="191"/>
      <c r="N168" s="192"/>
      <c r="O168" s="192"/>
      <c r="P168" s="193">
        <f>SUM(P169:P171)</f>
        <v>0</v>
      </c>
      <c r="Q168" s="192"/>
      <c r="R168" s="193">
        <f>SUM(R169:R171)</f>
        <v>0</v>
      </c>
      <c r="S168" s="192"/>
      <c r="T168" s="194">
        <f>SUM(T169:T171)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5" t="s">
        <v>82</v>
      </c>
      <c r="AT168" s="196" t="s">
        <v>73</v>
      </c>
      <c r="AU168" s="196" t="s">
        <v>82</v>
      </c>
      <c r="AY168" s="195" t="s">
        <v>121</v>
      </c>
      <c r="BK168" s="197">
        <f>SUM(BK169:BK171)</f>
        <v>0</v>
      </c>
    </row>
    <row r="169" s="2" customFormat="1" ht="16.5" customHeight="1">
      <c r="A169" s="40"/>
      <c r="B169" s="41"/>
      <c r="C169" s="198" t="s">
        <v>245</v>
      </c>
      <c r="D169" s="198" t="s">
        <v>122</v>
      </c>
      <c r="E169" s="199" t="s">
        <v>393</v>
      </c>
      <c r="F169" s="200" t="s">
        <v>394</v>
      </c>
      <c r="G169" s="201" t="s">
        <v>335</v>
      </c>
      <c r="H169" s="202">
        <v>0.048000000000000001</v>
      </c>
      <c r="I169" s="203"/>
      <c r="J169" s="204">
        <f>ROUND(I169*H169,2)</f>
        <v>0</v>
      </c>
      <c r="K169" s="200" t="s">
        <v>126</v>
      </c>
      <c r="L169" s="46"/>
      <c r="M169" s="205" t="s">
        <v>19</v>
      </c>
      <c r="N169" s="206" t="s">
        <v>45</v>
      </c>
      <c r="O169" s="86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09" t="s">
        <v>149</v>
      </c>
      <c r="AT169" s="209" t="s">
        <v>122</v>
      </c>
      <c r="AU169" s="209" t="s">
        <v>84</v>
      </c>
      <c r="AY169" s="19" t="s">
        <v>121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9" t="s">
        <v>82</v>
      </c>
      <c r="BK169" s="210">
        <f>ROUND(I169*H169,2)</f>
        <v>0</v>
      </c>
      <c r="BL169" s="19" t="s">
        <v>149</v>
      </c>
      <c r="BM169" s="209" t="s">
        <v>524</v>
      </c>
    </row>
    <row r="170" s="2" customFormat="1">
      <c r="A170" s="40"/>
      <c r="B170" s="41"/>
      <c r="C170" s="42"/>
      <c r="D170" s="211" t="s">
        <v>129</v>
      </c>
      <c r="E170" s="42"/>
      <c r="F170" s="212" t="s">
        <v>396</v>
      </c>
      <c r="G170" s="42"/>
      <c r="H170" s="42"/>
      <c r="I170" s="213"/>
      <c r="J170" s="42"/>
      <c r="K170" s="42"/>
      <c r="L170" s="46"/>
      <c r="M170" s="214"/>
      <c r="N170" s="21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129</v>
      </c>
      <c r="AU170" s="19" t="s">
        <v>84</v>
      </c>
    </row>
    <row r="171" s="2" customFormat="1">
      <c r="A171" s="40"/>
      <c r="B171" s="41"/>
      <c r="C171" s="42"/>
      <c r="D171" s="216" t="s">
        <v>131</v>
      </c>
      <c r="E171" s="42"/>
      <c r="F171" s="217" t="s">
        <v>397</v>
      </c>
      <c r="G171" s="42"/>
      <c r="H171" s="42"/>
      <c r="I171" s="213"/>
      <c r="J171" s="42"/>
      <c r="K171" s="42"/>
      <c r="L171" s="46"/>
      <c r="M171" s="218"/>
      <c r="N171" s="219"/>
      <c r="O171" s="220"/>
      <c r="P171" s="220"/>
      <c r="Q171" s="220"/>
      <c r="R171" s="220"/>
      <c r="S171" s="220"/>
      <c r="T171" s="221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131</v>
      </c>
      <c r="AU171" s="19" t="s">
        <v>84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0Y3oLRHszAFLhXCZjCJQvKtoBXd/bVI0i+pOw9z1VcyG4QGbz1i/69SEv/1XGQYMOIiWugOCC4AgUX8kfp938w==" hashValue="QKQ973mSedArQfbblnTNxtWrfOKX5r/cfad7mgE6O3GL4sglsAGRDDocZnLmlw7hIP95eBiMnXNtDeAkKlYYdA==" algorithmName="SHA-512" password="88A1"/>
  <autoFilter ref="C81:K17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2_02/111151331"/>
    <hyperlink ref="F91" r:id="rId2" display="https://podminky.urs.cz/item/CS_URS_2022_02/183101113"/>
    <hyperlink ref="F97" r:id="rId3" display="https://podminky.urs.cz/item/CS_URS_2022_02/183101114"/>
    <hyperlink ref="F103" r:id="rId4" display="https://podminky.urs.cz/item/CS_URS_2022_02/183101115"/>
    <hyperlink ref="F109" r:id="rId5" display="https://podminky.urs.cz/item/CS_URS_2022_02/184102211"/>
    <hyperlink ref="F117" r:id="rId6" display="https://podminky.urs.cz/item/CS_URS_2022_02/184201111"/>
    <hyperlink ref="F125" r:id="rId7" display="https://podminky.urs.cz/item/CS_URS_2022_02/184102116"/>
    <hyperlink ref="F133" r:id="rId8" display="https://podminky.urs.cz/item/CS_URS_2022_02/184813111"/>
    <hyperlink ref="F139" r:id="rId9" display="https://podminky.urs.cz/item/CS_URS_2022_02/184813134"/>
    <hyperlink ref="F150" r:id="rId10" display="https://podminky.urs.cz/item/CS_URS_2022_02/184911111"/>
    <hyperlink ref="F160" r:id="rId11" display="https://podminky.urs.cz/item/CS_URS_2022_02/185804311"/>
    <hyperlink ref="F163" r:id="rId12" display="https://podminky.urs.cz/item/CS_URS_2022_02/185851121"/>
    <hyperlink ref="F166" r:id="rId13" display="https://podminky.urs.cz/item/CS_URS_2022_02/185851129"/>
    <hyperlink ref="F171" r:id="rId14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7" customFormat="1" ht="45" customHeight="1">
      <c r="B3" s="287"/>
      <c r="C3" s="288" t="s">
        <v>525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526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527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528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529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530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531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532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533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534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535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81</v>
      </c>
      <c r="F18" s="294" t="s">
        <v>536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537</v>
      </c>
      <c r="F19" s="294" t="s">
        <v>538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539</v>
      </c>
      <c r="F20" s="294" t="s">
        <v>540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541</v>
      </c>
      <c r="F21" s="294" t="s">
        <v>542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543</v>
      </c>
      <c r="F22" s="294" t="s">
        <v>544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545</v>
      </c>
      <c r="F23" s="294" t="s">
        <v>546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547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548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549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550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551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552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553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554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555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106</v>
      </c>
      <c r="F36" s="294"/>
      <c r="G36" s="294" t="s">
        <v>556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557</v>
      </c>
      <c r="F37" s="294"/>
      <c r="G37" s="294" t="s">
        <v>558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55</v>
      </c>
      <c r="F38" s="294"/>
      <c r="G38" s="294" t="s">
        <v>559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56</v>
      </c>
      <c r="F39" s="294"/>
      <c r="G39" s="294" t="s">
        <v>560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107</v>
      </c>
      <c r="F40" s="294"/>
      <c r="G40" s="294" t="s">
        <v>561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108</v>
      </c>
      <c r="F41" s="294"/>
      <c r="G41" s="294" t="s">
        <v>562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563</v>
      </c>
      <c r="F42" s="294"/>
      <c r="G42" s="294" t="s">
        <v>564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565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566</v>
      </c>
      <c r="F44" s="294"/>
      <c r="G44" s="294" t="s">
        <v>567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110</v>
      </c>
      <c r="F45" s="294"/>
      <c r="G45" s="294" t="s">
        <v>568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569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570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571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572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573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574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575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576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577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578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579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580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581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582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583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584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585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586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587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588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589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590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591</v>
      </c>
      <c r="D76" s="312"/>
      <c r="E76" s="312"/>
      <c r="F76" s="312" t="s">
        <v>592</v>
      </c>
      <c r="G76" s="313"/>
      <c r="H76" s="312" t="s">
        <v>56</v>
      </c>
      <c r="I76" s="312" t="s">
        <v>59</v>
      </c>
      <c r="J76" s="312" t="s">
        <v>593</v>
      </c>
      <c r="K76" s="311"/>
    </row>
    <row r="77" s="1" customFormat="1" ht="17.25" customHeight="1">
      <c r="B77" s="309"/>
      <c r="C77" s="314" t="s">
        <v>594</v>
      </c>
      <c r="D77" s="314"/>
      <c r="E77" s="314"/>
      <c r="F77" s="315" t="s">
        <v>595</v>
      </c>
      <c r="G77" s="316"/>
      <c r="H77" s="314"/>
      <c r="I77" s="314"/>
      <c r="J77" s="314" t="s">
        <v>596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55</v>
      </c>
      <c r="D79" s="319"/>
      <c r="E79" s="319"/>
      <c r="F79" s="320" t="s">
        <v>597</v>
      </c>
      <c r="G79" s="321"/>
      <c r="H79" s="297" t="s">
        <v>598</v>
      </c>
      <c r="I79" s="297" t="s">
        <v>599</v>
      </c>
      <c r="J79" s="297">
        <v>20</v>
      </c>
      <c r="K79" s="311"/>
    </row>
    <row r="80" s="1" customFormat="1" ht="15" customHeight="1">
      <c r="B80" s="309"/>
      <c r="C80" s="297" t="s">
        <v>600</v>
      </c>
      <c r="D80" s="297"/>
      <c r="E80" s="297"/>
      <c r="F80" s="320" t="s">
        <v>597</v>
      </c>
      <c r="G80" s="321"/>
      <c r="H80" s="297" t="s">
        <v>601</v>
      </c>
      <c r="I80" s="297" t="s">
        <v>599</v>
      </c>
      <c r="J80" s="297">
        <v>120</v>
      </c>
      <c r="K80" s="311"/>
    </row>
    <row r="81" s="1" customFormat="1" ht="15" customHeight="1">
      <c r="B81" s="322"/>
      <c r="C81" s="297" t="s">
        <v>602</v>
      </c>
      <c r="D81" s="297"/>
      <c r="E81" s="297"/>
      <c r="F81" s="320" t="s">
        <v>603</v>
      </c>
      <c r="G81" s="321"/>
      <c r="H81" s="297" t="s">
        <v>604</v>
      </c>
      <c r="I81" s="297" t="s">
        <v>599</v>
      </c>
      <c r="J81" s="297">
        <v>50</v>
      </c>
      <c r="K81" s="311"/>
    </row>
    <row r="82" s="1" customFormat="1" ht="15" customHeight="1">
      <c r="B82" s="322"/>
      <c r="C82" s="297" t="s">
        <v>605</v>
      </c>
      <c r="D82" s="297"/>
      <c r="E82" s="297"/>
      <c r="F82" s="320" t="s">
        <v>597</v>
      </c>
      <c r="G82" s="321"/>
      <c r="H82" s="297" t="s">
        <v>606</v>
      </c>
      <c r="I82" s="297" t="s">
        <v>607</v>
      </c>
      <c r="J82" s="297"/>
      <c r="K82" s="311"/>
    </row>
    <row r="83" s="1" customFormat="1" ht="15" customHeight="1">
      <c r="B83" s="322"/>
      <c r="C83" s="323" t="s">
        <v>608</v>
      </c>
      <c r="D83" s="323"/>
      <c r="E83" s="323"/>
      <c r="F83" s="324" t="s">
        <v>603</v>
      </c>
      <c r="G83" s="323"/>
      <c r="H83" s="323" t="s">
        <v>609</v>
      </c>
      <c r="I83" s="323" t="s">
        <v>599</v>
      </c>
      <c r="J83" s="323">
        <v>15</v>
      </c>
      <c r="K83" s="311"/>
    </row>
    <row r="84" s="1" customFormat="1" ht="15" customHeight="1">
      <c r="B84" s="322"/>
      <c r="C84" s="323" t="s">
        <v>610</v>
      </c>
      <c r="D84" s="323"/>
      <c r="E84" s="323"/>
      <c r="F84" s="324" t="s">
        <v>603</v>
      </c>
      <c r="G84" s="323"/>
      <c r="H84" s="323" t="s">
        <v>611</v>
      </c>
      <c r="I84" s="323" t="s">
        <v>599</v>
      </c>
      <c r="J84" s="323">
        <v>15</v>
      </c>
      <c r="K84" s="311"/>
    </row>
    <row r="85" s="1" customFormat="1" ht="15" customHeight="1">
      <c r="B85" s="322"/>
      <c r="C85" s="323" t="s">
        <v>612</v>
      </c>
      <c r="D85" s="323"/>
      <c r="E85" s="323"/>
      <c r="F85" s="324" t="s">
        <v>603</v>
      </c>
      <c r="G85" s="323"/>
      <c r="H85" s="323" t="s">
        <v>613</v>
      </c>
      <c r="I85" s="323" t="s">
        <v>599</v>
      </c>
      <c r="J85" s="323">
        <v>20</v>
      </c>
      <c r="K85" s="311"/>
    </row>
    <row r="86" s="1" customFormat="1" ht="15" customHeight="1">
      <c r="B86" s="322"/>
      <c r="C86" s="323" t="s">
        <v>614</v>
      </c>
      <c r="D86" s="323"/>
      <c r="E86" s="323"/>
      <c r="F86" s="324" t="s">
        <v>603</v>
      </c>
      <c r="G86" s="323"/>
      <c r="H86" s="323" t="s">
        <v>615</v>
      </c>
      <c r="I86" s="323" t="s">
        <v>599</v>
      </c>
      <c r="J86" s="323">
        <v>20</v>
      </c>
      <c r="K86" s="311"/>
    </row>
    <row r="87" s="1" customFormat="1" ht="15" customHeight="1">
      <c r="B87" s="322"/>
      <c r="C87" s="297" t="s">
        <v>616</v>
      </c>
      <c r="D87" s="297"/>
      <c r="E87" s="297"/>
      <c r="F87" s="320" t="s">
        <v>603</v>
      </c>
      <c r="G87" s="321"/>
      <c r="H87" s="297" t="s">
        <v>617</v>
      </c>
      <c r="I87" s="297" t="s">
        <v>599</v>
      </c>
      <c r="J87" s="297">
        <v>50</v>
      </c>
      <c r="K87" s="311"/>
    </row>
    <row r="88" s="1" customFormat="1" ht="15" customHeight="1">
      <c r="B88" s="322"/>
      <c r="C88" s="297" t="s">
        <v>618</v>
      </c>
      <c r="D88" s="297"/>
      <c r="E88" s="297"/>
      <c r="F88" s="320" t="s">
        <v>603</v>
      </c>
      <c r="G88" s="321"/>
      <c r="H88" s="297" t="s">
        <v>619</v>
      </c>
      <c r="I88" s="297" t="s">
        <v>599</v>
      </c>
      <c r="J88" s="297">
        <v>20</v>
      </c>
      <c r="K88" s="311"/>
    </row>
    <row r="89" s="1" customFormat="1" ht="15" customHeight="1">
      <c r="B89" s="322"/>
      <c r="C89" s="297" t="s">
        <v>620</v>
      </c>
      <c r="D89" s="297"/>
      <c r="E89" s="297"/>
      <c r="F89" s="320" t="s">
        <v>603</v>
      </c>
      <c r="G89" s="321"/>
      <c r="H89" s="297" t="s">
        <v>621</v>
      </c>
      <c r="I89" s="297" t="s">
        <v>599</v>
      </c>
      <c r="J89" s="297">
        <v>20</v>
      </c>
      <c r="K89" s="311"/>
    </row>
    <row r="90" s="1" customFormat="1" ht="15" customHeight="1">
      <c r="B90" s="322"/>
      <c r="C90" s="297" t="s">
        <v>622</v>
      </c>
      <c r="D90" s="297"/>
      <c r="E90" s="297"/>
      <c r="F90" s="320" t="s">
        <v>603</v>
      </c>
      <c r="G90" s="321"/>
      <c r="H90" s="297" t="s">
        <v>623</v>
      </c>
      <c r="I90" s="297" t="s">
        <v>599</v>
      </c>
      <c r="J90" s="297">
        <v>50</v>
      </c>
      <c r="K90" s="311"/>
    </row>
    <row r="91" s="1" customFormat="1" ht="15" customHeight="1">
      <c r="B91" s="322"/>
      <c r="C91" s="297" t="s">
        <v>624</v>
      </c>
      <c r="D91" s="297"/>
      <c r="E91" s="297"/>
      <c r="F91" s="320" t="s">
        <v>603</v>
      </c>
      <c r="G91" s="321"/>
      <c r="H91" s="297" t="s">
        <v>624</v>
      </c>
      <c r="I91" s="297" t="s">
        <v>599</v>
      </c>
      <c r="J91" s="297">
        <v>50</v>
      </c>
      <c r="K91" s="311"/>
    </row>
    <row r="92" s="1" customFormat="1" ht="15" customHeight="1">
      <c r="B92" s="322"/>
      <c r="C92" s="297" t="s">
        <v>625</v>
      </c>
      <c r="D92" s="297"/>
      <c r="E92" s="297"/>
      <c r="F92" s="320" t="s">
        <v>603</v>
      </c>
      <c r="G92" s="321"/>
      <c r="H92" s="297" t="s">
        <v>626</v>
      </c>
      <c r="I92" s="297" t="s">
        <v>599</v>
      </c>
      <c r="J92" s="297">
        <v>255</v>
      </c>
      <c r="K92" s="311"/>
    </row>
    <row r="93" s="1" customFormat="1" ht="15" customHeight="1">
      <c r="B93" s="322"/>
      <c r="C93" s="297" t="s">
        <v>627</v>
      </c>
      <c r="D93" s="297"/>
      <c r="E93" s="297"/>
      <c r="F93" s="320" t="s">
        <v>597</v>
      </c>
      <c r="G93" s="321"/>
      <c r="H93" s="297" t="s">
        <v>628</v>
      </c>
      <c r="I93" s="297" t="s">
        <v>629</v>
      </c>
      <c r="J93" s="297"/>
      <c r="K93" s="311"/>
    </row>
    <row r="94" s="1" customFormat="1" ht="15" customHeight="1">
      <c r="B94" s="322"/>
      <c r="C94" s="297" t="s">
        <v>630</v>
      </c>
      <c r="D94" s="297"/>
      <c r="E94" s="297"/>
      <c r="F94" s="320" t="s">
        <v>597</v>
      </c>
      <c r="G94" s="321"/>
      <c r="H94" s="297" t="s">
        <v>631</v>
      </c>
      <c r="I94" s="297" t="s">
        <v>632</v>
      </c>
      <c r="J94" s="297"/>
      <c r="K94" s="311"/>
    </row>
    <row r="95" s="1" customFormat="1" ht="15" customHeight="1">
      <c r="B95" s="322"/>
      <c r="C95" s="297" t="s">
        <v>633</v>
      </c>
      <c r="D95" s="297"/>
      <c r="E95" s="297"/>
      <c r="F95" s="320" t="s">
        <v>597</v>
      </c>
      <c r="G95" s="321"/>
      <c r="H95" s="297" t="s">
        <v>633</v>
      </c>
      <c r="I95" s="297" t="s">
        <v>632</v>
      </c>
      <c r="J95" s="297"/>
      <c r="K95" s="311"/>
    </row>
    <row r="96" s="1" customFormat="1" ht="15" customHeight="1">
      <c r="B96" s="322"/>
      <c r="C96" s="297" t="s">
        <v>40</v>
      </c>
      <c r="D96" s="297"/>
      <c r="E96" s="297"/>
      <c r="F96" s="320" t="s">
        <v>597</v>
      </c>
      <c r="G96" s="321"/>
      <c r="H96" s="297" t="s">
        <v>634</v>
      </c>
      <c r="I96" s="297" t="s">
        <v>632</v>
      </c>
      <c r="J96" s="297"/>
      <c r="K96" s="311"/>
    </row>
    <row r="97" s="1" customFormat="1" ht="15" customHeight="1">
      <c r="B97" s="322"/>
      <c r="C97" s="297" t="s">
        <v>50</v>
      </c>
      <c r="D97" s="297"/>
      <c r="E97" s="297"/>
      <c r="F97" s="320" t="s">
        <v>597</v>
      </c>
      <c r="G97" s="321"/>
      <c r="H97" s="297" t="s">
        <v>635</v>
      </c>
      <c r="I97" s="297" t="s">
        <v>632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636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591</v>
      </c>
      <c r="D103" s="312"/>
      <c r="E103" s="312"/>
      <c r="F103" s="312" t="s">
        <v>592</v>
      </c>
      <c r="G103" s="313"/>
      <c r="H103" s="312" t="s">
        <v>56</v>
      </c>
      <c r="I103" s="312" t="s">
        <v>59</v>
      </c>
      <c r="J103" s="312" t="s">
        <v>593</v>
      </c>
      <c r="K103" s="311"/>
    </row>
    <row r="104" s="1" customFormat="1" ht="17.25" customHeight="1">
      <c r="B104" s="309"/>
      <c r="C104" s="314" t="s">
        <v>594</v>
      </c>
      <c r="D104" s="314"/>
      <c r="E104" s="314"/>
      <c r="F104" s="315" t="s">
        <v>595</v>
      </c>
      <c r="G104" s="316"/>
      <c r="H104" s="314"/>
      <c r="I104" s="314"/>
      <c r="J104" s="314" t="s">
        <v>596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55</v>
      </c>
      <c r="D106" s="319"/>
      <c r="E106" s="319"/>
      <c r="F106" s="320" t="s">
        <v>597</v>
      </c>
      <c r="G106" s="297"/>
      <c r="H106" s="297" t="s">
        <v>637</v>
      </c>
      <c r="I106" s="297" t="s">
        <v>599</v>
      </c>
      <c r="J106" s="297">
        <v>20</v>
      </c>
      <c r="K106" s="311"/>
    </row>
    <row r="107" s="1" customFormat="1" ht="15" customHeight="1">
      <c r="B107" s="309"/>
      <c r="C107" s="297" t="s">
        <v>600</v>
      </c>
      <c r="D107" s="297"/>
      <c r="E107" s="297"/>
      <c r="F107" s="320" t="s">
        <v>597</v>
      </c>
      <c r="G107" s="297"/>
      <c r="H107" s="297" t="s">
        <v>637</v>
      </c>
      <c r="I107" s="297" t="s">
        <v>599</v>
      </c>
      <c r="J107" s="297">
        <v>120</v>
      </c>
      <c r="K107" s="311"/>
    </row>
    <row r="108" s="1" customFormat="1" ht="15" customHeight="1">
      <c r="B108" s="322"/>
      <c r="C108" s="297" t="s">
        <v>602</v>
      </c>
      <c r="D108" s="297"/>
      <c r="E108" s="297"/>
      <c r="F108" s="320" t="s">
        <v>603</v>
      </c>
      <c r="G108" s="297"/>
      <c r="H108" s="297" t="s">
        <v>637</v>
      </c>
      <c r="I108" s="297" t="s">
        <v>599</v>
      </c>
      <c r="J108" s="297">
        <v>50</v>
      </c>
      <c r="K108" s="311"/>
    </row>
    <row r="109" s="1" customFormat="1" ht="15" customHeight="1">
      <c r="B109" s="322"/>
      <c r="C109" s="297" t="s">
        <v>605</v>
      </c>
      <c r="D109" s="297"/>
      <c r="E109" s="297"/>
      <c r="F109" s="320" t="s">
        <v>597</v>
      </c>
      <c r="G109" s="297"/>
      <c r="H109" s="297" t="s">
        <v>637</v>
      </c>
      <c r="I109" s="297" t="s">
        <v>607</v>
      </c>
      <c r="J109" s="297"/>
      <c r="K109" s="311"/>
    </row>
    <row r="110" s="1" customFormat="1" ht="15" customHeight="1">
      <c r="B110" s="322"/>
      <c r="C110" s="297" t="s">
        <v>616</v>
      </c>
      <c r="D110" s="297"/>
      <c r="E110" s="297"/>
      <c r="F110" s="320" t="s">
        <v>603</v>
      </c>
      <c r="G110" s="297"/>
      <c r="H110" s="297" t="s">
        <v>637</v>
      </c>
      <c r="I110" s="297" t="s">
        <v>599</v>
      </c>
      <c r="J110" s="297">
        <v>50</v>
      </c>
      <c r="K110" s="311"/>
    </row>
    <row r="111" s="1" customFormat="1" ht="15" customHeight="1">
      <c r="B111" s="322"/>
      <c r="C111" s="297" t="s">
        <v>624</v>
      </c>
      <c r="D111" s="297"/>
      <c r="E111" s="297"/>
      <c r="F111" s="320" t="s">
        <v>603</v>
      </c>
      <c r="G111" s="297"/>
      <c r="H111" s="297" t="s">
        <v>637</v>
      </c>
      <c r="I111" s="297" t="s">
        <v>599</v>
      </c>
      <c r="J111" s="297">
        <v>50</v>
      </c>
      <c r="K111" s="311"/>
    </row>
    <row r="112" s="1" customFormat="1" ht="15" customHeight="1">
      <c r="B112" s="322"/>
      <c r="C112" s="297" t="s">
        <v>622</v>
      </c>
      <c r="D112" s="297"/>
      <c r="E112" s="297"/>
      <c r="F112" s="320" t="s">
        <v>603</v>
      </c>
      <c r="G112" s="297"/>
      <c r="H112" s="297" t="s">
        <v>637</v>
      </c>
      <c r="I112" s="297" t="s">
        <v>599</v>
      </c>
      <c r="J112" s="297">
        <v>50</v>
      </c>
      <c r="K112" s="311"/>
    </row>
    <row r="113" s="1" customFormat="1" ht="15" customHeight="1">
      <c r="B113" s="322"/>
      <c r="C113" s="297" t="s">
        <v>55</v>
      </c>
      <c r="D113" s="297"/>
      <c r="E113" s="297"/>
      <c r="F113" s="320" t="s">
        <v>597</v>
      </c>
      <c r="G113" s="297"/>
      <c r="H113" s="297" t="s">
        <v>638</v>
      </c>
      <c r="I113" s="297" t="s">
        <v>599</v>
      </c>
      <c r="J113" s="297">
        <v>20</v>
      </c>
      <c r="K113" s="311"/>
    </row>
    <row r="114" s="1" customFormat="1" ht="15" customHeight="1">
      <c r="B114" s="322"/>
      <c r="C114" s="297" t="s">
        <v>639</v>
      </c>
      <c r="D114" s="297"/>
      <c r="E114" s="297"/>
      <c r="F114" s="320" t="s">
        <v>597</v>
      </c>
      <c r="G114" s="297"/>
      <c r="H114" s="297" t="s">
        <v>640</v>
      </c>
      <c r="I114" s="297" t="s">
        <v>599</v>
      </c>
      <c r="J114" s="297">
        <v>120</v>
      </c>
      <c r="K114" s="311"/>
    </row>
    <row r="115" s="1" customFormat="1" ht="15" customHeight="1">
      <c r="B115" s="322"/>
      <c r="C115" s="297" t="s">
        <v>40</v>
      </c>
      <c r="D115" s="297"/>
      <c r="E115" s="297"/>
      <c r="F115" s="320" t="s">
        <v>597</v>
      </c>
      <c r="G115" s="297"/>
      <c r="H115" s="297" t="s">
        <v>641</v>
      </c>
      <c r="I115" s="297" t="s">
        <v>632</v>
      </c>
      <c r="J115" s="297"/>
      <c r="K115" s="311"/>
    </row>
    <row r="116" s="1" customFormat="1" ht="15" customHeight="1">
      <c r="B116" s="322"/>
      <c r="C116" s="297" t="s">
        <v>50</v>
      </c>
      <c r="D116" s="297"/>
      <c r="E116" s="297"/>
      <c r="F116" s="320" t="s">
        <v>597</v>
      </c>
      <c r="G116" s="297"/>
      <c r="H116" s="297" t="s">
        <v>642</v>
      </c>
      <c r="I116" s="297" t="s">
        <v>632</v>
      </c>
      <c r="J116" s="297"/>
      <c r="K116" s="311"/>
    </row>
    <row r="117" s="1" customFormat="1" ht="15" customHeight="1">
      <c r="B117" s="322"/>
      <c r="C117" s="297" t="s">
        <v>59</v>
      </c>
      <c r="D117" s="297"/>
      <c r="E117" s="297"/>
      <c r="F117" s="320" t="s">
        <v>597</v>
      </c>
      <c r="G117" s="297"/>
      <c r="H117" s="297" t="s">
        <v>643</v>
      </c>
      <c r="I117" s="297" t="s">
        <v>644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645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591</v>
      </c>
      <c r="D123" s="312"/>
      <c r="E123" s="312"/>
      <c r="F123" s="312" t="s">
        <v>592</v>
      </c>
      <c r="G123" s="313"/>
      <c r="H123" s="312" t="s">
        <v>56</v>
      </c>
      <c r="I123" s="312" t="s">
        <v>59</v>
      </c>
      <c r="J123" s="312" t="s">
        <v>593</v>
      </c>
      <c r="K123" s="341"/>
    </row>
    <row r="124" s="1" customFormat="1" ht="17.25" customHeight="1">
      <c r="B124" s="340"/>
      <c r="C124" s="314" t="s">
        <v>594</v>
      </c>
      <c r="D124" s="314"/>
      <c r="E124" s="314"/>
      <c r="F124" s="315" t="s">
        <v>595</v>
      </c>
      <c r="G124" s="316"/>
      <c r="H124" s="314"/>
      <c r="I124" s="314"/>
      <c r="J124" s="314" t="s">
        <v>596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600</v>
      </c>
      <c r="D126" s="319"/>
      <c r="E126" s="319"/>
      <c r="F126" s="320" t="s">
        <v>597</v>
      </c>
      <c r="G126" s="297"/>
      <c r="H126" s="297" t="s">
        <v>637</v>
      </c>
      <c r="I126" s="297" t="s">
        <v>599</v>
      </c>
      <c r="J126" s="297">
        <v>120</v>
      </c>
      <c r="K126" s="345"/>
    </row>
    <row r="127" s="1" customFormat="1" ht="15" customHeight="1">
      <c r="B127" s="342"/>
      <c r="C127" s="297" t="s">
        <v>646</v>
      </c>
      <c r="D127" s="297"/>
      <c r="E127" s="297"/>
      <c r="F127" s="320" t="s">
        <v>597</v>
      </c>
      <c r="G127" s="297"/>
      <c r="H127" s="297" t="s">
        <v>647</v>
      </c>
      <c r="I127" s="297" t="s">
        <v>599</v>
      </c>
      <c r="J127" s="297" t="s">
        <v>648</v>
      </c>
      <c r="K127" s="345"/>
    </row>
    <row r="128" s="1" customFormat="1" ht="15" customHeight="1">
      <c r="B128" s="342"/>
      <c r="C128" s="297" t="s">
        <v>545</v>
      </c>
      <c r="D128" s="297"/>
      <c r="E128" s="297"/>
      <c r="F128" s="320" t="s">
        <v>597</v>
      </c>
      <c r="G128" s="297"/>
      <c r="H128" s="297" t="s">
        <v>649</v>
      </c>
      <c r="I128" s="297" t="s">
        <v>599</v>
      </c>
      <c r="J128" s="297" t="s">
        <v>648</v>
      </c>
      <c r="K128" s="345"/>
    </row>
    <row r="129" s="1" customFormat="1" ht="15" customHeight="1">
      <c r="B129" s="342"/>
      <c r="C129" s="297" t="s">
        <v>608</v>
      </c>
      <c r="D129" s="297"/>
      <c r="E129" s="297"/>
      <c r="F129" s="320" t="s">
        <v>603</v>
      </c>
      <c r="G129" s="297"/>
      <c r="H129" s="297" t="s">
        <v>609</v>
      </c>
      <c r="I129" s="297" t="s">
        <v>599</v>
      </c>
      <c r="J129" s="297">
        <v>15</v>
      </c>
      <c r="K129" s="345"/>
    </row>
    <row r="130" s="1" customFormat="1" ht="15" customHeight="1">
      <c r="B130" s="342"/>
      <c r="C130" s="323" t="s">
        <v>610</v>
      </c>
      <c r="D130" s="323"/>
      <c r="E130" s="323"/>
      <c r="F130" s="324" t="s">
        <v>603</v>
      </c>
      <c r="G130" s="323"/>
      <c r="H130" s="323" t="s">
        <v>611</v>
      </c>
      <c r="I130" s="323" t="s">
        <v>599</v>
      </c>
      <c r="J130" s="323">
        <v>15</v>
      </c>
      <c r="K130" s="345"/>
    </row>
    <row r="131" s="1" customFormat="1" ht="15" customHeight="1">
      <c r="B131" s="342"/>
      <c r="C131" s="323" t="s">
        <v>612</v>
      </c>
      <c r="D131" s="323"/>
      <c r="E131" s="323"/>
      <c r="F131" s="324" t="s">
        <v>603</v>
      </c>
      <c r="G131" s="323"/>
      <c r="H131" s="323" t="s">
        <v>613</v>
      </c>
      <c r="I131" s="323" t="s">
        <v>599</v>
      </c>
      <c r="J131" s="323">
        <v>20</v>
      </c>
      <c r="K131" s="345"/>
    </row>
    <row r="132" s="1" customFormat="1" ht="15" customHeight="1">
      <c r="B132" s="342"/>
      <c r="C132" s="323" t="s">
        <v>614</v>
      </c>
      <c r="D132" s="323"/>
      <c r="E132" s="323"/>
      <c r="F132" s="324" t="s">
        <v>603</v>
      </c>
      <c r="G132" s="323"/>
      <c r="H132" s="323" t="s">
        <v>615</v>
      </c>
      <c r="I132" s="323" t="s">
        <v>599</v>
      </c>
      <c r="J132" s="323">
        <v>20</v>
      </c>
      <c r="K132" s="345"/>
    </row>
    <row r="133" s="1" customFormat="1" ht="15" customHeight="1">
      <c r="B133" s="342"/>
      <c r="C133" s="297" t="s">
        <v>602</v>
      </c>
      <c r="D133" s="297"/>
      <c r="E133" s="297"/>
      <c r="F133" s="320" t="s">
        <v>603</v>
      </c>
      <c r="G133" s="297"/>
      <c r="H133" s="297" t="s">
        <v>637</v>
      </c>
      <c r="I133" s="297" t="s">
        <v>599</v>
      </c>
      <c r="J133" s="297">
        <v>50</v>
      </c>
      <c r="K133" s="345"/>
    </row>
    <row r="134" s="1" customFormat="1" ht="15" customHeight="1">
      <c r="B134" s="342"/>
      <c r="C134" s="297" t="s">
        <v>616</v>
      </c>
      <c r="D134" s="297"/>
      <c r="E134" s="297"/>
      <c r="F134" s="320" t="s">
        <v>603</v>
      </c>
      <c r="G134" s="297"/>
      <c r="H134" s="297" t="s">
        <v>637</v>
      </c>
      <c r="I134" s="297" t="s">
        <v>599</v>
      </c>
      <c r="J134" s="297">
        <v>50</v>
      </c>
      <c r="K134" s="345"/>
    </row>
    <row r="135" s="1" customFormat="1" ht="15" customHeight="1">
      <c r="B135" s="342"/>
      <c r="C135" s="297" t="s">
        <v>622</v>
      </c>
      <c r="D135" s="297"/>
      <c r="E135" s="297"/>
      <c r="F135" s="320" t="s">
        <v>603</v>
      </c>
      <c r="G135" s="297"/>
      <c r="H135" s="297" t="s">
        <v>637</v>
      </c>
      <c r="I135" s="297" t="s">
        <v>599</v>
      </c>
      <c r="J135" s="297">
        <v>50</v>
      </c>
      <c r="K135" s="345"/>
    </row>
    <row r="136" s="1" customFormat="1" ht="15" customHeight="1">
      <c r="B136" s="342"/>
      <c r="C136" s="297" t="s">
        <v>624</v>
      </c>
      <c r="D136" s="297"/>
      <c r="E136" s="297"/>
      <c r="F136" s="320" t="s">
        <v>603</v>
      </c>
      <c r="G136" s="297"/>
      <c r="H136" s="297" t="s">
        <v>637</v>
      </c>
      <c r="I136" s="297" t="s">
        <v>599</v>
      </c>
      <c r="J136" s="297">
        <v>50</v>
      </c>
      <c r="K136" s="345"/>
    </row>
    <row r="137" s="1" customFormat="1" ht="15" customHeight="1">
      <c r="B137" s="342"/>
      <c r="C137" s="297" t="s">
        <v>625</v>
      </c>
      <c r="D137" s="297"/>
      <c r="E137" s="297"/>
      <c r="F137" s="320" t="s">
        <v>603</v>
      </c>
      <c r="G137" s="297"/>
      <c r="H137" s="297" t="s">
        <v>650</v>
      </c>
      <c r="I137" s="297" t="s">
        <v>599</v>
      </c>
      <c r="J137" s="297">
        <v>255</v>
      </c>
      <c r="K137" s="345"/>
    </row>
    <row r="138" s="1" customFormat="1" ht="15" customHeight="1">
      <c r="B138" s="342"/>
      <c r="C138" s="297" t="s">
        <v>627</v>
      </c>
      <c r="D138" s="297"/>
      <c r="E138" s="297"/>
      <c r="F138" s="320" t="s">
        <v>597</v>
      </c>
      <c r="G138" s="297"/>
      <c r="H138" s="297" t="s">
        <v>651</v>
      </c>
      <c r="I138" s="297" t="s">
        <v>629</v>
      </c>
      <c r="J138" s="297"/>
      <c r="K138" s="345"/>
    </row>
    <row r="139" s="1" customFormat="1" ht="15" customHeight="1">
      <c r="B139" s="342"/>
      <c r="C139" s="297" t="s">
        <v>630</v>
      </c>
      <c r="D139" s="297"/>
      <c r="E139" s="297"/>
      <c r="F139" s="320" t="s">
        <v>597</v>
      </c>
      <c r="G139" s="297"/>
      <c r="H139" s="297" t="s">
        <v>652</v>
      </c>
      <c r="I139" s="297" t="s">
        <v>632</v>
      </c>
      <c r="J139" s="297"/>
      <c r="K139" s="345"/>
    </row>
    <row r="140" s="1" customFormat="1" ht="15" customHeight="1">
      <c r="B140" s="342"/>
      <c r="C140" s="297" t="s">
        <v>633</v>
      </c>
      <c r="D140" s="297"/>
      <c r="E140" s="297"/>
      <c r="F140" s="320" t="s">
        <v>597</v>
      </c>
      <c r="G140" s="297"/>
      <c r="H140" s="297" t="s">
        <v>633</v>
      </c>
      <c r="I140" s="297" t="s">
        <v>632</v>
      </c>
      <c r="J140" s="297"/>
      <c r="K140" s="345"/>
    </row>
    <row r="141" s="1" customFormat="1" ht="15" customHeight="1">
      <c r="B141" s="342"/>
      <c r="C141" s="297" t="s">
        <v>40</v>
      </c>
      <c r="D141" s="297"/>
      <c r="E141" s="297"/>
      <c r="F141" s="320" t="s">
        <v>597</v>
      </c>
      <c r="G141" s="297"/>
      <c r="H141" s="297" t="s">
        <v>653</v>
      </c>
      <c r="I141" s="297" t="s">
        <v>632</v>
      </c>
      <c r="J141" s="297"/>
      <c r="K141" s="345"/>
    </row>
    <row r="142" s="1" customFormat="1" ht="15" customHeight="1">
      <c r="B142" s="342"/>
      <c r="C142" s="297" t="s">
        <v>654</v>
      </c>
      <c r="D142" s="297"/>
      <c r="E142" s="297"/>
      <c r="F142" s="320" t="s">
        <v>597</v>
      </c>
      <c r="G142" s="297"/>
      <c r="H142" s="297" t="s">
        <v>655</v>
      </c>
      <c r="I142" s="297" t="s">
        <v>632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656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591</v>
      </c>
      <c r="D148" s="312"/>
      <c r="E148" s="312"/>
      <c r="F148" s="312" t="s">
        <v>592</v>
      </c>
      <c r="G148" s="313"/>
      <c r="H148" s="312" t="s">
        <v>56</v>
      </c>
      <c r="I148" s="312" t="s">
        <v>59</v>
      </c>
      <c r="J148" s="312" t="s">
        <v>593</v>
      </c>
      <c r="K148" s="311"/>
    </row>
    <row r="149" s="1" customFormat="1" ht="17.25" customHeight="1">
      <c r="B149" s="309"/>
      <c r="C149" s="314" t="s">
        <v>594</v>
      </c>
      <c r="D149" s="314"/>
      <c r="E149" s="314"/>
      <c r="F149" s="315" t="s">
        <v>595</v>
      </c>
      <c r="G149" s="316"/>
      <c r="H149" s="314"/>
      <c r="I149" s="314"/>
      <c r="J149" s="314" t="s">
        <v>596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600</v>
      </c>
      <c r="D151" s="297"/>
      <c r="E151" s="297"/>
      <c r="F151" s="350" t="s">
        <v>597</v>
      </c>
      <c r="G151" s="297"/>
      <c r="H151" s="349" t="s">
        <v>637</v>
      </c>
      <c r="I151" s="349" t="s">
        <v>599</v>
      </c>
      <c r="J151" s="349">
        <v>120</v>
      </c>
      <c r="K151" s="345"/>
    </row>
    <row r="152" s="1" customFormat="1" ht="15" customHeight="1">
      <c r="B152" s="322"/>
      <c r="C152" s="349" t="s">
        <v>646</v>
      </c>
      <c r="D152" s="297"/>
      <c r="E152" s="297"/>
      <c r="F152" s="350" t="s">
        <v>597</v>
      </c>
      <c r="G152" s="297"/>
      <c r="H152" s="349" t="s">
        <v>657</v>
      </c>
      <c r="I152" s="349" t="s">
        <v>599</v>
      </c>
      <c r="J152" s="349" t="s">
        <v>648</v>
      </c>
      <c r="K152" s="345"/>
    </row>
    <row r="153" s="1" customFormat="1" ht="15" customHeight="1">
      <c r="B153" s="322"/>
      <c r="C153" s="349" t="s">
        <v>545</v>
      </c>
      <c r="D153" s="297"/>
      <c r="E153" s="297"/>
      <c r="F153" s="350" t="s">
        <v>597</v>
      </c>
      <c r="G153" s="297"/>
      <c r="H153" s="349" t="s">
        <v>658</v>
      </c>
      <c r="I153" s="349" t="s">
        <v>599</v>
      </c>
      <c r="J153" s="349" t="s">
        <v>648</v>
      </c>
      <c r="K153" s="345"/>
    </row>
    <row r="154" s="1" customFormat="1" ht="15" customHeight="1">
      <c r="B154" s="322"/>
      <c r="C154" s="349" t="s">
        <v>602</v>
      </c>
      <c r="D154" s="297"/>
      <c r="E154" s="297"/>
      <c r="F154" s="350" t="s">
        <v>603</v>
      </c>
      <c r="G154" s="297"/>
      <c r="H154" s="349" t="s">
        <v>637</v>
      </c>
      <c r="I154" s="349" t="s">
        <v>599</v>
      </c>
      <c r="J154" s="349">
        <v>50</v>
      </c>
      <c r="K154" s="345"/>
    </row>
    <row r="155" s="1" customFormat="1" ht="15" customHeight="1">
      <c r="B155" s="322"/>
      <c r="C155" s="349" t="s">
        <v>605</v>
      </c>
      <c r="D155" s="297"/>
      <c r="E155" s="297"/>
      <c r="F155" s="350" t="s">
        <v>597</v>
      </c>
      <c r="G155" s="297"/>
      <c r="H155" s="349" t="s">
        <v>637</v>
      </c>
      <c r="I155" s="349" t="s">
        <v>607</v>
      </c>
      <c r="J155" s="349"/>
      <c r="K155" s="345"/>
    </row>
    <row r="156" s="1" customFormat="1" ht="15" customHeight="1">
      <c r="B156" s="322"/>
      <c r="C156" s="349" t="s">
        <v>616</v>
      </c>
      <c r="D156" s="297"/>
      <c r="E156" s="297"/>
      <c r="F156" s="350" t="s">
        <v>603</v>
      </c>
      <c r="G156" s="297"/>
      <c r="H156" s="349" t="s">
        <v>637</v>
      </c>
      <c r="I156" s="349" t="s">
        <v>599</v>
      </c>
      <c r="J156" s="349">
        <v>50</v>
      </c>
      <c r="K156" s="345"/>
    </row>
    <row r="157" s="1" customFormat="1" ht="15" customHeight="1">
      <c r="B157" s="322"/>
      <c r="C157" s="349" t="s">
        <v>624</v>
      </c>
      <c r="D157" s="297"/>
      <c r="E157" s="297"/>
      <c r="F157" s="350" t="s">
        <v>603</v>
      </c>
      <c r="G157" s="297"/>
      <c r="H157" s="349" t="s">
        <v>637</v>
      </c>
      <c r="I157" s="349" t="s">
        <v>599</v>
      </c>
      <c r="J157" s="349">
        <v>50</v>
      </c>
      <c r="K157" s="345"/>
    </row>
    <row r="158" s="1" customFormat="1" ht="15" customHeight="1">
      <c r="B158" s="322"/>
      <c r="C158" s="349" t="s">
        <v>622</v>
      </c>
      <c r="D158" s="297"/>
      <c r="E158" s="297"/>
      <c r="F158" s="350" t="s">
        <v>603</v>
      </c>
      <c r="G158" s="297"/>
      <c r="H158" s="349" t="s">
        <v>637</v>
      </c>
      <c r="I158" s="349" t="s">
        <v>599</v>
      </c>
      <c r="J158" s="349">
        <v>50</v>
      </c>
      <c r="K158" s="345"/>
    </row>
    <row r="159" s="1" customFormat="1" ht="15" customHeight="1">
      <c r="B159" s="322"/>
      <c r="C159" s="349" t="s">
        <v>101</v>
      </c>
      <c r="D159" s="297"/>
      <c r="E159" s="297"/>
      <c r="F159" s="350" t="s">
        <v>597</v>
      </c>
      <c r="G159" s="297"/>
      <c r="H159" s="349" t="s">
        <v>659</v>
      </c>
      <c r="I159" s="349" t="s">
        <v>599</v>
      </c>
      <c r="J159" s="349" t="s">
        <v>660</v>
      </c>
      <c r="K159" s="345"/>
    </row>
    <row r="160" s="1" customFormat="1" ht="15" customHeight="1">
      <c r="B160" s="322"/>
      <c r="C160" s="349" t="s">
        <v>661</v>
      </c>
      <c r="D160" s="297"/>
      <c r="E160" s="297"/>
      <c r="F160" s="350" t="s">
        <v>597</v>
      </c>
      <c r="G160" s="297"/>
      <c r="H160" s="349" t="s">
        <v>662</v>
      </c>
      <c r="I160" s="349" t="s">
        <v>632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663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591</v>
      </c>
      <c r="D166" s="312"/>
      <c r="E166" s="312"/>
      <c r="F166" s="312" t="s">
        <v>592</v>
      </c>
      <c r="G166" s="354"/>
      <c r="H166" s="355" t="s">
        <v>56</v>
      </c>
      <c r="I166" s="355" t="s">
        <v>59</v>
      </c>
      <c r="J166" s="312" t="s">
        <v>593</v>
      </c>
      <c r="K166" s="289"/>
    </row>
    <row r="167" s="1" customFormat="1" ht="17.25" customHeight="1">
      <c r="B167" s="290"/>
      <c r="C167" s="314" t="s">
        <v>594</v>
      </c>
      <c r="D167" s="314"/>
      <c r="E167" s="314"/>
      <c r="F167" s="315" t="s">
        <v>595</v>
      </c>
      <c r="G167" s="356"/>
      <c r="H167" s="357"/>
      <c r="I167" s="357"/>
      <c r="J167" s="314" t="s">
        <v>596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600</v>
      </c>
      <c r="D169" s="297"/>
      <c r="E169" s="297"/>
      <c r="F169" s="320" t="s">
        <v>597</v>
      </c>
      <c r="G169" s="297"/>
      <c r="H169" s="297" t="s">
        <v>637</v>
      </c>
      <c r="I169" s="297" t="s">
        <v>599</v>
      </c>
      <c r="J169" s="297">
        <v>120</v>
      </c>
      <c r="K169" s="345"/>
    </row>
    <row r="170" s="1" customFormat="1" ht="15" customHeight="1">
      <c r="B170" s="322"/>
      <c r="C170" s="297" t="s">
        <v>646</v>
      </c>
      <c r="D170" s="297"/>
      <c r="E170" s="297"/>
      <c r="F170" s="320" t="s">
        <v>597</v>
      </c>
      <c r="G170" s="297"/>
      <c r="H170" s="297" t="s">
        <v>647</v>
      </c>
      <c r="I170" s="297" t="s">
        <v>599</v>
      </c>
      <c r="J170" s="297" t="s">
        <v>648</v>
      </c>
      <c r="K170" s="345"/>
    </row>
    <row r="171" s="1" customFormat="1" ht="15" customHeight="1">
      <c r="B171" s="322"/>
      <c r="C171" s="297" t="s">
        <v>545</v>
      </c>
      <c r="D171" s="297"/>
      <c r="E171" s="297"/>
      <c r="F171" s="320" t="s">
        <v>597</v>
      </c>
      <c r="G171" s="297"/>
      <c r="H171" s="297" t="s">
        <v>664</v>
      </c>
      <c r="I171" s="297" t="s">
        <v>599</v>
      </c>
      <c r="J171" s="297" t="s">
        <v>648</v>
      </c>
      <c r="K171" s="345"/>
    </row>
    <row r="172" s="1" customFormat="1" ht="15" customHeight="1">
      <c r="B172" s="322"/>
      <c r="C172" s="297" t="s">
        <v>602</v>
      </c>
      <c r="D172" s="297"/>
      <c r="E172" s="297"/>
      <c r="F172" s="320" t="s">
        <v>603</v>
      </c>
      <c r="G172" s="297"/>
      <c r="H172" s="297" t="s">
        <v>664</v>
      </c>
      <c r="I172" s="297" t="s">
        <v>599</v>
      </c>
      <c r="J172" s="297">
        <v>50</v>
      </c>
      <c r="K172" s="345"/>
    </row>
    <row r="173" s="1" customFormat="1" ht="15" customHeight="1">
      <c r="B173" s="322"/>
      <c r="C173" s="297" t="s">
        <v>605</v>
      </c>
      <c r="D173" s="297"/>
      <c r="E173" s="297"/>
      <c r="F173" s="320" t="s">
        <v>597</v>
      </c>
      <c r="G173" s="297"/>
      <c r="H173" s="297" t="s">
        <v>664</v>
      </c>
      <c r="I173" s="297" t="s">
        <v>607</v>
      </c>
      <c r="J173" s="297"/>
      <c r="K173" s="345"/>
    </row>
    <row r="174" s="1" customFormat="1" ht="15" customHeight="1">
      <c r="B174" s="322"/>
      <c r="C174" s="297" t="s">
        <v>616</v>
      </c>
      <c r="D174" s="297"/>
      <c r="E174" s="297"/>
      <c r="F174" s="320" t="s">
        <v>603</v>
      </c>
      <c r="G174" s="297"/>
      <c r="H174" s="297" t="s">
        <v>664</v>
      </c>
      <c r="I174" s="297" t="s">
        <v>599</v>
      </c>
      <c r="J174" s="297">
        <v>50</v>
      </c>
      <c r="K174" s="345"/>
    </row>
    <row r="175" s="1" customFormat="1" ht="15" customHeight="1">
      <c r="B175" s="322"/>
      <c r="C175" s="297" t="s">
        <v>624</v>
      </c>
      <c r="D175" s="297"/>
      <c r="E175" s="297"/>
      <c r="F175" s="320" t="s">
        <v>603</v>
      </c>
      <c r="G175" s="297"/>
      <c r="H175" s="297" t="s">
        <v>664</v>
      </c>
      <c r="I175" s="297" t="s">
        <v>599</v>
      </c>
      <c r="J175" s="297">
        <v>50</v>
      </c>
      <c r="K175" s="345"/>
    </row>
    <row r="176" s="1" customFormat="1" ht="15" customHeight="1">
      <c r="B176" s="322"/>
      <c r="C176" s="297" t="s">
        <v>622</v>
      </c>
      <c r="D176" s="297"/>
      <c r="E176" s="297"/>
      <c r="F176" s="320" t="s">
        <v>603</v>
      </c>
      <c r="G176" s="297"/>
      <c r="H176" s="297" t="s">
        <v>664</v>
      </c>
      <c r="I176" s="297" t="s">
        <v>599</v>
      </c>
      <c r="J176" s="297">
        <v>50</v>
      </c>
      <c r="K176" s="345"/>
    </row>
    <row r="177" s="1" customFormat="1" ht="15" customHeight="1">
      <c r="B177" s="322"/>
      <c r="C177" s="297" t="s">
        <v>106</v>
      </c>
      <c r="D177" s="297"/>
      <c r="E177" s="297"/>
      <c r="F177" s="320" t="s">
        <v>597</v>
      </c>
      <c r="G177" s="297"/>
      <c r="H177" s="297" t="s">
        <v>665</v>
      </c>
      <c r="I177" s="297" t="s">
        <v>666</v>
      </c>
      <c r="J177" s="297"/>
      <c r="K177" s="345"/>
    </row>
    <row r="178" s="1" customFormat="1" ht="15" customHeight="1">
      <c r="B178" s="322"/>
      <c r="C178" s="297" t="s">
        <v>59</v>
      </c>
      <c r="D178" s="297"/>
      <c r="E178" s="297"/>
      <c r="F178" s="320" t="s">
        <v>597</v>
      </c>
      <c r="G178" s="297"/>
      <c r="H178" s="297" t="s">
        <v>667</v>
      </c>
      <c r="I178" s="297" t="s">
        <v>668</v>
      </c>
      <c r="J178" s="297">
        <v>1</v>
      </c>
      <c r="K178" s="345"/>
    </row>
    <row r="179" s="1" customFormat="1" ht="15" customHeight="1">
      <c r="B179" s="322"/>
      <c r="C179" s="297" t="s">
        <v>55</v>
      </c>
      <c r="D179" s="297"/>
      <c r="E179" s="297"/>
      <c r="F179" s="320" t="s">
        <v>597</v>
      </c>
      <c r="G179" s="297"/>
      <c r="H179" s="297" t="s">
        <v>669</v>
      </c>
      <c r="I179" s="297" t="s">
        <v>599</v>
      </c>
      <c r="J179" s="297">
        <v>20</v>
      </c>
      <c r="K179" s="345"/>
    </row>
    <row r="180" s="1" customFormat="1" ht="15" customHeight="1">
      <c r="B180" s="322"/>
      <c r="C180" s="297" t="s">
        <v>56</v>
      </c>
      <c r="D180" s="297"/>
      <c r="E180" s="297"/>
      <c r="F180" s="320" t="s">
        <v>597</v>
      </c>
      <c r="G180" s="297"/>
      <c r="H180" s="297" t="s">
        <v>670</v>
      </c>
      <c r="I180" s="297" t="s">
        <v>599</v>
      </c>
      <c r="J180" s="297">
        <v>255</v>
      </c>
      <c r="K180" s="345"/>
    </row>
    <row r="181" s="1" customFormat="1" ht="15" customHeight="1">
      <c r="B181" s="322"/>
      <c r="C181" s="297" t="s">
        <v>107</v>
      </c>
      <c r="D181" s="297"/>
      <c r="E181" s="297"/>
      <c r="F181" s="320" t="s">
        <v>597</v>
      </c>
      <c r="G181" s="297"/>
      <c r="H181" s="297" t="s">
        <v>561</v>
      </c>
      <c r="I181" s="297" t="s">
        <v>599</v>
      </c>
      <c r="J181" s="297">
        <v>10</v>
      </c>
      <c r="K181" s="345"/>
    </row>
    <row r="182" s="1" customFormat="1" ht="15" customHeight="1">
      <c r="B182" s="322"/>
      <c r="C182" s="297" t="s">
        <v>108</v>
      </c>
      <c r="D182" s="297"/>
      <c r="E182" s="297"/>
      <c r="F182" s="320" t="s">
        <v>597</v>
      </c>
      <c r="G182" s="297"/>
      <c r="H182" s="297" t="s">
        <v>671</v>
      </c>
      <c r="I182" s="297" t="s">
        <v>632</v>
      </c>
      <c r="J182" s="297"/>
      <c r="K182" s="345"/>
    </row>
    <row r="183" s="1" customFormat="1" ht="15" customHeight="1">
      <c r="B183" s="322"/>
      <c r="C183" s="297" t="s">
        <v>672</v>
      </c>
      <c r="D183" s="297"/>
      <c r="E183" s="297"/>
      <c r="F183" s="320" t="s">
        <v>597</v>
      </c>
      <c r="G183" s="297"/>
      <c r="H183" s="297" t="s">
        <v>673</v>
      </c>
      <c r="I183" s="297" t="s">
        <v>632</v>
      </c>
      <c r="J183" s="297"/>
      <c r="K183" s="345"/>
    </row>
    <row r="184" s="1" customFormat="1" ht="15" customHeight="1">
      <c r="B184" s="322"/>
      <c r="C184" s="297" t="s">
        <v>661</v>
      </c>
      <c r="D184" s="297"/>
      <c r="E184" s="297"/>
      <c r="F184" s="320" t="s">
        <v>597</v>
      </c>
      <c r="G184" s="297"/>
      <c r="H184" s="297" t="s">
        <v>674</v>
      </c>
      <c r="I184" s="297" t="s">
        <v>632</v>
      </c>
      <c r="J184" s="297"/>
      <c r="K184" s="345"/>
    </row>
    <row r="185" s="1" customFormat="1" ht="15" customHeight="1">
      <c r="B185" s="322"/>
      <c r="C185" s="297" t="s">
        <v>110</v>
      </c>
      <c r="D185" s="297"/>
      <c r="E185" s="297"/>
      <c r="F185" s="320" t="s">
        <v>603</v>
      </c>
      <c r="G185" s="297"/>
      <c r="H185" s="297" t="s">
        <v>675</v>
      </c>
      <c r="I185" s="297" t="s">
        <v>599</v>
      </c>
      <c r="J185" s="297">
        <v>50</v>
      </c>
      <c r="K185" s="345"/>
    </row>
    <row r="186" s="1" customFormat="1" ht="15" customHeight="1">
      <c r="B186" s="322"/>
      <c r="C186" s="297" t="s">
        <v>676</v>
      </c>
      <c r="D186" s="297"/>
      <c r="E186" s="297"/>
      <c r="F186" s="320" t="s">
        <v>603</v>
      </c>
      <c r="G186" s="297"/>
      <c r="H186" s="297" t="s">
        <v>677</v>
      </c>
      <c r="I186" s="297" t="s">
        <v>678</v>
      </c>
      <c r="J186" s="297"/>
      <c r="K186" s="345"/>
    </row>
    <row r="187" s="1" customFormat="1" ht="15" customHeight="1">
      <c r="B187" s="322"/>
      <c r="C187" s="297" t="s">
        <v>679</v>
      </c>
      <c r="D187" s="297"/>
      <c r="E187" s="297"/>
      <c r="F187" s="320" t="s">
        <v>603</v>
      </c>
      <c r="G187" s="297"/>
      <c r="H187" s="297" t="s">
        <v>680</v>
      </c>
      <c r="I187" s="297" t="s">
        <v>678</v>
      </c>
      <c r="J187" s="297"/>
      <c r="K187" s="345"/>
    </row>
    <row r="188" s="1" customFormat="1" ht="15" customHeight="1">
      <c r="B188" s="322"/>
      <c r="C188" s="297" t="s">
        <v>681</v>
      </c>
      <c r="D188" s="297"/>
      <c r="E188" s="297"/>
      <c r="F188" s="320" t="s">
        <v>603</v>
      </c>
      <c r="G188" s="297"/>
      <c r="H188" s="297" t="s">
        <v>682</v>
      </c>
      <c r="I188" s="297" t="s">
        <v>678</v>
      </c>
      <c r="J188" s="297"/>
      <c r="K188" s="345"/>
    </row>
    <row r="189" s="1" customFormat="1" ht="15" customHeight="1">
      <c r="B189" s="322"/>
      <c r="C189" s="358" t="s">
        <v>683</v>
      </c>
      <c r="D189" s="297"/>
      <c r="E189" s="297"/>
      <c r="F189" s="320" t="s">
        <v>603</v>
      </c>
      <c r="G189" s="297"/>
      <c r="H189" s="297" t="s">
        <v>684</v>
      </c>
      <c r="I189" s="297" t="s">
        <v>685</v>
      </c>
      <c r="J189" s="359" t="s">
        <v>686</v>
      </c>
      <c r="K189" s="345"/>
    </row>
    <row r="190" s="1" customFormat="1" ht="15" customHeight="1">
      <c r="B190" s="322"/>
      <c r="C190" s="358" t="s">
        <v>44</v>
      </c>
      <c r="D190" s="297"/>
      <c r="E190" s="297"/>
      <c r="F190" s="320" t="s">
        <v>597</v>
      </c>
      <c r="G190" s="297"/>
      <c r="H190" s="294" t="s">
        <v>687</v>
      </c>
      <c r="I190" s="297" t="s">
        <v>688</v>
      </c>
      <c r="J190" s="297"/>
      <c r="K190" s="345"/>
    </row>
    <row r="191" s="1" customFormat="1" ht="15" customHeight="1">
      <c r="B191" s="322"/>
      <c r="C191" s="358" t="s">
        <v>689</v>
      </c>
      <c r="D191" s="297"/>
      <c r="E191" s="297"/>
      <c r="F191" s="320" t="s">
        <v>597</v>
      </c>
      <c r="G191" s="297"/>
      <c r="H191" s="297" t="s">
        <v>690</v>
      </c>
      <c r="I191" s="297" t="s">
        <v>632</v>
      </c>
      <c r="J191" s="297"/>
      <c r="K191" s="345"/>
    </row>
    <row r="192" s="1" customFormat="1" ht="15" customHeight="1">
      <c r="B192" s="322"/>
      <c r="C192" s="358" t="s">
        <v>691</v>
      </c>
      <c r="D192" s="297"/>
      <c r="E192" s="297"/>
      <c r="F192" s="320" t="s">
        <v>597</v>
      </c>
      <c r="G192" s="297"/>
      <c r="H192" s="297" t="s">
        <v>692</v>
      </c>
      <c r="I192" s="297" t="s">
        <v>632</v>
      </c>
      <c r="J192" s="297"/>
      <c r="K192" s="345"/>
    </row>
    <row r="193" s="1" customFormat="1" ht="15" customHeight="1">
      <c r="B193" s="322"/>
      <c r="C193" s="358" t="s">
        <v>693</v>
      </c>
      <c r="D193" s="297"/>
      <c r="E193" s="297"/>
      <c r="F193" s="320" t="s">
        <v>603</v>
      </c>
      <c r="G193" s="297"/>
      <c r="H193" s="297" t="s">
        <v>694</v>
      </c>
      <c r="I193" s="297" t="s">
        <v>632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695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696</v>
      </c>
      <c r="D200" s="361"/>
      <c r="E200" s="361"/>
      <c r="F200" s="361" t="s">
        <v>697</v>
      </c>
      <c r="G200" s="362"/>
      <c r="H200" s="361" t="s">
        <v>698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688</v>
      </c>
      <c r="D202" s="297"/>
      <c r="E202" s="297"/>
      <c r="F202" s="320" t="s">
        <v>45</v>
      </c>
      <c r="G202" s="297"/>
      <c r="H202" s="297" t="s">
        <v>699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46</v>
      </c>
      <c r="G203" s="297"/>
      <c r="H203" s="297" t="s">
        <v>700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49</v>
      </c>
      <c r="G204" s="297"/>
      <c r="H204" s="297" t="s">
        <v>701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47</v>
      </c>
      <c r="G205" s="297"/>
      <c r="H205" s="297" t="s">
        <v>702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48</v>
      </c>
      <c r="G206" s="297"/>
      <c r="H206" s="297" t="s">
        <v>703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644</v>
      </c>
      <c r="D208" s="297"/>
      <c r="E208" s="297"/>
      <c r="F208" s="320" t="s">
        <v>81</v>
      </c>
      <c r="G208" s="297"/>
      <c r="H208" s="297" t="s">
        <v>704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539</v>
      </c>
      <c r="G209" s="297"/>
      <c r="H209" s="297" t="s">
        <v>540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537</v>
      </c>
      <c r="G210" s="297"/>
      <c r="H210" s="297" t="s">
        <v>705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541</v>
      </c>
      <c r="G211" s="358"/>
      <c r="H211" s="349" t="s">
        <v>542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543</v>
      </c>
      <c r="G212" s="358"/>
      <c r="H212" s="349" t="s">
        <v>706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668</v>
      </c>
      <c r="D214" s="297"/>
      <c r="E214" s="297"/>
      <c r="F214" s="320">
        <v>1</v>
      </c>
      <c r="G214" s="358"/>
      <c r="H214" s="349" t="s">
        <v>707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708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709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710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DESKTOP-K7KKSBJ\Kateřina</dc:creator>
  <cp:lastModifiedBy>DESKTOP-K7KKSBJ\Kateřina</cp:lastModifiedBy>
  <dcterms:created xsi:type="dcterms:W3CDTF">2022-08-04T17:20:33Z</dcterms:created>
  <dcterms:modified xsi:type="dcterms:W3CDTF">2022-08-04T17:20:40Z</dcterms:modified>
</cp:coreProperties>
</file>