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7640" activeTab="0"/>
  </bookViews>
  <sheets>
    <sheet name="Příloha smlouvy č. 5a" sheetId="1" r:id="rId1"/>
    <sheet name="Příloha smlouvy č. 6" sheetId="2" r:id="rId2"/>
    <sheet name="Příloha smlouvy č. 7" sheetId="3" r:id="rId3"/>
  </sheets>
  <externalReferences>
    <externalReference r:id="rId6"/>
  </externalReferences>
  <definedNames>
    <definedName name="_xlnm.Print_Area" localSheetId="0">'Příloha smlouvy č. 5a'!$A$2:$E$16</definedName>
    <definedName name="_xlnm.Print_Area" localSheetId="1">'Příloha smlouvy č. 6'!$A$2:$AA$29</definedName>
    <definedName name="_xlnm.Print_Area" localSheetId="2">'Příloha smlouvy č. 7'!$A$2:$G$11</definedName>
    <definedName name="_xlnm.Print_Titles" localSheetId="0">'Příloha smlouvy č. 5a'!$7:$7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<sst xmlns="http://schemas.openxmlformats.org/spreadsheetml/2006/main" count="113" uniqueCount="74">
  <si>
    <t>p.č.</t>
  </si>
  <si>
    <t>Služba</t>
  </si>
  <si>
    <t>Jednotka</t>
  </si>
  <si>
    <t>1.</t>
  </si>
  <si>
    <t>2.</t>
  </si>
  <si>
    <t>3.</t>
  </si>
  <si>
    <t>4.</t>
  </si>
  <si>
    <t>6.</t>
  </si>
  <si>
    <t>7.</t>
  </si>
  <si>
    <t>8.</t>
  </si>
  <si>
    <t>9.</t>
  </si>
  <si>
    <t>Nabídková cena v Kč bez DPH</t>
  </si>
  <si>
    <t>Cena v Kč vč. DPH</t>
  </si>
  <si>
    <t>ks</t>
  </si>
  <si>
    <t>5.</t>
  </si>
  <si>
    <t>hod</t>
  </si>
  <si>
    <t>revize hasicích přístrojů</t>
  </si>
  <si>
    <t>CENÍK SLUŽEB PROVOZU A ÚDRŽBY HOZ</t>
  </si>
  <si>
    <t>Smlouva o poskytování služeb k zajištění provozu a údržby staveb k odvodnění pozemků -  Příloha č. 5a</t>
  </si>
  <si>
    <t>vedení provozního deníku a přehledu revizí</t>
  </si>
  <si>
    <t>zajištění odběrného místa, kontrola a odečty elektrické energie</t>
  </si>
  <si>
    <t>prohlídky BOZP</t>
  </si>
  <si>
    <t>revize elektrické instalace čerpadla v jímce</t>
  </si>
  <si>
    <t>servis pohyblivých mechanismů, čerpadel a stavidel, kontrolní prohlídky funkčnosti a stavu čerpacích stanic, povrchových ploch, stavebních objektů dle stanovené četnosti</t>
  </si>
  <si>
    <t>kontrolní prohlídky funkčnosti a stavu čerpacích stanic, povrchových ploch, stavebních objektů dle stanovené četnosti</t>
  </si>
  <si>
    <t xml:space="preserve">sečení v prostoru HOZ </t>
  </si>
  <si>
    <t xml:space="preserve">údržba a kontrola elektrických instalací </t>
  </si>
  <si>
    <r>
      <t>m</t>
    </r>
    <r>
      <rPr>
        <vertAlign val="superscript"/>
        <sz val="11"/>
        <color theme="1"/>
        <rFont val="Calibri"/>
        <family val="2"/>
      </rPr>
      <t>2</t>
    </r>
  </si>
  <si>
    <t>pro běžný rok v letech 2023 – 2026 oblast Severní Morava</t>
  </si>
  <si>
    <t>Příloha č.6 - Rozpis činností služeb provozu a údržby pro jednotlivé objekty</t>
  </si>
  <si>
    <t>údaje pro běžný rok v r. 2023-2026</t>
  </si>
  <si>
    <t>oblast Severní Morava</t>
  </si>
  <si>
    <t>ČINNOSTI PROVOZU</t>
  </si>
  <si>
    <t>cena služeb provozu celkem</t>
  </si>
  <si>
    <t>ČINNOSTI ÚDRŽBY</t>
  </si>
  <si>
    <t>cena služeb údržby celkem</t>
  </si>
  <si>
    <t>celková cena služeb provozu a údržby             
1 běžný rok</t>
  </si>
  <si>
    <t>číslo položky dle Přílohy č. 3a</t>
  </si>
  <si>
    <t>Název objektu HOZ</t>
  </si>
  <si>
    <t>četnost provádění kontrol</t>
  </si>
  <si>
    <t>servis pohyblivých mechanismů a čerpadel, kontrolní prohlídky funkčnosti a stavu *</t>
  </si>
  <si>
    <t xml:space="preserve">cena Kč/hod   </t>
  </si>
  <si>
    <t>kontrolní prohlídky funkčnosti a stavu *</t>
  </si>
  <si>
    <t>vedení provoz. deníku a přehledu revizí</t>
  </si>
  <si>
    <t>cena Kč/hod</t>
  </si>
  <si>
    <t>zajištění odběrného místa, kontrola a odečty el.energie</t>
  </si>
  <si>
    <t>cena Kč/ks</t>
  </si>
  <si>
    <t>revize el. instalace čerpadla v jímce</t>
  </si>
  <si>
    <t>sečení v prostoru HOZ         1. seč</t>
  </si>
  <si>
    <t>sečení v prostoru HOZ         2. seč</t>
  </si>
  <si>
    <t>cena Kč/m2</t>
  </si>
  <si>
    <t xml:space="preserve">údržba  a kontrola el.instalací </t>
  </si>
  <si>
    <t>Poznámka</t>
  </si>
  <si>
    <t>bez DPH</t>
  </si>
  <si>
    <t>v Kč bez DPH</t>
  </si>
  <si>
    <r>
      <t>m</t>
    </r>
    <r>
      <rPr>
        <b/>
        <vertAlign val="superscript"/>
        <sz val="10"/>
        <rFont val="Arial"/>
        <family val="2"/>
      </rPr>
      <t>2</t>
    </r>
  </si>
  <si>
    <t>gravitační odtok</t>
  </si>
  <si>
    <t>nefunkční, výhledově projednat zrušení</t>
  </si>
  <si>
    <t>* kontrolní prohlídky funkčnosti a stavu ČS, povrchových ploch, stavebních objektů</t>
  </si>
  <si>
    <t>ČS bez zděného přístřešku</t>
  </si>
  <si>
    <t>jiná zařízení než čerpací stanice</t>
  </si>
  <si>
    <t>Smlouva o poskytování služeb k zajištění provozu a údržby staveb k odvodnění pozemků - Příloha č.7</t>
  </si>
  <si>
    <r>
      <t>Souhrn rozpisu činností služeb pro oblast Sever</t>
    </r>
    <r>
      <rPr>
        <b/>
        <sz val="11"/>
        <rFont val="Arial CE"/>
        <family val="2"/>
      </rPr>
      <t>ní Morava</t>
    </r>
  </si>
  <si>
    <t>cena/rok</t>
  </si>
  <si>
    <t>2023</t>
  </si>
  <si>
    <t>CELKEM        
2023-2026</t>
  </si>
  <si>
    <t>Činnosti služeb provozu a údržby pro jednotlivé objekty</t>
  </si>
  <si>
    <t>Kč bez DPH</t>
  </si>
  <si>
    <t>Kč s DPH 21%</t>
  </si>
  <si>
    <t>Služby ad hoc - předpoklad čerpání (maximum)</t>
  </si>
  <si>
    <t xml:space="preserve">                                                           </t>
  </si>
  <si>
    <r>
      <t xml:space="preserve">      Sever</t>
    </r>
    <r>
      <rPr>
        <b/>
        <sz val="11"/>
        <rFont val="Calibri"/>
        <family val="2"/>
        <scheme val="minor"/>
      </rPr>
      <t>ní Morava</t>
    </r>
    <r>
      <rPr>
        <b/>
        <sz val="11"/>
        <color theme="1"/>
        <rFont val="Calibri"/>
        <family val="2"/>
        <scheme val="minor"/>
      </rPr>
      <t xml:space="preserve">  CELKEM</t>
    </r>
  </si>
  <si>
    <t>Dodavatel vyplní pouze žlutě vyznačená pole v této záložce.
Záložky: "Příloha č.6 Smlouvy a Příloha č.7 Smlouvy" se vyplňují automaticky.</t>
  </si>
  <si>
    <t>Nevyplňovat! Příloha se vyplní automaticky po vyplnění Přílohy č.5a.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</si>
</sst>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ck"/>
      <right style="thick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/>
      <right style="thin">
        <color indexed="8"/>
      </right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ck"/>
      <bottom/>
    </border>
    <border>
      <left style="medium"/>
      <right style="medium"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/>
      <right/>
      <top/>
      <bottom style="medium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0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/>
    <xf numFmtId="0" fontId="12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wrapText="1"/>
    </xf>
    <xf numFmtId="0" fontId="11" fillId="0" borderId="0" xfId="0" applyFont="1"/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/>
    </xf>
    <xf numFmtId="3" fontId="12" fillId="4" borderId="12" xfId="0" applyNumberFormat="1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5" fillId="0" borderId="16" xfId="20" applyFont="1" applyBorder="1" applyAlignment="1">
      <alignment horizontal="left" vertical="center"/>
      <protection/>
    </xf>
    <xf numFmtId="3" fontId="15" fillId="0" borderId="17" xfId="20" applyNumberFormat="1" applyFont="1" applyBorder="1" applyAlignment="1">
      <alignment horizontal="center" vertical="center"/>
      <protection/>
    </xf>
    <xf numFmtId="3" fontId="15" fillId="0" borderId="18" xfId="20" applyNumberFormat="1" applyFont="1" applyBorder="1" applyAlignment="1">
      <alignment horizontal="center" vertical="center"/>
      <protection/>
    </xf>
    <xf numFmtId="0" fontId="15" fillId="0" borderId="16" xfId="20" applyFont="1" applyBorder="1" applyAlignment="1">
      <alignment horizontal="center" vertical="center"/>
      <protection/>
    </xf>
    <xf numFmtId="0" fontId="15" fillId="0" borderId="19" xfId="20" applyFont="1" applyBorder="1" applyAlignment="1">
      <alignment horizontal="center" vertical="center"/>
      <protection/>
    </xf>
    <xf numFmtId="3" fontId="15" fillId="0" borderId="20" xfId="20" applyNumberFormat="1" applyFont="1" applyBorder="1" applyAlignment="1">
      <alignment horizontal="center" vertical="center"/>
      <protection/>
    </xf>
    <xf numFmtId="3" fontId="15" fillId="0" borderId="21" xfId="20" applyNumberFormat="1" applyFont="1" applyBorder="1" applyAlignment="1">
      <alignment horizontal="center" vertical="center"/>
      <protection/>
    </xf>
    <xf numFmtId="3" fontId="15" fillId="3" borderId="16" xfId="20" applyNumberFormat="1" applyFont="1" applyFill="1" applyBorder="1" applyAlignment="1">
      <alignment horizontal="center" vertical="center"/>
      <protection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4" borderId="24" xfId="0" applyNumberFormat="1" applyFont="1" applyFill="1" applyBorder="1" applyAlignment="1">
      <alignment horizontal="center" vertical="center"/>
    </xf>
    <xf numFmtId="3" fontId="15" fillId="8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25" xfId="20" applyFont="1" applyBorder="1" applyAlignment="1">
      <alignment horizontal="left" vertical="center"/>
      <protection/>
    </xf>
    <xf numFmtId="3" fontId="15" fillId="0" borderId="26" xfId="20" applyNumberFormat="1" applyFont="1" applyBorder="1" applyAlignment="1">
      <alignment horizontal="center" vertical="center"/>
      <protection/>
    </xf>
    <xf numFmtId="3" fontId="15" fillId="0" borderId="27" xfId="20" applyNumberFormat="1" applyFont="1" applyBorder="1" applyAlignment="1">
      <alignment horizontal="center" vertical="center"/>
      <protection/>
    </xf>
    <xf numFmtId="0" fontId="15" fillId="0" borderId="25" xfId="20" applyFont="1" applyBorder="1" applyAlignment="1">
      <alignment horizontal="center" vertical="center"/>
      <protection/>
    </xf>
    <xf numFmtId="0" fontId="15" fillId="0" borderId="28" xfId="20" applyFont="1" applyBorder="1" applyAlignment="1">
      <alignment horizontal="center" vertical="center"/>
      <protection/>
    </xf>
    <xf numFmtId="0" fontId="15" fillId="0" borderId="29" xfId="20" applyFont="1" applyBorder="1" applyAlignment="1">
      <alignment horizontal="center" vertical="center"/>
      <protection/>
    </xf>
    <xf numFmtId="3" fontId="15" fillId="0" borderId="30" xfId="20" applyNumberFormat="1" applyFont="1" applyBorder="1" applyAlignment="1">
      <alignment horizontal="center" vertical="center"/>
      <protection/>
    </xf>
    <xf numFmtId="3" fontId="15" fillId="0" borderId="29" xfId="20" applyNumberFormat="1" applyFont="1" applyBorder="1" applyAlignment="1">
      <alignment horizontal="center" vertical="center"/>
      <protection/>
    </xf>
    <xf numFmtId="3" fontId="15" fillId="3" borderId="25" xfId="20" applyNumberFormat="1" applyFont="1" applyFill="1" applyBorder="1" applyAlignment="1">
      <alignment horizontal="center" vertical="center"/>
      <protection/>
    </xf>
    <xf numFmtId="3" fontId="15" fillId="0" borderId="3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4" borderId="33" xfId="0" applyNumberFormat="1" applyFont="1" applyFill="1" applyBorder="1" applyAlignment="1">
      <alignment horizontal="center" vertical="center"/>
    </xf>
    <xf numFmtId="3" fontId="15" fillId="8" borderId="25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/>
    </xf>
    <xf numFmtId="3" fontId="15" fillId="8" borderId="26" xfId="20" applyNumberFormat="1" applyFont="1" applyFill="1" applyBorder="1" applyAlignment="1">
      <alignment horizontal="center" vertical="center"/>
      <protection/>
    </xf>
    <xf numFmtId="3" fontId="15" fillId="8" borderId="27" xfId="20" applyNumberFormat="1" applyFont="1" applyFill="1" applyBorder="1" applyAlignment="1">
      <alignment horizontal="center" vertical="center"/>
      <protection/>
    </xf>
    <xf numFmtId="0" fontId="15" fillId="8" borderId="25" xfId="20" applyFont="1" applyFill="1" applyBorder="1" applyAlignment="1">
      <alignment horizontal="center" vertical="center"/>
      <protection/>
    </xf>
    <xf numFmtId="0" fontId="15" fillId="8" borderId="28" xfId="20" applyFont="1" applyFill="1" applyBorder="1" applyAlignment="1">
      <alignment horizontal="center" vertical="center"/>
      <protection/>
    </xf>
    <xf numFmtId="3" fontId="15" fillId="8" borderId="30" xfId="20" applyNumberFormat="1" applyFont="1" applyFill="1" applyBorder="1" applyAlignment="1">
      <alignment horizontal="center" vertical="center"/>
      <protection/>
    </xf>
    <xf numFmtId="3" fontId="15" fillId="8" borderId="29" xfId="20" applyNumberFormat="1" applyFont="1" applyFill="1" applyBorder="1" applyAlignment="1">
      <alignment horizontal="center" vertical="center"/>
      <protection/>
    </xf>
    <xf numFmtId="0" fontId="15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3" fontId="15" fillId="0" borderId="25" xfId="20" applyNumberFormat="1" applyFont="1" applyBorder="1" applyAlignment="1">
      <alignment horizontal="center" vertical="center"/>
      <protection/>
    </xf>
    <xf numFmtId="0" fontId="15" fillId="0" borderId="25" xfId="0" applyFont="1" applyBorder="1" applyAlignment="1">
      <alignment horizontal="left" vertical="center" wrapText="1"/>
    </xf>
    <xf numFmtId="0" fontId="15" fillId="8" borderId="25" xfId="0" applyFont="1" applyFill="1" applyBorder="1" applyAlignment="1">
      <alignment vertical="center"/>
    </xf>
    <xf numFmtId="0" fontId="15" fillId="9" borderId="34" xfId="0" applyFont="1" applyFill="1" applyBorder="1" applyAlignment="1">
      <alignment vertical="center"/>
    </xf>
    <xf numFmtId="3" fontId="15" fillId="0" borderId="35" xfId="20" applyNumberFormat="1" applyFont="1" applyBorder="1" applyAlignment="1">
      <alignment horizontal="center" vertical="center"/>
      <protection/>
    </xf>
    <xf numFmtId="3" fontId="15" fillId="0" borderId="36" xfId="20" applyNumberFormat="1" applyFont="1" applyBorder="1" applyAlignment="1">
      <alignment horizontal="center" vertical="center"/>
      <protection/>
    </xf>
    <xf numFmtId="0" fontId="15" fillId="0" borderId="34" xfId="20" applyFont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/>
      <protection/>
    </xf>
    <xf numFmtId="0" fontId="15" fillId="0" borderId="38" xfId="20" applyFont="1" applyBorder="1" applyAlignment="1">
      <alignment horizontal="center" vertical="center"/>
      <protection/>
    </xf>
    <xf numFmtId="3" fontId="15" fillId="0" borderId="39" xfId="20" applyNumberFormat="1" applyFont="1" applyBorder="1" applyAlignment="1">
      <alignment horizontal="center" vertical="center"/>
      <protection/>
    </xf>
    <xf numFmtId="3" fontId="15" fillId="0" borderId="38" xfId="20" applyNumberFormat="1" applyFont="1" applyBorder="1" applyAlignment="1">
      <alignment horizontal="center" vertical="center"/>
      <protection/>
    </xf>
    <xf numFmtId="3" fontId="15" fillId="3" borderId="34" xfId="20" applyNumberFormat="1" applyFont="1" applyFill="1" applyBorder="1" applyAlignment="1">
      <alignment horizontal="center" vertical="center"/>
      <protection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8" borderId="34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3" fontId="15" fillId="0" borderId="0" xfId="20" applyNumberFormat="1" applyFont="1" applyAlignment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3" fontId="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6" fillId="0" borderId="43" xfId="0" applyFont="1" applyBorder="1"/>
    <xf numFmtId="3" fontId="11" fillId="0" borderId="0" xfId="0" applyNumberFormat="1" applyFont="1"/>
    <xf numFmtId="3" fontId="15" fillId="0" borderId="0" xfId="0" applyNumberFormat="1" applyFont="1"/>
    <xf numFmtId="0" fontId="16" fillId="10" borderId="43" xfId="0" applyFont="1" applyFill="1" applyBorder="1"/>
    <xf numFmtId="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4" xfId="0" applyFont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4" fontId="0" fillId="8" borderId="4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8" borderId="34" xfId="0" applyNumberFormat="1" applyFill="1" applyBorder="1" applyAlignment="1">
      <alignment horizontal="center" vertical="center"/>
    </xf>
    <xf numFmtId="4" fontId="0" fillId="8" borderId="16" xfId="0" applyNumberFormat="1" applyFill="1" applyBorder="1" applyAlignment="1">
      <alignment horizontal="center" vertical="center"/>
    </xf>
    <xf numFmtId="4" fontId="0" fillId="8" borderId="3" xfId="0" applyNumberFormat="1" applyFill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4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5" fillId="11" borderId="21" xfId="20" applyFont="1" applyFill="1" applyBorder="1" applyAlignment="1">
      <alignment horizontal="center" vertical="center"/>
      <protection/>
    </xf>
    <xf numFmtId="0" fontId="15" fillId="11" borderId="45" xfId="20" applyFont="1" applyFill="1" applyBorder="1" applyAlignment="1">
      <alignment horizontal="center" vertical="center"/>
      <protection/>
    </xf>
    <xf numFmtId="3" fontId="15" fillId="11" borderId="21" xfId="20" applyNumberFormat="1" applyFont="1" applyFill="1" applyBorder="1" applyAlignment="1">
      <alignment horizontal="center" vertical="center"/>
      <protection/>
    </xf>
    <xf numFmtId="2" fontId="23" fillId="9" borderId="1" xfId="0" applyNumberFormat="1" applyFont="1" applyFill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3" fontId="12" fillId="4" borderId="46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/>
    </xf>
    <xf numFmtId="0" fontId="12" fillId="6" borderId="49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54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8" borderId="24" xfId="0" applyNumberFormat="1" applyFill="1" applyBorder="1" applyAlignment="1">
      <alignment horizontal="center" vertical="center"/>
    </xf>
    <xf numFmtId="4" fontId="0" fillId="8" borderId="23" xfId="0" applyNumberFormat="1" applyFill="1" applyBorder="1" applyAlignment="1">
      <alignment horizontal="center" vertical="center"/>
    </xf>
    <xf numFmtId="4" fontId="0" fillId="8" borderId="18" xfId="0" applyNumberFormat="1" applyFill="1" applyBorder="1" applyAlignment="1">
      <alignment horizontal="center" vertical="center"/>
    </xf>
    <xf numFmtId="4" fontId="0" fillId="8" borderId="42" xfId="0" applyNumberFormat="1" applyFill="1" applyBorder="1" applyAlignment="1">
      <alignment horizontal="center" vertical="center"/>
    </xf>
    <xf numFmtId="4" fontId="0" fillId="8" borderId="41" xfId="0" applyNumberFormat="1" applyFill="1" applyBorder="1" applyAlignment="1">
      <alignment horizontal="center" vertical="center"/>
    </xf>
    <xf numFmtId="4" fontId="0" fillId="8" borderId="36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pucr-my.sharepoint.com\PROVOZ%20HOZ%202018-2022\3%20SEVERN&#205;%20MORAVA\ROZPO&#268;ET\ROZPO&#268;ET%20SVM%20Rozpis%20&#269;innost&#237;%20slu&#382;eb%20provozu%20a%20&#250;dr&#382;by%20pro%20jednotliv&#233;%20objek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Rozpis činností služeb"/>
    </sheetNames>
    <sheetDataSet>
      <sheetData sheetId="0" refreshError="1">
        <row r="8">
          <cell r="B8" t="str">
            <v>ČSO 1 Šunychl</v>
          </cell>
          <cell r="C8" t="str">
            <v>1x týdně</v>
          </cell>
          <cell r="F8">
            <v>104</v>
          </cell>
          <cell r="H8">
            <v>12</v>
          </cell>
          <cell r="J8">
            <v>12</v>
          </cell>
          <cell r="P8">
            <v>1</v>
          </cell>
          <cell r="S8">
            <v>50</v>
          </cell>
          <cell r="W8">
            <v>6</v>
          </cell>
        </row>
        <row r="9">
          <cell r="B9" t="str">
            <v>ČSO 2 Šunychl</v>
          </cell>
          <cell r="C9" t="str">
            <v>1x týdně</v>
          </cell>
          <cell r="F9">
            <v>104</v>
          </cell>
          <cell r="H9">
            <v>12</v>
          </cell>
          <cell r="J9">
            <v>12</v>
          </cell>
          <cell r="P9">
            <v>1</v>
          </cell>
          <cell r="S9">
            <v>50</v>
          </cell>
          <cell r="W9">
            <v>6</v>
          </cell>
        </row>
        <row r="10">
          <cell r="B10" t="str">
            <v>ČSO 3 Šunychl</v>
          </cell>
          <cell r="C10" t="str">
            <v>1xměsíčně</v>
          </cell>
          <cell r="F10">
            <v>12</v>
          </cell>
          <cell r="H10">
            <v>3</v>
          </cell>
          <cell r="J10">
            <v>0</v>
          </cell>
          <cell r="P10">
            <v>0</v>
          </cell>
          <cell r="S10">
            <v>25</v>
          </cell>
          <cell r="W10">
            <v>0</v>
          </cell>
        </row>
        <row r="11">
          <cell r="B11" t="str">
            <v>ČSO 4 Šunychl</v>
          </cell>
          <cell r="C11" t="str">
            <v>1x týdně</v>
          </cell>
          <cell r="F11">
            <v>104</v>
          </cell>
          <cell r="H11">
            <v>12</v>
          </cell>
          <cell r="J11">
            <v>12</v>
          </cell>
          <cell r="P11">
            <v>1</v>
          </cell>
          <cell r="S11">
            <v>50</v>
          </cell>
          <cell r="W11">
            <v>6</v>
          </cell>
        </row>
        <row r="12">
          <cell r="B12" t="str">
            <v>ČSO 5 Šunychl</v>
          </cell>
          <cell r="C12" t="str">
            <v>1x týdně</v>
          </cell>
          <cell r="F12">
            <v>104</v>
          </cell>
          <cell r="H12">
            <v>12</v>
          </cell>
          <cell r="J12">
            <v>12</v>
          </cell>
          <cell r="P12">
            <v>1</v>
          </cell>
          <cell r="S12">
            <v>50</v>
          </cell>
          <cell r="W12">
            <v>6</v>
          </cell>
        </row>
        <row r="13">
          <cell r="B13" t="str">
            <v>ČSO DĚTMAROVICE 1/1</v>
          </cell>
          <cell r="C13" t="str">
            <v>1x týdně</v>
          </cell>
          <cell r="F13">
            <v>104</v>
          </cell>
          <cell r="H13">
            <v>12</v>
          </cell>
          <cell r="J13">
            <v>12</v>
          </cell>
          <cell r="N13">
            <v>1</v>
          </cell>
          <cell r="P13">
            <v>2</v>
          </cell>
          <cell r="S13">
            <v>100</v>
          </cell>
          <cell r="W13">
            <v>6</v>
          </cell>
        </row>
        <row r="15">
          <cell r="B15" t="str">
            <v>ČSO MARKLOVICE I 6/1</v>
          </cell>
          <cell r="C15" t="str">
            <v>1x týdně</v>
          </cell>
          <cell r="F15">
            <v>104</v>
          </cell>
          <cell r="H15">
            <v>12</v>
          </cell>
          <cell r="J15">
            <v>12</v>
          </cell>
          <cell r="P15">
            <v>2</v>
          </cell>
          <cell r="S15">
            <v>100</v>
          </cell>
          <cell r="W15">
            <v>6</v>
          </cell>
        </row>
        <row r="16">
          <cell r="B16" t="str">
            <v>ČSO MARKLOVICE I 7/2</v>
          </cell>
          <cell r="C16" t="str">
            <v>1x týdně</v>
          </cell>
          <cell r="F16">
            <v>104</v>
          </cell>
          <cell r="H16">
            <v>12</v>
          </cell>
          <cell r="J16">
            <v>12</v>
          </cell>
          <cell r="P16">
            <v>2</v>
          </cell>
          <cell r="S16">
            <v>100</v>
          </cell>
          <cell r="W16">
            <v>6</v>
          </cell>
        </row>
        <row r="17">
          <cell r="B17" t="str">
            <v>ČSO MARKLOVICE II 8/1</v>
          </cell>
          <cell r="C17" t="str">
            <v>1x týdně</v>
          </cell>
          <cell r="F17">
            <v>104</v>
          </cell>
          <cell r="H17">
            <v>12</v>
          </cell>
          <cell r="J17">
            <v>12</v>
          </cell>
          <cell r="P17">
            <v>1</v>
          </cell>
          <cell r="S17">
            <v>100</v>
          </cell>
          <cell r="W17">
            <v>6</v>
          </cell>
        </row>
        <row r="18">
          <cell r="B18" t="str">
            <v>ČSO MARKLOVICE I 7/1</v>
          </cell>
          <cell r="C18" t="str">
            <v>1x týdně</v>
          </cell>
          <cell r="F18">
            <v>104</v>
          </cell>
          <cell r="H18">
            <v>12</v>
          </cell>
          <cell r="J18">
            <v>12</v>
          </cell>
          <cell r="S18">
            <v>100</v>
          </cell>
          <cell r="W18">
            <v>6</v>
          </cell>
        </row>
        <row r="19">
          <cell r="B19" t="str">
            <v>ČSO MARKLOVICE II 10/2</v>
          </cell>
          <cell r="C19" t="str">
            <v>1x týdně</v>
          </cell>
          <cell r="F19">
            <v>104</v>
          </cell>
          <cell r="H19">
            <v>12</v>
          </cell>
          <cell r="J19">
            <v>12</v>
          </cell>
          <cell r="P19">
            <v>1</v>
          </cell>
          <cell r="S19">
            <v>100</v>
          </cell>
          <cell r="W19">
            <v>6</v>
          </cell>
        </row>
        <row r="20">
          <cell r="B20" t="str">
            <v>ČSO MARKLOVICE II 10/3</v>
          </cell>
          <cell r="C20" t="str">
            <v>1x týdně</v>
          </cell>
          <cell r="F20">
            <v>104</v>
          </cell>
          <cell r="H20">
            <v>12</v>
          </cell>
          <cell r="J20">
            <v>12</v>
          </cell>
          <cell r="P20">
            <v>1</v>
          </cell>
          <cell r="S20">
            <v>100</v>
          </cell>
          <cell r="W20">
            <v>6</v>
          </cell>
        </row>
        <row r="21">
          <cell r="B21" t="str">
            <v>ČSO PETROVICE 10/1</v>
          </cell>
          <cell r="C21" t="str">
            <v>1xměsíčně</v>
          </cell>
          <cell r="F21">
            <v>12</v>
          </cell>
          <cell r="H21">
            <v>3</v>
          </cell>
          <cell r="J21">
            <v>0</v>
          </cell>
          <cell r="P21">
            <v>0</v>
          </cell>
          <cell r="S21">
            <v>25</v>
          </cell>
          <cell r="W21">
            <v>0</v>
          </cell>
        </row>
        <row r="22">
          <cell r="B22" t="str">
            <v>ČSO DOLNÍ LUTYNĚ  2/1</v>
          </cell>
          <cell r="C22" t="str">
            <v>1xměsíčně</v>
          </cell>
          <cell r="F22">
            <v>12</v>
          </cell>
          <cell r="H22">
            <v>3</v>
          </cell>
          <cell r="J22">
            <v>0</v>
          </cell>
          <cell r="P22">
            <v>0</v>
          </cell>
          <cell r="S22">
            <v>0</v>
          </cell>
          <cell r="W22">
            <v>0</v>
          </cell>
        </row>
        <row r="23">
          <cell r="B23" t="str">
            <v>HMZ Studénka VIII - (česle na vtoku, výtok, shybka)</v>
          </cell>
          <cell r="C23" t="str">
            <v>1xměsíčně</v>
          </cell>
          <cell r="F23">
            <v>12</v>
          </cell>
          <cell r="H23">
            <v>3</v>
          </cell>
          <cell r="J23">
            <v>0</v>
          </cell>
          <cell r="P23">
            <v>0</v>
          </cell>
          <cell r="S23">
            <v>100</v>
          </cell>
          <cell r="W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view="pageBreakPreview" zoomScale="80" zoomScaleSheetLayoutView="80" workbookViewId="0" topLeftCell="A1">
      <selection activeCell="F39" sqref="F39"/>
    </sheetView>
  </sheetViews>
  <sheetFormatPr defaultColWidth="9.140625" defaultRowHeight="15"/>
  <cols>
    <col min="1" max="1" width="5.28125" style="0" customWidth="1"/>
    <col min="2" max="2" width="45.421875" style="0" customWidth="1"/>
    <col min="3" max="3" width="9.8515625" style="0" customWidth="1"/>
    <col min="4" max="4" width="12.28125" style="0" customWidth="1"/>
    <col min="5" max="5" width="13.7109375" style="0" customWidth="1"/>
    <col min="6" max="6" width="52.57421875" style="0" customWidth="1"/>
  </cols>
  <sheetData>
    <row r="1" spans="1:5" ht="140.25" customHeight="1">
      <c r="A1" s="162" t="s">
        <v>72</v>
      </c>
      <c r="B1" s="162"/>
      <c r="C1" s="162"/>
      <c r="D1" s="162"/>
      <c r="E1" s="162"/>
    </row>
    <row r="2" ht="15">
      <c r="A2" s="1" t="s">
        <v>18</v>
      </c>
    </row>
    <row r="3" spans="1:5" ht="26.25">
      <c r="A3" s="160" t="s">
        <v>17</v>
      </c>
      <c r="B3" s="160"/>
      <c r="C3" s="160"/>
      <c r="D3" s="160"/>
      <c r="E3" s="160"/>
    </row>
    <row r="4" spans="1:5" ht="23.45" customHeight="1">
      <c r="A4" s="161" t="s">
        <v>28</v>
      </c>
      <c r="B4" s="161"/>
      <c r="C4" s="161"/>
      <c r="D4" s="161"/>
      <c r="E4" s="161"/>
    </row>
    <row r="5" spans="1:5" ht="9.4" customHeight="1">
      <c r="A5" s="11"/>
      <c r="B5" s="11"/>
      <c r="C5" s="11"/>
      <c r="D5" s="11"/>
      <c r="E5" s="11"/>
    </row>
    <row r="6" ht="15.75" thickBot="1"/>
    <row r="7" spans="1:5" ht="45.75" thickBot="1">
      <c r="A7" s="2" t="s">
        <v>0</v>
      </c>
      <c r="B7" s="4" t="s">
        <v>1</v>
      </c>
      <c r="C7" s="4" t="s">
        <v>2</v>
      </c>
      <c r="D7" s="3" t="s">
        <v>11</v>
      </c>
      <c r="E7" s="9" t="s">
        <v>12</v>
      </c>
    </row>
    <row r="8" spans="1:5" ht="60.75" thickBot="1">
      <c r="A8" s="5" t="s">
        <v>3</v>
      </c>
      <c r="B8" s="7" t="s">
        <v>23</v>
      </c>
      <c r="C8" s="13" t="s">
        <v>15</v>
      </c>
      <c r="D8" s="156">
        <v>0</v>
      </c>
      <c r="E8" s="157">
        <f>D8*1.21</f>
        <v>0</v>
      </c>
    </row>
    <row r="9" spans="1:5" ht="45.75" thickBot="1">
      <c r="A9" s="6" t="s">
        <v>4</v>
      </c>
      <c r="B9" s="12" t="s">
        <v>24</v>
      </c>
      <c r="C9" s="13" t="s">
        <v>15</v>
      </c>
      <c r="D9" s="156">
        <v>0</v>
      </c>
      <c r="E9" s="157">
        <f aca="true" t="shared" si="0" ref="E9:E16">D9*1.21</f>
        <v>0</v>
      </c>
    </row>
    <row r="10" spans="1:5" ht="15.75" thickBot="1">
      <c r="A10" s="5" t="s">
        <v>5</v>
      </c>
      <c r="B10" s="8" t="s">
        <v>19</v>
      </c>
      <c r="C10" s="13" t="s">
        <v>15</v>
      </c>
      <c r="D10" s="156">
        <v>0</v>
      </c>
      <c r="E10" s="157">
        <f t="shared" si="0"/>
        <v>0</v>
      </c>
    </row>
    <row r="11" spans="1:5" ht="30.75" thickBot="1">
      <c r="A11" s="6" t="s">
        <v>6</v>
      </c>
      <c r="B11" s="8" t="s">
        <v>20</v>
      </c>
      <c r="C11" s="13" t="s">
        <v>15</v>
      </c>
      <c r="D11" s="156">
        <v>0</v>
      </c>
      <c r="E11" s="157">
        <f t="shared" si="0"/>
        <v>0</v>
      </c>
    </row>
    <row r="12" spans="1:5" ht="15.75" thickBot="1">
      <c r="A12" s="6" t="s">
        <v>14</v>
      </c>
      <c r="B12" s="8" t="s">
        <v>16</v>
      </c>
      <c r="C12" s="13" t="s">
        <v>13</v>
      </c>
      <c r="D12" s="156">
        <v>0</v>
      </c>
      <c r="E12" s="157">
        <f t="shared" si="0"/>
        <v>0</v>
      </c>
    </row>
    <row r="13" spans="1:5" ht="15.75" thickBot="1">
      <c r="A13" s="6" t="s">
        <v>7</v>
      </c>
      <c r="B13" s="8" t="s">
        <v>21</v>
      </c>
      <c r="C13" s="13" t="s">
        <v>13</v>
      </c>
      <c r="D13" s="156">
        <v>0</v>
      </c>
      <c r="E13" s="157">
        <f t="shared" si="0"/>
        <v>0</v>
      </c>
    </row>
    <row r="14" spans="1:5" ht="15.75" thickBot="1">
      <c r="A14" s="6" t="s">
        <v>8</v>
      </c>
      <c r="B14" s="7" t="s">
        <v>22</v>
      </c>
      <c r="C14" s="13" t="s">
        <v>13</v>
      </c>
      <c r="D14" s="156">
        <v>0</v>
      </c>
      <c r="E14" s="157">
        <f t="shared" si="0"/>
        <v>0</v>
      </c>
    </row>
    <row r="15" spans="1:5" ht="18" thickBot="1">
      <c r="A15" s="6" t="s">
        <v>9</v>
      </c>
      <c r="B15" s="8" t="s">
        <v>25</v>
      </c>
      <c r="C15" s="13" t="s">
        <v>27</v>
      </c>
      <c r="D15" s="156">
        <v>0</v>
      </c>
      <c r="E15" s="157">
        <f t="shared" si="0"/>
        <v>0</v>
      </c>
    </row>
    <row r="16" spans="1:5" ht="15.75" thickBot="1">
      <c r="A16" s="6" t="s">
        <v>10</v>
      </c>
      <c r="B16" s="8" t="s">
        <v>26</v>
      </c>
      <c r="C16" s="13" t="s">
        <v>15</v>
      </c>
      <c r="D16" s="156">
        <v>0</v>
      </c>
      <c r="E16" s="157">
        <f t="shared" si="0"/>
        <v>0</v>
      </c>
    </row>
    <row r="17" spans="1:5" ht="15">
      <c r="A17" s="14"/>
      <c r="B17" s="15"/>
      <c r="C17" s="15"/>
      <c r="D17" s="15"/>
      <c r="E17" s="15"/>
    </row>
    <row r="18" ht="15">
      <c r="A18" s="10"/>
    </row>
  </sheetData>
  <mergeCells count="3">
    <mergeCell ref="A3:E3"/>
    <mergeCell ref="A4:E4"/>
    <mergeCell ref="A1:E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6EBB-9FA6-4390-BE49-8A128027D92D}">
  <sheetPr>
    <pageSetUpPr fitToPage="1"/>
  </sheetPr>
  <dimension ref="A1:AC31"/>
  <sheetViews>
    <sheetView view="pageBreakPreview" zoomScale="80" zoomScaleSheetLayoutView="80" workbookViewId="0" topLeftCell="A1">
      <selection activeCell="A1" sqref="A1:AA1"/>
    </sheetView>
  </sheetViews>
  <sheetFormatPr defaultColWidth="9.140625" defaultRowHeight="15"/>
  <cols>
    <col min="1" max="1" width="3.00390625" style="16" bestFit="1" customWidth="1"/>
    <col min="2" max="2" width="33.8515625" style="18" customWidth="1"/>
    <col min="3" max="3" width="12.28125" style="18" customWidth="1"/>
    <col min="4" max="4" width="13.140625" style="18" customWidth="1"/>
    <col min="5" max="5" width="8.7109375" style="18" customWidth="1"/>
    <col min="6" max="6" width="12.28125" style="18" customWidth="1"/>
    <col min="7" max="7" width="10.57421875" style="18" customWidth="1"/>
    <col min="8" max="8" width="8.7109375" style="18" customWidth="1"/>
    <col min="9" max="9" width="9.28125" style="18" customWidth="1"/>
    <col min="10" max="10" width="8.7109375" style="18" customWidth="1"/>
    <col min="11" max="11" width="10.7109375" style="18" customWidth="1"/>
    <col min="12" max="12" width="8.7109375" style="18" customWidth="1"/>
    <col min="13" max="13" width="8.421875" style="18" customWidth="1"/>
    <col min="14" max="14" width="8.7109375" style="18" customWidth="1"/>
    <col min="15" max="15" width="9.28125" style="18" customWidth="1"/>
    <col min="16" max="16" width="8.7109375" style="18" customWidth="1"/>
    <col min="17" max="17" width="9.421875" style="18" customWidth="1"/>
    <col min="18" max="18" width="8.7109375" style="18" customWidth="1"/>
    <col min="19" max="19" width="22.7109375" style="18" customWidth="1"/>
    <col min="20" max="21" width="9.57421875" style="20" customWidth="1"/>
    <col min="22" max="22" width="8.7109375" style="20" customWidth="1"/>
    <col min="23" max="23" width="10.7109375" style="20" customWidth="1"/>
    <col min="24" max="24" width="9.421875" style="20" customWidth="1"/>
    <col min="25" max="25" width="19.28125" style="20" customWidth="1"/>
    <col min="26" max="26" width="16.28125" style="20" customWidth="1"/>
    <col min="27" max="27" width="26.57421875" style="21" customWidth="1"/>
    <col min="28" max="16384" width="9.140625" style="18" customWidth="1"/>
  </cols>
  <sheetData>
    <row r="1" spans="1:27" ht="67.5" customHeight="1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2:12" ht="15">
      <c r="B2" s="17" t="s">
        <v>29</v>
      </c>
      <c r="K2" s="19"/>
      <c r="L2" s="19"/>
    </row>
    <row r="3" spans="2:12" ht="15">
      <c r="B3" s="17" t="s">
        <v>30</v>
      </c>
      <c r="K3" s="19"/>
      <c r="L3" s="19"/>
    </row>
    <row r="4" ht="15.75" thickBot="1">
      <c r="B4" s="22" t="s">
        <v>31</v>
      </c>
    </row>
    <row r="5" spans="3:26" ht="14.25" thickBot="1" thickTop="1">
      <c r="C5" s="163" t="s">
        <v>32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23"/>
      <c r="R5" s="24"/>
      <c r="S5" s="165" t="s">
        <v>33</v>
      </c>
      <c r="T5" s="168" t="s">
        <v>34</v>
      </c>
      <c r="U5" s="169"/>
      <c r="V5" s="169"/>
      <c r="W5" s="169"/>
      <c r="X5" s="170"/>
      <c r="Y5" s="171" t="s">
        <v>35</v>
      </c>
      <c r="Z5" s="174" t="s">
        <v>36</v>
      </c>
    </row>
    <row r="6" spans="2:26" ht="15.75" thickBot="1">
      <c r="B6" s="25" t="s">
        <v>37</v>
      </c>
      <c r="C6" s="177">
        <v>1</v>
      </c>
      <c r="D6" s="178"/>
      <c r="E6" s="179"/>
      <c r="F6" s="177">
        <v>2</v>
      </c>
      <c r="G6" s="178"/>
      <c r="H6" s="179"/>
      <c r="I6" s="180">
        <v>3</v>
      </c>
      <c r="J6" s="181"/>
      <c r="K6" s="180">
        <v>4</v>
      </c>
      <c r="L6" s="181"/>
      <c r="M6" s="180">
        <v>5</v>
      </c>
      <c r="N6" s="181"/>
      <c r="O6" s="180">
        <v>6</v>
      </c>
      <c r="P6" s="182"/>
      <c r="Q6" s="177">
        <v>7</v>
      </c>
      <c r="R6" s="179"/>
      <c r="S6" s="166"/>
      <c r="T6" s="183">
        <v>8</v>
      </c>
      <c r="U6" s="184"/>
      <c r="V6" s="185"/>
      <c r="W6" s="183">
        <v>9</v>
      </c>
      <c r="X6" s="185"/>
      <c r="Y6" s="172"/>
      <c r="Z6" s="175"/>
    </row>
    <row r="7" spans="2:27" s="26" customFormat="1" ht="102.75" thickBot="1">
      <c r="B7" s="186" t="s">
        <v>38</v>
      </c>
      <c r="C7" s="188" t="s">
        <v>39</v>
      </c>
      <c r="D7" s="27" t="s">
        <v>40</v>
      </c>
      <c r="E7" s="28" t="s">
        <v>41</v>
      </c>
      <c r="F7" s="190" t="s">
        <v>39</v>
      </c>
      <c r="G7" s="29" t="s">
        <v>42</v>
      </c>
      <c r="H7" s="29" t="s">
        <v>41</v>
      </c>
      <c r="I7" s="27" t="s">
        <v>43</v>
      </c>
      <c r="J7" s="28" t="s">
        <v>44</v>
      </c>
      <c r="K7" s="27" t="s">
        <v>45</v>
      </c>
      <c r="L7" s="28" t="s">
        <v>44</v>
      </c>
      <c r="M7" s="27" t="s">
        <v>16</v>
      </c>
      <c r="N7" s="28" t="s">
        <v>46</v>
      </c>
      <c r="O7" s="27" t="s">
        <v>21</v>
      </c>
      <c r="P7" s="30" t="s">
        <v>46</v>
      </c>
      <c r="Q7" s="27" t="s">
        <v>47</v>
      </c>
      <c r="R7" s="30" t="s">
        <v>46</v>
      </c>
      <c r="S7" s="167"/>
      <c r="T7" s="31" t="s">
        <v>48</v>
      </c>
      <c r="U7" s="32" t="s">
        <v>49</v>
      </c>
      <c r="V7" s="33" t="s">
        <v>50</v>
      </c>
      <c r="W7" s="31" t="s">
        <v>51</v>
      </c>
      <c r="X7" s="33" t="s">
        <v>44</v>
      </c>
      <c r="Y7" s="173"/>
      <c r="Z7" s="176"/>
      <c r="AA7" s="34" t="s">
        <v>52</v>
      </c>
    </row>
    <row r="8" spans="2:27" s="35" customFormat="1" ht="15" thickBot="1">
      <c r="B8" s="187"/>
      <c r="C8" s="189"/>
      <c r="D8" s="36" t="s">
        <v>15</v>
      </c>
      <c r="E8" s="37" t="s">
        <v>53</v>
      </c>
      <c r="F8" s="191"/>
      <c r="G8" s="38" t="s">
        <v>15</v>
      </c>
      <c r="H8" s="37" t="s">
        <v>53</v>
      </c>
      <c r="I8" s="36" t="s">
        <v>15</v>
      </c>
      <c r="J8" s="37" t="s">
        <v>53</v>
      </c>
      <c r="K8" s="36" t="s">
        <v>15</v>
      </c>
      <c r="L8" s="37" t="s">
        <v>53</v>
      </c>
      <c r="M8" s="39" t="s">
        <v>13</v>
      </c>
      <c r="N8" s="37" t="s">
        <v>53</v>
      </c>
      <c r="O8" s="39" t="s">
        <v>13</v>
      </c>
      <c r="P8" s="37" t="s">
        <v>53</v>
      </c>
      <c r="Q8" s="39" t="s">
        <v>13</v>
      </c>
      <c r="R8" s="37" t="s">
        <v>53</v>
      </c>
      <c r="S8" s="40" t="s">
        <v>54</v>
      </c>
      <c r="T8" s="41" t="s">
        <v>55</v>
      </c>
      <c r="U8" s="41" t="s">
        <v>55</v>
      </c>
      <c r="V8" s="42" t="s">
        <v>53</v>
      </c>
      <c r="W8" s="43" t="s">
        <v>15</v>
      </c>
      <c r="X8" s="42" t="s">
        <v>53</v>
      </c>
      <c r="Y8" s="44" t="s">
        <v>54</v>
      </c>
      <c r="Z8" s="45" t="s">
        <v>54</v>
      </c>
      <c r="AA8" s="46"/>
    </row>
    <row r="9" spans="1:29" s="62" customFormat="1" ht="15" thickBot="1">
      <c r="A9" s="47">
        <v>1</v>
      </c>
      <c r="B9" s="48" t="str">
        <f>'[1] Rozpis činností služeb'!B8</f>
        <v>ČSO 1 Šunychl</v>
      </c>
      <c r="C9" s="49">
        <v>0</v>
      </c>
      <c r="D9" s="49">
        <v>0</v>
      </c>
      <c r="E9" s="50">
        <v>0</v>
      </c>
      <c r="F9" s="51" t="str">
        <f>'[1] Rozpis činností služeb'!C8</f>
        <v>1x týdně</v>
      </c>
      <c r="G9" s="52">
        <f>'[1] Rozpis činností služeb'!F8</f>
        <v>104</v>
      </c>
      <c r="H9" s="153">
        <f>'Příloha smlouvy č. 5a'!$D$9</f>
        <v>0</v>
      </c>
      <c r="I9" s="53">
        <f>'[1] Rozpis činností služeb'!H8</f>
        <v>12</v>
      </c>
      <c r="J9" s="153">
        <f>'Příloha smlouvy č. 5a'!$D$10</f>
        <v>0</v>
      </c>
      <c r="K9" s="53">
        <f>'[1] Rozpis činností služeb'!J8</f>
        <v>12</v>
      </c>
      <c r="L9" s="154">
        <f>'Příloha smlouvy č. 5a'!$D$11</f>
        <v>0</v>
      </c>
      <c r="M9" s="49">
        <v>0</v>
      </c>
      <c r="N9" s="54">
        <v>0</v>
      </c>
      <c r="O9" s="49">
        <f>'[1] Rozpis činností služeb'!$N$13</f>
        <v>1</v>
      </c>
      <c r="P9" s="155">
        <f>'Příloha smlouvy č. 5a'!$D$13</f>
        <v>0</v>
      </c>
      <c r="Q9" s="49">
        <f>'[1] Rozpis činností služeb'!P8</f>
        <v>1</v>
      </c>
      <c r="R9" s="155">
        <f>'Příloha smlouvy č. 5a'!$D$14</f>
        <v>0</v>
      </c>
      <c r="S9" s="55">
        <f aca="true" t="shared" si="0" ref="S9:S23">(D9*E9)+(G9*H9)+(I9*J9)+(K9*L9)+(M9*N9)+(O9*P9)+(Q9*R9)</f>
        <v>0</v>
      </c>
      <c r="T9" s="56">
        <f>'[1] Rozpis činností služeb'!S8</f>
        <v>50</v>
      </c>
      <c r="U9" s="57">
        <f>'[1] Rozpis činností služeb'!S8</f>
        <v>50</v>
      </c>
      <c r="V9" s="153">
        <f>'Příloha smlouvy č. 5a'!$D$15</f>
        <v>0</v>
      </c>
      <c r="W9" s="58">
        <f>'[1] Rozpis činností služeb'!W8</f>
        <v>6</v>
      </c>
      <c r="X9" s="153">
        <f>'Příloha smlouvy č. 5a'!$D$16</f>
        <v>0</v>
      </c>
      <c r="Y9" s="59">
        <f>(T9*V9)+(U9*V9)+(W9*X9)</f>
        <v>0</v>
      </c>
      <c r="Z9" s="60">
        <f>S9+Y9</f>
        <v>0</v>
      </c>
      <c r="AA9" s="61"/>
      <c r="AC9" s="63"/>
    </row>
    <row r="10" spans="1:27" s="62" customFormat="1" ht="15" thickBot="1">
      <c r="A10" s="47">
        <v>2</v>
      </c>
      <c r="B10" s="64" t="str">
        <f>'[1] Rozpis činností služeb'!B9</f>
        <v>ČSO 2 Šunychl</v>
      </c>
      <c r="C10" s="65">
        <v>0</v>
      </c>
      <c r="D10" s="65">
        <v>0</v>
      </c>
      <c r="E10" s="66">
        <v>0</v>
      </c>
      <c r="F10" s="67" t="str">
        <f>'[1] Rozpis činností služeb'!C9</f>
        <v>1x týdně</v>
      </c>
      <c r="G10" s="68">
        <f>'[1] Rozpis činností služeb'!F9</f>
        <v>104</v>
      </c>
      <c r="H10" s="153">
        <f>'Příloha smlouvy č. 5a'!$D$9</f>
        <v>0</v>
      </c>
      <c r="I10" s="70">
        <f>'[1] Rozpis činností služeb'!H9</f>
        <v>12</v>
      </c>
      <c r="J10" s="153">
        <f>'Příloha smlouvy č. 5a'!$D$10</f>
        <v>0</v>
      </c>
      <c r="K10" s="70">
        <f>'[1] Rozpis činností služeb'!J9</f>
        <v>12</v>
      </c>
      <c r="L10" s="154">
        <f>'Příloha smlouvy č. 5a'!$D$11</f>
        <v>0</v>
      </c>
      <c r="M10" s="65">
        <v>0</v>
      </c>
      <c r="N10" s="71">
        <v>0</v>
      </c>
      <c r="O10" s="65">
        <f>'[1] Rozpis činností služeb'!$N$13</f>
        <v>1</v>
      </c>
      <c r="P10" s="155">
        <f>'Příloha smlouvy č. 5a'!$D$13</f>
        <v>0</v>
      </c>
      <c r="Q10" s="65">
        <f>'[1] Rozpis činností služeb'!P9</f>
        <v>1</v>
      </c>
      <c r="R10" s="155">
        <f>'Příloha smlouvy č. 5a'!$D$14</f>
        <v>0</v>
      </c>
      <c r="S10" s="72">
        <f t="shared" si="0"/>
        <v>0</v>
      </c>
      <c r="T10" s="73">
        <f>'[1] Rozpis činností služeb'!S9</f>
        <v>50</v>
      </c>
      <c r="U10" s="74">
        <f>'[1] Rozpis činností služeb'!S9</f>
        <v>50</v>
      </c>
      <c r="V10" s="153">
        <f>'Příloha smlouvy č. 5a'!$D$15</f>
        <v>0</v>
      </c>
      <c r="W10" s="75">
        <f>'[1] Rozpis činností služeb'!W9</f>
        <v>6</v>
      </c>
      <c r="X10" s="153">
        <f>'Příloha smlouvy č. 5a'!$D$16</f>
        <v>0</v>
      </c>
      <c r="Y10" s="76">
        <f aca="true" t="shared" si="1" ref="Y10:Y23">(T10*V10)+(U10*V10)+(W10*X10)</f>
        <v>0</v>
      </c>
      <c r="Z10" s="77">
        <f aca="true" t="shared" si="2" ref="Z10:Z23">S10+Y10</f>
        <v>0</v>
      </c>
      <c r="AA10" s="78"/>
    </row>
    <row r="11" spans="1:27" s="62" customFormat="1" ht="15" thickBot="1">
      <c r="A11" s="47">
        <v>3</v>
      </c>
      <c r="B11" s="79" t="str">
        <f>'[1] Rozpis činností služeb'!B10</f>
        <v>ČSO 3 Šunychl</v>
      </c>
      <c r="C11" s="65">
        <v>0</v>
      </c>
      <c r="D11" s="65">
        <v>0</v>
      </c>
      <c r="E11" s="66">
        <v>0</v>
      </c>
      <c r="F11" s="67" t="str">
        <f>'[1] Rozpis činností služeb'!C10</f>
        <v>1xměsíčně</v>
      </c>
      <c r="G11" s="68">
        <f>'[1] Rozpis činností služeb'!F10</f>
        <v>12</v>
      </c>
      <c r="H11" s="153">
        <f>'Příloha smlouvy č. 5a'!$D$9</f>
        <v>0</v>
      </c>
      <c r="I11" s="70">
        <f>'[1] Rozpis činností služeb'!H10</f>
        <v>3</v>
      </c>
      <c r="J11" s="153">
        <f>'Příloha smlouvy č. 5a'!$D$10</f>
        <v>0</v>
      </c>
      <c r="K11" s="70">
        <f>'[1] Rozpis činností služeb'!J10</f>
        <v>0</v>
      </c>
      <c r="L11" s="70">
        <f>'Příloha smlouvy č. 5a'!$D$11</f>
        <v>0</v>
      </c>
      <c r="M11" s="65">
        <v>0</v>
      </c>
      <c r="N11" s="71">
        <v>0</v>
      </c>
      <c r="O11" s="65">
        <f>'[1] Rozpis činností služeb'!$N$13</f>
        <v>1</v>
      </c>
      <c r="P11" s="155">
        <f>'Příloha smlouvy č. 5a'!$D$13</f>
        <v>0</v>
      </c>
      <c r="Q11" s="65">
        <f>'[1] Rozpis činností služeb'!P10</f>
        <v>0</v>
      </c>
      <c r="R11" s="65">
        <f>'Příloha smlouvy č. 5a'!$D$14</f>
        <v>0</v>
      </c>
      <c r="S11" s="72">
        <f t="shared" si="0"/>
        <v>0</v>
      </c>
      <c r="T11" s="73">
        <f>'[1] Rozpis činností služeb'!S10</f>
        <v>25</v>
      </c>
      <c r="U11" s="74">
        <f>'[1] Rozpis činností služeb'!S10</f>
        <v>25</v>
      </c>
      <c r="V11" s="153">
        <f>'Příloha smlouvy č. 5a'!$D$15</f>
        <v>0</v>
      </c>
      <c r="W11" s="75">
        <f>'[1] Rozpis činností služeb'!W10</f>
        <v>0</v>
      </c>
      <c r="X11" s="75">
        <f>'Příloha smlouvy č. 5a'!$D$16</f>
        <v>0</v>
      </c>
      <c r="Y11" s="76">
        <f t="shared" si="1"/>
        <v>0</v>
      </c>
      <c r="Z11" s="77">
        <f t="shared" si="2"/>
        <v>0</v>
      </c>
      <c r="AA11" s="80" t="s">
        <v>56</v>
      </c>
    </row>
    <row r="12" spans="1:27" s="62" customFormat="1" ht="15" thickBot="1">
      <c r="A12" s="47">
        <v>4</v>
      </c>
      <c r="B12" s="81" t="str">
        <f>'[1] Rozpis činností služeb'!B11</f>
        <v>ČSO 4 Šunychl</v>
      </c>
      <c r="C12" s="82">
        <v>0</v>
      </c>
      <c r="D12" s="82">
        <v>0</v>
      </c>
      <c r="E12" s="83">
        <v>0</v>
      </c>
      <c r="F12" s="84" t="str">
        <f>'[1] Rozpis činností služeb'!C11</f>
        <v>1x týdně</v>
      </c>
      <c r="G12" s="85">
        <f>'[1] Rozpis činností služeb'!F11</f>
        <v>104</v>
      </c>
      <c r="H12" s="153">
        <f>'Příloha smlouvy č. 5a'!$D$9</f>
        <v>0</v>
      </c>
      <c r="I12" s="86">
        <f>'[1] Rozpis činností služeb'!H11</f>
        <v>12</v>
      </c>
      <c r="J12" s="153">
        <f>'Příloha smlouvy č. 5a'!$D$10</f>
        <v>0</v>
      </c>
      <c r="K12" s="86">
        <f>'[1] Rozpis činností služeb'!J11</f>
        <v>12</v>
      </c>
      <c r="L12" s="154">
        <f>'Příloha smlouvy č. 5a'!$D$11</f>
        <v>0</v>
      </c>
      <c r="M12" s="82">
        <v>0</v>
      </c>
      <c r="N12" s="87">
        <v>0</v>
      </c>
      <c r="O12" s="82">
        <f>'[1] Rozpis činností služeb'!$N$13</f>
        <v>1</v>
      </c>
      <c r="P12" s="155">
        <f>'Příloha smlouvy č. 5a'!$D$13</f>
        <v>0</v>
      </c>
      <c r="Q12" s="82">
        <f>'[1] Rozpis činností služeb'!P11</f>
        <v>1</v>
      </c>
      <c r="R12" s="155">
        <f>'Příloha smlouvy č. 5a'!$D$14</f>
        <v>0</v>
      </c>
      <c r="S12" s="72">
        <f t="shared" si="0"/>
        <v>0</v>
      </c>
      <c r="T12" s="73">
        <f>'[1] Rozpis činností služeb'!S11</f>
        <v>50</v>
      </c>
      <c r="U12" s="74">
        <f>'[1] Rozpis činností služeb'!S11</f>
        <v>50</v>
      </c>
      <c r="V12" s="153">
        <f>'Příloha smlouvy č. 5a'!$D$15</f>
        <v>0</v>
      </c>
      <c r="W12" s="75">
        <f>'[1] Rozpis činností služeb'!W11</f>
        <v>6</v>
      </c>
      <c r="X12" s="153">
        <f>'Příloha smlouvy č. 5a'!$D$16</f>
        <v>0</v>
      </c>
      <c r="Y12" s="76">
        <f t="shared" si="1"/>
        <v>0</v>
      </c>
      <c r="Z12" s="77">
        <f t="shared" si="2"/>
        <v>0</v>
      </c>
      <c r="AA12" s="88"/>
    </row>
    <row r="13" spans="1:27" s="62" customFormat="1" ht="15" thickBot="1">
      <c r="A13" s="47">
        <v>5</v>
      </c>
      <c r="B13" s="89" t="str">
        <f>'[1] Rozpis činností služeb'!B12</f>
        <v>ČSO 5 Šunychl</v>
      </c>
      <c r="C13" s="65">
        <v>0</v>
      </c>
      <c r="D13" s="65">
        <v>0</v>
      </c>
      <c r="E13" s="66">
        <v>0</v>
      </c>
      <c r="F13" s="67" t="str">
        <f>'[1] Rozpis činností služeb'!C12</f>
        <v>1x týdně</v>
      </c>
      <c r="G13" s="68">
        <f>'[1] Rozpis činností služeb'!F12</f>
        <v>104</v>
      </c>
      <c r="H13" s="153">
        <f>'Příloha smlouvy č. 5a'!$D$9</f>
        <v>0</v>
      </c>
      <c r="I13" s="70">
        <f>'[1] Rozpis činností služeb'!H12</f>
        <v>12</v>
      </c>
      <c r="J13" s="153">
        <f>'Příloha smlouvy č. 5a'!$D$10</f>
        <v>0</v>
      </c>
      <c r="K13" s="70">
        <f>'[1] Rozpis činností služeb'!J12</f>
        <v>12</v>
      </c>
      <c r="L13" s="154">
        <f>'Příloha smlouvy č. 5a'!$D$11</f>
        <v>0</v>
      </c>
      <c r="M13" s="65">
        <v>0</v>
      </c>
      <c r="N13" s="71">
        <v>0</v>
      </c>
      <c r="O13" s="65">
        <f>'[1] Rozpis činností služeb'!$N$13</f>
        <v>1</v>
      </c>
      <c r="P13" s="155">
        <f>'Příloha smlouvy č. 5a'!$D$13</f>
        <v>0</v>
      </c>
      <c r="Q13" s="65">
        <f>'[1] Rozpis činností služeb'!P12</f>
        <v>1</v>
      </c>
      <c r="R13" s="155">
        <f>'Příloha smlouvy č. 5a'!$D$14</f>
        <v>0</v>
      </c>
      <c r="S13" s="72">
        <f t="shared" si="0"/>
        <v>0</v>
      </c>
      <c r="T13" s="73">
        <f>'[1] Rozpis činností služeb'!S12</f>
        <v>50</v>
      </c>
      <c r="U13" s="74">
        <f>'[1] Rozpis činností služeb'!S12</f>
        <v>50</v>
      </c>
      <c r="V13" s="153">
        <f>'Příloha smlouvy č. 5a'!$D$15</f>
        <v>0</v>
      </c>
      <c r="W13" s="75">
        <f>'[1] Rozpis činností služeb'!W12</f>
        <v>6</v>
      </c>
      <c r="X13" s="153">
        <f>'Příloha smlouvy č. 5a'!$D$16</f>
        <v>0</v>
      </c>
      <c r="Y13" s="76">
        <f t="shared" si="1"/>
        <v>0</v>
      </c>
      <c r="Z13" s="77">
        <f t="shared" si="2"/>
        <v>0</v>
      </c>
      <c r="AA13" s="78"/>
    </row>
    <row r="14" spans="1:27" s="62" customFormat="1" ht="15" thickBot="1">
      <c r="A14" s="47">
        <v>6</v>
      </c>
      <c r="B14" s="89" t="str">
        <f>'[1] Rozpis činností služeb'!B13</f>
        <v>ČSO DĚTMAROVICE 1/1</v>
      </c>
      <c r="C14" s="65">
        <v>0</v>
      </c>
      <c r="D14" s="65">
        <v>0</v>
      </c>
      <c r="E14" s="66">
        <v>0</v>
      </c>
      <c r="F14" s="67" t="str">
        <f>'[1] Rozpis činností služeb'!C13</f>
        <v>1x týdně</v>
      </c>
      <c r="G14" s="68">
        <f>'[1] Rozpis činností služeb'!F13</f>
        <v>104</v>
      </c>
      <c r="H14" s="153">
        <f>'Příloha smlouvy č. 5a'!$D$9</f>
        <v>0</v>
      </c>
      <c r="I14" s="70">
        <f>'[1] Rozpis činností služeb'!H13</f>
        <v>12</v>
      </c>
      <c r="J14" s="153">
        <f>'Příloha smlouvy č. 5a'!$D$10</f>
        <v>0</v>
      </c>
      <c r="K14" s="70">
        <f>'[1] Rozpis činností služeb'!J13</f>
        <v>12</v>
      </c>
      <c r="L14" s="154">
        <f>'Příloha smlouvy č. 5a'!$D$11</f>
        <v>0</v>
      </c>
      <c r="M14" s="65">
        <v>0</v>
      </c>
      <c r="N14" s="71">
        <v>0</v>
      </c>
      <c r="O14" s="65">
        <f>'[1] Rozpis činností služeb'!$N$13</f>
        <v>1</v>
      </c>
      <c r="P14" s="155">
        <f>'Příloha smlouvy č. 5a'!$D$13</f>
        <v>0</v>
      </c>
      <c r="Q14" s="65">
        <f>'[1] Rozpis činností služeb'!P13</f>
        <v>2</v>
      </c>
      <c r="R14" s="155">
        <f>'Příloha smlouvy č. 5a'!$D$14</f>
        <v>0</v>
      </c>
      <c r="S14" s="72">
        <f t="shared" si="0"/>
        <v>0</v>
      </c>
      <c r="T14" s="73">
        <f>'[1] Rozpis činností služeb'!S13</f>
        <v>100</v>
      </c>
      <c r="U14" s="74">
        <f>'[1] Rozpis činností služeb'!S13</f>
        <v>100</v>
      </c>
      <c r="V14" s="153">
        <f>'Příloha smlouvy č. 5a'!$D$15</f>
        <v>0</v>
      </c>
      <c r="W14" s="75">
        <f>'[1] Rozpis činností služeb'!W13</f>
        <v>6</v>
      </c>
      <c r="X14" s="153">
        <f>'Příloha smlouvy č. 5a'!$D$16</f>
        <v>0</v>
      </c>
      <c r="Y14" s="76">
        <f t="shared" si="1"/>
        <v>0</v>
      </c>
      <c r="Z14" s="77">
        <f t="shared" si="2"/>
        <v>0</v>
      </c>
      <c r="AA14" s="78"/>
    </row>
    <row r="15" spans="1:27" s="62" customFormat="1" ht="15" thickBot="1">
      <c r="A15" s="47">
        <v>7</v>
      </c>
      <c r="B15" s="89" t="str">
        <f>'[1] Rozpis činností služeb'!B15</f>
        <v>ČSO MARKLOVICE I 6/1</v>
      </c>
      <c r="C15" s="65">
        <v>0</v>
      </c>
      <c r="D15" s="65">
        <v>0</v>
      </c>
      <c r="E15" s="66">
        <v>0</v>
      </c>
      <c r="F15" s="67" t="str">
        <f>'[1] Rozpis činností služeb'!C15</f>
        <v>1x týdně</v>
      </c>
      <c r="G15" s="68">
        <f>'[1] Rozpis činností služeb'!F15</f>
        <v>104</v>
      </c>
      <c r="H15" s="153">
        <f>'Příloha smlouvy č. 5a'!$D$9</f>
        <v>0</v>
      </c>
      <c r="I15" s="70">
        <f>'[1] Rozpis činností služeb'!H15</f>
        <v>12</v>
      </c>
      <c r="J15" s="153">
        <f>'Příloha smlouvy č. 5a'!$D$10</f>
        <v>0</v>
      </c>
      <c r="K15" s="70">
        <f>'[1] Rozpis činností služeb'!J15</f>
        <v>12</v>
      </c>
      <c r="L15" s="154">
        <f>'Příloha smlouvy č. 5a'!$D$11</f>
        <v>0</v>
      </c>
      <c r="M15" s="65">
        <v>0</v>
      </c>
      <c r="N15" s="71">
        <v>0</v>
      </c>
      <c r="O15" s="65">
        <f>'[1] Rozpis činností služeb'!$N$13</f>
        <v>1</v>
      </c>
      <c r="P15" s="155">
        <f>'Příloha smlouvy č. 5a'!$D$13</f>
        <v>0</v>
      </c>
      <c r="Q15" s="65">
        <f>'[1] Rozpis činností služeb'!P15</f>
        <v>2</v>
      </c>
      <c r="R15" s="155">
        <f>'Příloha smlouvy č. 5a'!$D$14</f>
        <v>0</v>
      </c>
      <c r="S15" s="72">
        <f t="shared" si="0"/>
        <v>0</v>
      </c>
      <c r="T15" s="73">
        <f>'[1] Rozpis činností služeb'!S15</f>
        <v>100</v>
      </c>
      <c r="U15" s="74">
        <f>'[1] Rozpis činností služeb'!S15</f>
        <v>100</v>
      </c>
      <c r="V15" s="153">
        <f>'Příloha smlouvy č. 5a'!$D$15</f>
        <v>0</v>
      </c>
      <c r="W15" s="75">
        <f>'[1] Rozpis činností služeb'!W15</f>
        <v>6</v>
      </c>
      <c r="X15" s="153">
        <f>'Příloha smlouvy č. 5a'!$D$16</f>
        <v>0</v>
      </c>
      <c r="Y15" s="76">
        <f t="shared" si="1"/>
        <v>0</v>
      </c>
      <c r="Z15" s="77">
        <f t="shared" si="2"/>
        <v>0</v>
      </c>
      <c r="AA15" s="78"/>
    </row>
    <row r="16" spans="1:27" s="62" customFormat="1" ht="15" thickBot="1">
      <c r="A16" s="47">
        <v>8</v>
      </c>
      <c r="B16" s="89" t="str">
        <f>'[1] Rozpis činností služeb'!B16</f>
        <v>ČSO MARKLOVICE I 7/2</v>
      </c>
      <c r="C16" s="90">
        <f aca="true" t="shared" si="3" ref="C16:C22">$C$15</f>
        <v>0</v>
      </c>
      <c r="D16" s="65">
        <v>0</v>
      </c>
      <c r="E16" s="66">
        <f aca="true" t="shared" si="4" ref="E16:E21">$C$15</f>
        <v>0</v>
      </c>
      <c r="F16" s="67" t="str">
        <f>'[1] Rozpis činností služeb'!C16</f>
        <v>1x týdně</v>
      </c>
      <c r="G16" s="68">
        <f>'[1] Rozpis činností služeb'!F16</f>
        <v>104</v>
      </c>
      <c r="H16" s="153">
        <f>'Příloha smlouvy č. 5a'!$D$9</f>
        <v>0</v>
      </c>
      <c r="I16" s="70">
        <f>'[1] Rozpis činností služeb'!H16</f>
        <v>12</v>
      </c>
      <c r="J16" s="153">
        <f>'Příloha smlouvy č. 5a'!$D$10</f>
        <v>0</v>
      </c>
      <c r="K16" s="70">
        <f>'[1] Rozpis činností služeb'!J16</f>
        <v>12</v>
      </c>
      <c r="L16" s="154">
        <f>'Příloha smlouvy č. 5a'!$D$11</f>
        <v>0</v>
      </c>
      <c r="M16" s="65">
        <f aca="true" t="shared" si="5" ref="M16:N21">$M$13</f>
        <v>0</v>
      </c>
      <c r="N16" s="71">
        <f t="shared" si="5"/>
        <v>0</v>
      </c>
      <c r="O16" s="65">
        <f>'[1] Rozpis činností služeb'!$N$13</f>
        <v>1</v>
      </c>
      <c r="P16" s="155">
        <f>'Příloha smlouvy č. 5a'!$D$13</f>
        <v>0</v>
      </c>
      <c r="Q16" s="65">
        <f>'[1] Rozpis činností služeb'!P16</f>
        <v>2</v>
      </c>
      <c r="R16" s="155">
        <f>'Příloha smlouvy č. 5a'!$D$14</f>
        <v>0</v>
      </c>
      <c r="S16" s="72">
        <f t="shared" si="0"/>
        <v>0</v>
      </c>
      <c r="T16" s="73">
        <f>'[1] Rozpis činností služeb'!S16</f>
        <v>100</v>
      </c>
      <c r="U16" s="74">
        <f>'[1] Rozpis činností služeb'!S16</f>
        <v>100</v>
      </c>
      <c r="V16" s="153">
        <f>'Příloha smlouvy č. 5a'!$D$15</f>
        <v>0</v>
      </c>
      <c r="W16" s="75">
        <f>'[1] Rozpis činností služeb'!W16</f>
        <v>6</v>
      </c>
      <c r="X16" s="153">
        <f>'Příloha smlouvy č. 5a'!$D$16</f>
        <v>0</v>
      </c>
      <c r="Y16" s="76">
        <f t="shared" si="1"/>
        <v>0</v>
      </c>
      <c r="Z16" s="77">
        <f t="shared" si="2"/>
        <v>0</v>
      </c>
      <c r="AA16" s="78"/>
    </row>
    <row r="17" spans="1:27" s="62" customFormat="1" ht="15" thickBot="1">
      <c r="A17" s="47">
        <v>9</v>
      </c>
      <c r="B17" s="89" t="str">
        <f>'[1] Rozpis činností služeb'!B17</f>
        <v>ČSO MARKLOVICE II 8/1</v>
      </c>
      <c r="C17" s="90">
        <f t="shared" si="3"/>
        <v>0</v>
      </c>
      <c r="D17" s="65">
        <v>0</v>
      </c>
      <c r="E17" s="66">
        <f t="shared" si="4"/>
        <v>0</v>
      </c>
      <c r="F17" s="67" t="str">
        <f>'[1] Rozpis činností služeb'!C17</f>
        <v>1x týdně</v>
      </c>
      <c r="G17" s="68">
        <f>'[1] Rozpis činností služeb'!F17</f>
        <v>104</v>
      </c>
      <c r="H17" s="153">
        <f>'Příloha smlouvy č. 5a'!$D$9</f>
        <v>0</v>
      </c>
      <c r="I17" s="70">
        <f>'[1] Rozpis činností služeb'!H17</f>
        <v>12</v>
      </c>
      <c r="J17" s="153">
        <f>'Příloha smlouvy č. 5a'!$D$10</f>
        <v>0</v>
      </c>
      <c r="K17" s="70">
        <f>'[1] Rozpis činností služeb'!J17</f>
        <v>12</v>
      </c>
      <c r="L17" s="154">
        <f>'Příloha smlouvy č. 5a'!$D$11</f>
        <v>0</v>
      </c>
      <c r="M17" s="65">
        <f t="shared" si="5"/>
        <v>0</v>
      </c>
      <c r="N17" s="71">
        <f t="shared" si="5"/>
        <v>0</v>
      </c>
      <c r="O17" s="65">
        <f>'[1] Rozpis činností služeb'!$N$13</f>
        <v>1</v>
      </c>
      <c r="P17" s="155">
        <f>'Příloha smlouvy č. 5a'!$D$13</f>
        <v>0</v>
      </c>
      <c r="Q17" s="65">
        <f>'[1] Rozpis činností služeb'!P17</f>
        <v>1</v>
      </c>
      <c r="R17" s="155">
        <f>'Příloha smlouvy č. 5a'!$D$14</f>
        <v>0</v>
      </c>
      <c r="S17" s="72">
        <f t="shared" si="0"/>
        <v>0</v>
      </c>
      <c r="T17" s="73">
        <f>'[1] Rozpis činností služeb'!S17</f>
        <v>100</v>
      </c>
      <c r="U17" s="74">
        <f>'[1] Rozpis činností služeb'!S17</f>
        <v>100</v>
      </c>
      <c r="V17" s="153">
        <f>'Příloha smlouvy č. 5a'!$D$15</f>
        <v>0</v>
      </c>
      <c r="W17" s="75">
        <f>'[1] Rozpis činností služeb'!W17</f>
        <v>6</v>
      </c>
      <c r="X17" s="153">
        <f>'Příloha smlouvy č. 5a'!$D$16</f>
        <v>0</v>
      </c>
      <c r="Y17" s="76">
        <f t="shared" si="1"/>
        <v>0</v>
      </c>
      <c r="Z17" s="77">
        <f t="shared" si="2"/>
        <v>0</v>
      </c>
      <c r="AA17" s="78"/>
    </row>
    <row r="18" spans="1:27" s="62" customFormat="1" ht="15" thickBot="1">
      <c r="A18" s="47">
        <v>10</v>
      </c>
      <c r="B18" s="89" t="str">
        <f>'[1] Rozpis činností služeb'!B18</f>
        <v>ČSO MARKLOVICE I 7/1</v>
      </c>
      <c r="C18" s="90">
        <f t="shared" si="3"/>
        <v>0</v>
      </c>
      <c r="D18" s="65">
        <v>0</v>
      </c>
      <c r="E18" s="66">
        <f t="shared" si="4"/>
        <v>0</v>
      </c>
      <c r="F18" s="67" t="str">
        <f>'[1] Rozpis činností služeb'!C18</f>
        <v>1x týdně</v>
      </c>
      <c r="G18" s="68">
        <f>'[1] Rozpis činností služeb'!F18</f>
        <v>104</v>
      </c>
      <c r="H18" s="153">
        <f>'Příloha smlouvy č. 5a'!$D$9</f>
        <v>0</v>
      </c>
      <c r="I18" s="70">
        <f>'[1] Rozpis činností služeb'!H18</f>
        <v>12</v>
      </c>
      <c r="J18" s="153">
        <f>'Příloha smlouvy č. 5a'!$D$10</f>
        <v>0</v>
      </c>
      <c r="K18" s="70">
        <f>'[1] Rozpis činností služeb'!J18</f>
        <v>12</v>
      </c>
      <c r="L18" s="154">
        <f>'Příloha smlouvy č. 5a'!$D$11</f>
        <v>0</v>
      </c>
      <c r="M18" s="65">
        <f t="shared" si="5"/>
        <v>0</v>
      </c>
      <c r="N18" s="71">
        <f t="shared" si="5"/>
        <v>0</v>
      </c>
      <c r="O18" s="65">
        <f>'[1] Rozpis činností služeb'!$N$13</f>
        <v>1</v>
      </c>
      <c r="P18" s="155">
        <f>'Příloha smlouvy č. 5a'!$D$13</f>
        <v>0</v>
      </c>
      <c r="Q18" s="65">
        <v>1</v>
      </c>
      <c r="R18" s="155">
        <f>'Příloha smlouvy č. 5a'!$D$14</f>
        <v>0</v>
      </c>
      <c r="S18" s="72">
        <f t="shared" si="0"/>
        <v>0</v>
      </c>
      <c r="T18" s="73">
        <f>'[1] Rozpis činností služeb'!S18</f>
        <v>100</v>
      </c>
      <c r="U18" s="74">
        <f>'[1] Rozpis činností služeb'!S18</f>
        <v>100</v>
      </c>
      <c r="V18" s="153">
        <f>'Příloha smlouvy č. 5a'!$D$15</f>
        <v>0</v>
      </c>
      <c r="W18" s="75">
        <f>'[1] Rozpis činností služeb'!W18</f>
        <v>6</v>
      </c>
      <c r="X18" s="153">
        <f>'Příloha smlouvy č. 5a'!$D$16</f>
        <v>0</v>
      </c>
      <c r="Y18" s="76">
        <f t="shared" si="1"/>
        <v>0</v>
      </c>
      <c r="Z18" s="77">
        <f t="shared" si="2"/>
        <v>0</v>
      </c>
      <c r="AA18" s="78"/>
    </row>
    <row r="19" spans="1:27" s="62" customFormat="1" ht="15" thickBot="1">
      <c r="A19" s="47">
        <v>11</v>
      </c>
      <c r="B19" s="89" t="str">
        <f>'[1] Rozpis činností služeb'!B19</f>
        <v>ČSO MARKLOVICE II 10/2</v>
      </c>
      <c r="C19" s="90">
        <f t="shared" si="3"/>
        <v>0</v>
      </c>
      <c r="D19" s="65">
        <v>0</v>
      </c>
      <c r="E19" s="66">
        <f t="shared" si="4"/>
        <v>0</v>
      </c>
      <c r="F19" s="67" t="str">
        <f>'[1] Rozpis činností služeb'!C19</f>
        <v>1x týdně</v>
      </c>
      <c r="G19" s="68">
        <f>'[1] Rozpis činností služeb'!F19</f>
        <v>104</v>
      </c>
      <c r="H19" s="153">
        <f>'Příloha smlouvy č. 5a'!$D$9</f>
        <v>0</v>
      </c>
      <c r="I19" s="70">
        <f>'[1] Rozpis činností služeb'!H19</f>
        <v>12</v>
      </c>
      <c r="J19" s="153">
        <f>'Příloha smlouvy č. 5a'!$D$10</f>
        <v>0</v>
      </c>
      <c r="K19" s="70">
        <f>'[1] Rozpis činností služeb'!J19</f>
        <v>12</v>
      </c>
      <c r="L19" s="154">
        <f>'Příloha smlouvy č. 5a'!$D$11</f>
        <v>0</v>
      </c>
      <c r="M19" s="65">
        <f t="shared" si="5"/>
        <v>0</v>
      </c>
      <c r="N19" s="71">
        <f t="shared" si="5"/>
        <v>0</v>
      </c>
      <c r="O19" s="65">
        <f>'[1] Rozpis činností služeb'!$N$13</f>
        <v>1</v>
      </c>
      <c r="P19" s="155">
        <f>'Příloha smlouvy č. 5a'!$D$13</f>
        <v>0</v>
      </c>
      <c r="Q19" s="65">
        <f>'[1] Rozpis činností služeb'!P19</f>
        <v>1</v>
      </c>
      <c r="R19" s="155">
        <f>'Příloha smlouvy č. 5a'!$D$14</f>
        <v>0</v>
      </c>
      <c r="S19" s="72">
        <f t="shared" si="0"/>
        <v>0</v>
      </c>
      <c r="T19" s="73">
        <f>'[1] Rozpis činností služeb'!S19</f>
        <v>100</v>
      </c>
      <c r="U19" s="74">
        <f>'[1] Rozpis činností služeb'!S19</f>
        <v>100</v>
      </c>
      <c r="V19" s="153">
        <f>'Příloha smlouvy č. 5a'!$D$15</f>
        <v>0</v>
      </c>
      <c r="W19" s="75">
        <f>'[1] Rozpis činností služeb'!W19</f>
        <v>6</v>
      </c>
      <c r="X19" s="153">
        <f>'Příloha smlouvy č. 5a'!$D$16</f>
        <v>0</v>
      </c>
      <c r="Y19" s="76">
        <f t="shared" si="1"/>
        <v>0</v>
      </c>
      <c r="Z19" s="77">
        <f t="shared" si="2"/>
        <v>0</v>
      </c>
      <c r="AA19" s="78"/>
    </row>
    <row r="20" spans="1:27" s="62" customFormat="1" ht="15" thickBot="1">
      <c r="A20" s="47">
        <v>12</v>
      </c>
      <c r="B20" s="89" t="str">
        <f>'[1] Rozpis činností služeb'!B20</f>
        <v>ČSO MARKLOVICE II 10/3</v>
      </c>
      <c r="C20" s="90">
        <f t="shared" si="3"/>
        <v>0</v>
      </c>
      <c r="D20" s="65">
        <v>0</v>
      </c>
      <c r="E20" s="66">
        <f t="shared" si="4"/>
        <v>0</v>
      </c>
      <c r="F20" s="67" t="str">
        <f>'[1] Rozpis činností služeb'!C20</f>
        <v>1x týdně</v>
      </c>
      <c r="G20" s="68">
        <f>'[1] Rozpis činností služeb'!F20</f>
        <v>104</v>
      </c>
      <c r="H20" s="153">
        <f>'Příloha smlouvy č. 5a'!$D$9</f>
        <v>0</v>
      </c>
      <c r="I20" s="70">
        <f>'[1] Rozpis činností služeb'!H20</f>
        <v>12</v>
      </c>
      <c r="J20" s="153">
        <f>'Příloha smlouvy č. 5a'!$D$10</f>
        <v>0</v>
      </c>
      <c r="K20" s="70">
        <f>'[1] Rozpis činností služeb'!J20</f>
        <v>12</v>
      </c>
      <c r="L20" s="154">
        <f>'Příloha smlouvy č. 5a'!$D$11</f>
        <v>0</v>
      </c>
      <c r="M20" s="65">
        <f t="shared" si="5"/>
        <v>0</v>
      </c>
      <c r="N20" s="71">
        <f t="shared" si="5"/>
        <v>0</v>
      </c>
      <c r="O20" s="65">
        <f>'[1] Rozpis činností služeb'!$N$13</f>
        <v>1</v>
      </c>
      <c r="P20" s="155">
        <f>'Příloha smlouvy č. 5a'!$D$13</f>
        <v>0</v>
      </c>
      <c r="Q20" s="65">
        <f>'[1] Rozpis činností služeb'!P20</f>
        <v>1</v>
      </c>
      <c r="R20" s="155">
        <f>'Příloha smlouvy č. 5a'!$D$14</f>
        <v>0</v>
      </c>
      <c r="S20" s="72">
        <f t="shared" si="0"/>
        <v>0</v>
      </c>
      <c r="T20" s="73">
        <f>'[1] Rozpis činností služeb'!S20</f>
        <v>100</v>
      </c>
      <c r="U20" s="74">
        <f>'[1] Rozpis činností služeb'!S20</f>
        <v>100</v>
      </c>
      <c r="V20" s="153">
        <f>'Příloha smlouvy č. 5a'!$D$15</f>
        <v>0</v>
      </c>
      <c r="W20" s="75">
        <f>'[1] Rozpis činností služeb'!W20</f>
        <v>6</v>
      </c>
      <c r="X20" s="153">
        <f>'Příloha smlouvy č. 5a'!$D$16</f>
        <v>0</v>
      </c>
      <c r="Y20" s="76">
        <f t="shared" si="1"/>
        <v>0</v>
      </c>
      <c r="Z20" s="77">
        <f t="shared" si="2"/>
        <v>0</v>
      </c>
      <c r="AA20" s="78"/>
    </row>
    <row r="21" spans="1:27" s="62" customFormat="1" ht="29.25" thickBot="1">
      <c r="A21" s="47">
        <v>13</v>
      </c>
      <c r="B21" s="89" t="str">
        <f>'[1] Rozpis činností služeb'!B21</f>
        <v>ČSO PETROVICE 10/1</v>
      </c>
      <c r="C21" s="90">
        <f t="shared" si="3"/>
        <v>0</v>
      </c>
      <c r="D21" s="65">
        <v>0</v>
      </c>
      <c r="E21" s="66">
        <f t="shared" si="4"/>
        <v>0</v>
      </c>
      <c r="F21" s="67" t="str">
        <f>'[1] Rozpis činností služeb'!C21</f>
        <v>1xměsíčně</v>
      </c>
      <c r="G21" s="68">
        <f>'[1] Rozpis činností služeb'!F21</f>
        <v>12</v>
      </c>
      <c r="H21" s="153">
        <f>'Příloha smlouvy č. 5a'!$D$9</f>
        <v>0</v>
      </c>
      <c r="I21" s="70">
        <f>'[1] Rozpis činností služeb'!H21</f>
        <v>3</v>
      </c>
      <c r="J21" s="153">
        <f>'Příloha smlouvy č. 5a'!$D$10</f>
        <v>0</v>
      </c>
      <c r="K21" s="70">
        <f>'[1] Rozpis činností služeb'!J21</f>
        <v>0</v>
      </c>
      <c r="L21" s="70">
        <f>'Příloha smlouvy č. 5a'!$D$11</f>
        <v>0</v>
      </c>
      <c r="M21" s="65">
        <f t="shared" si="5"/>
        <v>0</v>
      </c>
      <c r="N21" s="71">
        <f t="shared" si="5"/>
        <v>0</v>
      </c>
      <c r="O21" s="65">
        <f>'[1] Rozpis činností služeb'!$N$13</f>
        <v>1</v>
      </c>
      <c r="P21" s="155">
        <f>'Příloha smlouvy č. 5a'!$D$13</f>
        <v>0</v>
      </c>
      <c r="Q21" s="65">
        <f>'[1] Rozpis činností služeb'!P21</f>
        <v>0</v>
      </c>
      <c r="R21" s="65">
        <f>'Příloha smlouvy č. 5a'!$D$14</f>
        <v>0</v>
      </c>
      <c r="S21" s="72">
        <f t="shared" si="0"/>
        <v>0</v>
      </c>
      <c r="T21" s="73">
        <f>'[1] Rozpis činností služeb'!S21</f>
        <v>25</v>
      </c>
      <c r="U21" s="74">
        <f>'[1] Rozpis činností služeb'!S21</f>
        <v>25</v>
      </c>
      <c r="V21" s="153">
        <f>'Příloha smlouvy č. 5a'!$D$15</f>
        <v>0</v>
      </c>
      <c r="W21" s="75">
        <f>'[1] Rozpis činností služeb'!W21</f>
        <v>0</v>
      </c>
      <c r="X21" s="69">
        <v>0</v>
      </c>
      <c r="Y21" s="76">
        <f t="shared" si="1"/>
        <v>0</v>
      </c>
      <c r="Z21" s="77">
        <f t="shared" si="2"/>
        <v>0</v>
      </c>
      <c r="AA21" s="91" t="s">
        <v>57</v>
      </c>
    </row>
    <row r="22" spans="1:27" s="62" customFormat="1" ht="29.25" thickBot="1">
      <c r="A22" s="62">
        <v>14</v>
      </c>
      <c r="B22" s="92" t="str">
        <f>'[1] Rozpis činností služeb'!B22</f>
        <v>ČSO DOLNÍ LUTYNĚ  2/1</v>
      </c>
      <c r="C22" s="90">
        <f t="shared" si="3"/>
        <v>0</v>
      </c>
      <c r="D22" s="65">
        <v>0</v>
      </c>
      <c r="E22" s="66">
        <v>0</v>
      </c>
      <c r="F22" s="67" t="str">
        <f>'[1] Rozpis činností služeb'!C22</f>
        <v>1xměsíčně</v>
      </c>
      <c r="G22" s="68">
        <f>'[1] Rozpis činností služeb'!F22</f>
        <v>12</v>
      </c>
      <c r="H22" s="153">
        <f>'Příloha smlouvy č. 5a'!$D$9</f>
        <v>0</v>
      </c>
      <c r="I22" s="70">
        <f>'[1] Rozpis činností služeb'!H22</f>
        <v>3</v>
      </c>
      <c r="J22" s="153">
        <f>'Příloha smlouvy č. 5a'!$D$10</f>
        <v>0</v>
      </c>
      <c r="K22" s="70">
        <f>'[1] Rozpis činností služeb'!J22</f>
        <v>0</v>
      </c>
      <c r="L22" s="70">
        <f>'Příloha smlouvy č. 5a'!$D$11</f>
        <v>0</v>
      </c>
      <c r="M22" s="65">
        <v>0</v>
      </c>
      <c r="N22" s="71">
        <v>0</v>
      </c>
      <c r="O22" s="65">
        <f>'[1] Rozpis činností služeb'!$N$13</f>
        <v>1</v>
      </c>
      <c r="P22" s="155">
        <f>'Příloha smlouvy č. 5a'!$D$13</f>
        <v>0</v>
      </c>
      <c r="Q22" s="65">
        <f>'[1] Rozpis činností služeb'!P22</f>
        <v>0</v>
      </c>
      <c r="R22" s="65">
        <f>'Příloha smlouvy č. 5a'!$D$14</f>
        <v>0</v>
      </c>
      <c r="S22" s="72">
        <f t="shared" si="0"/>
        <v>0</v>
      </c>
      <c r="T22" s="73">
        <f>'[1] Rozpis činností služeb'!S22</f>
        <v>0</v>
      </c>
      <c r="U22" s="74">
        <f>'[1] Rozpis činností služeb'!S22</f>
        <v>0</v>
      </c>
      <c r="V22" s="74">
        <f>'Příloha smlouvy č. 5a'!$D$15</f>
        <v>0</v>
      </c>
      <c r="W22" s="75">
        <f>'[1] Rozpis činností služeb'!W22</f>
        <v>0</v>
      </c>
      <c r="X22" s="69">
        <v>0</v>
      </c>
      <c r="Y22" s="76">
        <f t="shared" si="1"/>
        <v>0</v>
      </c>
      <c r="Z22" s="77">
        <f t="shared" si="2"/>
        <v>0</v>
      </c>
      <c r="AA22" s="91" t="s">
        <v>57</v>
      </c>
    </row>
    <row r="23" spans="1:27" s="62" customFormat="1" ht="15" thickBot="1">
      <c r="A23" s="62">
        <v>15</v>
      </c>
      <c r="B23" s="93" t="str">
        <f>'[1] Rozpis činností služeb'!B23</f>
        <v>HMZ Studénka VIII - (česle na vtoku, výtok, shybka)</v>
      </c>
      <c r="C23" s="94">
        <v>0</v>
      </c>
      <c r="D23" s="94">
        <v>0</v>
      </c>
      <c r="E23" s="95">
        <v>0</v>
      </c>
      <c r="F23" s="96" t="str">
        <f>'[1] Rozpis činností služeb'!C23</f>
        <v>1xměsíčně</v>
      </c>
      <c r="G23" s="97">
        <f>'[1] Rozpis činností služeb'!F23</f>
        <v>12</v>
      </c>
      <c r="H23" s="153">
        <f>'Příloha smlouvy č. 5a'!$D$9</f>
        <v>0</v>
      </c>
      <c r="I23" s="99">
        <f>'[1] Rozpis činností služeb'!H23</f>
        <v>3</v>
      </c>
      <c r="J23" s="153">
        <f>'Příloha smlouvy č. 5a'!$D$10</f>
        <v>0</v>
      </c>
      <c r="K23" s="99">
        <f>'[1] Rozpis činností služeb'!J23</f>
        <v>0</v>
      </c>
      <c r="L23" s="99">
        <f>'Příloha smlouvy č. 5a'!$D$11</f>
        <v>0</v>
      </c>
      <c r="M23" s="94">
        <v>0</v>
      </c>
      <c r="N23" s="100">
        <v>0</v>
      </c>
      <c r="O23" s="94">
        <f>'[1] Rozpis činností služeb'!$N$13</f>
        <v>1</v>
      </c>
      <c r="P23" s="155">
        <f>'Příloha smlouvy č. 5a'!$D$13</f>
        <v>0</v>
      </c>
      <c r="Q23" s="94">
        <f>'[1] Rozpis činností služeb'!P23</f>
        <v>0</v>
      </c>
      <c r="R23" s="94">
        <f>'Příloha smlouvy č. 5a'!$D$14</f>
        <v>0</v>
      </c>
      <c r="S23" s="101">
        <f t="shared" si="0"/>
        <v>0</v>
      </c>
      <c r="T23" s="102">
        <f>'[1] Rozpis činností služeb'!S23</f>
        <v>100</v>
      </c>
      <c r="U23" s="103">
        <f>'[1] Rozpis činností služeb'!S23</f>
        <v>100</v>
      </c>
      <c r="V23" s="153">
        <f>'Příloha smlouvy č. 5a'!$D$15</f>
        <v>0</v>
      </c>
      <c r="W23" s="104">
        <f>'[1] Rozpis činností služeb'!W23</f>
        <v>0</v>
      </c>
      <c r="X23" s="98">
        <v>0</v>
      </c>
      <c r="Y23" s="105">
        <f t="shared" si="1"/>
        <v>0</v>
      </c>
      <c r="Z23" s="106">
        <f t="shared" si="2"/>
        <v>0</v>
      </c>
      <c r="AA23" s="107"/>
    </row>
    <row r="24" spans="1:27" s="62" customFormat="1" ht="14.25">
      <c r="A24" s="108"/>
      <c r="B24" s="109"/>
      <c r="C24" s="110"/>
      <c r="D24" s="111"/>
      <c r="E24" s="111"/>
      <c r="F24" s="111"/>
      <c r="G24" s="110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>
        <f>SUM(S9:S23)</f>
        <v>0</v>
      </c>
      <c r="T24" s="112"/>
      <c r="U24" s="112"/>
      <c r="V24" s="112"/>
      <c r="W24" s="113"/>
      <c r="X24" s="113"/>
      <c r="Y24" s="112">
        <f>SUM(Y9:Y23)</f>
        <v>0</v>
      </c>
      <c r="Z24" s="112">
        <f>SUM(Z9:Z23)</f>
        <v>0</v>
      </c>
      <c r="AA24" s="114"/>
    </row>
    <row r="25" spans="2:26" ht="14.25">
      <c r="B25" s="115" t="s">
        <v>58</v>
      </c>
      <c r="T25" s="18"/>
      <c r="U25" s="18"/>
      <c r="V25" s="18"/>
      <c r="W25" s="18"/>
      <c r="X25" s="18"/>
      <c r="Y25" s="18"/>
      <c r="Z25" s="18"/>
    </row>
    <row r="26" spans="25:26" ht="15">
      <c r="Y26" s="116"/>
      <c r="Z26" s="117"/>
    </row>
    <row r="27" spans="2:26" ht="15.75">
      <c r="B27" s="118" t="s">
        <v>59</v>
      </c>
      <c r="O27" s="119"/>
      <c r="P27" s="115"/>
      <c r="Q27" s="115"/>
      <c r="R27" s="115"/>
      <c r="S27" s="115"/>
      <c r="T27" s="120"/>
      <c r="U27" s="120"/>
      <c r="V27" s="120"/>
      <c r="W27" s="120"/>
      <c r="X27" s="120"/>
      <c r="Y27" s="120"/>
      <c r="Z27" s="119"/>
    </row>
    <row r="28" ht="25.15" customHeight="1">
      <c r="B28" s="121" t="s">
        <v>60</v>
      </c>
    </row>
    <row r="31" ht="15">
      <c r="Y31" s="18"/>
    </row>
  </sheetData>
  <mergeCells count="18">
    <mergeCell ref="B7:B8"/>
    <mergeCell ref="C7:C8"/>
    <mergeCell ref="F7:F8"/>
    <mergeCell ref="A1:AA1"/>
    <mergeCell ref="C5:P5"/>
    <mergeCell ref="S5:S7"/>
    <mergeCell ref="T5:X5"/>
    <mergeCell ref="Y5:Y7"/>
    <mergeCell ref="Z5:Z7"/>
    <mergeCell ref="C6:E6"/>
    <mergeCell ref="F6:H6"/>
    <mergeCell ref="I6:J6"/>
    <mergeCell ref="K6:L6"/>
    <mergeCell ref="M6:N6"/>
    <mergeCell ref="O6:P6"/>
    <mergeCell ref="Q6:R6"/>
    <mergeCell ref="T6:V6"/>
    <mergeCell ref="W6:X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16B7-17FC-4AD4-A1BE-38445986BE5C}">
  <dimension ref="A1:G23"/>
  <sheetViews>
    <sheetView view="pageBreakPreview" zoomScaleSheetLayoutView="100" workbookViewId="0" topLeftCell="A1">
      <selection activeCell="A1" sqref="A1:G1"/>
    </sheetView>
  </sheetViews>
  <sheetFormatPr defaultColWidth="8.8515625" defaultRowHeight="15"/>
  <cols>
    <col min="1" max="1" width="33.421875" style="129" customWidth="1"/>
    <col min="2" max="2" width="13.28125" style="129" customWidth="1"/>
    <col min="3" max="3" width="12.7109375" style="127" customWidth="1"/>
    <col min="4" max="6" width="12.7109375" style="129" customWidth="1"/>
    <col min="7" max="7" width="20.140625" style="129" customWidth="1"/>
    <col min="8" max="16384" width="8.8515625" style="129" customWidth="1"/>
  </cols>
  <sheetData>
    <row r="1" spans="1:7" ht="26.25">
      <c r="A1" s="162" t="s">
        <v>73</v>
      </c>
      <c r="B1" s="162"/>
      <c r="C1" s="162"/>
      <c r="D1" s="162"/>
      <c r="E1" s="162"/>
      <c r="F1" s="162"/>
      <c r="G1" s="162"/>
    </row>
    <row r="2" spans="1:5" s="125" customFormat="1" ht="15.75">
      <c r="A2" s="1" t="s">
        <v>61</v>
      </c>
      <c r="B2" s="1"/>
      <c r="C2" s="122"/>
      <c r="D2" s="123"/>
      <c r="E2" s="124"/>
    </row>
    <row r="3" spans="1:4" ht="15">
      <c r="A3" s="126" t="s">
        <v>62</v>
      </c>
      <c r="B3" s="126"/>
      <c r="D3" s="128"/>
    </row>
    <row r="4" ht="15.75" thickBot="1"/>
    <row r="5" spans="1:7" s="135" customFormat="1" ht="30.75" thickBot="1">
      <c r="A5" s="130"/>
      <c r="B5" s="131" t="s">
        <v>63</v>
      </c>
      <c r="C5" s="131" t="s">
        <v>64</v>
      </c>
      <c r="D5" s="132">
        <v>2024</v>
      </c>
      <c r="E5" s="133">
        <v>2025</v>
      </c>
      <c r="F5" s="133">
        <v>2026</v>
      </c>
      <c r="G5" s="134" t="s">
        <v>65</v>
      </c>
    </row>
    <row r="6" spans="1:7" ht="15">
      <c r="A6" s="192" t="s">
        <v>66</v>
      </c>
      <c r="B6" s="136" t="s">
        <v>67</v>
      </c>
      <c r="C6" s="158">
        <f>'Příloha smlouvy č. 6'!$Z$24</f>
        <v>0</v>
      </c>
      <c r="D6" s="158">
        <f>'Příloha smlouvy č. 6'!$Z$24</f>
        <v>0</v>
      </c>
      <c r="E6" s="158">
        <f>'Příloha smlouvy č. 6'!$Z$24</f>
        <v>0</v>
      </c>
      <c r="F6" s="158">
        <f>'Příloha smlouvy č. 6'!$Z$24</f>
        <v>0</v>
      </c>
      <c r="G6" s="137">
        <f>SUM(C6:F6)</f>
        <v>0</v>
      </c>
    </row>
    <row r="7" spans="1:7" ht="15.75" thickBot="1">
      <c r="A7" s="193"/>
      <c r="B7" s="138" t="s">
        <v>68</v>
      </c>
      <c r="C7" s="159">
        <f>C6*1.21</f>
        <v>0</v>
      </c>
      <c r="D7" s="159">
        <f aca="true" t="shared" si="0" ref="D7:F7">D6*1.21</f>
        <v>0</v>
      </c>
      <c r="E7" s="159">
        <f t="shared" si="0"/>
        <v>0</v>
      </c>
      <c r="F7" s="159">
        <f t="shared" si="0"/>
        <v>0</v>
      </c>
      <c r="G7" s="139">
        <f>SUM(C7:F7)</f>
        <v>0</v>
      </c>
    </row>
    <row r="8" spans="1:7" ht="15">
      <c r="A8" s="192" t="s">
        <v>69</v>
      </c>
      <c r="B8" s="136" t="s">
        <v>67</v>
      </c>
      <c r="C8" s="194">
        <v>5000000</v>
      </c>
      <c r="D8" s="195"/>
      <c r="E8" s="195"/>
      <c r="F8" s="196"/>
      <c r="G8" s="140">
        <f>SUM(C8:F8)</f>
        <v>5000000</v>
      </c>
    </row>
    <row r="9" spans="1:7" ht="15.75" thickBot="1">
      <c r="A9" s="193"/>
      <c r="B9" s="138" t="s">
        <v>68</v>
      </c>
      <c r="C9" s="197">
        <f>C8*1.21</f>
        <v>6050000</v>
      </c>
      <c r="D9" s="198"/>
      <c r="E9" s="198"/>
      <c r="F9" s="199"/>
      <c r="G9" s="141">
        <f>SUM(C9:F9)</f>
        <v>6050000</v>
      </c>
    </row>
    <row r="10" spans="1:7" ht="15.75" thickBot="1">
      <c r="A10" s="142" t="s">
        <v>70</v>
      </c>
      <c r="B10" s="143"/>
      <c r="C10" s="129"/>
      <c r="D10" s="144" t="s">
        <v>71</v>
      </c>
      <c r="F10" s="145" t="s">
        <v>67</v>
      </c>
      <c r="G10" s="146">
        <f>G6+G8</f>
        <v>5000000</v>
      </c>
    </row>
    <row r="11" spans="1:7" ht="15.75" thickBot="1">
      <c r="A11" s="147"/>
      <c r="F11" s="148" t="s">
        <v>68</v>
      </c>
      <c r="G11" s="146">
        <f>G10*1.21</f>
        <v>6050000</v>
      </c>
    </row>
    <row r="12" spans="1:3" ht="15">
      <c r="A12" s="144"/>
      <c r="B12" s="144"/>
      <c r="C12" s="149"/>
    </row>
    <row r="18" ht="15">
      <c r="C18" s="150"/>
    </row>
    <row r="19" spans="1:3" ht="23.25">
      <c r="A19" s="151"/>
      <c r="B19" s="151"/>
      <c r="C19" s="150"/>
    </row>
    <row r="20" ht="23.25">
      <c r="E20" s="152"/>
    </row>
    <row r="21" ht="23.25">
      <c r="E21" s="152"/>
    </row>
    <row r="22" ht="15">
      <c r="C22" s="150"/>
    </row>
    <row r="23" spans="1:3" ht="23.25">
      <c r="A23" s="151"/>
      <c r="B23" s="151"/>
      <c r="C23" s="150"/>
    </row>
  </sheetData>
  <mergeCells count="5">
    <mergeCell ref="A6:A7"/>
    <mergeCell ref="A8:A9"/>
    <mergeCell ref="C8:F8"/>
    <mergeCell ref="C9:F9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Konvičná Marie</cp:lastModifiedBy>
  <cp:lastPrinted>2022-08-25T11:45:08Z</cp:lastPrinted>
  <dcterms:created xsi:type="dcterms:W3CDTF">2018-06-07T09:07:31Z</dcterms:created>
  <dcterms:modified xsi:type="dcterms:W3CDTF">2022-09-09T10:59:45Z</dcterms:modified>
  <cp:category/>
  <cp:version/>
  <cp:contentType/>
  <cp:contentStatus/>
</cp:coreProperties>
</file>