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Hráz poldru" sheetId="2" r:id="rId2"/>
    <sheet name="SO-02 - Sdružený objekt" sheetId="3" r:id="rId3"/>
    <sheet name="SO-03 - Přeložka toku" sheetId="4" r:id="rId4"/>
    <sheet name="SO-04 - Úprava studny" sheetId="5" r:id="rId5"/>
    <sheet name="SO-06 - Kácení" sheetId="6" r:id="rId6"/>
    <sheet name="SO-07 - Výsadby" sheetId="7" r:id="rId7"/>
    <sheet name="VON - Vedlejší a ostatní 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'SO-01 - Hráz poldru'!$C$85:$K$255</definedName>
    <definedName name="_xlnm.Print_Area" localSheetId="1">'SO-01 - Hráz poldru'!$C$4:$J$39,'SO-01 - Hráz poldru'!$C$45:$J$67,'SO-01 - Hráz poldru'!$C$73:$K$255</definedName>
    <definedName name="_xlnm._FilterDatabase" localSheetId="2" hidden="1">'SO-02 - Sdružený objekt'!$C$87:$K$287</definedName>
    <definedName name="_xlnm.Print_Area" localSheetId="2">'SO-02 - Sdružený objekt'!$C$4:$J$39,'SO-02 - Sdružený objekt'!$C$45:$J$69,'SO-02 - Sdružený objekt'!$C$75:$K$287</definedName>
    <definedName name="_xlnm._FilterDatabase" localSheetId="3" hidden="1">'SO-03 - Přeložka toku'!$C$85:$K$222</definedName>
    <definedName name="_xlnm.Print_Area" localSheetId="3">'SO-03 - Přeložka toku'!$C$4:$J$39,'SO-03 - Přeložka toku'!$C$45:$J$67,'SO-03 - Přeložka toku'!$C$73:$K$222</definedName>
    <definedName name="_xlnm._FilterDatabase" localSheetId="4" hidden="1">'SO-04 - Úprava studny'!$C$86:$K$322</definedName>
    <definedName name="_xlnm.Print_Area" localSheetId="4">'SO-04 - Úprava studny'!$C$4:$J$39,'SO-04 - Úprava studny'!$C$45:$J$68,'SO-04 - Úprava studny'!$C$74:$K$322</definedName>
    <definedName name="_xlnm._FilterDatabase" localSheetId="5" hidden="1">'SO-06 - Kácení'!$C$80:$K$214</definedName>
    <definedName name="_xlnm.Print_Area" localSheetId="5">'SO-06 - Kácení'!$C$4:$J$39,'SO-06 - Kácení'!$C$45:$J$62,'SO-06 - Kácení'!$C$68:$K$214</definedName>
    <definedName name="_xlnm._FilterDatabase" localSheetId="6" hidden="1">'SO-07 - Výsadby'!$C$81:$K$156</definedName>
    <definedName name="_xlnm.Print_Area" localSheetId="6">'SO-07 - Výsadby'!$C$4:$J$39,'SO-07 - Výsadby'!$C$45:$J$63,'SO-07 - Výsadby'!$C$69:$K$156</definedName>
    <definedName name="_xlnm._FilterDatabase" localSheetId="7" hidden="1">'VON - Vedlejší a ostatní ...'!$C$81:$K$114</definedName>
    <definedName name="_xlnm.Print_Area" localSheetId="7">'VON - Vedlejší a ostatní ...'!$C$4:$J$39,'VON - Vedlejší a ostatní ...'!$C$45:$J$63,'VON - Vedlejší a ostatní ...'!$C$69:$K$114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Hráz poldru'!$85:$85</definedName>
    <definedName name="_xlnm.Print_Titles" localSheetId="2">'SO-02 - Sdružený objekt'!$87:$87</definedName>
    <definedName name="_xlnm.Print_Titles" localSheetId="3">'SO-03 - Přeložka toku'!$85:$85</definedName>
    <definedName name="_xlnm.Print_Titles" localSheetId="4">'SO-04 - Úprava studny'!$86:$86</definedName>
    <definedName name="_xlnm.Print_Titles" localSheetId="5">'SO-06 - Kácení'!$80:$80</definedName>
    <definedName name="_xlnm.Print_Titles" localSheetId="6">'SO-07 - Výsadby'!$81:$81</definedName>
    <definedName name="_xlnm.Print_Titles" localSheetId="7">'VON - Vedlejší a ostatní ...'!$81:$81</definedName>
  </definedNames>
  <calcPr fullCalcOnLoad="1"/>
</workbook>
</file>

<file path=xl/sharedStrings.xml><?xml version="1.0" encoding="utf-8"?>
<sst xmlns="http://schemas.openxmlformats.org/spreadsheetml/2006/main" count="9287" uniqueCount="1617">
  <si>
    <t>Export Komplet</t>
  </si>
  <si>
    <t>VZ</t>
  </si>
  <si>
    <t>2.0</t>
  </si>
  <si>
    <t>ZAMOK</t>
  </si>
  <si>
    <t>False</t>
  </si>
  <si>
    <t>{d296fa50-68b5-444a-a183-710bc47d343b}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</si>
  <si>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</si>
  <si>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</si>
  <si>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</si>
  <si>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</si>
  <si>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</si>
  <si>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</si>
  <si>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</si>
  <si>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</si>
  <si>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</si>
  <si>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</si>
  <si>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</si>
  <si>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Poldr Cihelna v k.ú. Močovice</t>
  </si>
  <si>
    <t>KSO:</t>
  </si>
  <si>
    <t/>
  </si>
  <si>
    <t>CC-CZ:</t>
  </si>
  <si>
    <t>Místo:</t>
  </si>
  <si>
    <t xml:space="preserve"> </t>
  </si>
  <si>
    <t>Datum:</t>
  </si>
  <si>
    <t>16. 6. 2022</t>
  </si>
  <si>
    <t>Zadavatel:</t>
  </si>
  <si>
    <t>IČ:</t>
  </si>
  <si>
    <t>ČR-SPÚ, Pobočka Kutná Hora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</si>
  <si>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</si>
  <si>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</si>
  <si>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</si>
  <si>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</si>
  <si>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</si>
  <si>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</si>
  <si>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</si>
  <si>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</si>
  <si>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</si>
  <si>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</si>
  <si>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</si>
  <si>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</si>
  <si>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</si>
  <si>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</si>
  <si>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</si>
  <si>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</si>
  <si>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</si>
  <si>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</si>
  <si>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</si>
  <si>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</si>
  <si>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</si>
  <si>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</si>
  <si>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</si>
  <si>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</si>
  <si>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</si>
  <si>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</si>
  <si>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</si>
  <si>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</si>
  <si>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</si>
  <si>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</si>
  <si>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</si>
  <si>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</si>
  <si>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</si>
  <si>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</si>
  <si>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</si>
  <si>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</si>
  <si>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</si>
  <si>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</si>
  <si>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</si>
  <si>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</si>
  <si>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</si>
  <si>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</si>
  <si>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</si>
  <si>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</si>
  <si>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</si>
  <si>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</si>
  <si>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</si>
  <si>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</si>
  <si>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</si>
  <si>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Hráz poldru</t>
  </si>
  <si>
    <t>STA</t>
  </si>
  <si>
    <t>1</t>
  </si>
  <si>
    <t>{c391f62f-fdf3-4255-a27b-399d94df746c}</t>
  </si>
  <si>
    <t>832 1</t>
  </si>
  <si>
    <t>2</t>
  </si>
  <si>
    <t>SO-02</t>
  </si>
  <si>
    <t>Sdružený objekt</t>
  </si>
  <si>
    <t>{63fda14a-1738-43d9-aa11-13a7a1ba36b8}</t>
  </si>
  <si>
    <t>832 3</t>
  </si>
  <si>
    <t>SO-03</t>
  </si>
  <si>
    <t>Přeložka toku</t>
  </si>
  <si>
    <t>{61fcece9-ea95-4d59-bedc-2a09989a86a3}</t>
  </si>
  <si>
    <t>833 2</t>
  </si>
  <si>
    <t>SO-04</t>
  </si>
  <si>
    <t>Úprava studny</t>
  </si>
  <si>
    <t>{abcaee98-3072-4db3-bfa9-37fede6c8f35}</t>
  </si>
  <si>
    <t>825 7</t>
  </si>
  <si>
    <t>SO-06</t>
  </si>
  <si>
    <t>Kácení</t>
  </si>
  <si>
    <t>{f3615c6e-04ba-472b-b1fd-45bc3314a4f0}</t>
  </si>
  <si>
    <t>SO-07</t>
  </si>
  <si>
    <t>Výsadby</t>
  </si>
  <si>
    <t>{3da67e08-ef5b-4036-80d7-fca0317a54d1}</t>
  </si>
  <si>
    <t>823 2</t>
  </si>
  <si>
    <t>VON</t>
  </si>
  <si>
    <t>Vedlejší a ostatní náklady</t>
  </si>
  <si>
    <t>{08be5c2b-024a-4426-af99-75160330b691}</t>
  </si>
  <si>
    <t>KRYCÍ LIST SOUPISU PRACÍ</t>
  </si>
  <si>
    <t>Objekt:</t>
  </si>
  <si>
    <t>SO-01 - Hráz poldru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</si>
  <si>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</si>
  <si>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</si>
  <si>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</si>
  <si>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</si>
  <si>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</si>
  <si>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</si>
  <si>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</si>
  <si>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</si>
  <si>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</si>
  <si>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</si>
  <si>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</si>
  <si>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</si>
  <si>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</si>
  <si>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</si>
  <si>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</si>
  <si>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</si>
  <si>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</si>
  <si>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</si>
  <si>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</si>
  <si>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</si>
  <si>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</si>
  <si>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</si>
  <si>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</si>
  <si>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</si>
  <si>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</si>
  <si>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</si>
  <si>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</si>
  <si>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</si>
  <si>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</si>
  <si>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119001401</t>
  </si>
  <si>
    <t>Dočasné zajištění potrubí ocelového nebo litinového DN do 200 mm</t>
  </si>
  <si>
    <t>m</t>
  </si>
  <si>
    <t>CS ÚRS 2022 01</t>
  </si>
  <si>
    <t>4</t>
  </si>
  <si>
    <t>1395850619</t>
  </si>
  <si>
    <t>PP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</si>
  <si>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</si>
  <si>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Online PSC</t>
  </si>
  <si>
    <t>https://podminky.urs.cz/item/CS_URS_2022_01/119001401</t>
  </si>
  <si>
    <t>VV</t>
  </si>
  <si>
    <t>"vodovod - viz. Tabulka kubatur D.1.2.5." 28,0</t>
  </si>
  <si>
    <t>119001421</t>
  </si>
  <si>
    <t>Dočasné zajištění kabelů a kabelových tratí ze 3 volně ložených kabelů</t>
  </si>
  <si>
    <t>-1218502660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</si>
  <si>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</si>
  <si>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https://podminky.urs.cz/item/CS_URS_2022_01/119001421</t>
  </si>
  <si>
    <t>"el. kabel - viz. Tabulka kubatur D.1.2.5." 28,0</t>
  </si>
  <si>
    <t>3</t>
  </si>
  <si>
    <t>121151123</t>
  </si>
  <si>
    <t>Sejmutí ornice plochy přes 500 m2 tl vrstvy do 200 mm strojně</t>
  </si>
  <si>
    <t>m2</t>
  </si>
  <si>
    <t>961589570</t>
  </si>
  <si>
    <t>Sejmutí ornice strojně při souvislé ploše přes 500 m2, tl. vrstvy do 200 mm</t>
  </si>
  <si>
    <t>https://podminky.urs.cz/item/CS_URS_2022_01/121151123</t>
  </si>
  <si>
    <t>"viz. Tabulka kubatur D.1.2.5." 331,0/0,2</t>
  </si>
  <si>
    <t>122252204</t>
  </si>
  <si>
    <t>Odkopávky a prokopávky nezapažené pro silnice a dálnice v hornině třídy těžitelnosti I objem do 500 m3 strojně</t>
  </si>
  <si>
    <t>m3</t>
  </si>
  <si>
    <t>-742222679</t>
  </si>
  <si>
    <t>Odkopávky a prokopávky nezapažené pro silnice a dálnice strojně v hornině třídy těžitelnosti I přes 100 do 500 m3</t>
  </si>
  <si>
    <t>https://podminky.urs.cz/item/CS_URS_2022_01/122252204</t>
  </si>
  <si>
    <t>"obslužná komunikace mimo hráz - viz. D.1.2.5." 136,0</t>
  </si>
  <si>
    <t>5</t>
  </si>
  <si>
    <t>131251106</t>
  </si>
  <si>
    <t>Hloubení jam nezapažených v hornině třídy těžitelnosti I skupiny 3 objem do 5000 m3 strojně</t>
  </si>
  <si>
    <t>1408572612</t>
  </si>
  <si>
    <t>Hloubení nezapažených jam a zářezů strojně s urovnáním dna do předepsaného profilu a spádu v hornině třídy těžitelnosti I skupiny 3 přes 1 000 do 5 000 m3</t>
  </si>
  <si>
    <t>https://podminky.urs.cz/item/CS_URS_2022_01/131251106</t>
  </si>
  <si>
    <t>"viz. Tabulka kubatur D.1.2.5." 2602,0</t>
  </si>
  <si>
    <t>6</t>
  </si>
  <si>
    <t>139001101</t>
  </si>
  <si>
    <t>Příplatek za ztížení vykopávky v blízkosti podzemního vedení</t>
  </si>
  <si>
    <t>-237927035</t>
  </si>
  <si>
    <t>Příplatek k cenám hloubených vykopávek za ztížení vykopávky v blízkosti podzemního vedení nebo výbušnin pro jakoukoliv třídu horniny</t>
  </si>
  <si>
    <t>https://podminky.urs.cz/item/CS_URS_2022_01/139001101</t>
  </si>
  <si>
    <t>"vodovod - viz. Tabulka kubatur D.1.2.5." 28,0*1,2*1,2</t>
  </si>
  <si>
    <t>"el. kabel - viz. Tabulka kubatur D.1.2.5." 28,0*1,2*1,2</t>
  </si>
  <si>
    <t>7</t>
  </si>
  <si>
    <t>162351103</t>
  </si>
  <si>
    <t>Vodorovné přemístění přes 50 do 500 m výkopku/sypaniny z horniny třídy těžitelnosti I skupiny 1 až 3</t>
  </si>
  <si>
    <t>-246437323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</si>
  <si>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</si>
  <si>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</si>
  <si>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"ornice na mezideponii " 2*1655,0*0,2</t>
  </si>
  <si>
    <t>"ornice z mezideponie na ohumusování (vč. 181 m3 přebytku z SO-03)" 1655,0*0,2+181,0</t>
  </si>
  <si>
    <t>"zemina z výkopu na mezideponii a zpět na násyp" 2*(136,0+2602,0)</t>
  </si>
  <si>
    <t>8</t>
  </si>
  <si>
    <t>162751117</t>
  </si>
  <si>
    <t>Vodorovné přemístění přes 9 000 do 10000 m výkopku/sypaniny z horniny třídy těžitelnosti I skupiny 1 až 3</t>
  </si>
  <si>
    <t>-977005827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</si>
  <si>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</si>
  <si>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</si>
  <si>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P</t>
  </si>
  <si>
    <t>Poznámka k položce:
přebytek ornice v SO-03 = 181 m3</t>
  </si>
  <si>
    <t>"dovoz chybějící ornice na ohumusování" ((850,0+110,0)*0,05+(335,0+2258,0)*0,2)-(1655,0*0,2+181,0)</t>
  </si>
  <si>
    <t>"dovoz chybějící zeminy" 8009,0-(136,0+2602,0)</t>
  </si>
  <si>
    <t>9</t>
  </si>
  <si>
    <t>162751119</t>
  </si>
  <si>
    <t>Příplatek k vodorovnému přemístění výkopku/sypaniny z horniny třídy těžitelnosti I skupiny 1 až 3 ZKD 1000 m přes 10000 m</t>
  </si>
  <si>
    <t>2032402763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</si>
  <si>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</si>
  <si>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</si>
  <si>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"chybějící ornice na ohumusování" 10*54,6</t>
  </si>
  <si>
    <t>"dovoz chybějící zeminy" 10*5271,0</t>
  </si>
  <si>
    <t>10</t>
  </si>
  <si>
    <t>167151111</t>
  </si>
  <si>
    <t>Nakládání výkopku z hornin třídy těžitelnosti I skupiny 1 až 3 přes 100 m3</t>
  </si>
  <si>
    <t>1541913224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</si>
  <si>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</si>
  <si>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</si>
  <si>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>"chybějící ornice na ohumusování" ((850,0+110,0)*0,05+(335,0+2258,0)*0,2)-(1655,0*0,2+181,0)</t>
  </si>
  <si>
    <t>"zemina z mezideponie na násyp" 136,0+2602,0</t>
  </si>
  <si>
    <t>11</t>
  </si>
  <si>
    <t>M</t>
  </si>
  <si>
    <t>58399002-R</t>
  </si>
  <si>
    <t>Nákup ornice</t>
  </si>
  <si>
    <t>2114106438</t>
  </si>
  <si>
    <t>"dovoz chybějící ornice na ohumusování" 54,6</t>
  </si>
  <si>
    <t>12</t>
  </si>
  <si>
    <t>58399003-R</t>
  </si>
  <si>
    <t>Nákup zeminy</t>
  </si>
  <si>
    <t>-495324911</t>
  </si>
  <si>
    <t>"dovoz chybějící zeminy" 5271,0</t>
  </si>
  <si>
    <t>13</t>
  </si>
  <si>
    <t>171103202</t>
  </si>
  <si>
    <t>Uložení sypanin z horniny třídy těžitelnosti I a II skupiny 1 až 4 do hrází nádrží se zhutněním 100 % PS C s příměsí jílu přes 20 do 50 %</t>
  </si>
  <si>
    <t>1483695694</t>
  </si>
  <si>
    <t>Uložení netříděných sypanin do zemních hrází z hornin třídy těžitelnosti I a II, skupiny 1 až 4 pro jakoukoliv šířku koruny přehradních a jiných vodních nádrží se zhutněním do 100 % PS - koef. C s příměsí jílové hlíny přes 20 do 50 % objemu</t>
  </si>
  <si>
    <t>https://podminky.urs.cz/item/CS_URS_2022_01/171103202</t>
  </si>
  <si>
    <t>"viz. Tabulka kubatur D.1.2.5." 8009,0</t>
  </si>
  <si>
    <t>14</t>
  </si>
  <si>
    <t>171109001-R</t>
  </si>
  <si>
    <t>Třídění zemin</t>
  </si>
  <si>
    <t>-707626155</t>
  </si>
  <si>
    <t>"zemina na hráz" 8009,0</t>
  </si>
  <si>
    <t>181351103</t>
  </si>
  <si>
    <t>Rozprostření ornice tl vrstvy do 200 mm pl přes 100 do 500 m2 v rovině nebo ve svahu do 1:5 strojně</t>
  </si>
  <si>
    <t>964016723</t>
  </si>
  <si>
    <t>Rozprostření a urovnání ornice v rovině nebo ve svahu sklonu do 1:5 strojně při souvislé ploše přes 100 do 500 m2, tl. vrstvy do 200 mm</t>
  </si>
  <si>
    <t>https://podminky.urs.cz/item/CS_URS_2022_01/181351103</t>
  </si>
  <si>
    <t>"viz. Tabulka kubatur D.1.2.5." 735,0</t>
  </si>
  <si>
    <t>"odpočet zatravňovací vrstvy tl. 50 mm (v hrázi)" -100,0*4,0</t>
  </si>
  <si>
    <t>16</t>
  </si>
  <si>
    <t>181351113</t>
  </si>
  <si>
    <t>Rozprostření ornice tl vrstvy do 200 mm pl přes 500 m2 v rovině nebo ve svahu do 1:5 strojně</t>
  </si>
  <si>
    <t>-1209728797</t>
  </si>
  <si>
    <t>Rozprostření a urovnání ornice v rovině nebo ve svahu sklonu do 1:5 strojně při souvislé ploše přes 500 m2, tl. vrstvy do 200 mm</t>
  </si>
  <si>
    <t>https://podminky.urs.cz/item/CS_URS_2022_01/181351113</t>
  </si>
  <si>
    <t>Poznámka k položce:
Zatravňovací vrstva dle ŠD (Tabulka kubatur D.1.2.5.):   240 m3:0,25 m=960,0 m2
- z toho je 4,0x100,0+450,0=850 m2 v rovině a 960,0-850,0=110 m2 ve svahu</t>
  </si>
  <si>
    <t>"zatravňovací vrstva tl. 50 mm (koruna hráze+sjezdy+obratiště) - viz. vzorový řez D.1.2.4. + Tabulka kubatur D.1.2.5." 100,0*4,0+450,0</t>
  </si>
  <si>
    <t>17</t>
  </si>
  <si>
    <t>181411121</t>
  </si>
  <si>
    <t>Založení lučního trávníku výsevem pl do 1000 m2 v rovině a ve svahu do 1:5</t>
  </si>
  <si>
    <t>-1791646477</t>
  </si>
  <si>
    <t>Založení trávníku na půdě předem připravené plochy do 1000 m2 výsevem včetně utažení lučního v rovině nebo na svahu do 1:5</t>
  </si>
  <si>
    <t>https://podminky.urs.cz/item/CS_URS_2022_01/181411121</t>
  </si>
  <si>
    <t>"viz. Tabulka kubatur D.1.2.5. (vč. zatravňovací vrstvy) " 735,0</t>
  </si>
  <si>
    <t>"mimo hráz - viz. D.1.2.5." 450,0</t>
  </si>
  <si>
    <t>18</t>
  </si>
  <si>
    <t>00572410</t>
  </si>
  <si>
    <t>osivo směs travní parková</t>
  </si>
  <si>
    <t>kg</t>
  </si>
  <si>
    <t>-441499610</t>
  </si>
  <si>
    <t>Poznámka k položce:
Na zatravňovací vrstvu je nutné použít travní směs letištního nebo parkového charakteru odolávající vysokému zatížení (0,025 kg/m2, ztratné 3%).</t>
  </si>
  <si>
    <t>(850,0+110,0)*0,025*1,03</t>
  </si>
  <si>
    <t>19</t>
  </si>
  <si>
    <t>00572472</t>
  </si>
  <si>
    <t>osivo směs travní krajinná-rovinná</t>
  </si>
  <si>
    <t>-296976862</t>
  </si>
  <si>
    <t>1185,0*0,02*1,03</t>
  </si>
  <si>
    <t>20</t>
  </si>
  <si>
    <t>181451122</t>
  </si>
  <si>
    <t>Založení lučního trávníku výsevem pl přes 1000 m2 ve svahu přes 1:5 do 1:2</t>
  </si>
  <si>
    <t>-609649868</t>
  </si>
  <si>
    <t>Založení trávníku na půdě předem připravené plochy přes 1000 m2 výsevem včetně utažení lučního na svahu přes 1:5 do 1:2</t>
  </si>
  <si>
    <t>https://podminky.urs.cz/item/CS_URS_2022_01/181451122</t>
  </si>
  <si>
    <t>"viz. Tabulka kubatur D.1.2.5. (vč. zatravňovací vrstvy) " 2368,0</t>
  </si>
  <si>
    <t>00572474</t>
  </si>
  <si>
    <t>osivo směs travní krajinná-svahová</t>
  </si>
  <si>
    <t>432210185</t>
  </si>
  <si>
    <t>2368,0*0,02*1,03</t>
  </si>
  <si>
    <t>22</t>
  </si>
  <si>
    <t>181951112</t>
  </si>
  <si>
    <t>Úprava pláně v hornině třídy těžitelnosti I skupiny 1 až 3 se zhutněním strojně</t>
  </si>
  <si>
    <t>-1923150717</t>
  </si>
  <si>
    <t>Úprava pláně vyrovnáním výškových rozdílů strojně v hornině třídy těžitelnosti I, skupiny 1 až 3 se zhutněním</t>
  </si>
  <si>
    <t>https://podminky.urs.cz/item/CS_URS_2022_01/181951112</t>
  </si>
  <si>
    <t>23</t>
  </si>
  <si>
    <t>182251101</t>
  </si>
  <si>
    <t>Svahování násypů strojně</t>
  </si>
  <si>
    <t>-862404224</t>
  </si>
  <si>
    <t>Svahování trvalých svahů do projektovaných profilů strojně s potřebným přemístěním výkopku při svahování násypů v jakékoliv hornině</t>
  </si>
  <si>
    <t>https://podminky.urs.cz/item/CS_URS_2022_01/182251101</t>
  </si>
  <si>
    <t>"viz. Tabulka kubatur D.1.2.5." 2368,0</t>
  </si>
  <si>
    <t>24</t>
  </si>
  <si>
    <t>182351123</t>
  </si>
  <si>
    <t>Rozprostření ornice pl přes 100 do 500 m2 ve svahu přes 1:5 tl vrstvy do 200 mm strojně</t>
  </si>
  <si>
    <t>-2144292989</t>
  </si>
  <si>
    <t>Rozprostření a urovnání ornice ve svahu sklonu přes 1:5 strojně při souvislé ploše přes 100 do 500 m2, tl. vrstvy do 200 mm</t>
  </si>
  <si>
    <t>https://podminky.urs.cz/item/CS_URS_2022_01/182351123</t>
  </si>
  <si>
    <t>"zatravňovací vrstva tl. 50 mm (sjezd) - viz. D.1.2.4.+D.1.2.5." 960,0-850,0</t>
  </si>
  <si>
    <t>25</t>
  </si>
  <si>
    <t>182351133</t>
  </si>
  <si>
    <t>Rozprostření ornice pl přes 500 m2 ve svahu nad 1:5 tl vrstvy do 200 mm strojně</t>
  </si>
  <si>
    <t>256386768</t>
  </si>
  <si>
    <t>Rozprostření a urovnání ornice ve svahu sklonu přes 1:5 strojně při souvislé ploše přes 500 m2, tl. vrstvy do 200 mm</t>
  </si>
  <si>
    <t>https://podminky.urs.cz/item/CS_URS_2022_01/182351133</t>
  </si>
  <si>
    <t>"odpočet zatravňovací vrstvy tl. 50 mm (sjezd)" -110,0</t>
  </si>
  <si>
    <t>26</t>
  </si>
  <si>
    <t>183403161</t>
  </si>
  <si>
    <t>Obdělání půdy válením v rovině a svahu do 1:5</t>
  </si>
  <si>
    <t>2134761509</t>
  </si>
  <si>
    <t>Obdělání půdy válením v rovině nebo na svahu do 1:5</t>
  </si>
  <si>
    <t>https://podminky.urs.cz/item/CS_URS_2022_01/183403161</t>
  </si>
  <si>
    <t>"zatravňovací vrstva - viz. vzorový řez D.1.2.4." 960,0*2</t>
  </si>
  <si>
    <t>Komunikace pozemní</t>
  </si>
  <si>
    <t>27</t>
  </si>
  <si>
    <t>564871111</t>
  </si>
  <si>
    <t>Podklad ze štěrkodrtě ŠD plochy přes 100 m2 tl 250 mm</t>
  </si>
  <si>
    <t>-216748457</t>
  </si>
  <si>
    <t>Podklad ze štěrkodrti ŠD s rozprostřením a zhutněním plochy přes 100 m2, po zhutnění tl. 250 mm</t>
  </si>
  <si>
    <t>https://podminky.urs.cz/item/CS_URS_2022_01/564871111</t>
  </si>
  <si>
    <t>"koruna hráze + sjezdy+obratiště - viz. vzorový řez D.1.2.4. + Tabulka kubatur D.1.2.5." 240,0/0,25</t>
  </si>
  <si>
    <t>Trubní vedení</t>
  </si>
  <si>
    <t>28</t>
  </si>
  <si>
    <t>877241101</t>
  </si>
  <si>
    <t>Montáž elektrospojek na vodovodním potrubí z PE trub d 90</t>
  </si>
  <si>
    <t>kus</t>
  </si>
  <si>
    <t>1400531381</t>
  </si>
  <si>
    <t>Montáž tvarovek na vodovodním plastovém potrubí z polyetylenu PE 100 elektrotvarovek SDR 11/PN16 spojek, oblouků nebo redukcí d 90</t>
  </si>
  <si>
    <t>https://podminky.urs.cz/item/CS_URS_2022_01/877241101</t>
  </si>
  <si>
    <t>"vodovod - viz. Tabulka kubatur D.1.2.5." 1,0</t>
  </si>
  <si>
    <t>29</t>
  </si>
  <si>
    <t>28615974</t>
  </si>
  <si>
    <t>elektrospojka SDR11 PE 100 PN16 D 90mm</t>
  </si>
  <si>
    <t>-2048641132</t>
  </si>
  <si>
    <t>30</t>
  </si>
  <si>
    <t>899999003-R</t>
  </si>
  <si>
    <t xml:space="preserve">M+D dělené kabelové chráničky HDPE D 110 </t>
  </si>
  <si>
    <t>-209963981</t>
  </si>
  <si>
    <t>31</t>
  </si>
  <si>
    <t>899999022-R</t>
  </si>
  <si>
    <t xml:space="preserve">M+D Půlené chráničky dvouplášťové PP D 160 </t>
  </si>
  <si>
    <t>-939473072</t>
  </si>
  <si>
    <t>Ostatní konstrukce a práce, bourání</t>
  </si>
  <si>
    <t>32</t>
  </si>
  <si>
    <t>936990002-R</t>
  </si>
  <si>
    <t>Nivelační značka zarážená vč. zaměření</t>
  </si>
  <si>
    <t>ks</t>
  </si>
  <si>
    <t>248744640</t>
  </si>
  <si>
    <t>"viz. situace C.2." 2,0</t>
  </si>
  <si>
    <t>33</t>
  </si>
  <si>
    <t>961055111</t>
  </si>
  <si>
    <t>Bourání základů ze ŽB</t>
  </si>
  <si>
    <t>-2145713389</t>
  </si>
  <si>
    <t>Bourání základů z betonu železového</t>
  </si>
  <si>
    <t>https://podminky.urs.cz/item/CS_URS_2022_01/961055111</t>
  </si>
  <si>
    <t>"stavidlo + práh, základy zděného obj., podzemní vodojem, suchý vrt (skruž), práh - viz. B.1.6." 90,0</t>
  </si>
  <si>
    <t>"odpočet propustku (SO-03)" -1,0</t>
  </si>
  <si>
    <t>"odpočet zděného obj." -24,5</t>
  </si>
  <si>
    <t>34</t>
  </si>
  <si>
    <t>962032241</t>
  </si>
  <si>
    <t>Bourání zdiva z cihel pálených nebo vápenopískových na MC přes 1 m3</t>
  </si>
  <si>
    <t>-2011053304</t>
  </si>
  <si>
    <t>Bourání zdiva nadzákladového z cihel nebo tvárnic z cihel pálených nebo vápenopískových, na maltu cementovou, objemu přes 1 m3</t>
  </si>
  <si>
    <t>https://podminky.urs.cz/item/CS_URS_2022_01/962032241</t>
  </si>
  <si>
    <t>"zděný objekt - viz. D.1.2.5." 24,5</t>
  </si>
  <si>
    <t>997</t>
  </si>
  <si>
    <t>Přesun sutě</t>
  </si>
  <si>
    <t>35</t>
  </si>
  <si>
    <t>997013501</t>
  </si>
  <si>
    <t>Odvoz suti a vybouraných hmot na skládku nebo meziskládku do 1 km se složením</t>
  </si>
  <si>
    <t>t</t>
  </si>
  <si>
    <t>1536952052</t>
  </si>
  <si>
    <t>Odvoz suti a vybouraných hmot na skládku nebo meziskládku se složením, na vzdálenost do 1 km</t>
  </si>
  <si>
    <t>https://podminky.urs.cz/item/CS_URS_2022_01/997013501</t>
  </si>
  <si>
    <t>"suť" 202,575</t>
  </si>
  <si>
    <t>36</t>
  </si>
  <si>
    <t>997013509</t>
  </si>
  <si>
    <t>Příplatek k odvozu suti a vybouraných hmot na skládku ZKD 1 km přes 1 km</t>
  </si>
  <si>
    <t>-250780435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</si>
  <si>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</si>
  <si>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</si>
  <si>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4*202,575</t>
  </si>
  <si>
    <t>37</t>
  </si>
  <si>
    <t>997013602</t>
  </si>
  <si>
    <t>Poplatek za uložení na skládce (skládkovné) stavebního odpadu železobetonového kód odpadu 17 01 01</t>
  </si>
  <si>
    <t>848243956</t>
  </si>
  <si>
    <t>Poplatek za uložení stavebního odpadu na skládce (skládkovné) z armovaného betonu zatříděného do Katalogu odpadů pod kódem 17 01 01</t>
  </si>
  <si>
    <t>https://podminky.urs.cz/item/CS_URS_2022_01/997013602</t>
  </si>
  <si>
    <t>"ŽB suť" 154,8</t>
  </si>
  <si>
    <t>38</t>
  </si>
  <si>
    <t>997013631</t>
  </si>
  <si>
    <t>Poplatek za uložení na skládce (skládkovné) stavebního odpadu směsného kód odpadu 17 09 04</t>
  </si>
  <si>
    <t>2127561878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</si>
  <si>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</si>
  <si>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</si>
  <si>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"zděný objekt - viz. D.1.2.5." 47,775</t>
  </si>
  <si>
    <t>998</t>
  </si>
  <si>
    <t>Přesun hmot</t>
  </si>
  <si>
    <t>39</t>
  </si>
  <si>
    <t>998324011</t>
  </si>
  <si>
    <t>Přesun hmot pro objekty související se sypanými hrázemi a vodní elektrárny</t>
  </si>
  <si>
    <t>1846075824</t>
  </si>
  <si>
    <t>Přesun hmot pro objekty budované v souvislosti se sypanými hrázemi a vodní elektrárny dopravní vzdálenost do 500 m</t>
  </si>
  <si>
    <t>https://podminky.urs.cz/item/CS_URS_2022_01/998324011</t>
  </si>
  <si>
    <t>SO-02 - Sdružený objekt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</si>
  <si>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</si>
  <si>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</si>
  <si>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</si>
  <si>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</si>
  <si>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767 - Konstrukce zámečnické</t>
  </si>
  <si>
    <t>115001106</t>
  </si>
  <si>
    <t>Převedení vody potrubím DN přes 600 do 900</t>
  </si>
  <si>
    <t>565993116</t>
  </si>
  <si>
    <t>Převedení vody potrubím průměru DN přes 600 do 900</t>
  </si>
  <si>
    <t>https://podminky.urs.cz/item/CS_URS_2022_01/115001106</t>
  </si>
  <si>
    <t>"DN 800 - viz. situace D.1.2.6." 84,0</t>
  </si>
  <si>
    <t>115101201</t>
  </si>
  <si>
    <t>Čerpání vody na dopravní výšku do 10 m průměrný přítok do 500 l/min</t>
  </si>
  <si>
    <t>hod</t>
  </si>
  <si>
    <t>3108259</t>
  </si>
  <si>
    <t>Čerpání vody na dopravní výšku do 10 m s uvažovaným průměrným přítokem do 500 l/min</t>
  </si>
  <si>
    <t>https://podminky.urs.cz/item/CS_URS_2022_01/115101201</t>
  </si>
  <si>
    <t>122251103</t>
  </si>
  <si>
    <t>Odkopávky a prokopávky nezapažené v hornině třídy těžitelnosti I skupiny 3 objem do 100 m3 strojně</t>
  </si>
  <si>
    <t>-246297163</t>
  </si>
  <si>
    <t>Odkopávky a prokopávky nezapažené strojně v hornině třídy těžitelnosti I skupiny 3 přes 50 do 100 m3</t>
  </si>
  <si>
    <t>https://podminky.urs.cz/item/CS_URS_2022_01/122251103</t>
  </si>
  <si>
    <t>"zrušení zajímkování " (13+9)*4,25*1,5</t>
  </si>
  <si>
    <t>787631700</t>
  </si>
  <si>
    <t>"sdružený objekt - viz. D.1.2.6.+7." 28,0*11,0*2,3+11,0*11,0*2,2+9,0*11,0*2,3+7,4*12,5*2,5+12,4*4,0*1,6+2,3*11,2*3,0</t>
  </si>
  <si>
    <t>133251101</t>
  </si>
  <si>
    <t>Hloubení šachet nezapažených v hornině třídy těžitelnosti I skupiny 3 objem do 20 m3</t>
  </si>
  <si>
    <t>-738375469</t>
  </si>
  <si>
    <t>Hloubení nezapažených šachet strojně v hornině třídy těžitelnosti I skupiny 3 do 20 m3</t>
  </si>
  <si>
    <t>https://podminky.urs.cz/item/CS_URS_2022_01/133251101</t>
  </si>
  <si>
    <t>"patka pro trubku vodočetné latě - viz. D.1.2.8." 0,8*0,8*1,5</t>
  </si>
  <si>
    <t>431496643</t>
  </si>
  <si>
    <t>"zemina z mezideponie na zajímkování a po zrušení zpět na mezideponii (na hráz)" 2*140,25</t>
  </si>
  <si>
    <t>"zemina z výkopu na mezideponii a zpět na zásyp" 2*1074,3</t>
  </si>
  <si>
    <t>"přebytečná zemina na zásyp koryta SO-03" 516,2</t>
  </si>
  <si>
    <t>"přebytečná zemina na mezideponii" 1590,2+0,96-(1074,3+516,2)</t>
  </si>
  <si>
    <t>503886914</t>
  </si>
  <si>
    <t>"zemina z mezideponie na zajímkování" 140,25</t>
  </si>
  <si>
    <t>"zemina z mezideponie na zásyp" 1074,3</t>
  </si>
  <si>
    <t>171153101</t>
  </si>
  <si>
    <t>Zemní hrázky melioračních kanálů z horniny třídy těžitelnosti I a II skupiny 1 až 4</t>
  </si>
  <si>
    <t>-1680882713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</si>
  <si>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</si>
  <si>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https://podminky.urs.cz/item/CS_URS_2022_01/171153101</t>
  </si>
  <si>
    <t>"zajímkování - viz. situace D.1.2.6. + TZ D.1.2.1." (13+9)*4,25*1,5</t>
  </si>
  <si>
    <t>174151103</t>
  </si>
  <si>
    <t>Zásyp zářezů pro podzemní vedení sypaninou se zhutněním</t>
  </si>
  <si>
    <t>67601582</t>
  </si>
  <si>
    <t>Zásyp sypaninou z jakékoliv horniny strojně s uložením výkopku ve vrstvách se zhutněním zářezů se šikmými stěnami pro podzemní vedení a kolem objektů zřízených v těchto zářezech</t>
  </si>
  <si>
    <t>https://podminky.urs.cz/item/CS_URS_2022_01/174151103</t>
  </si>
  <si>
    <t>"sdružený objekt" 28,0*12,3*4,8+11,0*11,0*2,2+9,0*11,0*2,3+7,4*12,5*2,5+12,4*(0,6*0,6+1,8*0,8)+2,3*11,2*3,0</t>
  </si>
  <si>
    <t>"odpočet vestavěných konstrukcí" -(4,7*10,6*2,3+0,3*1,0*1,0+28,8*6,8*4,8+18,75*7,7*2,2+8,0*0,8*2,5+10,0*0,5*3,0)</t>
  </si>
  <si>
    <t>Zakládání</t>
  </si>
  <si>
    <t>273313511</t>
  </si>
  <si>
    <t>Základové desky z betonu tř. C 12/15</t>
  </si>
  <si>
    <t>1001915879</t>
  </si>
  <si>
    <t>Základy z betonu prostého desky z betonu kamenem neprokládaného tř. C 12/15</t>
  </si>
  <si>
    <t>https://podminky.urs.cz/item/CS_URS_2022_01/273313511</t>
  </si>
  <si>
    <t>Poznámka k položce:
C 8/10 X0</t>
  </si>
  <si>
    <t>"sdružený objekt - viz. D.1.2.8." (31,97*8,0+18,75*8,39+8,4*1,2)*0,2+8,39*0,8*0,8+2,0*(0,6*1,0+0,5*0,5)</t>
  </si>
  <si>
    <t>273351121</t>
  </si>
  <si>
    <t>Zřízení bednění základových desek</t>
  </si>
  <si>
    <t>22906257</t>
  </si>
  <si>
    <t>Bednění základů desek zřízení</t>
  </si>
  <si>
    <t>https://podminky.urs.cz/item/CS_URS_2022_01/273351121</t>
  </si>
  <si>
    <t>"sdružený objekt - viz. D.1.2.8." (50,72+0,8*0,8)*2*0,2+(8,4+1,2)*2*0,2+2,0*1,0+0,5*0,5*2</t>
  </si>
  <si>
    <t>273351122</t>
  </si>
  <si>
    <t>Odstranění bednění základových desek</t>
  </si>
  <si>
    <t>-1433868695</t>
  </si>
  <si>
    <t>Bednění základů desek odstranění</t>
  </si>
  <si>
    <t>https://podminky.urs.cz/item/CS_URS_2022_01/273351122</t>
  </si>
  <si>
    <t>275313911</t>
  </si>
  <si>
    <t>Základové patky z betonu tř. C 30/37</t>
  </si>
  <si>
    <t>-1924326660</t>
  </si>
  <si>
    <t>Základy z betonu prostého patky a bloky z betonu kamenem neprokládaného tř. C 30/37</t>
  </si>
  <si>
    <t>https://podminky.urs.cz/item/CS_URS_2022_01/275313911</t>
  </si>
  <si>
    <t>Poznámka k položce:
C 30/37 XA2</t>
  </si>
  <si>
    <t>275353123</t>
  </si>
  <si>
    <t>Bednění kotevních otvorů v základových patkách průřezu přes 0,02 do 0,05 m2 hl přes 1 do 2 m</t>
  </si>
  <si>
    <t>552238586</t>
  </si>
  <si>
    <t>Bednění kotevních otvorů a prostupů v základových konstrukcích v patkách včetně polohového zajištění a odbednění, popř. ztraceného bednění z pletiva apod. průřezu přes 0,02 do 0,05 m2, hl. přes 1,00 do 2,00 m</t>
  </si>
  <si>
    <t>https://podminky.urs.cz/item/CS_URS_2022_01/275353123</t>
  </si>
  <si>
    <t>"patka pro trubku vodočetné latě - viz. D.1.2.8." 1,0</t>
  </si>
  <si>
    <t>Svislé a kompletní konstrukce</t>
  </si>
  <si>
    <t>321321116</t>
  </si>
  <si>
    <t>Konstrukce vodních staveb ze ŽB mrazuvzdorného tř. C 30/37</t>
  </si>
  <si>
    <t>-541390524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</si>
  <si>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</si>
  <si>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https://podminky.urs.cz/item/CS_URS_2022_01/321321116</t>
  </si>
  <si>
    <t xml:space="preserve">Poznámka k položce:
V ceně jsou započteny i náklady na úpravu, opracování a ošetření pracovních spár tlakovou vodou a spojovací vrstvu na pracovních spárách.
C 30/37 XC4, XF3, XA2
</t>
  </si>
  <si>
    <t xml:space="preserve">"sdružený objekt - viz. D.1.2.8." </t>
  </si>
  <si>
    <t>"základ + prahy ve dně" (31,67*7,4+18,75*7,8)*1,68-48,75*1,55*0,15+8*1,4*0,2*0,15</t>
  </si>
  <si>
    <t>"přelivná stěna" 30,7*1,15*5,2*2+5,5*1,2*5,2-1,55*1,5*1,0</t>
  </si>
  <si>
    <t>"žlab v hrázi" (3,0*1,25*5,85+4,0*(1,25*6,0+0,3*0,4)+11,75*1,2*4,1)*2</t>
  </si>
  <si>
    <t>"výtok. čelo" 8,0*0,8*4,45-(4,0*1,8+1,55*0,15)*0,8</t>
  </si>
  <si>
    <t>"práh vývaru" 10,0*0,5*3,95-5,45*0,5*1,45</t>
  </si>
  <si>
    <t>"přejezdová deska" 4,0*5,0*0,4</t>
  </si>
  <si>
    <t>"zavazovací žebra" 2,0*0,5*1,7*2</t>
  </si>
  <si>
    <t>321351010</t>
  </si>
  <si>
    <t>Bednění konstrukcí vodních staveb rovinné - zřízení</t>
  </si>
  <si>
    <t>1984775737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</si>
  <si>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</si>
  <si>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https://podminky.urs.cz/item/CS_URS_2022_01/321351010</t>
  </si>
  <si>
    <t>"základ + prahy ve dně" (31,67+18,75)*1,68+48,75*0,15*2+8*(1,4*2+0,2)*0,15</t>
  </si>
  <si>
    <t>"přelivná stěna" (30,7*4,8*2+5,5*4,8)*2-1,55*1,0*2+1,5*(1,0*2+1,55)</t>
  </si>
  <si>
    <t>"žlab v hrázi" (3,0*5,85+4,0*(6,0+0,4)+11,75*4,1)*2*2</t>
  </si>
  <si>
    <t>"výtok. čelo" (8,0+0,8)*2*4,45-4,0*1,8+0,8*1,95*2</t>
  </si>
  <si>
    <t>"práh vývaru" (10,0+0,5)*2*3,95-5,45*1,45*2</t>
  </si>
  <si>
    <t>"přejezdová deska" 4,0*4,0</t>
  </si>
  <si>
    <t>"zavazovací žebra" (2,0*2+0,5)*1,7*2</t>
  </si>
  <si>
    <t>321352010</t>
  </si>
  <si>
    <t>Bednění konstrukcí vodních staveb rovinné - odstranění</t>
  </si>
  <si>
    <t>-1791301498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</si>
  <si>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</si>
  <si>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https://podminky.urs.cz/item/CS_URS_2022_01/321352010</t>
  </si>
  <si>
    <t>321366111</t>
  </si>
  <si>
    <t>Výztuž železobetonových konstrukcí vodních staveb z oceli 10 505 D do 12 mm</t>
  </si>
  <si>
    <t>1753441096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</si>
  <si>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</si>
  <si>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https://podminky.urs.cz/item/CS_URS_2022_01/321366111</t>
  </si>
  <si>
    <t>"práh - viz. D.1.2.11." (17,6+24,5)*0,001</t>
  </si>
  <si>
    <t>321366112</t>
  </si>
  <si>
    <t>Výztuž železobetonových konstrukcí vodních staveb z oceli 10 505 D do 32 mm</t>
  </si>
  <si>
    <t>125961140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</si>
  <si>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</si>
  <si>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https://podminky.urs.cz/item/CS_URS_2022_01/321366112</t>
  </si>
  <si>
    <t>"vtok - viz. D.1.2.9. (R14+R20)" 40735,0*0,001</t>
  </si>
  <si>
    <t>"výtok - viz. D.1.2.10. (R14+R20)" (6867,2+18915,2)*0,001</t>
  </si>
  <si>
    <t>"deska - viz. D.1.2.13. (R20+R28)" 3103,65*0,001</t>
  </si>
  <si>
    <t>321368211</t>
  </si>
  <si>
    <t>Výztuž železobetonových konstrukcí vodních staveb ze svařovaných sítí</t>
  </si>
  <si>
    <t>1451025740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</si>
  <si>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</si>
  <si>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https://podminky.urs.cz/item/CS_URS_2022_01/321368211</t>
  </si>
  <si>
    <t>"práh - viz. D.1.2.11." 1066,2*0,001</t>
  </si>
  <si>
    <t>"zavazovací žebra" 1,9*(0,4+2,4)*2*2*4,44*0,001</t>
  </si>
  <si>
    <t>338171121</t>
  </si>
  <si>
    <t>Osazování sloupků a vzpěr plotových ocelových v do 2,60 m se zalitím MC</t>
  </si>
  <si>
    <t>606321782</t>
  </si>
  <si>
    <t>Montáž sloupků a vzpěr plotových ocelových trubkových nebo profilovaných výšky do 2,60 m se zalitím cementovou maltou do vynechaných otvorů</t>
  </si>
  <si>
    <t>https://podminky.urs.cz/item/CS_URS_2022_01/338171121</t>
  </si>
  <si>
    <t>Poznámka k položce:
- dl. 4,5 m</t>
  </si>
  <si>
    <t>"sloupek pro vodočetnou lať - viz. D.1.2.8." 1,0</t>
  </si>
  <si>
    <t>55399150-R</t>
  </si>
  <si>
    <t xml:space="preserve">Ocelový sloupek vodočetné latě z uzavřeného profilu 150x150x5 mm dl. 4,5 m vč. plastové zátky, pozinkovaný + 2x nátěr </t>
  </si>
  <si>
    <t>-985750617</t>
  </si>
  <si>
    <t>Poznámka k položce:
Povrchová ochrana je navržena v kombinaci metalizací a nátěrem (celková tl. 160 um):
- metalizace                          40 um
- 2x vrchní nátěr akrylový    60 um
(RAL povrchové vrstvy se uvažuje 6029 - odstín zelené).</t>
  </si>
  <si>
    <t>Vodorovné konstrukce</t>
  </si>
  <si>
    <t>462511270</t>
  </si>
  <si>
    <t>Zához z lomového kamene bez proštěrkování z terénu hmotnost do 200 kg</t>
  </si>
  <si>
    <t>-129908465</t>
  </si>
  <si>
    <t>Zához z lomového kamene neupraveného záhozového bez proštěrkování z terénu, hmotnosti jednotlivých kamenů do 200 kg</t>
  </si>
  <si>
    <t>https://podminky.urs.cz/item/CS_URS_2022_01/462511270</t>
  </si>
  <si>
    <t>"předpolí prahu - viz. D.1.2.8." 2,8*2,75*1,2*2+1,5*6,0*2,5</t>
  </si>
  <si>
    <t>462519002</t>
  </si>
  <si>
    <t>Příplatek za urovnání ploch záhozu z lomového kamene hmotnost do 200 kg</t>
  </si>
  <si>
    <t>-151132077</t>
  </si>
  <si>
    <t>Zához z lomového kamene neupraveného záhozového Příplatek k cenám za urovnání viditelných ploch záhozu z kamene, hmotnosti jednotlivých kamenů do 200 kg</t>
  </si>
  <si>
    <t>https://podminky.urs.cz/item/CS_URS_2022_01/462519002</t>
  </si>
  <si>
    <t>"předpolí prahu - viz. D.1.2.8." 2,8*(2,75*2+5,5)</t>
  </si>
  <si>
    <t>463212111</t>
  </si>
  <si>
    <t>Rovnanina z lomového kamene upraveného s vyklínováním spár úlomky kamene</t>
  </si>
  <si>
    <t>863322043</t>
  </si>
  <si>
    <t>Rovnanina z lomového kamene upraveného, tříděného jakékoliv tloušťky rovnaniny s vyklínováním spár a dutin úlomky kamene</t>
  </si>
  <si>
    <t>https://podminky.urs.cz/item/CS_URS_2022_01/463212111</t>
  </si>
  <si>
    <t>"předpolí vtoku - viz. D.1.2.8." ((3,4+2,4)*2,4+(2,7+2,8)*2,25+2,0*1,7)*1,0</t>
  </si>
  <si>
    <t>"vývar - viz. D.1.2.8." 15,0*10,0*0,8+0,5*0,7*2,6*2</t>
  </si>
  <si>
    <t>931626212</t>
  </si>
  <si>
    <t>Úprava dilatační spáry těžkými asfaltovými pásy</t>
  </si>
  <si>
    <t>-1995453599</t>
  </si>
  <si>
    <t>Úprava dilatační spáry konstrukcí z prostého nebo železového betonu asfaltová úprava těžkými asfaltovými pásy</t>
  </si>
  <si>
    <t>https://podminky.urs.cz/item/CS_URS_2022_01/931626212</t>
  </si>
  <si>
    <t>"sdružený objekt - viz. D.1.2.8. (dvojitý)" (7,4*1,68+2*1,5*5,3)*2</t>
  </si>
  <si>
    <t>931994106</t>
  </si>
  <si>
    <t>Těsnění dilatační spáry betonové konstrukce vnitřním těsnicím pásem</t>
  </si>
  <si>
    <t>986449939</t>
  </si>
  <si>
    <t>Těsnění spáry betonové konstrukce pásy, profily, tmely těsnicím pásem vnitřním, spáry dilatační</t>
  </si>
  <si>
    <t>https://podminky.urs.cz/item/CS_URS_2022_01/931994106</t>
  </si>
  <si>
    <t>"sdružený objekt - viz. D.1.2.8." 5,5+2*7,0</t>
  </si>
  <si>
    <t>936990001R</t>
  </si>
  <si>
    <t>Nivelační značka hřebová vč. zaměření</t>
  </si>
  <si>
    <t>-2029963384</t>
  </si>
  <si>
    <t>"viz. situace C.2." 1,0</t>
  </si>
  <si>
    <t>936501111</t>
  </si>
  <si>
    <t>Limnigrafická lať</t>
  </si>
  <si>
    <t>-167123991</t>
  </si>
  <si>
    <t>Limnigrafická lať osazená v jakémkoliv sklonu</t>
  </si>
  <si>
    <t>https://podminky.urs.cz/item/CS_URS_2022_01/936501111</t>
  </si>
  <si>
    <t>Poznámka k položce:
Vodočetná lať dl. 3,2 m bude upevněna na ocelové trubce dl. 4,5 m.</t>
  </si>
  <si>
    <t>"viz. TZ D.1.2.1.+D.1.2.8." 2,7+2,15+3,2</t>
  </si>
  <si>
    <t>969999001-R</t>
  </si>
  <si>
    <t>M+D ocelové přelivné hrany z trubky  D 813/12,5 vč. nátěru</t>
  </si>
  <si>
    <t>-1832786702</t>
  </si>
  <si>
    <t>M+D ocelové přelivné hrany z trubky D 813/12,5 vč. nátěru</t>
  </si>
  <si>
    <t>Poznámka k položce:
Trubka bude podélně rozříznuta, vyvrtány otvory pro betonáž + zpětné zavaření otvorů.
Nátěr 1x základní antikorozní + 2x vrchní antikorozní email.</t>
  </si>
  <si>
    <t>"viz. detail D.1.2.9." (30,81+2,81)*2</t>
  </si>
  <si>
    <t>1814603891</t>
  </si>
  <si>
    <t>PSV</t>
  </si>
  <si>
    <t>Práce a dodávky PSV</t>
  </si>
  <si>
    <t>767</t>
  </si>
  <si>
    <t>Konstrukce zámečnické</t>
  </si>
  <si>
    <t>767995114</t>
  </si>
  <si>
    <t>Montáž atypických zámečnických konstrukcí hm přes 20 do 50 kg</t>
  </si>
  <si>
    <t>-1264924881</t>
  </si>
  <si>
    <t>Montáž ostatních atypických zámečnických konstrukcí hmotnosti přes 20 do 50 kg</t>
  </si>
  <si>
    <t>https://podminky.urs.cz/item/CS_URS_2022_01/767995114</t>
  </si>
  <si>
    <t>"zábradlí d - viz. D.1.2.14." 25,98*2</t>
  </si>
  <si>
    <t>55399143-R</t>
  </si>
  <si>
    <t>Ocelové zábradlí se svislou výplní v. 1,1 m, dl. 0,58 m pozinkované + 2x nátěr</t>
  </si>
  <si>
    <t>238680128</t>
  </si>
  <si>
    <t>Poznámka k položce:
Povrchová ochrana je navržena v kombinaci metalizací a nátěrem (celková tl. 160 um):
- metalizace                          40 um
- 2x vrchní nátěr akrylový     60 um
(RAL povrchové vrstvy se uvažuje 6029 - odstín zelené).
V dílech zábradlí 1,2 a 3 bude nutné s ohledem na metalizaci uzavřených profilů provést odvětrávací otvory D 8 mm z důvodu odvzdušnění při zinkování.</t>
  </si>
  <si>
    <t>"zábradlí d - viz. D.1.2.14." 2,0</t>
  </si>
  <si>
    <t>767995115</t>
  </si>
  <si>
    <t>Montáž atypických zámečnických konstrukcí hm přes 50 do 100 kg</t>
  </si>
  <si>
    <t>45995639</t>
  </si>
  <si>
    <t>Montáž ostatních atypických zámečnických konstrukcí hmotnosti přes 50 do 100 kg</t>
  </si>
  <si>
    <t>https://podminky.urs.cz/item/CS_URS_2022_01/767995115</t>
  </si>
  <si>
    <t>"vodící drážky česlí - viz. D.1.2.12." 104,5+3,1</t>
  </si>
  <si>
    <t>"zábradlí e - viz. D.1.2.14." 54,06*2</t>
  </si>
  <si>
    <t>55399141-R</t>
  </si>
  <si>
    <t>Vodící drážky česlí svařené z plechu tl. 10 mm žárově pozinkované + 2x nátěr</t>
  </si>
  <si>
    <t>-2082706299</t>
  </si>
  <si>
    <t>Ocelové česle 2,2 x 1,45 m žárově pozinkované + 2x nátěr</t>
  </si>
  <si>
    <t xml:space="preserve">Poznámka k položce:
Povrchová ochrana je navržena v kombinaci metalizací a nátěrem.
</t>
  </si>
  <si>
    <t>13010200</t>
  </si>
  <si>
    <t>tyč ocelová plochá jakost S235JR (11 375) 40x4mm</t>
  </si>
  <si>
    <t>479470272</t>
  </si>
  <si>
    <t>Poznámka k položce:
Hmotnost: 1,26 kg/m</t>
  </si>
  <si>
    <t>"kotvy vodících drážek česlí - viz. D.1.2.12." 3,1*1,08*0,001</t>
  </si>
  <si>
    <t>55399137-R</t>
  </si>
  <si>
    <t>Ocelové zábradlí se svislou výplní v. 1,1 m, dl. 1,65 m pozinkované + 2x nátěr</t>
  </si>
  <si>
    <t>1484959289</t>
  </si>
  <si>
    <t>Poznámka k položce:
Povrchová ochrana je navržena v kombinaci metalizací a nátěrem (celková tl. 160 um):
- metalizace                          40 um
- 2x vrchní nátěr akrylový    60 um
(RAL povrchové vrstvy se uvažuje 6029 - odstín zelené).
V dílech zábradlí 1,2 a 3 bude nutné s ohledem na metalizaci uzavřených profilů provést odvětrávací otvory D 8 mm z důvodu odvzdušnění při zinkování.</t>
  </si>
  <si>
    <t>"zábradlí e - viz. D.1.2.14." 2,0</t>
  </si>
  <si>
    <t>767995116</t>
  </si>
  <si>
    <t>Montáž atypických zámečnických konstrukcí hm přes 100 do 250 kg</t>
  </si>
  <si>
    <t>-1643664502</t>
  </si>
  <si>
    <t>Montáž ostatních atypických zámečnických konstrukcí hmotnosti přes 100 do 250 kg</t>
  </si>
  <si>
    <t>https://podminky.urs.cz/item/CS_URS_2022_01/767995116</t>
  </si>
  <si>
    <t>"česle - viz. D.1.2.12." 26,2+104,4</t>
  </si>
  <si>
    <t>"zábradlí a+c - viz. D.1.2.14." 101,0*(2+8)</t>
  </si>
  <si>
    <t>"zábradlí b - viz. D.1.2.14." 138,98*2</t>
  </si>
  <si>
    <t>55399140-R</t>
  </si>
  <si>
    <t>375857696</t>
  </si>
  <si>
    <t>40</t>
  </si>
  <si>
    <t>55399136-R</t>
  </si>
  <si>
    <t>Ocelové zábradlí se svislou výplní v. 1,1 m, dl. 3,15 m pozinkované + 2x nátěr</t>
  </si>
  <si>
    <t>629839015</t>
  </si>
  <si>
    <t>"zábradlí a+c - viz. D.1.2.14." 2+8</t>
  </si>
  <si>
    <t>41</t>
  </si>
  <si>
    <t>55399142-R</t>
  </si>
  <si>
    <t>Ocelové zábradlí se svislou výplní v. 1,1 m, dl. 4,73 m pozinkované + 2x nátěr</t>
  </si>
  <si>
    <t>-158489591</t>
  </si>
  <si>
    <t>"zábradlí b - viz. D.1.2.14." 2,0</t>
  </si>
  <si>
    <t>42</t>
  </si>
  <si>
    <t>998767101</t>
  </si>
  <si>
    <t>Přesun hmot tonážní pro zámečnické konstrukce v objektech v do 6 m</t>
  </si>
  <si>
    <t>-137781006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</si>
  <si>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</si>
  <si>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</si>
  <si>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SO-03 - Přeložka toku</t>
  </si>
  <si>
    <t>-1756362121</t>
  </si>
  <si>
    <t>Poznámka k položce:
Veškerá ornice bude použita na ohumusování hráze SO-01.</t>
  </si>
  <si>
    <t>"viz. Tabulka kubatur D.1.2.18." 181,0/0,2</t>
  </si>
  <si>
    <t>124253101</t>
  </si>
  <si>
    <t>Vykopávky pro koryta vodotečí v hornině třídy těžitelnosti I skupiny 3 objem do 1000 m3 strojně</t>
  </si>
  <si>
    <t>390507015</t>
  </si>
  <si>
    <t>Vykopávky pro koryta vodotečí strojně v hornině třídy těžitelnosti I skupiny 3 přes 100 do 1 000 m3</t>
  </si>
  <si>
    <t>https://podminky.urs.cz/item/CS_URS_2022_01/124253101</t>
  </si>
  <si>
    <t>"viz. Tabulka kubatur D.1.2.18." 241,0</t>
  </si>
  <si>
    <t>131251100</t>
  </si>
  <si>
    <t>Hloubení jam nezapažených v hornině třídy těžitelnosti I skupiny 3 objem do 20 m3 strojně</t>
  </si>
  <si>
    <t>1950799809</t>
  </si>
  <si>
    <t>Hloubení nezapažených jam a zářezů strojně s urovnáním dna do předepsaného profilu a spádu v hornině třídy těžitelnosti I skupiny 3 do 20 m3</t>
  </si>
  <si>
    <t>https://podminky.urs.cz/item/CS_URS_2022_01/131251100</t>
  </si>
  <si>
    <t>"opevnění zaústění do toku - viz. D.1.2.20." (4,6*4,8+3,6*0,9)*0,4</t>
  </si>
  <si>
    <t>"předpolí TP - viz. D.1.2.19." 1,0*(6,3+5,5)*0,35</t>
  </si>
  <si>
    <t>132251252</t>
  </si>
  <si>
    <t>Hloubení rýh nezapažených š do 2000 mm v hornině třídy těžitelnosti I skupiny 3 objem do 50 m3 strojně</t>
  </si>
  <si>
    <t>570264196</t>
  </si>
  <si>
    <t>Hloubení nezapažených rýh šířky přes 800 do 2 000 mm strojně s urovnáním dna do předepsaného profilu a spádu v hornině třídy těžitelnosti I skupiny 3 přes 20 do 50 m3</t>
  </si>
  <si>
    <t>https://podminky.urs.cz/item/CS_URS_2022_01/132251252</t>
  </si>
  <si>
    <t>"opevnění zaústění do toku (práh A+B) - viz. D.1.2.20." 3,9*1,4*1,0+4,9*1,3*0,6</t>
  </si>
  <si>
    <t>"opevnění zaústění do toku (práh C+D) - viz. D.1.2.20." (5,4+5,2)*0,9*0,6</t>
  </si>
  <si>
    <t>"čela TP - viz. D.1.2.19." 6,0*1,1*(1,3+1,1)</t>
  </si>
  <si>
    <t>"trubka TP - viz. D.1.2.19." 7,5*1,6*0,4</t>
  </si>
  <si>
    <t>162251101</t>
  </si>
  <si>
    <t>Vodorovné přemístění do 20 m výkopku/sypaniny z horniny třídy těžitelnosti I skupiny 1 až 3</t>
  </si>
  <si>
    <t>-64204596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</si>
  <si>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</si>
  <si>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https://podminky.urs.cz/item/CS_URS_2022_01/162251101</t>
  </si>
  <si>
    <t>"zemina z výkopů na zasypání stávaj. koryta" 241,0+14,3+35,6-33,1</t>
  </si>
  <si>
    <t>-1120489560</t>
  </si>
  <si>
    <t>"ornice na mezideponii" 181,0</t>
  </si>
  <si>
    <t>167151101</t>
  </si>
  <si>
    <t>Nakládání výkopku z hornin třídy těžitelnosti I skupiny 1 až 3 do 100 m3</t>
  </si>
  <si>
    <t>-311701270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</si>
  <si>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</si>
  <si>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</si>
  <si>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"přebytek zeminy z propustku na zásyp koryta" 14,3+35,6-33,1</t>
  </si>
  <si>
    <t>171151131</t>
  </si>
  <si>
    <t>Uložení sypaniny z hornin nesoudržných a soudržných střídavě do násypů zhutněných strojně</t>
  </si>
  <si>
    <t>1336717920</t>
  </si>
  <si>
    <t>Uložení sypanin do násypů strojně s rozprostřením sypaniny ve vrstvách a s hrubým urovnáním zhutněných z hornin nesoudržných a soudržných střídavě ukládaných</t>
  </si>
  <si>
    <t>https://podminky.urs.cz/item/CS_URS_2022_01/171151131</t>
  </si>
  <si>
    <t>Poznámka k položce:
Nedostatek zeminy na zásyp koryta 516,2 m3 bude řešen dovozem z SO-02.
774,0-257,8=516,2 m3</t>
  </si>
  <si>
    <t>"zásyp stávaj. koryta - viz. Tabulka kubatur D.1.2.18." 774,0</t>
  </si>
  <si>
    <t>174151101</t>
  </si>
  <si>
    <t>Zásyp jam, šachet rýh nebo kolem objektů sypaninou se zhutněním</t>
  </si>
  <si>
    <t>651416366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</si>
  <si>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</si>
  <si>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</si>
  <si>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"opevnění zaústění do toku (práh A+B) - viz. D.1.2.20." 3,9*0,3*0,6+4,9*0,3*0,6</t>
  </si>
  <si>
    <t>"opevnění zaústění do toku (práh C+D) - viz. D.1.2.20." 5,4*0,3*(1,0+0,6)+5,2*0,3*(1,0+0,6)</t>
  </si>
  <si>
    <t>"čela TP" 6,0*0,6*(1,3+1,1)</t>
  </si>
  <si>
    <t>"trubka TP" 7,5*(0,62*0,4+2,4*1,0-3,14*0,3*0,3)</t>
  </si>
  <si>
    <t>1426439127</t>
  </si>
  <si>
    <t>"viz. Tabulka kubatur D.1.2.18." 1524,0</t>
  </si>
  <si>
    <t>182151111</t>
  </si>
  <si>
    <t>Svahování v zářezech v hornině třídy těžitelnosti I skupiny 1 až 3 strojně</t>
  </si>
  <si>
    <t>154414403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</si>
  <si>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</si>
  <si>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https://podminky.urs.cz/item/CS_URS_2022_01/182151111</t>
  </si>
  <si>
    <t>"viz. Tabulka kubatur D.1.2.18." 352,0</t>
  </si>
  <si>
    <t>-1301134352</t>
  </si>
  <si>
    <t>"viz. Tabulka kubatur D.1.2.18." 227,0</t>
  </si>
  <si>
    <t>183405212</t>
  </si>
  <si>
    <t>Výsev trávníku hydroosevem na hlušinu</t>
  </si>
  <si>
    <t>294143243</t>
  </si>
  <si>
    <t>https://podminky.urs.cz/item/CS_URS_2022_01/183405212</t>
  </si>
  <si>
    <t>"viz. Tabulka kubatur D.1.2.18." 2125,0</t>
  </si>
  <si>
    <t>-295147486</t>
  </si>
  <si>
    <t>1524,0*0,02*1,03</t>
  </si>
  <si>
    <t>825320837</t>
  </si>
  <si>
    <t>(2125-1524)*0,02*1,03</t>
  </si>
  <si>
    <t>274321117</t>
  </si>
  <si>
    <t>Základové pasy, prahy, věnce a ostruhy mostních konstrukcí ze ŽB C 25/30</t>
  </si>
  <si>
    <t>1035404216</t>
  </si>
  <si>
    <t>Základové konstrukce z betonu železového pásy, prahy, věnce a ostruhy ve výkopu nebo na hlavách pilot C 25/30</t>
  </si>
  <si>
    <t>https://podminky.urs.cz/item/CS_URS_2022_01/274321117</t>
  </si>
  <si>
    <t>"opevnění zaústění do toku (práh A+B) - viz. D.1.2.20." (3,9+4,3)*0,3*1,0</t>
  </si>
  <si>
    <t>"opevnění zaústění do toku (práh C+D) - viz. D.1.2.20." (5,4+5,2)*0,3*1,0</t>
  </si>
  <si>
    <t>"čela TP - viz. D.1.2.19." 6,0*0,5*(2,2+2,0)</t>
  </si>
  <si>
    <t>274354111</t>
  </si>
  <si>
    <t>Bednění základových pasů - zřízení</t>
  </si>
  <si>
    <t>-125721019</t>
  </si>
  <si>
    <t>Bednění základových konstrukcí pasů, prahů, věnců a ostruh zřízení</t>
  </si>
  <si>
    <t>https://podminky.urs.cz/item/CS_URS_2022_01/274354111</t>
  </si>
  <si>
    <t>"opevnění zaústění do toku (práh A+B)" (3,9+0,3)*2*1,0+(4,3+0,3)*2*1,0</t>
  </si>
  <si>
    <t>"opevnění zaústění do toku (práh C+D)" (5,4+0,3)*2*1,0+(5,2+0,3)*2*1,0</t>
  </si>
  <si>
    <t>"čela TP" (6,0+0,5)*2*(2,2+2,0)</t>
  </si>
  <si>
    <t>274354211</t>
  </si>
  <si>
    <t>Bednění základových pasů - odstranění</t>
  </si>
  <si>
    <t>-1335145203</t>
  </si>
  <si>
    <t>Bednění základových konstrukcí pasů, prahů, věnců a ostruh odstranění bednění</t>
  </si>
  <si>
    <t>https://podminky.urs.cz/item/CS_URS_2022_01/274354211</t>
  </si>
  <si>
    <t>274361412</t>
  </si>
  <si>
    <t>Výztuž základových pasů, prahů, věnců a ostruh ze svařovaných sítí přes 3,5 do 6 kg/m2</t>
  </si>
  <si>
    <t>518615060</t>
  </si>
  <si>
    <t>Výztuž základových konstrukcí pasů, prahů, věnců a ostruh ze svařovaných sítí, hmotnosti přes 3,5 do 6 kg/m2</t>
  </si>
  <si>
    <t>https://podminky.urs.cz/item/CS_URS_2022_01/274361412</t>
  </si>
  <si>
    <t>"opevnění zaústění do toku (prahy) - viz. D.1.2.20." 168,8*0,001</t>
  </si>
  <si>
    <t>"čela TP - viz. D.1.2.19." 253,1*0,001</t>
  </si>
  <si>
    <t>451317112</t>
  </si>
  <si>
    <t>Podklad pod dlažbu z betonu prostého pro prostředí s mrazovými cykly C 25/30 tl přes 100 do 150 mm</t>
  </si>
  <si>
    <t>-1998099023</t>
  </si>
  <si>
    <t>Podklad pod dlažbu z betonu prostého pro prostředí s mrazovými cykly tř. C 25/30 tl. přes 100 do 150 mm</t>
  </si>
  <si>
    <t>https://podminky.urs.cz/item/CS_URS_2022_01/451317112</t>
  </si>
  <si>
    <t>"opevnění zaústění do toku - viz. D.1.2.20." 5,1*3,65</t>
  </si>
  <si>
    <t>"předpolí TP - viz. D.1.2.19." 1,0*(6,15+5,35)</t>
  </si>
  <si>
    <t>-1144960685</t>
  </si>
  <si>
    <t>"opevnění zaústění do toku - viz. D.1.2.20." (3,9+3,6)*0,8*1,0</t>
  </si>
  <si>
    <t>465513127</t>
  </si>
  <si>
    <t>Dlažba z lomového kamene na cementovou maltu s vyspárováním tl 200 mm</t>
  </si>
  <si>
    <t>2015207155</t>
  </si>
  <si>
    <t>Dlažba z lomového kamene lomařsky upraveného na cementovou maltu, s vyspárováním cementovou maltou, tl. kamene 200 mm</t>
  </si>
  <si>
    <t>https://podminky.urs.cz/item/CS_URS_2022_01/465513127</t>
  </si>
  <si>
    <t>919551014</t>
  </si>
  <si>
    <t>Zřízení propustků z trub plastových DN 600</t>
  </si>
  <si>
    <t>-778345897</t>
  </si>
  <si>
    <t>Zřízení propustků a hospodářských přejezdů z trub plastových do DN 600</t>
  </si>
  <si>
    <t>https://podminky.urs.cz/item/CS_URS_2022_01/919551014</t>
  </si>
  <si>
    <t>"TP - viz. D.1.2.19." 8,5</t>
  </si>
  <si>
    <t>28699013-R</t>
  </si>
  <si>
    <t>Trubka kanalizační dvouplášťová 600 x 6 000 mm PP SN8</t>
  </si>
  <si>
    <t>-1790368477</t>
  </si>
  <si>
    <t>28699020-R</t>
  </si>
  <si>
    <t xml:space="preserve">Trubka kanalizační dvouplášťová 600 x 3 000 mm PP SN8 </t>
  </si>
  <si>
    <t>-1655408421</t>
  </si>
  <si>
    <t>28699017-R</t>
  </si>
  <si>
    <t>Spojka přesuvná vč. těsnění DN 600</t>
  </si>
  <si>
    <t>-148923193</t>
  </si>
  <si>
    <t>966008112</t>
  </si>
  <si>
    <t>Bourání trubního propustku DN přes 300 do 500</t>
  </si>
  <si>
    <t>-1547635668</t>
  </si>
  <si>
    <t>Bourání trubního propustku s odklizením a uložením vybouraného materiálu na skládku na vzdálenost do 3 m nebo s naložením na dopravní prostředek z trub DN přes 300 do 500 mm</t>
  </si>
  <si>
    <t>https://podminky.urs.cz/item/CS_URS_2022_01/966008112</t>
  </si>
  <si>
    <t>997221571</t>
  </si>
  <si>
    <t>Vodorovná doprava vybouraných hmot do 1 km</t>
  </si>
  <si>
    <t>-1333793451</t>
  </si>
  <si>
    <t>Vodorovná doprava vybouraných hmot bez naložení, ale se složením a s hrubým urovnáním na vzdálenost do 1 km</t>
  </si>
  <si>
    <t>https://podminky.urs.cz/item/CS_URS_2022_01/997221571</t>
  </si>
  <si>
    <t>"betonová trubka z TP" 5,880</t>
  </si>
  <si>
    <t>997221579</t>
  </si>
  <si>
    <t>Příplatek ZKD 1 km u vodorovné dopravy vybouraných hmot</t>
  </si>
  <si>
    <t>514619922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</si>
  <si>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</si>
  <si>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</si>
  <si>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4*5,880</t>
  </si>
  <si>
    <t>997221615</t>
  </si>
  <si>
    <t>Poplatek za uložení na skládce (skládkovné) stavebního odpadu betonového kód odpadu 17 01 01</t>
  </si>
  <si>
    <t>1231951550</t>
  </si>
  <si>
    <t>Poplatek za uložení stavebního odpadu na skládce (skládkovné) z prostého betonu zatříděného do Katalogu odpadů pod kódem 17 01 01</t>
  </si>
  <si>
    <t>https://podminky.urs.cz/item/CS_URS_2022_01/997221615</t>
  </si>
  <si>
    <t>998332011</t>
  </si>
  <si>
    <t>Přesun hmot pro úpravy vodních toků a kanály</t>
  </si>
  <si>
    <t>-179448497</t>
  </si>
  <si>
    <t>Přesun hmot pro úpravy vodních toků a kanály, hráze rybníků apod. dopravní vzdálenost do 500 m</t>
  </si>
  <si>
    <t>https://podminky.urs.cz/item/CS_URS_2022_01/998332011</t>
  </si>
  <si>
    <t>SO-04 - Úprava studny</t>
  </si>
  <si>
    <t>121151113</t>
  </si>
  <si>
    <t>Sejmutí ornice plochy do 500 m2 tl vrstvy do 200 mm strojně</t>
  </si>
  <si>
    <t>-99914781</t>
  </si>
  <si>
    <t>Sejmutí ornice strojně při souvislé ploše přes 100 do 500 m2, tl. vrstvy do 200 mm</t>
  </si>
  <si>
    <t>https://podminky.urs.cz/item/CS_URS_2022_01/121151113</t>
  </si>
  <si>
    <t>"studna č.1 - viz. D.1.2.21." 33,6/0,2</t>
  </si>
  <si>
    <t>"studna č.2 - viz. D.1.2.21." 20,0/0,2</t>
  </si>
  <si>
    <t>"studna č.3 - viz. D.1.2.21." 16,2/0,2</t>
  </si>
  <si>
    <t>132251101</t>
  </si>
  <si>
    <t>Hloubení rýh nezapažených š do 800 mm v hornině třídy těžitelnosti I skupiny 3 objem do 20 m3 strojně</t>
  </si>
  <si>
    <t>1759258032</t>
  </si>
  <si>
    <t>Hloubení nezapažených rýh šířky do 800 mm strojně s urovnáním dna do předepsaného profilu a spádu v hornině třídy těžitelnosti I skupiny 3 do 20 m3</t>
  </si>
  <si>
    <t>https://podminky.urs.cz/item/CS_URS_2022_01/132251101</t>
  </si>
  <si>
    <t>"palisády - viz. studna č.3 D.1.2.21." 3,5</t>
  </si>
  <si>
    <t>133212811</t>
  </si>
  <si>
    <t>Hloubení nezapažených šachet v hornině třídy těžitelnosti I skupiny 3 plocha výkopu do 4 m2 ručně</t>
  </si>
  <si>
    <t>220790061</t>
  </si>
  <si>
    <t>Hloubení nezapažených šachet ručně v horninách třídy těžitelnosti I skupiny 3, půdorysná plocha výkopu do 4 m2</t>
  </si>
  <si>
    <t>https://podminky.urs.cz/item/CS_URS_2022_01/133212811</t>
  </si>
  <si>
    <t xml:space="preserve">"patky pro sloupky a vzpěry - viz. D.1.2.21." </t>
  </si>
  <si>
    <t>"studna č.1" (20+8+2+2)*0,3*0,3*0,8</t>
  </si>
  <si>
    <t>"studna č.2" (15+6+2+2)*0,3*0,3*0,8</t>
  </si>
  <si>
    <t>"studna č.3" (14+6+2+2)*0,3*0,3*0,8</t>
  </si>
  <si>
    <t>-1283040704</t>
  </si>
  <si>
    <t>"ornice na mezideponii a zpět na ohumusování" 2*349,0*0,2</t>
  </si>
  <si>
    <t>"zemina z výkopu na mezideponii a zpět na obsyp" 2*(3,5+5,8)</t>
  </si>
  <si>
    <t>-2014872021</t>
  </si>
  <si>
    <t>"dovoz chybějící ornice na ohumusování" 416,0*0,2-349,0*0,2</t>
  </si>
  <si>
    <t>"dovoz jílu na těsnění" 9,5</t>
  </si>
  <si>
    <t>"dovoz zeminy na obsyp" 525,7</t>
  </si>
  <si>
    <t>-1466110459</t>
  </si>
  <si>
    <t>"dovoz chybějící ornice na ohumusování" 10*13,4</t>
  </si>
  <si>
    <t>"dovoz jílu na těsnění" 10*9,5</t>
  </si>
  <si>
    <t>"dovoz zeminy na obsyp" 10*525,7</t>
  </si>
  <si>
    <t>1252228482</t>
  </si>
  <si>
    <t>"ornice z mezideponie na ohumusování" 349,0*0,2</t>
  </si>
  <si>
    <t>"zemina z mezideponie na obsyp" 3,5+5,8</t>
  </si>
  <si>
    <t>225125723</t>
  </si>
  <si>
    <t>"dovoz chybějící ornice na ohumusování" 13,4</t>
  </si>
  <si>
    <t>58399004-R</t>
  </si>
  <si>
    <t>Nákup jílu</t>
  </si>
  <si>
    <t>-416058866</t>
  </si>
  <si>
    <t>1257161608</t>
  </si>
  <si>
    <t>"dovoz zeminy na obsyp" 535,0-(3,5+5,8)</t>
  </si>
  <si>
    <t>684123965</t>
  </si>
  <si>
    <t>175151201</t>
  </si>
  <si>
    <t>Obsypání objektu nad přilehlým původním terénem sypaninou bez prohození, uloženou do 3 m strojně</t>
  </si>
  <si>
    <t>-2124351958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</si>
  <si>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</si>
  <si>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https://podminky.urs.cz/item/CS_URS_2022_01/175151201</t>
  </si>
  <si>
    <t>"studna č.1 - viz. D.1.2.21." 258,0</t>
  </si>
  <si>
    <t>"studna č.2 - viz. D.1.2.21." 147,0</t>
  </si>
  <si>
    <t>"studna č.3 - viz. D.1.2.21." 130,0</t>
  </si>
  <si>
    <t>181411122</t>
  </si>
  <si>
    <t>Založení lučního trávníku výsevem pl do 1000 m2 ve svahu přes 1:5 do 1:2</t>
  </si>
  <si>
    <t>2086576010</t>
  </si>
  <si>
    <t>Založení trávníku na půdě předem připravené plochy do 1000 m2 výsevem včetně utažení lučního na svahu přes 1:5 do 1:2</t>
  </si>
  <si>
    <t>https://podminky.urs.cz/item/CS_URS_2022_01/181411122</t>
  </si>
  <si>
    <t>"studna č.1 - viz. D.1.2.21." 190,0</t>
  </si>
  <si>
    <t>"studna č.2 - viz. D.1.2.21." 121,0</t>
  </si>
  <si>
    <t>"studna č.3 - viz. D.1.2.21." 105,0</t>
  </si>
  <si>
    <t>741321846</t>
  </si>
  <si>
    <t>416,0*0,02*1,03</t>
  </si>
  <si>
    <t>-705406606</t>
  </si>
  <si>
    <t>"studna č.1 - viz. D.1.2.21." 170,0</t>
  </si>
  <si>
    <t>"studna č.2 - viz. D.1.2.21." 102,0</t>
  </si>
  <si>
    <t>"studna č.3 - viz. D.1.2.21." 85,0</t>
  </si>
  <si>
    <t>82365852</t>
  </si>
  <si>
    <t>247681114</t>
  </si>
  <si>
    <t>Těsnění studny z jílu se zhutněním</t>
  </si>
  <si>
    <t>-1094264396</t>
  </si>
  <si>
    <t>Obsyp a těsnění vodárenské studny těsnění se zhutněním z jílu</t>
  </si>
  <si>
    <t>https://podminky.urs.cz/item/CS_URS_2022_01/247681114</t>
  </si>
  <si>
    <t>"studna č.1 - viz. D.1.2.21." 3,9</t>
  </si>
  <si>
    <t>"studna č.2 - viz. D.1.2.21." 3,5</t>
  </si>
  <si>
    <t>"studna č.3 - viz. D.1.2.21." 2,1</t>
  </si>
  <si>
    <t>275313611</t>
  </si>
  <si>
    <t>Základové patky z betonu tř. C 16/20</t>
  </si>
  <si>
    <t>827729561</t>
  </si>
  <si>
    <t>Základy z betonu prostého patky a bloky z betonu kamenem neprokládaného tř. C 16/20</t>
  </si>
  <si>
    <t>https://podminky.urs.cz/item/CS_URS_2022_01/275313611</t>
  </si>
  <si>
    <t>275353102</t>
  </si>
  <si>
    <t>Bednění kotevních otvorů v základových patkách průřezu do 0,01 m2 hl přes 0,25 do 0,5 m</t>
  </si>
  <si>
    <t>2065608262</t>
  </si>
  <si>
    <t>Bednění kotevních otvorů a prostupů v základových konstrukcích v patkách včetně polohového zajištění a odbednění, popř. ztraceného bednění z pletiva apod. průřezu do 0,01 m2, hl. přes 0,25 do 0,50 m</t>
  </si>
  <si>
    <t>https://podminky.urs.cz/item/CS_URS_2022_01/275353102</t>
  </si>
  <si>
    <t>"studna č.1" 20+8+2+2</t>
  </si>
  <si>
    <t>"studna č.2" 15+6+2+2</t>
  </si>
  <si>
    <t>"studna č.3" 14+6+2+2</t>
  </si>
  <si>
    <t>-1728755931</t>
  </si>
  <si>
    <t>Poznámka k položce:
V osazení jsou započteny také 2 sloupky pro každou branku, ale dodávka sloupků je součástí branky.</t>
  </si>
  <si>
    <t xml:space="preserve">"sloupky a vzpěry - viz. D.1.2.21." </t>
  </si>
  <si>
    <t>55342254</t>
  </si>
  <si>
    <t>sloupek plotový průběžný Pz a komaxitový 2200/38x1,5mm</t>
  </si>
  <si>
    <t>1777941572</t>
  </si>
  <si>
    <t>Poznámka k položce:
vč. krytky</t>
  </si>
  <si>
    <t xml:space="preserve">"sloupky - viz. D.1.2.20." </t>
  </si>
  <si>
    <t>"studna č.1" 20,0</t>
  </si>
  <si>
    <t>"studna č.2" 15,0</t>
  </si>
  <si>
    <t>"studna č.3" 14</t>
  </si>
  <si>
    <t>55342274</t>
  </si>
  <si>
    <t>vzpěra plotová 38x1,5mm včetně krytky s uchem 2500mm</t>
  </si>
  <si>
    <t>-640760368</t>
  </si>
  <si>
    <t xml:space="preserve">"vzpěry - viz. D.1.2.20." </t>
  </si>
  <si>
    <t>"studna č.1" 8+2</t>
  </si>
  <si>
    <t>"studna č.2" 6+2</t>
  </si>
  <si>
    <t>"studna č.3" 6+2</t>
  </si>
  <si>
    <t>339921132</t>
  </si>
  <si>
    <t>Osazování betonových palisád do betonového základu v řadě výšky prvku přes 0,5 do 1 m</t>
  </si>
  <si>
    <t>-564828108</t>
  </si>
  <si>
    <t>Osazování palisád betonových v řadě se zabetonováním výšky palisády přes 500 do 1000 mm</t>
  </si>
  <si>
    <t>https://podminky.urs.cz/item/CS_URS_2022_01/339921132</t>
  </si>
  <si>
    <t>Poznámka k položce:
- betonový základ C 25/30</t>
  </si>
  <si>
    <t>"opěrná zídka z palisád - viz. D.1.2.21."</t>
  </si>
  <si>
    <t>"v. 0,6 m" 12*0,175</t>
  </si>
  <si>
    <t>"v. 0,8 m" 8*0,175</t>
  </si>
  <si>
    <t>59228412</t>
  </si>
  <si>
    <t>palisáda betonová tyčová půlkulatá přírodní 175x200x600mm</t>
  </si>
  <si>
    <t>-1971861077</t>
  </si>
  <si>
    <t>59228413</t>
  </si>
  <si>
    <t>palisáda betonová tyčová půlkulatá přírodní 175x200x800mm</t>
  </si>
  <si>
    <t>-1944914442</t>
  </si>
  <si>
    <t>339921133</t>
  </si>
  <si>
    <t>Osazování betonových palisád do betonového základu v řadě výšky prvku přes 1 do 1,5 m</t>
  </si>
  <si>
    <t>-1136049170</t>
  </si>
  <si>
    <t>Osazování palisád betonových v řadě se zabetonováním výšky palisády přes 1000 do 1500 mm</t>
  </si>
  <si>
    <t>https://podminky.urs.cz/item/CS_URS_2022_01/339921133</t>
  </si>
  <si>
    <t>"v. 1,2 m" 10*0,175</t>
  </si>
  <si>
    <t>"v. 1,5 m" 15*0,175</t>
  </si>
  <si>
    <t>59228415</t>
  </si>
  <si>
    <t>palisáda betonová tyčová půlkulatá přírodní 175x200x1200mm</t>
  </si>
  <si>
    <t>1768715562</t>
  </si>
  <si>
    <t>59228416</t>
  </si>
  <si>
    <t>palisáda tyčová půlkulatá armovaná 175x200x1500mm</t>
  </si>
  <si>
    <t>397047809</t>
  </si>
  <si>
    <t>348101210</t>
  </si>
  <si>
    <t>Osazení vrat nebo vrátek k oplocení na ocelové sloupky pl do 2 m2</t>
  </si>
  <si>
    <t>-1716644595</t>
  </si>
  <si>
    <t>Osazení vrat nebo vrátek k oplocení na sloupky ocelové, plochy jednotlivě do 2 m2</t>
  </si>
  <si>
    <t>https://podminky.urs.cz/item/CS_URS_2022_01/348101210</t>
  </si>
  <si>
    <t>"studna č.1-3 - viz. D.1.2.21." 3,0</t>
  </si>
  <si>
    <t>55399139-R</t>
  </si>
  <si>
    <t>Ocelová branka 1,0 x 1,5 m (š x v) vč. 2 ks sloupků D 60 mm, pantů, kliky a zámku, výplň z pletiva</t>
  </si>
  <si>
    <t>-287603932</t>
  </si>
  <si>
    <t>348401120</t>
  </si>
  <si>
    <t>Montáž oplocení ze strojového pletiva s napínacími dráty v do 1,6 m</t>
  </si>
  <si>
    <t>1520158152</t>
  </si>
  <si>
    <t>Montáž oplocení z pletiva strojového s napínacími dráty do 1,6 m</t>
  </si>
  <si>
    <t>https://podminky.urs.cz/item/CS_URS_2022_01/348401120</t>
  </si>
  <si>
    <t>"studna č.1 - viz. D.1.2.21." 57,18-1,15</t>
  </si>
  <si>
    <t>"studna č.2 - viz. D.1.2.21." 45,12-1,15</t>
  </si>
  <si>
    <t>"studna č.3 - viz. D.1.2.21." 41,12-1,15</t>
  </si>
  <si>
    <t>31327512</t>
  </si>
  <si>
    <t>pletivo drátěné plastifikované se čtvercovými oky 55/2,5mm v 1500mm</t>
  </si>
  <si>
    <t>-170444390</t>
  </si>
  <si>
    <t>Poznámka k položce:
Pletivo se zapleteným napínacím drátem (3 řady).</t>
  </si>
  <si>
    <t>894411311</t>
  </si>
  <si>
    <t>Osazení betonových nebo železobetonových dílců pro šachty skruží rovných</t>
  </si>
  <si>
    <t>-418441716</t>
  </si>
  <si>
    <t>https://podminky.urs.cz/item/CS_URS_2022_01/894411311</t>
  </si>
  <si>
    <t>"studna č.1 - viz. D.1.2.21." 3,0</t>
  </si>
  <si>
    <t>"studna č.2 - viz. D.1.2.21." 2,0</t>
  </si>
  <si>
    <t>"studna č.3 - viz. D.1.2.21." 2,0</t>
  </si>
  <si>
    <t>59225335</t>
  </si>
  <si>
    <t>skruž betonová studňová kruhová 100x100x9cm</t>
  </si>
  <si>
    <t>-1921578859</t>
  </si>
  <si>
    <t>59299046-R</t>
  </si>
  <si>
    <t>skruž betonová šachtová 2000/500/90</t>
  </si>
  <si>
    <t>10566208</t>
  </si>
  <si>
    <t>"studna č.1 - viz. D.1.2.21." 1,0</t>
  </si>
  <si>
    <t>59299047-R</t>
  </si>
  <si>
    <t>skruž betonová šachtová 2000/1000/90</t>
  </si>
  <si>
    <t>-1770379968</t>
  </si>
  <si>
    <t>"studna č.1+2 - viz. D.1.2.21." 4,0</t>
  </si>
  <si>
    <t>894414211</t>
  </si>
  <si>
    <t>Osazení betonových nebo železobetonových dílců pro šachty desek zákrytových</t>
  </si>
  <si>
    <t>1728949738</t>
  </si>
  <si>
    <t>https://podminky.urs.cz/item/CS_URS_2022_01/894414211</t>
  </si>
  <si>
    <t>59225770</t>
  </si>
  <si>
    <t>deska betonová zákrytová na skruž celá 118x7,5cm</t>
  </si>
  <si>
    <t>-1742519429</t>
  </si>
  <si>
    <t>"studna č.3 - viz. D.1.2.21." 1,0</t>
  </si>
  <si>
    <t>59299048-R</t>
  </si>
  <si>
    <t>deska betonová zákrytová 2000-625/150 B125</t>
  </si>
  <si>
    <t>1045037399</t>
  </si>
  <si>
    <t>"studna č.1+2 - viz. D.1.2.21." 2,0</t>
  </si>
  <si>
    <t>899103112</t>
  </si>
  <si>
    <t>Osazení poklopů litinových nebo ocelových včetně rámů pro třídu zatížení B125, C250</t>
  </si>
  <si>
    <t>1510788817</t>
  </si>
  <si>
    <t>Osazení poklopů litinových a ocelových včetně rámů pro třídu zatížení B125, C250</t>
  </si>
  <si>
    <t>https://podminky.urs.cz/item/CS_URS_2022_01/899103112</t>
  </si>
  <si>
    <t>55241002</t>
  </si>
  <si>
    <t>poklop kanalizační betonolitinový, rám betonolitinový 125mm, B 125 bez odvětrání</t>
  </si>
  <si>
    <t>638429600</t>
  </si>
  <si>
    <t>963015141</t>
  </si>
  <si>
    <t>Demontáž prefabrikovaných krycích desek kanálů, šachet nebo žump do hmotnosti 0,5 t</t>
  </si>
  <si>
    <t>142312256</t>
  </si>
  <si>
    <t>Demontáž prefabrikovaných krycích desek kanálů, šachet nebo žump hmotnosti do 0,5 t</t>
  </si>
  <si>
    <t>https://podminky.urs.cz/item/CS_URS_2022_01/963015141</t>
  </si>
  <si>
    <t>43</t>
  </si>
  <si>
    <t>963015161</t>
  </si>
  <si>
    <t>Demontáž prefabrikovaných krycích desek kanálů, šachet nebo žump do hmotnosti 2 t</t>
  </si>
  <si>
    <t>1024311792</t>
  </si>
  <si>
    <t>Demontáž prefabrikovaných krycích desek kanálů, šachet nebo žump hmotnosti do 2,0 t</t>
  </si>
  <si>
    <t>https://podminky.urs.cz/item/CS_URS_2022_01/963015161</t>
  </si>
  <si>
    <t>44</t>
  </si>
  <si>
    <t>966052111</t>
  </si>
  <si>
    <t>Bourání sloupků a vzpěr ŽB plotových zasypaných zeminou</t>
  </si>
  <si>
    <t>1458875959</t>
  </si>
  <si>
    <t>Bourání plotových sloupků a vzpěr železobetonových výšky do 2,5 m zasypaných zeminou</t>
  </si>
  <si>
    <t>https://podminky.urs.cz/item/CS_URS_2022_01/966052111</t>
  </si>
  <si>
    <t>"studna č.1+2 - viz. D.1.2.21." 2*19</t>
  </si>
  <si>
    <t>45</t>
  </si>
  <si>
    <t>966071821</t>
  </si>
  <si>
    <t>Rozebrání oplocení z drátěného pletiva se čtvercovými oky v do 1,6 m</t>
  </si>
  <si>
    <t>-1629213250</t>
  </si>
  <si>
    <t>Rozebrání oplocení z pletiva drátěného se čtvercovými oky, výšky do 1,6 m</t>
  </si>
  <si>
    <t>https://podminky.urs.cz/item/CS_URS_2022_01/966071821</t>
  </si>
  <si>
    <t>"studna č.1 - viz. D.1.2.21." 48,0</t>
  </si>
  <si>
    <t>"studna č.2 - viz. D.1.2.21." 47,0</t>
  </si>
  <si>
    <t>46</t>
  </si>
  <si>
    <t>966073810</t>
  </si>
  <si>
    <t>Rozebrání vrat a vrátek k oplocení pl do 2 m2</t>
  </si>
  <si>
    <t>-295312130</t>
  </si>
  <si>
    <t>Rozebrání vrat a vrátek k oplocení plochy jednotlivě do 2 m2</t>
  </si>
  <si>
    <t>https://podminky.urs.cz/item/CS_URS_2022_01/966073810</t>
  </si>
  <si>
    <t>47</t>
  </si>
  <si>
    <t>1078817796</t>
  </si>
  <si>
    <t>Poznámka k položce:
Pletivo a ocelové branky se odvezou do sběru nerostných surovin.</t>
  </si>
  <si>
    <t>"stávaj. zákrytové desky" 0,480+2,944</t>
  </si>
  <si>
    <t>"ŽB sloupky" 2,052</t>
  </si>
  <si>
    <t>"pletivo a branky z oplocení" 0,188+0,384</t>
  </si>
  <si>
    <t>48</t>
  </si>
  <si>
    <t>1212370006</t>
  </si>
  <si>
    <t>4*6,048</t>
  </si>
  <si>
    <t>49</t>
  </si>
  <si>
    <t>-293111990</t>
  </si>
  <si>
    <t>50</t>
  </si>
  <si>
    <t>998254011</t>
  </si>
  <si>
    <t>Přesun hmot pro studny a jímání vody</t>
  </si>
  <si>
    <t>83750609</t>
  </si>
  <si>
    <t>Přesun hmot pro studny a jímání vody z betonu prostého, železového nebo montované z dílců jakéhokoliv rozsahu do 50 m</t>
  </si>
  <si>
    <t>https://podminky.urs.cz/item/CS_URS_2022_01/998254011</t>
  </si>
  <si>
    <t>SO-06 - Kácení</t>
  </si>
  <si>
    <t>111209111</t>
  </si>
  <si>
    <t>Spálení proutí a klestu</t>
  </si>
  <si>
    <t>-2139065820</t>
  </si>
  <si>
    <t>Spálení proutí, klestu z prořezávek a odstraněných křovin pro jakoukoliv dřevinu</t>
  </si>
  <si>
    <t>https://podminky.urs.cz/item/CS_URS_2022_01/111209111</t>
  </si>
  <si>
    <t>"viz. B.1.6." 910,0</t>
  </si>
  <si>
    <t>111251103</t>
  </si>
  <si>
    <t>Odstranění křovin a stromů průměru kmene do 100 mm i s kořeny sklonu terénu do 1:5 z celkové plochy přes 500 m2 strojně</t>
  </si>
  <si>
    <t>1509663035</t>
  </si>
  <si>
    <t>Odstranění křovin a stromů s odstraněním kořenů strojně průměru kmene do 100 mm v rovině nebo ve svahu sklonu terénu do 1:5, při celkové ploše přes 500 m2</t>
  </si>
  <si>
    <t>https://podminky.urs.cz/item/CS_URS_2022_01/111251103</t>
  </si>
  <si>
    <t>112101101</t>
  </si>
  <si>
    <t>Odstranění stromů listnatých průměru kmene přes 100 do 300 mm</t>
  </si>
  <si>
    <t>-1678315477</t>
  </si>
  <si>
    <t>Odstranění stromů s odřezáním kmene a s odvětvením listnatých, průměru kmene přes 100 do 300 mm</t>
  </si>
  <si>
    <t>https://podminky.urs.cz/item/CS_URS_2022_01/112101101</t>
  </si>
  <si>
    <t>"viz. B.1.6." 80,0</t>
  </si>
  <si>
    <t>112101102</t>
  </si>
  <si>
    <t>Odstranění stromů listnatých průměru kmene přes 300 do 500 mm</t>
  </si>
  <si>
    <t>-1306438045</t>
  </si>
  <si>
    <t>Odstranění stromů s odřezáním kmene a s odvětvením listnatých, průměru kmene přes 300 do 500 mm</t>
  </si>
  <si>
    <t>https://podminky.urs.cz/item/CS_URS_2022_01/112101102</t>
  </si>
  <si>
    <t>"viz. B.1.6." 26,0</t>
  </si>
  <si>
    <t>112101103</t>
  </si>
  <si>
    <t>Odstranění stromů listnatých průměru kmene přes 500 do 700 mm</t>
  </si>
  <si>
    <t>-507344355</t>
  </si>
  <si>
    <t>Odstranění stromů s odřezáním kmene a s odvětvením listnatých, průměru kmene přes 500 do 700 mm</t>
  </si>
  <si>
    <t>https://podminky.urs.cz/item/CS_URS_2022_01/112101103</t>
  </si>
  <si>
    <t>"viz. B.1.6." 10,0</t>
  </si>
  <si>
    <t>112101104</t>
  </si>
  <si>
    <t>Odstranění stromů listnatých průměru kmene přes 700 do 900 mm</t>
  </si>
  <si>
    <t>-634741194</t>
  </si>
  <si>
    <t>Odstranění stromů s odřezáním kmene a s odvětvením listnatých, průměru kmene přes 700 do 900 mm</t>
  </si>
  <si>
    <t>https://podminky.urs.cz/item/CS_URS_2022_01/112101104</t>
  </si>
  <si>
    <t>"viz. B.1.6." 3,0</t>
  </si>
  <si>
    <t>112101105</t>
  </si>
  <si>
    <t>Odstranění stromů listnatých průměru kmene přes 900 do 1100 mm</t>
  </si>
  <si>
    <t>1524033424</t>
  </si>
  <si>
    <t>Odstranění stromů s odřezáním kmene a s odvětvením listnatých, průměru kmene přes 900 do 1100 mm</t>
  </si>
  <si>
    <t>https://podminky.urs.cz/item/CS_URS_2022_01/112101105</t>
  </si>
  <si>
    <t>"viz. B.1.6." 1,0</t>
  </si>
  <si>
    <t>112101107</t>
  </si>
  <si>
    <t>Odstranění stromů listnatých průměru kmene přes 1300 do 1500 mm</t>
  </si>
  <si>
    <t>-238191352</t>
  </si>
  <si>
    <t>Odstranění stromů s odřezáním kmene a s odvětvením listnatých, průměru kmene přes 1300 do 1500 mm</t>
  </si>
  <si>
    <t>https://podminky.urs.cz/item/CS_URS_2022_01/112101107</t>
  </si>
  <si>
    <t>"viz. B.1.6." 2,0</t>
  </si>
  <si>
    <t>112111111</t>
  </si>
  <si>
    <t>Spálení větví všech druhů stromů</t>
  </si>
  <si>
    <t>1774623522</t>
  </si>
  <si>
    <t>Spálení větví stromů všech druhů stromů o průměru kmene přes 0,10 m na hromadách</t>
  </si>
  <si>
    <t>https://podminky.urs.cz/item/CS_URS_2022_01/112111111</t>
  </si>
  <si>
    <t>80+26+10+3+1+2</t>
  </si>
  <si>
    <t>112251101</t>
  </si>
  <si>
    <t>Odstranění pařezů D přes 100 do 300 mm</t>
  </si>
  <si>
    <t>-30729748</t>
  </si>
  <si>
    <t>Odstranění pařezů strojně s jejich vykopáním, vytrháním nebo odstřelením průměru přes 100 do 300 mm</t>
  </si>
  <si>
    <t>https://podminky.urs.cz/item/CS_URS_2022_01/112251101</t>
  </si>
  <si>
    <t>112251102</t>
  </si>
  <si>
    <t>Odstranění pařezů D přes 300 do 500 mm</t>
  </si>
  <si>
    <t>-1718211736</t>
  </si>
  <si>
    <t>Odstranění pařezů strojně s jejich vykopáním, vytrháním nebo odstřelením průměru přes 300 do 500 mm</t>
  </si>
  <si>
    <t>https://podminky.urs.cz/item/CS_URS_2022_01/112251102</t>
  </si>
  <si>
    <t>112251103</t>
  </si>
  <si>
    <t>Odstranění pařezů D přes 500 do 700 mm</t>
  </si>
  <si>
    <t>-939518196</t>
  </si>
  <si>
    <t>Odstranění pařezů strojně s jejich vykopáním, vytrháním nebo odstřelením průměru přes 500 do 700 mm</t>
  </si>
  <si>
    <t>https://podminky.urs.cz/item/CS_URS_2022_01/112251103</t>
  </si>
  <si>
    <t>112251104</t>
  </si>
  <si>
    <t>Odstranění pařezů D přes 700 do 900 mm</t>
  </si>
  <si>
    <t>-853563234</t>
  </si>
  <si>
    <t>Odstranění pařezů strojně s jejich vykopáním, vytrháním nebo odstřelením průměru přes 700 do 900 mm</t>
  </si>
  <si>
    <t>https://podminky.urs.cz/item/CS_URS_2022_01/112251104</t>
  </si>
  <si>
    <t>"od pokácených stromů" 3,0</t>
  </si>
  <si>
    <t>"samostatný pařez" 1,0</t>
  </si>
  <si>
    <t>112251105</t>
  </si>
  <si>
    <t>Odstranění pařezů D přes 900 do 1100 mm</t>
  </si>
  <si>
    <t>-155956824</t>
  </si>
  <si>
    <t>Odstranění pařezů strojně s jejich vykopáním, vytrháním nebo odstřelením průměru přes 900 do 1100 mm</t>
  </si>
  <si>
    <t>https://podminky.urs.cz/item/CS_URS_2022_01/112251105</t>
  </si>
  <si>
    <t>112251108</t>
  </si>
  <si>
    <t>Odstranění pařezů D přes 1300 do 1500 mm</t>
  </si>
  <si>
    <t>1820828631</t>
  </si>
  <si>
    <t>Odstranění pařezů strojně s jejich vykopáním, vytrháním nebo odstřelením průměru přes 1300 do 1500 mm</t>
  </si>
  <si>
    <t>https://podminky.urs.cz/item/CS_URS_2022_01/112251108</t>
  </si>
  <si>
    <t>112999001-R</t>
  </si>
  <si>
    <t>Rozřezání kmene stromu D do 300 mm na díly dl. 1,0 m</t>
  </si>
  <si>
    <t>-1688723105</t>
  </si>
  <si>
    <t>112999010-R</t>
  </si>
  <si>
    <t>Rozřezání kmene stromu D do 500 mm na díly dl. 1,0 m</t>
  </si>
  <si>
    <t>-585248826</t>
  </si>
  <si>
    <t>112999011-R</t>
  </si>
  <si>
    <t>Rozřezání kmene stromu D do 700 mm na díly dl. 1,0 m</t>
  </si>
  <si>
    <t>-1853632703</t>
  </si>
  <si>
    <t>112999012-R</t>
  </si>
  <si>
    <t>Rozřezání kmene stromu D do 900 mm na díly dl. 1,0 m</t>
  </si>
  <si>
    <t>1295219190</t>
  </si>
  <si>
    <t>112999013-R</t>
  </si>
  <si>
    <t>Rozřezání kmene stromu D do 1100 mm na díly dl. 1,0 m</t>
  </si>
  <si>
    <t>513318636</t>
  </si>
  <si>
    <t>112999014-R</t>
  </si>
  <si>
    <t>Rozřezání kmene stromu D do 1500 mm na díly dl. 1,0 m</t>
  </si>
  <si>
    <t>-1944393529</t>
  </si>
  <si>
    <t>162201411</t>
  </si>
  <si>
    <t>Vodorovné přemístění kmenů stromů listnatých do 1 km D kmene přes 100 do 300 mm</t>
  </si>
  <si>
    <t>-2082425933</t>
  </si>
  <si>
    <t>Vodorovné přemístění větví, kmenů nebo pařezů s naložením, složením a dopravou do 1000 m kmenů stromů listnatých, průměru přes 100 do 300 mm</t>
  </si>
  <si>
    <t>https://podminky.urs.cz/item/CS_URS_2022_01/162201411</t>
  </si>
  <si>
    <t>162201412</t>
  </si>
  <si>
    <t>Vodorovné přemístění kmenů stromů listnatých do 1 km D kmene přes 300 do 500 mm</t>
  </si>
  <si>
    <t>-746627535</t>
  </si>
  <si>
    <t>Vodorovné přemístění větví, kmenů nebo pařezů s naložením, složením a dopravou do 1000 m kmenů stromů listnatých, průměru přes 300 do 500 mm</t>
  </si>
  <si>
    <t>https://podminky.urs.cz/item/CS_URS_2022_01/162201412</t>
  </si>
  <si>
    <t>162201413</t>
  </si>
  <si>
    <t>Vodorovné přemístění kmenů stromů listnatých do 1 km D kmene přes 500 do 700 mm</t>
  </si>
  <si>
    <t>-1337888000</t>
  </si>
  <si>
    <t>Vodorovné přemístění větví, kmenů nebo pařezů s naložením, složením a dopravou do 1000 m kmenů stromů listnatých, průměru přes 500 do 700 mm</t>
  </si>
  <si>
    <t>https://podminky.urs.cz/item/CS_URS_2022_01/162201413</t>
  </si>
  <si>
    <t>162201414</t>
  </si>
  <si>
    <t>Vodorovné přemístění kmenů stromů listnatých do 1 km D kmene přes 700 do 900 mm</t>
  </si>
  <si>
    <t>32986027</t>
  </si>
  <si>
    <t>Vodorovné přemístění větví, kmenů nebo pařezů s naložením, složením a dopravou do 1000 m kmenů stromů listnatých, průměru přes 700 do 900 mm</t>
  </si>
  <si>
    <t>https://podminky.urs.cz/item/CS_URS_2022_01/162201414</t>
  </si>
  <si>
    <t>162201510</t>
  </si>
  <si>
    <t>Vodorovné přemístění kmenů stromů listnatých do 1 km D kmene přes 900 do 1100 mm</t>
  </si>
  <si>
    <t>1942445376</t>
  </si>
  <si>
    <t>Vodorovné přemístění větví, kmenů nebo pařezů s naložením, složením a dopravou do 1000 m kmenů stromů listnatých, průměru přes 900 do 1100 mm</t>
  </si>
  <si>
    <t>https://podminky.urs.cz/item/CS_URS_2022_01/162201510</t>
  </si>
  <si>
    <t>162201512</t>
  </si>
  <si>
    <t>Vodorovné přemístění kmenů stromů listnatých do 1 km D kmene přes 1300 do 1500 mm</t>
  </si>
  <si>
    <t>831398404</t>
  </si>
  <si>
    <t>Vodorovné přemístění větví, kmenů nebo pařezů s naložením, složením a dopravou do 1000 m kmenů stromů listnatých, průměru přes 1300 do 1500 mm</t>
  </si>
  <si>
    <t>https://podminky.urs.cz/item/CS_URS_2022_01/162201512</t>
  </si>
  <si>
    <t>162201421</t>
  </si>
  <si>
    <t>Vodorovné přemístění pařezů do 1 km D přes 100 do 300 mm</t>
  </si>
  <si>
    <t>-1914992416</t>
  </si>
  <si>
    <t>Vodorovné přemístění větví, kmenů nebo pařezů s naložením, složením a dopravou do 1000 m pařezů kmenů, průměru přes 100 do 300 mm</t>
  </si>
  <si>
    <t>https://podminky.urs.cz/item/CS_URS_2022_01/162201421</t>
  </si>
  <si>
    <t>162201422</t>
  </si>
  <si>
    <t>Vodorovné přemístění pařezů do 1 km D přes 300 do 500 mm</t>
  </si>
  <si>
    <t>1438820610</t>
  </si>
  <si>
    <t>Vodorovné přemístění větví, kmenů nebo pařezů s naložením, složením a dopravou do 1000 m pařezů kmenů, průměru přes 300 do 500 mm</t>
  </si>
  <si>
    <t>https://podminky.urs.cz/item/CS_URS_2022_01/162201422</t>
  </si>
  <si>
    <t>162201423</t>
  </si>
  <si>
    <t>Vodorovné přemístění pařezů do 1 km D přes 500 do 700 mm</t>
  </si>
  <si>
    <t>1405497463</t>
  </si>
  <si>
    <t>Vodorovné přemístění větví, kmenů nebo pařezů s naložením, složením a dopravou do 1000 m pařezů kmenů, průměru přes 500 do 700 mm</t>
  </si>
  <si>
    <t>https://podminky.urs.cz/item/CS_URS_2022_01/162201423</t>
  </si>
  <si>
    <t>162201424</t>
  </si>
  <si>
    <t>Vodorovné přemístění pařezů do 1 km D přes 700 do 900 mm</t>
  </si>
  <si>
    <t>1033279821</t>
  </si>
  <si>
    <t>Vodorovné přemístění větví, kmenů nebo pařezů s naložením, složením a dopravou do 1000 m pařezů kmenů, průměru přes 700 do 900 mm</t>
  </si>
  <si>
    <t>https://podminky.urs.cz/item/CS_URS_2022_01/162201424</t>
  </si>
  <si>
    <t>162201520</t>
  </si>
  <si>
    <t>Vodorovné přemístění pařezů do 1 km D přes 900 do 1100 mm</t>
  </si>
  <si>
    <t>-1779563178</t>
  </si>
  <si>
    <t>Vodorovné přemístění větví, kmenů nebo pařezů s naložením, složením a dopravou do 1000 m pařezů kmenů, průměru přes 900 do 1100 mm</t>
  </si>
  <si>
    <t>https://podminky.urs.cz/item/CS_URS_2022_01/162201520</t>
  </si>
  <si>
    <t>162201522</t>
  </si>
  <si>
    <t>Vodorovné přemístění pařezů do 1 km D přes 1300 do 1500 mm</t>
  </si>
  <si>
    <t>2017434511</t>
  </si>
  <si>
    <t>Vodorovné přemístění větví, kmenů nebo pařezů s naložením, složením a dopravou do 1000 m pařezů kmenů, průměru přes 1300 do 1500 mm</t>
  </si>
  <si>
    <t>https://podminky.urs.cz/item/CS_URS_2022_01/162201522</t>
  </si>
  <si>
    <t>162301971</t>
  </si>
  <si>
    <t>Příplatek k vodorovnému přemístění pařezů D přes 100 do 300 mm ZKD 1 km</t>
  </si>
  <si>
    <t>255924136</t>
  </si>
  <si>
    <t>Vodorovné přemístění větví, kmenů nebo pařezů s naložením, složením a dopravou Příplatek k cenám za každých dalších i započatých 1000 m přes 1000 m pařezů kmenů, průměru přes 100 do 300 mm</t>
  </si>
  <si>
    <t>https://podminky.urs.cz/item/CS_URS_2022_01/162301971</t>
  </si>
  <si>
    <t>4*80</t>
  </si>
  <si>
    <t>162301972</t>
  </si>
  <si>
    <t>Příplatek k vodorovnému přemístění pařezů D přes 300 do 500 mm ZKD 1 km</t>
  </si>
  <si>
    <t>580811733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</si>
  <si>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</si>
  <si>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https://podminky.urs.cz/item/CS_URS_2022_01/162301972</t>
  </si>
  <si>
    <t>4*26</t>
  </si>
  <si>
    <t>162301973</t>
  </si>
  <si>
    <t>Příplatek k vodorovnému přemístění pařezů D přes 500 do 700 mm ZKD 1 km</t>
  </si>
  <si>
    <t>1235330150</t>
  </si>
  <si>
    <t>Vodorovné přemístění větví, kmenů nebo pařezů s naložením, složením a dopravou Příplatek k cenám za každých dalších i započatých 1000 m přes 1000 m pařezů kmenů, průměru přes 500 do 700 mm</t>
  </si>
  <si>
    <t>https://podminky.urs.cz/item/CS_URS_2022_01/162301973</t>
  </si>
  <si>
    <t>4*10</t>
  </si>
  <si>
    <t>162301974</t>
  </si>
  <si>
    <t>Příplatek k vodorovnému přemístění pařezů D přes 700 do 900 mm ZKD 1 km</t>
  </si>
  <si>
    <t>-1757931238</t>
  </si>
  <si>
    <t>Vodorovné přemístění větví, kmenů nebo pařezů s naložením, složením a dopravou Příplatek k cenám za každých dalších i započatých 1000 m přes 1000 m pařezů kmenů, průměru přes 700 do 900 mm</t>
  </si>
  <si>
    <t>https://podminky.urs.cz/item/CS_URS_2022_01/162301974</t>
  </si>
  <si>
    <t>4*4</t>
  </si>
  <si>
    <t>162301975</t>
  </si>
  <si>
    <t>Příplatek k vodorovnému přemístění pařezů D přes 900 do 1100 mm ZKD 1 km</t>
  </si>
  <si>
    <t>2108322523</t>
  </si>
  <si>
    <t>Vodorovné přemístění větví, kmenů nebo pařezů s naložením, složením a dopravou Příplatek k cenám za každých dalších i započatých 1000 m přes 1000 m pařezů kmenů, průměru přes 900 do 1100 mm</t>
  </si>
  <si>
    <t>https://podminky.urs.cz/item/CS_URS_2022_01/162301975</t>
  </si>
  <si>
    <t>4*1</t>
  </si>
  <si>
    <t>162301977</t>
  </si>
  <si>
    <t>Příplatek k vodorovnému přemístění pařezů D přes 1300 do 1500 mm ZKD 1 km</t>
  </si>
  <si>
    <t>-1550749561</t>
  </si>
  <si>
    <t>Vodorovné přemístění větví, kmenů nebo pařezů s naložením, složením a dopravou Příplatek k cenám za každých dalších i započatých 1000 m přes 1000 m pařezů kmenů, průměru přes 1300 do 1500 mm</t>
  </si>
  <si>
    <t>https://podminky.urs.cz/item/CS_URS_2022_01/162301977</t>
  </si>
  <si>
    <t>4*2</t>
  </si>
  <si>
    <t>171209017-R</t>
  </si>
  <si>
    <t>Skládkovné - pařezy</t>
  </si>
  <si>
    <t>-826839854</t>
  </si>
  <si>
    <t>"pařezy" 80*0,050+26*0,100+10*0,300+4*0,600+1*1,0+2*1,2</t>
  </si>
  <si>
    <t>SO-07 - Výsadby</t>
  </si>
  <si>
    <t>111151231</t>
  </si>
  <si>
    <t>Pokosení trávníku lučního pl do 10000 m2 s odvozem do 20 km v rovině a svahu do 1:5</t>
  </si>
  <si>
    <t>1985125671</t>
  </si>
  <si>
    <t>Pokosení trávníku při souvislé ploše přes 1000 do 10000 m2 lučního v rovině nebo svahu do 1:5</t>
  </si>
  <si>
    <t>https://podminky.urs.cz/item/CS_URS_2022_01/111151231</t>
  </si>
  <si>
    <t>"příprava plochy pro výsadbu - viz. TZ D.1.2.1." 1255,0</t>
  </si>
  <si>
    <t>181151321</t>
  </si>
  <si>
    <t>Plošná úprava terénu přes 500 m2 zemina skupiny 1 až 4 nerovnosti přes 100 do 150 mm v rovinně a svahu do 1:5</t>
  </si>
  <si>
    <t>-1400828191</t>
  </si>
  <si>
    <t>Plošná úprava terénu v zemině skupiny 1 až 4 s urovnáním povrchu bez doplnění ornice souvislé plochy přes 500 m2 při nerovnostech terénu přes 100 do 150 mm v rovině nebo na svahu do 1:5</t>
  </si>
  <si>
    <t>https://podminky.urs.cz/item/CS_URS_2022_01/181151321</t>
  </si>
  <si>
    <t>181451121</t>
  </si>
  <si>
    <t>Založení lučního trávníku výsevem pl přes 1000 m2 v rovině a ve svahu do 1:5</t>
  </si>
  <si>
    <t>-1287861011</t>
  </si>
  <si>
    <t>Založení trávníku na půdě předem připravené plochy přes 1000 m2 výsevem včetně utažení lučního v rovině nebo na svahu do 1:5</t>
  </si>
  <si>
    <t>https://podminky.urs.cz/item/CS_URS_2022_01/181451121</t>
  </si>
  <si>
    <t>-1873288231</t>
  </si>
  <si>
    <t>1255*0,02*1,03</t>
  </si>
  <si>
    <t>183101115</t>
  </si>
  <si>
    <t>Hloubení jamek bez výměny půdy zeminy tř 1 až 4 obj přes 0,125 do 0,4 m3 v rovině a svahu do 1:5</t>
  </si>
  <si>
    <t>-2010009859</t>
  </si>
  <si>
    <t>Hloubení jamek pro vysazování rostlin v zemině tř.1 až 4 bez výměny půdy v rovině nebo na svahu do 1:5, objemu přes 0,125 do 0,40 m3</t>
  </si>
  <si>
    <t>https://podminky.urs.cz/item/CS_URS_2022_01/183101115</t>
  </si>
  <si>
    <t>"stromy - viz. TZ D.1.2.1." 39,0</t>
  </si>
  <si>
    <t>184102112</t>
  </si>
  <si>
    <t>Výsadba dřeviny s balem D přes 0,2 do 0,3 m do jamky se zalitím v rovině a svahu do 1:5</t>
  </si>
  <si>
    <t>1946906813</t>
  </si>
  <si>
    <t>Výsadba dřeviny s balem do předem vyhloubené jamky se zalitím v rovině nebo na svahu do 1:5, při průměru balu přes 200 do 300 mm</t>
  </si>
  <si>
    <t>https://podminky.urs.cz/item/CS_URS_2022_01/184102112</t>
  </si>
  <si>
    <t>02699014-R</t>
  </si>
  <si>
    <t>Dodávka stromků s balem, v. kmene 1,8-2,2 m se zapěstovanou korunkou</t>
  </si>
  <si>
    <t>2104142109</t>
  </si>
  <si>
    <t>Poznámka k položce:
Olše lepkavá (Alnus Glutinosa)</t>
  </si>
  <si>
    <t>184215133</t>
  </si>
  <si>
    <t>Ukotvení kmene dřevin třemi kůly D do 0,1 m dl přes 2 do 3 m</t>
  </si>
  <si>
    <t>1109479336</t>
  </si>
  <si>
    <t>Ukotvení dřeviny kůly třemi kůly, délky přes 2 do 3 m</t>
  </si>
  <si>
    <t>https://podminky.urs.cz/item/CS_URS_2022_01/184215133</t>
  </si>
  <si>
    <t>60591255</t>
  </si>
  <si>
    <t>kůl vyvazovací dřevěný impregnovaný D 8cm dl 2,5m</t>
  </si>
  <si>
    <t>-263685364</t>
  </si>
  <si>
    <t>"3 kůly/strom" 39*3</t>
  </si>
  <si>
    <t>60599001-R</t>
  </si>
  <si>
    <t>Příčka spojovací ke kůlům impregnovaná 50 x 8 cm</t>
  </si>
  <si>
    <t>1714037847</t>
  </si>
  <si>
    <t>39*3</t>
  </si>
  <si>
    <t>184801121</t>
  </si>
  <si>
    <t>Ošetřování vysazených dřevin soliterních v rovině a svahu do 1:5</t>
  </si>
  <si>
    <t>-157567523</t>
  </si>
  <si>
    <t>Ošetření vysazených dřevin solitérních v rovině nebo na svahu do 1:5</t>
  </si>
  <si>
    <t>https://podminky.urs.cz/item/CS_URS_2022_01/184801121</t>
  </si>
  <si>
    <t>Poznámka k položce:
Ceny jsou určeny pouze pro jednorázové ošetření při výsadbě.</t>
  </si>
  <si>
    <t>184802111</t>
  </si>
  <si>
    <t>Chemické odplevelení před založením kultury nad 20 m2 postřikem na široko v rovině a svahu do 1:5</t>
  </si>
  <si>
    <t>-1130453827</t>
  </si>
  <si>
    <t>Chemické odplevelení půdy před založením kultury, trávníku nebo zpevněných ploch o výměře jednotlivě přes 20 m2 v rovině nebo na svahu do 1:5 postřikem na široko</t>
  </si>
  <si>
    <t>https://podminky.urs.cz/item/CS_URS_2022_01/184802111</t>
  </si>
  <si>
    <t xml:space="preserve">Poznámka k položce:
Cena zahrnuje neselektivní herbicid 3 l/ha a náklady na dovoz vody do 10 km.
</t>
  </si>
  <si>
    <t>184813111</t>
  </si>
  <si>
    <t>Ochrana lesních kultur proti škodám způsobených zvěří nátěrem nebo postřikem</t>
  </si>
  <si>
    <t>-367289383</t>
  </si>
  <si>
    <t>Ošetřování a ochrana stromů proti škodám způsobeným zvěří nátěrem nebo postřikem</t>
  </si>
  <si>
    <t>https://podminky.urs.cz/item/CS_URS_2022_01/184813111</t>
  </si>
  <si>
    <t>005999003-R</t>
  </si>
  <si>
    <t xml:space="preserve">Repelent </t>
  </si>
  <si>
    <t>-504575842</t>
  </si>
  <si>
    <t>39*0,05</t>
  </si>
  <si>
    <t>184813121</t>
  </si>
  <si>
    <t>Ochrana dřevin před okusem ručně pletivem v rovině a svahu do 1:5</t>
  </si>
  <si>
    <t>-1681882668</t>
  </si>
  <si>
    <t>Ochrana dřevin před okusem zvěří ručně v rovině nebo ve svahu do 1:5, pletivem, výšky do 2 m</t>
  </si>
  <si>
    <t>https://podminky.urs.cz/item/CS_URS_2022_01/184813121</t>
  </si>
  <si>
    <t>184911431</t>
  </si>
  <si>
    <t>Mulčování rostlin kůrou tl přes 0,1 do 0,15 m v rovině a svahu do 1:5</t>
  </si>
  <si>
    <t>172120816</t>
  </si>
  <si>
    <t>Mulčování vysazených rostlin mulčovací kůrou, tl. přes 100 do 150 mm v rovině nebo na svahu do 1:5</t>
  </si>
  <si>
    <t>https://podminky.urs.cz/item/CS_URS_2022_01/184911431</t>
  </si>
  <si>
    <t>"1 m2/ks" 39*1,0</t>
  </si>
  <si>
    <t>10391100</t>
  </si>
  <si>
    <t>kůra mulčovací VL</t>
  </si>
  <si>
    <t>281086993</t>
  </si>
  <si>
    <t>39,0*0,15</t>
  </si>
  <si>
    <t>185804311</t>
  </si>
  <si>
    <t>Zalití rostlin vodou plocha do 20 m2</t>
  </si>
  <si>
    <t>-1041351925</t>
  </si>
  <si>
    <t>Zalití rostlin vodou plochy záhonů jednotlivě do 20 m2</t>
  </si>
  <si>
    <t>https://podminky.urs.cz/item/CS_URS_2022_01/185804311</t>
  </si>
  <si>
    <t>Poznámka k položce:
Dodávka vody je zahrnuta v ceně.</t>
  </si>
  <si>
    <t>"stromy" 39*0,010</t>
  </si>
  <si>
    <t>185851121</t>
  </si>
  <si>
    <t>Dovoz vody pro zálivku rostlin za vzdálenost do 1000 m</t>
  </si>
  <si>
    <t>-1013785086</t>
  </si>
  <si>
    <t>Dovoz vody pro zálivku rostlin na vzdálenost do 1000 m</t>
  </si>
  <si>
    <t>https://podminky.urs.cz/item/CS_URS_2022_01/185851121</t>
  </si>
  <si>
    <t>998231311</t>
  </si>
  <si>
    <t>Přesun hmot pro sadovnické a krajinářské úpravy vodorovně do 5000 m</t>
  </si>
  <si>
    <t>-2030342581</t>
  </si>
  <si>
    <t>Přesun hmot pro sadovnické a krajinářské úpravy - strojně dopravní vzdálenost do 5000 m</t>
  </si>
  <si>
    <t>https://podminky.urs.cz/item/CS_URS_2022_01/998231311</t>
  </si>
  <si>
    <t>VON - Vedlejší a ostatní náklady</t>
  </si>
  <si>
    <t>VRN - Vedlejší rozpočtové náklady</t>
  </si>
  <si>
    <t xml:space="preserve">    VRN2 - Příprava staveniště</t>
  </si>
  <si>
    <t xml:space="preserve">    VRN9 - Ostatní náklady</t>
  </si>
  <si>
    <t>VRN</t>
  </si>
  <si>
    <t>Vedlejší rozpočtové náklady</t>
  </si>
  <si>
    <t>VRN2</t>
  </si>
  <si>
    <t>Příprava staveniště</t>
  </si>
  <si>
    <t>031002000</t>
  </si>
  <si>
    <t>Zařízení staveniště</t>
  </si>
  <si>
    <t>soubor</t>
  </si>
  <si>
    <t>1024</t>
  </si>
  <si>
    <t>-1886255009</t>
  </si>
  <si>
    <t xml:space="preserve"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a odstranění dočasných komunikací, sjezdů, nájezdů, lávek přes výkopy. Zajištění výkopů zábradlím. Zřízení čistících zón před výjezdem z obvodu staveniště. Zajištění bezpečnosti práce a ochrany životního prostředí.
</t>
  </si>
  <si>
    <t>031002003</t>
  </si>
  <si>
    <t xml:space="preserve">Provozní vlivy - práce v ochranném pásmu </t>
  </si>
  <si>
    <t>-2120094950</t>
  </si>
  <si>
    <t>Poznámka k položce:
- ochranné pásmo lesa, vedení VN nadzemní</t>
  </si>
  <si>
    <t>VRN9</t>
  </si>
  <si>
    <t>Ostatní náklady</t>
  </si>
  <si>
    <t>090001000</t>
  </si>
  <si>
    <t>Geodetické vytýčení před zahájením realizace 
stavebních prací vč. vytýčení hranic dotčených pozemků</t>
  </si>
  <si>
    <t>-756545237</t>
  </si>
  <si>
    <t xml:space="preserve">Poznámka k položce:
Geodetické vytýčení před zahájením realizace 
stavebních prací - dl. hráze 165 m, přeložení toku v dl. 165 m, výpustný objekt, interakční prvek.
</t>
  </si>
  <si>
    <t>091003000</t>
  </si>
  <si>
    <t>Geodetické práce po výstavbě</t>
  </si>
  <si>
    <t>-1902243394</t>
  </si>
  <si>
    <t>Poznámka k položce:
Geodetické zaměření skutečného provedení díla 
vč. případných geometrických plánů pro kolaudační řízení, případné majetkové vypořádání a zápis díla do KN.
3x v grafické (tištěné) podobě a 1x v digitálním vyhotovení, GP v patřičných počtech pro zápis do KN.</t>
  </si>
  <si>
    <t>091003001</t>
  </si>
  <si>
    <t>Vytýčení podzemních inženýrských sítí</t>
  </si>
  <si>
    <t>-1119659447</t>
  </si>
  <si>
    <t xml:space="preserve">Poznámka k položce:
Zajištění ochrany a vytýčení podzemních inženýrských sítí uvedených v projektové dokumentaci dle podmínek z dokladové části projektu (např. vodovod, kabel podzemního vedení NN).
</t>
  </si>
  <si>
    <t>091204000</t>
  </si>
  <si>
    <t>Dokumentace skutečného provedení stavby</t>
  </si>
  <si>
    <t>-1309848591</t>
  </si>
  <si>
    <t>Poznámka k položce:
Vypracování projektové dokumentace skutečného provedení díla dle vyhlášky 3x v grafické (tištěné) podobě a 1x v digitálním vyhotovení</t>
  </si>
  <si>
    <t>091404000</t>
  </si>
  <si>
    <t>Zkoušky, atesty a revize podle ČSN a případných jiných právních nebo technických předpisů</t>
  </si>
  <si>
    <t>1388582494</t>
  </si>
  <si>
    <t>Poznámka k položce:
Zajištění všech ostatních nezbytných zkoušek, atestů a revizí podle ČSN a případných jiných právních nebo technických předpisů platných v době provádění a předání díla, kterými bude prokázáno dosažení předepsané kvality a předepsaných technických parametrů díla.</t>
  </si>
  <si>
    <t>091406000</t>
  </si>
  <si>
    <t>Publicita projektu - informační cedule</t>
  </si>
  <si>
    <t>-621313888</t>
  </si>
  <si>
    <t>Poznámka k položce:
Zhotovení a instalace informační cedule velikosti A3 
nejpozději do jednoho měsíce od převzetí staveniště na místě realizace (dočasná) a následná instalace informační cedule velikosti A3 po dokončení stavby (trvalá).</t>
  </si>
  <si>
    <t>091806000</t>
  </si>
  <si>
    <t>Zajištění všech nezbytných průzkumů nutných pro řádné provádění a dokončení díla</t>
  </si>
  <si>
    <t>-1741734057</t>
  </si>
  <si>
    <t xml:space="preserve">Poznámka k položce:
- předběžný záchranný archeologický výzkum
</t>
  </si>
  <si>
    <t>091904001</t>
  </si>
  <si>
    <t xml:space="preserve">Zpracování provozního řádu </t>
  </si>
  <si>
    <t>1696122551</t>
  </si>
  <si>
    <t>Zpracování provozního řádu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</si>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</sst>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1401" TargetMode="External" /><Relationship Id="rId2" Type="http://schemas.openxmlformats.org/officeDocument/2006/relationships/hyperlink" Target="https://podminky.urs.cz/item/CS_URS_2022_01/119001421" TargetMode="External" /><Relationship Id="rId3" Type="http://schemas.openxmlformats.org/officeDocument/2006/relationships/hyperlink" Target="https://podminky.urs.cz/item/CS_URS_2022_01/121151123" TargetMode="External" /><Relationship Id="rId4" Type="http://schemas.openxmlformats.org/officeDocument/2006/relationships/hyperlink" Target="https://podminky.urs.cz/item/CS_URS_2022_01/122252204" TargetMode="External" /><Relationship Id="rId5" Type="http://schemas.openxmlformats.org/officeDocument/2006/relationships/hyperlink" Target="https://podminky.urs.cz/item/CS_URS_2022_01/131251106" TargetMode="External" /><Relationship Id="rId6" Type="http://schemas.openxmlformats.org/officeDocument/2006/relationships/hyperlink" Target="https://podminky.urs.cz/item/CS_URS_2022_01/139001101" TargetMode="External" /><Relationship Id="rId7" Type="http://schemas.openxmlformats.org/officeDocument/2006/relationships/hyperlink" Target="https://podminky.urs.cz/item/CS_URS_2022_01/162351103" TargetMode="External" /><Relationship Id="rId8" Type="http://schemas.openxmlformats.org/officeDocument/2006/relationships/hyperlink" Target="https://podminky.urs.cz/item/CS_URS_2022_01/162751117" TargetMode="External" /><Relationship Id="rId9" Type="http://schemas.openxmlformats.org/officeDocument/2006/relationships/hyperlink" Target="https://podminky.urs.cz/item/CS_URS_2022_01/162751119" TargetMode="External" /><Relationship Id="rId10" Type="http://schemas.openxmlformats.org/officeDocument/2006/relationships/hyperlink" Target="https://podminky.urs.cz/item/CS_URS_2022_01/167151111" TargetMode="External" /><Relationship Id="rId11" Type="http://schemas.openxmlformats.org/officeDocument/2006/relationships/hyperlink" Target="https://podminky.urs.cz/item/CS_URS_2022_01/171103202" TargetMode="External" /><Relationship Id="rId12" Type="http://schemas.openxmlformats.org/officeDocument/2006/relationships/hyperlink" Target="https://podminky.urs.cz/item/CS_URS_2022_01/181351103" TargetMode="External" /><Relationship Id="rId13" Type="http://schemas.openxmlformats.org/officeDocument/2006/relationships/hyperlink" Target="https://podminky.urs.cz/item/CS_URS_2022_01/181351113" TargetMode="External" /><Relationship Id="rId14" Type="http://schemas.openxmlformats.org/officeDocument/2006/relationships/hyperlink" Target="https://podminky.urs.cz/item/CS_URS_2022_01/181411121" TargetMode="External" /><Relationship Id="rId15" Type="http://schemas.openxmlformats.org/officeDocument/2006/relationships/hyperlink" Target="https://podminky.urs.cz/item/CS_URS_2022_01/181451122" TargetMode="External" /><Relationship Id="rId16" Type="http://schemas.openxmlformats.org/officeDocument/2006/relationships/hyperlink" Target="https://podminky.urs.cz/item/CS_URS_2022_01/181951112" TargetMode="External" /><Relationship Id="rId17" Type="http://schemas.openxmlformats.org/officeDocument/2006/relationships/hyperlink" Target="https://podminky.urs.cz/item/CS_URS_2022_01/182251101" TargetMode="External" /><Relationship Id="rId18" Type="http://schemas.openxmlformats.org/officeDocument/2006/relationships/hyperlink" Target="https://podminky.urs.cz/item/CS_URS_2022_01/182351123" TargetMode="External" /><Relationship Id="rId19" Type="http://schemas.openxmlformats.org/officeDocument/2006/relationships/hyperlink" Target="https://podminky.urs.cz/item/CS_URS_2022_01/182351133" TargetMode="External" /><Relationship Id="rId20" Type="http://schemas.openxmlformats.org/officeDocument/2006/relationships/hyperlink" Target="https://podminky.urs.cz/item/CS_URS_2022_01/183403161" TargetMode="External" /><Relationship Id="rId21" Type="http://schemas.openxmlformats.org/officeDocument/2006/relationships/hyperlink" Target="https://podminky.urs.cz/item/CS_URS_2022_01/564871111" TargetMode="External" /><Relationship Id="rId22" Type="http://schemas.openxmlformats.org/officeDocument/2006/relationships/hyperlink" Target="https://podminky.urs.cz/item/CS_URS_2022_01/877241101" TargetMode="External" /><Relationship Id="rId23" Type="http://schemas.openxmlformats.org/officeDocument/2006/relationships/hyperlink" Target="https://podminky.urs.cz/item/CS_URS_2022_01/961055111" TargetMode="External" /><Relationship Id="rId24" Type="http://schemas.openxmlformats.org/officeDocument/2006/relationships/hyperlink" Target="https://podminky.urs.cz/item/CS_URS_2022_01/962032241" TargetMode="External" /><Relationship Id="rId25" Type="http://schemas.openxmlformats.org/officeDocument/2006/relationships/hyperlink" Target="https://podminky.urs.cz/item/CS_URS_2022_01/997013501" TargetMode="External" /><Relationship Id="rId26" Type="http://schemas.openxmlformats.org/officeDocument/2006/relationships/hyperlink" Target="https://podminky.urs.cz/item/CS_URS_2022_01/997013509" TargetMode="External" /><Relationship Id="rId27" Type="http://schemas.openxmlformats.org/officeDocument/2006/relationships/hyperlink" Target="https://podminky.urs.cz/item/CS_URS_2022_01/997013602" TargetMode="External" /><Relationship Id="rId28" Type="http://schemas.openxmlformats.org/officeDocument/2006/relationships/hyperlink" Target="https://podminky.urs.cz/item/CS_URS_2022_01/997013631" TargetMode="External" /><Relationship Id="rId29" Type="http://schemas.openxmlformats.org/officeDocument/2006/relationships/hyperlink" Target="https://podminky.urs.cz/item/CS_URS_2022_01/998324011" TargetMode="External" /><Relationship Id="rId3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5001106" TargetMode="External" /><Relationship Id="rId2" Type="http://schemas.openxmlformats.org/officeDocument/2006/relationships/hyperlink" Target="https://podminky.urs.cz/item/CS_URS_2022_01/115101201" TargetMode="External" /><Relationship Id="rId3" Type="http://schemas.openxmlformats.org/officeDocument/2006/relationships/hyperlink" Target="https://podminky.urs.cz/item/CS_URS_2022_01/122251103" TargetMode="External" /><Relationship Id="rId4" Type="http://schemas.openxmlformats.org/officeDocument/2006/relationships/hyperlink" Target="https://podminky.urs.cz/item/CS_URS_2022_01/131251106" TargetMode="External" /><Relationship Id="rId5" Type="http://schemas.openxmlformats.org/officeDocument/2006/relationships/hyperlink" Target="https://podminky.urs.cz/item/CS_URS_2022_01/133251101" TargetMode="External" /><Relationship Id="rId6" Type="http://schemas.openxmlformats.org/officeDocument/2006/relationships/hyperlink" Target="https://podminky.urs.cz/item/CS_URS_2022_01/162351103" TargetMode="External" /><Relationship Id="rId7" Type="http://schemas.openxmlformats.org/officeDocument/2006/relationships/hyperlink" Target="https://podminky.urs.cz/item/CS_URS_2022_01/167151111" TargetMode="External" /><Relationship Id="rId8" Type="http://schemas.openxmlformats.org/officeDocument/2006/relationships/hyperlink" Target="https://podminky.urs.cz/item/CS_URS_2022_01/171153101" TargetMode="External" /><Relationship Id="rId9" Type="http://schemas.openxmlformats.org/officeDocument/2006/relationships/hyperlink" Target="https://podminky.urs.cz/item/CS_URS_2022_01/174151103" TargetMode="External" /><Relationship Id="rId10" Type="http://schemas.openxmlformats.org/officeDocument/2006/relationships/hyperlink" Target="https://podminky.urs.cz/item/CS_URS_2022_01/273313511" TargetMode="External" /><Relationship Id="rId11" Type="http://schemas.openxmlformats.org/officeDocument/2006/relationships/hyperlink" Target="https://podminky.urs.cz/item/CS_URS_2022_01/273351121" TargetMode="External" /><Relationship Id="rId12" Type="http://schemas.openxmlformats.org/officeDocument/2006/relationships/hyperlink" Target="https://podminky.urs.cz/item/CS_URS_2022_01/273351122" TargetMode="External" /><Relationship Id="rId13" Type="http://schemas.openxmlformats.org/officeDocument/2006/relationships/hyperlink" Target="https://podminky.urs.cz/item/CS_URS_2022_01/275313911" TargetMode="External" /><Relationship Id="rId14" Type="http://schemas.openxmlformats.org/officeDocument/2006/relationships/hyperlink" Target="https://podminky.urs.cz/item/CS_URS_2022_01/275353123" TargetMode="External" /><Relationship Id="rId15" Type="http://schemas.openxmlformats.org/officeDocument/2006/relationships/hyperlink" Target="https://podminky.urs.cz/item/CS_URS_2022_01/321321116" TargetMode="External" /><Relationship Id="rId16" Type="http://schemas.openxmlformats.org/officeDocument/2006/relationships/hyperlink" Target="https://podminky.urs.cz/item/CS_URS_2022_01/321351010" TargetMode="External" /><Relationship Id="rId17" Type="http://schemas.openxmlformats.org/officeDocument/2006/relationships/hyperlink" Target="https://podminky.urs.cz/item/CS_URS_2022_01/321352010" TargetMode="External" /><Relationship Id="rId18" Type="http://schemas.openxmlformats.org/officeDocument/2006/relationships/hyperlink" Target="https://podminky.urs.cz/item/CS_URS_2022_01/321366111" TargetMode="External" /><Relationship Id="rId19" Type="http://schemas.openxmlformats.org/officeDocument/2006/relationships/hyperlink" Target="https://podminky.urs.cz/item/CS_URS_2022_01/321366112" TargetMode="External" /><Relationship Id="rId20" Type="http://schemas.openxmlformats.org/officeDocument/2006/relationships/hyperlink" Target="https://podminky.urs.cz/item/CS_URS_2022_01/321368211" TargetMode="External" /><Relationship Id="rId21" Type="http://schemas.openxmlformats.org/officeDocument/2006/relationships/hyperlink" Target="https://podminky.urs.cz/item/CS_URS_2022_01/338171121" TargetMode="External" /><Relationship Id="rId22" Type="http://schemas.openxmlformats.org/officeDocument/2006/relationships/hyperlink" Target="https://podminky.urs.cz/item/CS_URS_2022_01/462511270" TargetMode="External" /><Relationship Id="rId23" Type="http://schemas.openxmlformats.org/officeDocument/2006/relationships/hyperlink" Target="https://podminky.urs.cz/item/CS_URS_2022_01/462519002" TargetMode="External" /><Relationship Id="rId24" Type="http://schemas.openxmlformats.org/officeDocument/2006/relationships/hyperlink" Target="https://podminky.urs.cz/item/CS_URS_2022_01/463212111" TargetMode="External" /><Relationship Id="rId25" Type="http://schemas.openxmlformats.org/officeDocument/2006/relationships/hyperlink" Target="https://podminky.urs.cz/item/CS_URS_2022_01/931626212" TargetMode="External" /><Relationship Id="rId26" Type="http://schemas.openxmlformats.org/officeDocument/2006/relationships/hyperlink" Target="https://podminky.urs.cz/item/CS_URS_2022_01/931994106" TargetMode="External" /><Relationship Id="rId27" Type="http://schemas.openxmlformats.org/officeDocument/2006/relationships/hyperlink" Target="https://podminky.urs.cz/item/CS_URS_2022_01/936501111" TargetMode="External" /><Relationship Id="rId28" Type="http://schemas.openxmlformats.org/officeDocument/2006/relationships/hyperlink" Target="https://podminky.urs.cz/item/CS_URS_2022_01/998324011" TargetMode="External" /><Relationship Id="rId29" Type="http://schemas.openxmlformats.org/officeDocument/2006/relationships/hyperlink" Target="https://podminky.urs.cz/item/CS_URS_2022_01/767995114" TargetMode="External" /><Relationship Id="rId30" Type="http://schemas.openxmlformats.org/officeDocument/2006/relationships/hyperlink" Target="https://podminky.urs.cz/item/CS_URS_2022_01/767995115" TargetMode="External" /><Relationship Id="rId31" Type="http://schemas.openxmlformats.org/officeDocument/2006/relationships/hyperlink" Target="https://podminky.urs.cz/item/CS_URS_2022_01/767995116" TargetMode="External" /><Relationship Id="rId32" Type="http://schemas.openxmlformats.org/officeDocument/2006/relationships/hyperlink" Target="https://podminky.urs.cz/item/CS_URS_2022_01/998767101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23" TargetMode="External" /><Relationship Id="rId2" Type="http://schemas.openxmlformats.org/officeDocument/2006/relationships/hyperlink" Target="https://podminky.urs.cz/item/CS_URS_2022_01/124253101" TargetMode="External" /><Relationship Id="rId3" Type="http://schemas.openxmlformats.org/officeDocument/2006/relationships/hyperlink" Target="https://podminky.urs.cz/item/CS_URS_2022_01/131251100" TargetMode="External" /><Relationship Id="rId4" Type="http://schemas.openxmlformats.org/officeDocument/2006/relationships/hyperlink" Target="https://podminky.urs.cz/item/CS_URS_2022_01/132251252" TargetMode="External" /><Relationship Id="rId5" Type="http://schemas.openxmlformats.org/officeDocument/2006/relationships/hyperlink" Target="https://podminky.urs.cz/item/CS_URS_2022_01/162251101" TargetMode="External" /><Relationship Id="rId6" Type="http://schemas.openxmlformats.org/officeDocument/2006/relationships/hyperlink" Target="https://podminky.urs.cz/item/CS_URS_2022_01/162351103" TargetMode="External" /><Relationship Id="rId7" Type="http://schemas.openxmlformats.org/officeDocument/2006/relationships/hyperlink" Target="https://podminky.urs.cz/item/CS_URS_2022_01/167151101" TargetMode="External" /><Relationship Id="rId8" Type="http://schemas.openxmlformats.org/officeDocument/2006/relationships/hyperlink" Target="https://podminky.urs.cz/item/CS_URS_2022_01/17115113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181951112" TargetMode="External" /><Relationship Id="rId11" Type="http://schemas.openxmlformats.org/officeDocument/2006/relationships/hyperlink" Target="https://podminky.urs.cz/item/CS_URS_2022_01/182151111" TargetMode="External" /><Relationship Id="rId12" Type="http://schemas.openxmlformats.org/officeDocument/2006/relationships/hyperlink" Target="https://podminky.urs.cz/item/CS_URS_2022_01/182251101" TargetMode="External" /><Relationship Id="rId13" Type="http://schemas.openxmlformats.org/officeDocument/2006/relationships/hyperlink" Target="https://podminky.urs.cz/item/CS_URS_2022_01/183405212" TargetMode="External" /><Relationship Id="rId14" Type="http://schemas.openxmlformats.org/officeDocument/2006/relationships/hyperlink" Target="https://podminky.urs.cz/item/CS_URS_2022_01/274321117" TargetMode="External" /><Relationship Id="rId15" Type="http://schemas.openxmlformats.org/officeDocument/2006/relationships/hyperlink" Target="https://podminky.urs.cz/item/CS_URS_2022_01/274354111" TargetMode="External" /><Relationship Id="rId16" Type="http://schemas.openxmlformats.org/officeDocument/2006/relationships/hyperlink" Target="https://podminky.urs.cz/item/CS_URS_2022_01/274354211" TargetMode="External" /><Relationship Id="rId17" Type="http://schemas.openxmlformats.org/officeDocument/2006/relationships/hyperlink" Target="https://podminky.urs.cz/item/CS_URS_2022_01/274361412" TargetMode="External" /><Relationship Id="rId18" Type="http://schemas.openxmlformats.org/officeDocument/2006/relationships/hyperlink" Target="https://podminky.urs.cz/item/CS_URS_2022_01/451317112" TargetMode="External" /><Relationship Id="rId19" Type="http://schemas.openxmlformats.org/officeDocument/2006/relationships/hyperlink" Target="https://podminky.urs.cz/item/CS_URS_2022_01/463212111" TargetMode="External" /><Relationship Id="rId20" Type="http://schemas.openxmlformats.org/officeDocument/2006/relationships/hyperlink" Target="https://podminky.urs.cz/item/CS_URS_2022_01/465513127" TargetMode="External" /><Relationship Id="rId21" Type="http://schemas.openxmlformats.org/officeDocument/2006/relationships/hyperlink" Target="https://podminky.urs.cz/item/CS_URS_2022_01/919551014" TargetMode="External" /><Relationship Id="rId22" Type="http://schemas.openxmlformats.org/officeDocument/2006/relationships/hyperlink" Target="https://podminky.urs.cz/item/CS_URS_2022_01/966008112" TargetMode="External" /><Relationship Id="rId23" Type="http://schemas.openxmlformats.org/officeDocument/2006/relationships/hyperlink" Target="https://podminky.urs.cz/item/CS_URS_2022_01/997221571" TargetMode="External" /><Relationship Id="rId24" Type="http://schemas.openxmlformats.org/officeDocument/2006/relationships/hyperlink" Target="https://podminky.urs.cz/item/CS_URS_2022_01/997221579" TargetMode="External" /><Relationship Id="rId25" Type="http://schemas.openxmlformats.org/officeDocument/2006/relationships/hyperlink" Target="https://podminky.urs.cz/item/CS_URS_2022_01/997221615" TargetMode="External" /><Relationship Id="rId26" Type="http://schemas.openxmlformats.org/officeDocument/2006/relationships/hyperlink" Target="https://podminky.urs.cz/item/CS_URS_2022_01/998332011" TargetMode="External" /><Relationship Id="rId2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3" TargetMode="External" /><Relationship Id="rId2" Type="http://schemas.openxmlformats.org/officeDocument/2006/relationships/hyperlink" Target="https://podminky.urs.cz/item/CS_URS_2022_01/132251101" TargetMode="External" /><Relationship Id="rId3" Type="http://schemas.openxmlformats.org/officeDocument/2006/relationships/hyperlink" Target="https://podminky.urs.cz/item/CS_URS_2022_01/133212811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2751119" TargetMode="External" /><Relationship Id="rId7" Type="http://schemas.openxmlformats.org/officeDocument/2006/relationships/hyperlink" Target="https://podminky.urs.cz/item/CS_URS_2022_01/167151101" TargetMode="External" /><Relationship Id="rId8" Type="http://schemas.openxmlformats.org/officeDocument/2006/relationships/hyperlink" Target="https://podminky.urs.cz/item/CS_URS_2022_01/167151111" TargetMode="External" /><Relationship Id="rId9" Type="http://schemas.openxmlformats.org/officeDocument/2006/relationships/hyperlink" Target="https://podminky.urs.cz/item/CS_URS_2022_01/175151201" TargetMode="External" /><Relationship Id="rId10" Type="http://schemas.openxmlformats.org/officeDocument/2006/relationships/hyperlink" Target="https://podminky.urs.cz/item/CS_URS_2022_01/181411122" TargetMode="External" /><Relationship Id="rId11" Type="http://schemas.openxmlformats.org/officeDocument/2006/relationships/hyperlink" Target="https://podminky.urs.cz/item/CS_URS_2022_01/182251101" TargetMode="External" /><Relationship Id="rId12" Type="http://schemas.openxmlformats.org/officeDocument/2006/relationships/hyperlink" Target="https://podminky.urs.cz/item/CS_URS_2022_01/182351123" TargetMode="External" /><Relationship Id="rId13" Type="http://schemas.openxmlformats.org/officeDocument/2006/relationships/hyperlink" Target="https://podminky.urs.cz/item/CS_URS_2022_01/247681114" TargetMode="External" /><Relationship Id="rId14" Type="http://schemas.openxmlformats.org/officeDocument/2006/relationships/hyperlink" Target="https://podminky.urs.cz/item/CS_URS_2022_01/275313611" TargetMode="External" /><Relationship Id="rId15" Type="http://schemas.openxmlformats.org/officeDocument/2006/relationships/hyperlink" Target="https://podminky.urs.cz/item/CS_URS_2022_01/275353102" TargetMode="External" /><Relationship Id="rId16" Type="http://schemas.openxmlformats.org/officeDocument/2006/relationships/hyperlink" Target="https://podminky.urs.cz/item/CS_URS_2022_01/338171121" TargetMode="External" /><Relationship Id="rId17" Type="http://schemas.openxmlformats.org/officeDocument/2006/relationships/hyperlink" Target="https://podminky.urs.cz/item/CS_URS_2022_01/339921132" TargetMode="External" /><Relationship Id="rId18" Type="http://schemas.openxmlformats.org/officeDocument/2006/relationships/hyperlink" Target="https://podminky.urs.cz/item/CS_URS_2022_01/339921133" TargetMode="External" /><Relationship Id="rId19" Type="http://schemas.openxmlformats.org/officeDocument/2006/relationships/hyperlink" Target="https://podminky.urs.cz/item/CS_URS_2022_01/348101210" TargetMode="External" /><Relationship Id="rId20" Type="http://schemas.openxmlformats.org/officeDocument/2006/relationships/hyperlink" Target="https://podminky.urs.cz/item/CS_URS_2022_01/348401120" TargetMode="External" /><Relationship Id="rId21" Type="http://schemas.openxmlformats.org/officeDocument/2006/relationships/hyperlink" Target="https://podminky.urs.cz/item/CS_URS_2022_01/894411311" TargetMode="External" /><Relationship Id="rId22" Type="http://schemas.openxmlformats.org/officeDocument/2006/relationships/hyperlink" Target="https://podminky.urs.cz/item/CS_URS_2022_01/894414211" TargetMode="External" /><Relationship Id="rId23" Type="http://schemas.openxmlformats.org/officeDocument/2006/relationships/hyperlink" Target="https://podminky.urs.cz/item/CS_URS_2022_01/899103112" TargetMode="External" /><Relationship Id="rId24" Type="http://schemas.openxmlformats.org/officeDocument/2006/relationships/hyperlink" Target="https://podminky.urs.cz/item/CS_URS_2022_01/963015141" TargetMode="External" /><Relationship Id="rId25" Type="http://schemas.openxmlformats.org/officeDocument/2006/relationships/hyperlink" Target="https://podminky.urs.cz/item/CS_URS_2022_01/963015161" TargetMode="External" /><Relationship Id="rId26" Type="http://schemas.openxmlformats.org/officeDocument/2006/relationships/hyperlink" Target="https://podminky.urs.cz/item/CS_URS_2022_01/966052111" TargetMode="External" /><Relationship Id="rId27" Type="http://schemas.openxmlformats.org/officeDocument/2006/relationships/hyperlink" Target="https://podminky.urs.cz/item/CS_URS_2022_01/966071821" TargetMode="External" /><Relationship Id="rId28" Type="http://schemas.openxmlformats.org/officeDocument/2006/relationships/hyperlink" Target="https://podminky.urs.cz/item/CS_URS_2022_01/966073810" TargetMode="External" /><Relationship Id="rId29" Type="http://schemas.openxmlformats.org/officeDocument/2006/relationships/hyperlink" Target="https://podminky.urs.cz/item/CS_URS_2022_01/997013501" TargetMode="External" /><Relationship Id="rId30" Type="http://schemas.openxmlformats.org/officeDocument/2006/relationships/hyperlink" Target="https://podminky.urs.cz/item/CS_URS_2022_01/997013509" TargetMode="External" /><Relationship Id="rId31" Type="http://schemas.openxmlformats.org/officeDocument/2006/relationships/hyperlink" Target="https://podminky.urs.cz/item/CS_URS_2022_01/997013602" TargetMode="External" /><Relationship Id="rId32" Type="http://schemas.openxmlformats.org/officeDocument/2006/relationships/hyperlink" Target="https://podminky.urs.cz/item/CS_URS_2022_01/998254011" TargetMode="External" /><Relationship Id="rId3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9111" TargetMode="External" /><Relationship Id="rId2" Type="http://schemas.openxmlformats.org/officeDocument/2006/relationships/hyperlink" Target="https://podminky.urs.cz/item/CS_URS_2022_01/111251103" TargetMode="External" /><Relationship Id="rId3" Type="http://schemas.openxmlformats.org/officeDocument/2006/relationships/hyperlink" Target="https://podminky.urs.cz/item/CS_URS_2022_01/112101101" TargetMode="External" /><Relationship Id="rId4" Type="http://schemas.openxmlformats.org/officeDocument/2006/relationships/hyperlink" Target="https://podminky.urs.cz/item/CS_URS_2022_01/112101102" TargetMode="External" /><Relationship Id="rId5" Type="http://schemas.openxmlformats.org/officeDocument/2006/relationships/hyperlink" Target="https://podminky.urs.cz/item/CS_URS_2022_01/112101103" TargetMode="External" /><Relationship Id="rId6" Type="http://schemas.openxmlformats.org/officeDocument/2006/relationships/hyperlink" Target="https://podminky.urs.cz/item/CS_URS_2022_01/112101104" TargetMode="External" /><Relationship Id="rId7" Type="http://schemas.openxmlformats.org/officeDocument/2006/relationships/hyperlink" Target="https://podminky.urs.cz/item/CS_URS_2022_01/112101105" TargetMode="External" /><Relationship Id="rId8" Type="http://schemas.openxmlformats.org/officeDocument/2006/relationships/hyperlink" Target="https://podminky.urs.cz/item/CS_URS_2022_01/112101107" TargetMode="External" /><Relationship Id="rId9" Type="http://schemas.openxmlformats.org/officeDocument/2006/relationships/hyperlink" Target="https://podminky.urs.cz/item/CS_URS_2022_01/112111111" TargetMode="External" /><Relationship Id="rId10" Type="http://schemas.openxmlformats.org/officeDocument/2006/relationships/hyperlink" Target="https://podminky.urs.cz/item/CS_URS_2022_01/112251101" TargetMode="External" /><Relationship Id="rId11" Type="http://schemas.openxmlformats.org/officeDocument/2006/relationships/hyperlink" Target="https://podminky.urs.cz/item/CS_URS_2022_01/112251102" TargetMode="External" /><Relationship Id="rId12" Type="http://schemas.openxmlformats.org/officeDocument/2006/relationships/hyperlink" Target="https://podminky.urs.cz/item/CS_URS_2022_01/112251103" TargetMode="External" /><Relationship Id="rId13" Type="http://schemas.openxmlformats.org/officeDocument/2006/relationships/hyperlink" Target="https://podminky.urs.cz/item/CS_URS_2022_01/112251104" TargetMode="External" /><Relationship Id="rId14" Type="http://schemas.openxmlformats.org/officeDocument/2006/relationships/hyperlink" Target="https://podminky.urs.cz/item/CS_URS_2022_01/112251105" TargetMode="External" /><Relationship Id="rId15" Type="http://schemas.openxmlformats.org/officeDocument/2006/relationships/hyperlink" Target="https://podminky.urs.cz/item/CS_URS_2022_01/112251108" TargetMode="External" /><Relationship Id="rId16" Type="http://schemas.openxmlformats.org/officeDocument/2006/relationships/hyperlink" Target="https://podminky.urs.cz/item/CS_URS_2022_01/162201411" TargetMode="External" /><Relationship Id="rId17" Type="http://schemas.openxmlformats.org/officeDocument/2006/relationships/hyperlink" Target="https://podminky.urs.cz/item/CS_URS_2022_01/162201412" TargetMode="External" /><Relationship Id="rId18" Type="http://schemas.openxmlformats.org/officeDocument/2006/relationships/hyperlink" Target="https://podminky.urs.cz/item/CS_URS_2022_01/162201413" TargetMode="External" /><Relationship Id="rId19" Type="http://schemas.openxmlformats.org/officeDocument/2006/relationships/hyperlink" Target="https://podminky.urs.cz/item/CS_URS_2022_01/162201414" TargetMode="External" /><Relationship Id="rId20" Type="http://schemas.openxmlformats.org/officeDocument/2006/relationships/hyperlink" Target="https://podminky.urs.cz/item/CS_URS_2022_01/162201510" TargetMode="External" /><Relationship Id="rId21" Type="http://schemas.openxmlformats.org/officeDocument/2006/relationships/hyperlink" Target="https://podminky.urs.cz/item/CS_URS_2022_01/162201512" TargetMode="External" /><Relationship Id="rId22" Type="http://schemas.openxmlformats.org/officeDocument/2006/relationships/hyperlink" Target="https://podminky.urs.cz/item/CS_URS_2022_01/162201421" TargetMode="External" /><Relationship Id="rId23" Type="http://schemas.openxmlformats.org/officeDocument/2006/relationships/hyperlink" Target="https://podminky.urs.cz/item/CS_URS_2022_01/162201422" TargetMode="External" /><Relationship Id="rId24" Type="http://schemas.openxmlformats.org/officeDocument/2006/relationships/hyperlink" Target="https://podminky.urs.cz/item/CS_URS_2022_01/162201423" TargetMode="External" /><Relationship Id="rId25" Type="http://schemas.openxmlformats.org/officeDocument/2006/relationships/hyperlink" Target="https://podminky.urs.cz/item/CS_URS_2022_01/162201424" TargetMode="External" /><Relationship Id="rId26" Type="http://schemas.openxmlformats.org/officeDocument/2006/relationships/hyperlink" Target="https://podminky.urs.cz/item/CS_URS_2022_01/162201520" TargetMode="External" /><Relationship Id="rId27" Type="http://schemas.openxmlformats.org/officeDocument/2006/relationships/hyperlink" Target="https://podminky.urs.cz/item/CS_URS_2022_01/162201522" TargetMode="External" /><Relationship Id="rId28" Type="http://schemas.openxmlformats.org/officeDocument/2006/relationships/hyperlink" Target="https://podminky.urs.cz/item/CS_URS_2022_01/162301971" TargetMode="External" /><Relationship Id="rId29" Type="http://schemas.openxmlformats.org/officeDocument/2006/relationships/hyperlink" Target="https://podminky.urs.cz/item/CS_URS_2022_01/162301972" TargetMode="External" /><Relationship Id="rId30" Type="http://schemas.openxmlformats.org/officeDocument/2006/relationships/hyperlink" Target="https://podminky.urs.cz/item/CS_URS_2022_01/162301973" TargetMode="External" /><Relationship Id="rId31" Type="http://schemas.openxmlformats.org/officeDocument/2006/relationships/hyperlink" Target="https://podminky.urs.cz/item/CS_URS_2022_01/162301974" TargetMode="External" /><Relationship Id="rId32" Type="http://schemas.openxmlformats.org/officeDocument/2006/relationships/hyperlink" Target="https://podminky.urs.cz/item/CS_URS_2022_01/162301975" TargetMode="External" /><Relationship Id="rId33" Type="http://schemas.openxmlformats.org/officeDocument/2006/relationships/hyperlink" Target="https://podminky.urs.cz/item/CS_URS_2022_01/162301977" TargetMode="External" /><Relationship Id="rId3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231" TargetMode="External" /><Relationship Id="rId2" Type="http://schemas.openxmlformats.org/officeDocument/2006/relationships/hyperlink" Target="https://podminky.urs.cz/item/CS_URS_2022_01/181151321" TargetMode="External" /><Relationship Id="rId3" Type="http://schemas.openxmlformats.org/officeDocument/2006/relationships/hyperlink" Target="https://podminky.urs.cz/item/CS_URS_2022_01/181451121" TargetMode="External" /><Relationship Id="rId4" Type="http://schemas.openxmlformats.org/officeDocument/2006/relationships/hyperlink" Target="https://podminky.urs.cz/item/CS_URS_2022_01/183101115" TargetMode="External" /><Relationship Id="rId5" Type="http://schemas.openxmlformats.org/officeDocument/2006/relationships/hyperlink" Target="https://podminky.urs.cz/item/CS_URS_2022_01/184102112" TargetMode="External" /><Relationship Id="rId6" Type="http://schemas.openxmlformats.org/officeDocument/2006/relationships/hyperlink" Target="https://podminky.urs.cz/item/CS_URS_2022_01/184215133" TargetMode="External" /><Relationship Id="rId7" Type="http://schemas.openxmlformats.org/officeDocument/2006/relationships/hyperlink" Target="https://podminky.urs.cz/item/CS_URS_2022_01/184801121" TargetMode="External" /><Relationship Id="rId8" Type="http://schemas.openxmlformats.org/officeDocument/2006/relationships/hyperlink" Target="https://podminky.urs.cz/item/CS_URS_2022_01/184802111" TargetMode="External" /><Relationship Id="rId9" Type="http://schemas.openxmlformats.org/officeDocument/2006/relationships/hyperlink" Target="https://podminky.urs.cz/item/CS_URS_2022_01/184813111" TargetMode="External" /><Relationship Id="rId10" Type="http://schemas.openxmlformats.org/officeDocument/2006/relationships/hyperlink" Target="https://podminky.urs.cz/item/CS_URS_2022_01/184813121" TargetMode="External" /><Relationship Id="rId11" Type="http://schemas.openxmlformats.org/officeDocument/2006/relationships/hyperlink" Target="https://podminky.urs.cz/item/CS_URS_2022_01/184911431" TargetMode="External" /><Relationship Id="rId12" Type="http://schemas.openxmlformats.org/officeDocument/2006/relationships/hyperlink" Target="https://podminky.urs.cz/item/CS_URS_2022_01/185804311" TargetMode="External" /><Relationship Id="rId13" Type="http://schemas.openxmlformats.org/officeDocument/2006/relationships/hyperlink" Target="https://podminky.urs.cz/item/CS_URS_2022_01/185851121" TargetMode="External" /><Relationship Id="rId14" Type="http://schemas.openxmlformats.org/officeDocument/2006/relationships/hyperlink" Target="https://podminky.urs.cz/item/CS_URS_2022_01/998231311" TargetMode="External" /><Relationship Id="rId1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HRD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Poldr Cihelna v k.ú. Močovice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16. 6. 2022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ČR-SPÚ, Pobočka Kutná Hora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Agroprojekce Litomyšl, s.r.o.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ROUND(SUM(AG55:AG61),2)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ROUND(SUM(AS55:AS61),2)</f>
        <v>0</v>
      </c>
      <c r="AT54" s="106">
        <f>ROUND(SUM(AV54:AW54),2)</f>
        <v>0</v>
      </c>
      <c r="AU54" s="107">
        <f>ROUND(SUM(AU55:AU61),5)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ROUND(SUM(AZ55:AZ61),2)</f>
        <v>0</v>
      </c>
      <c r="BA54" s="106">
        <f>ROUND(SUM(BA55:BA61),2)</f>
        <v>0</v>
      </c>
      <c r="BB54" s="106">
        <f>ROUND(SUM(BB55:BB61),2)</f>
        <v>0</v>
      </c>
      <c r="BC54" s="106">
        <f>ROUND(SUM(BC55:BC61),2)</f>
        <v>0</v>
      </c>
      <c r="BD54" s="108">
        <f>ROUND(SUM(BD55:BD61),2)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'SO-01 - Hráz poldru'!J30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'SO-01 - Hráz poldru'!P86</f>
        <v>0</v>
      </c>
      <c r="AV55" s="120">
        <f>'SO-01 - Hráz poldru'!J33</f>
        <v>0</v>
      </c>
      <c r="AW55" s="120">
        <f>'SO-01 - Hráz poldru'!J34</f>
        <v>0</v>
      </c>
      <c r="AX55" s="120">
        <f>'SO-01 - Hráz poldru'!J35</f>
        <v>0</v>
      </c>
      <c r="AY55" s="120">
        <f>'SO-01 - Hráz poldru'!J36</f>
        <v>0</v>
      </c>
      <c r="AZ55" s="120">
        <f>'SO-01 - Hráz poldru'!F33</f>
        <v>0</v>
      </c>
      <c r="BA55" s="120">
        <f>'SO-01 - Hráz poldru'!F34</f>
        <v>0</v>
      </c>
      <c r="BB55" s="120">
        <f>'SO-01 - Hráz poldru'!F35</f>
        <v>0</v>
      </c>
      <c r="BC55" s="120">
        <f>'SO-01 - Hráz poldru'!F36</f>
        <v>0</v>
      </c>
      <c r="BD55" s="122">
        <f>'SO-01 - Hráz poldru'!F37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81</v>
      </c>
      <c r="CM55" s="123" t="s">
        <v>82</v>
      </c>
    </row>
    <row r="56" spans="1:91" s="7" customFormat="1" ht="16.5" customHeight="1">
      <c r="A56" s="111" t="s">
        <v>75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'SO-02 - Sdružený objekt'!J30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78</v>
      </c>
      <c r="AR56" s="118"/>
      <c r="AS56" s="119">
        <v>0</v>
      </c>
      <c r="AT56" s="120">
        <f>ROUND(SUM(AV56:AW56),2)</f>
        <v>0</v>
      </c>
      <c r="AU56" s="121">
        <f>'SO-02 - Sdružený objekt'!P88</f>
        <v>0</v>
      </c>
      <c r="AV56" s="120">
        <f>'SO-02 - Sdružený objekt'!J33</f>
        <v>0</v>
      </c>
      <c r="AW56" s="120">
        <f>'SO-02 - Sdružený objekt'!J34</f>
        <v>0</v>
      </c>
      <c r="AX56" s="120">
        <f>'SO-02 - Sdružený objekt'!J35</f>
        <v>0</v>
      </c>
      <c r="AY56" s="120">
        <f>'SO-02 - Sdružený objekt'!J36</f>
        <v>0</v>
      </c>
      <c r="AZ56" s="120">
        <f>'SO-02 - Sdružený objekt'!F33</f>
        <v>0</v>
      </c>
      <c r="BA56" s="120">
        <f>'SO-02 - Sdružený objekt'!F34</f>
        <v>0</v>
      </c>
      <c r="BB56" s="120">
        <f>'SO-02 - Sdružený objekt'!F35</f>
        <v>0</v>
      </c>
      <c r="BC56" s="120">
        <f>'SO-02 - Sdružený objekt'!F36</f>
        <v>0</v>
      </c>
      <c r="BD56" s="122">
        <f>'SO-02 - Sdružený objekt'!F37</f>
        <v>0</v>
      </c>
      <c r="BE56" s="7"/>
      <c r="BT56" s="123" t="s">
        <v>79</v>
      </c>
      <c r="BV56" s="123" t="s">
        <v>73</v>
      </c>
      <c r="BW56" s="123" t="s">
        <v>85</v>
      </c>
      <c r="BX56" s="123" t="s">
        <v>5</v>
      </c>
      <c r="CL56" s="123" t="s">
        <v>86</v>
      </c>
      <c r="CM56" s="123" t="s">
        <v>82</v>
      </c>
    </row>
    <row r="57" spans="1:91" s="7" customFormat="1" ht="16.5" customHeight="1">
      <c r="A57" s="111" t="s">
        <v>75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'SO-03 - Přeložka toku'!J30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78</v>
      </c>
      <c r="AR57" s="118"/>
      <c r="AS57" s="119">
        <v>0</v>
      </c>
      <c r="AT57" s="120">
        <f>ROUND(SUM(AV57:AW57),2)</f>
        <v>0</v>
      </c>
      <c r="AU57" s="121">
        <f>'SO-03 - Přeložka toku'!P86</f>
        <v>0</v>
      </c>
      <c r="AV57" s="120">
        <f>'SO-03 - Přeložka toku'!J33</f>
        <v>0</v>
      </c>
      <c r="AW57" s="120">
        <f>'SO-03 - Přeložka toku'!J34</f>
        <v>0</v>
      </c>
      <c r="AX57" s="120">
        <f>'SO-03 - Přeložka toku'!J35</f>
        <v>0</v>
      </c>
      <c r="AY57" s="120">
        <f>'SO-03 - Přeložka toku'!J36</f>
        <v>0</v>
      </c>
      <c r="AZ57" s="120">
        <f>'SO-03 - Přeložka toku'!F33</f>
        <v>0</v>
      </c>
      <c r="BA57" s="120">
        <f>'SO-03 - Přeložka toku'!F34</f>
        <v>0</v>
      </c>
      <c r="BB57" s="120">
        <f>'SO-03 - Přeložka toku'!F35</f>
        <v>0</v>
      </c>
      <c r="BC57" s="120">
        <f>'SO-03 - Přeložka toku'!F36</f>
        <v>0</v>
      </c>
      <c r="BD57" s="122">
        <f>'SO-03 - Přeložka toku'!F37</f>
        <v>0</v>
      </c>
      <c r="BE57" s="7"/>
      <c r="BT57" s="123" t="s">
        <v>79</v>
      </c>
      <c r="BV57" s="123" t="s">
        <v>73</v>
      </c>
      <c r="BW57" s="123" t="s">
        <v>89</v>
      </c>
      <c r="BX57" s="123" t="s">
        <v>5</v>
      </c>
      <c r="CL57" s="123" t="s">
        <v>90</v>
      </c>
      <c r="CM57" s="123" t="s">
        <v>82</v>
      </c>
    </row>
    <row r="58" spans="1:91" s="7" customFormat="1" ht="16.5" customHeight="1">
      <c r="A58" s="111" t="s">
        <v>75</v>
      </c>
      <c r="B58" s="112"/>
      <c r="C58" s="113"/>
      <c r="D58" s="114" t="s">
        <v>91</v>
      </c>
      <c r="E58" s="114"/>
      <c r="F58" s="114"/>
      <c r="G58" s="114"/>
      <c r="H58" s="114"/>
      <c r="I58" s="115"/>
      <c r="J58" s="114" t="s">
        <v>92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'SO-04 - Úprava studny'!J30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78</v>
      </c>
      <c r="AR58" s="118"/>
      <c r="AS58" s="119">
        <v>0</v>
      </c>
      <c r="AT58" s="120">
        <f>ROUND(SUM(AV58:AW58),2)</f>
        <v>0</v>
      </c>
      <c r="AU58" s="121">
        <f>'SO-04 - Úprava studny'!P87</f>
        <v>0</v>
      </c>
      <c r="AV58" s="120">
        <f>'SO-04 - Úprava studny'!J33</f>
        <v>0</v>
      </c>
      <c r="AW58" s="120">
        <f>'SO-04 - Úprava studny'!J34</f>
        <v>0</v>
      </c>
      <c r="AX58" s="120">
        <f>'SO-04 - Úprava studny'!J35</f>
        <v>0</v>
      </c>
      <c r="AY58" s="120">
        <f>'SO-04 - Úprava studny'!J36</f>
        <v>0</v>
      </c>
      <c r="AZ58" s="120">
        <f>'SO-04 - Úprava studny'!F33</f>
        <v>0</v>
      </c>
      <c r="BA58" s="120">
        <f>'SO-04 - Úprava studny'!F34</f>
        <v>0</v>
      </c>
      <c r="BB58" s="120">
        <f>'SO-04 - Úprava studny'!F35</f>
        <v>0</v>
      </c>
      <c r="BC58" s="120">
        <f>'SO-04 - Úprava studny'!F36</f>
        <v>0</v>
      </c>
      <c r="BD58" s="122">
        <f>'SO-04 - Úprava studny'!F37</f>
        <v>0</v>
      </c>
      <c r="BE58" s="7"/>
      <c r="BT58" s="123" t="s">
        <v>79</v>
      </c>
      <c r="BV58" s="123" t="s">
        <v>73</v>
      </c>
      <c r="BW58" s="123" t="s">
        <v>93</v>
      </c>
      <c r="BX58" s="123" t="s">
        <v>5</v>
      </c>
      <c r="CL58" s="123" t="s">
        <v>94</v>
      </c>
      <c r="CM58" s="123" t="s">
        <v>82</v>
      </c>
    </row>
    <row r="59" spans="1:91" s="7" customFormat="1" ht="16.5" customHeight="1">
      <c r="A59" s="111" t="s">
        <v>75</v>
      </c>
      <c r="B59" s="112"/>
      <c r="C59" s="113"/>
      <c r="D59" s="114" t="s">
        <v>95</v>
      </c>
      <c r="E59" s="114"/>
      <c r="F59" s="114"/>
      <c r="G59" s="114"/>
      <c r="H59" s="114"/>
      <c r="I59" s="115"/>
      <c r="J59" s="114" t="s">
        <v>96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'SO-06 - Kácení'!J30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78</v>
      </c>
      <c r="AR59" s="118"/>
      <c r="AS59" s="119">
        <v>0</v>
      </c>
      <c r="AT59" s="120">
        <f>ROUND(SUM(AV59:AW59),2)</f>
        <v>0</v>
      </c>
      <c r="AU59" s="121">
        <f>'SO-06 - Kácení'!P81</f>
        <v>0</v>
      </c>
      <c r="AV59" s="120">
        <f>'SO-06 - Kácení'!J33</f>
        <v>0</v>
      </c>
      <c r="AW59" s="120">
        <f>'SO-06 - Kácení'!J34</f>
        <v>0</v>
      </c>
      <c r="AX59" s="120">
        <f>'SO-06 - Kácení'!J35</f>
        <v>0</v>
      </c>
      <c r="AY59" s="120">
        <f>'SO-06 - Kácení'!J36</f>
        <v>0</v>
      </c>
      <c r="AZ59" s="120">
        <f>'SO-06 - Kácení'!F33</f>
        <v>0</v>
      </c>
      <c r="BA59" s="120">
        <f>'SO-06 - Kácení'!F34</f>
        <v>0</v>
      </c>
      <c r="BB59" s="120">
        <f>'SO-06 - Kácení'!F35</f>
        <v>0</v>
      </c>
      <c r="BC59" s="120">
        <f>'SO-06 - Kácení'!F36</f>
        <v>0</v>
      </c>
      <c r="BD59" s="122">
        <f>'SO-06 - Kácení'!F37</f>
        <v>0</v>
      </c>
      <c r="BE59" s="7"/>
      <c r="BT59" s="123" t="s">
        <v>79</v>
      </c>
      <c r="BV59" s="123" t="s">
        <v>73</v>
      </c>
      <c r="BW59" s="123" t="s">
        <v>97</v>
      </c>
      <c r="BX59" s="123" t="s">
        <v>5</v>
      </c>
      <c r="CL59" s="123" t="s">
        <v>19</v>
      </c>
      <c r="CM59" s="123" t="s">
        <v>82</v>
      </c>
    </row>
    <row r="60" spans="1:91" s="7" customFormat="1" ht="16.5" customHeight="1">
      <c r="A60" s="111" t="s">
        <v>75</v>
      </c>
      <c r="B60" s="112"/>
      <c r="C60" s="113"/>
      <c r="D60" s="114" t="s">
        <v>98</v>
      </c>
      <c r="E60" s="114"/>
      <c r="F60" s="114"/>
      <c r="G60" s="114"/>
      <c r="H60" s="114"/>
      <c r="I60" s="115"/>
      <c r="J60" s="114" t="s">
        <v>99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'SO-07 - Výsadby'!J30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78</v>
      </c>
      <c r="AR60" s="118"/>
      <c r="AS60" s="119">
        <v>0</v>
      </c>
      <c r="AT60" s="120">
        <f>ROUND(SUM(AV60:AW60),2)</f>
        <v>0</v>
      </c>
      <c r="AU60" s="121">
        <f>'SO-07 - Výsadby'!P82</f>
        <v>0</v>
      </c>
      <c r="AV60" s="120">
        <f>'SO-07 - Výsadby'!J33</f>
        <v>0</v>
      </c>
      <c r="AW60" s="120">
        <f>'SO-07 - Výsadby'!J34</f>
        <v>0</v>
      </c>
      <c r="AX60" s="120">
        <f>'SO-07 - Výsadby'!J35</f>
        <v>0</v>
      </c>
      <c r="AY60" s="120">
        <f>'SO-07 - Výsadby'!J36</f>
        <v>0</v>
      </c>
      <c r="AZ60" s="120">
        <f>'SO-07 - Výsadby'!F33</f>
        <v>0</v>
      </c>
      <c r="BA60" s="120">
        <f>'SO-07 - Výsadby'!F34</f>
        <v>0</v>
      </c>
      <c r="BB60" s="120">
        <f>'SO-07 - Výsadby'!F35</f>
        <v>0</v>
      </c>
      <c r="BC60" s="120">
        <f>'SO-07 - Výsadby'!F36</f>
        <v>0</v>
      </c>
      <c r="BD60" s="122">
        <f>'SO-07 - Výsadby'!F37</f>
        <v>0</v>
      </c>
      <c r="BE60" s="7"/>
      <c r="BT60" s="123" t="s">
        <v>79</v>
      </c>
      <c r="BV60" s="123" t="s">
        <v>73</v>
      </c>
      <c r="BW60" s="123" t="s">
        <v>100</v>
      </c>
      <c r="BX60" s="123" t="s">
        <v>5</v>
      </c>
      <c r="CL60" s="123" t="s">
        <v>101</v>
      </c>
      <c r="CM60" s="123" t="s">
        <v>82</v>
      </c>
    </row>
    <row r="61" spans="1:91" s="7" customFormat="1" ht="16.5" customHeight="1">
      <c r="A61" s="111" t="s">
        <v>75</v>
      </c>
      <c r="B61" s="112"/>
      <c r="C61" s="113"/>
      <c r="D61" s="114" t="s">
        <v>102</v>
      </c>
      <c r="E61" s="114"/>
      <c r="F61" s="114"/>
      <c r="G61" s="114"/>
      <c r="H61" s="114"/>
      <c r="I61" s="115"/>
      <c r="J61" s="114" t="s">
        <v>103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'VON - Vedlejší a ostatní 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102</v>
      </c>
      <c r="AR61" s="118"/>
      <c r="AS61" s="124">
        <v>0</v>
      </c>
      <c r="AT61" s="125">
        <f>ROUND(SUM(AV61:AW61),2)</f>
        <v>0</v>
      </c>
      <c r="AU61" s="126">
        <f>'VON - Vedlejší a ostatní ...'!P82</f>
        <v>0</v>
      </c>
      <c r="AV61" s="125">
        <f>'VON - Vedlejší a ostatní ...'!J33</f>
        <v>0</v>
      </c>
      <c r="AW61" s="125">
        <f>'VON - Vedlejší a ostatní ...'!J34</f>
        <v>0</v>
      </c>
      <c r="AX61" s="125">
        <f>'VON - Vedlejší a ostatní ...'!J35</f>
        <v>0</v>
      </c>
      <c r="AY61" s="125">
        <f>'VON - Vedlejší a ostatní ...'!J36</f>
        <v>0</v>
      </c>
      <c r="AZ61" s="125">
        <f>'VON - Vedlejší a ostatní ...'!F33</f>
        <v>0</v>
      </c>
      <c r="BA61" s="125">
        <f>'VON - Vedlejší a ostatní ...'!F34</f>
        <v>0</v>
      </c>
      <c r="BB61" s="125">
        <f>'VON - Vedlejší a ostatní ...'!F35</f>
        <v>0</v>
      </c>
      <c r="BC61" s="125">
        <f>'VON - Vedlejší a ostatní ...'!F36</f>
        <v>0</v>
      </c>
      <c r="BD61" s="127">
        <f>'VON - Vedlejší a ostatní ...'!F37</f>
        <v>0</v>
      </c>
      <c r="BE61" s="7"/>
      <c r="BT61" s="123" t="s">
        <v>79</v>
      </c>
      <c r="BV61" s="123" t="s">
        <v>73</v>
      </c>
      <c r="BW61" s="123" t="s">
        <v>104</v>
      </c>
      <c r="BX61" s="123" t="s">
        <v>5</v>
      </c>
      <c r="CL61" s="123" t="s">
        <v>19</v>
      </c>
      <c r="CM61" s="123" t="s">
        <v>82</v>
      </c>
    </row>
    <row r="62" spans="1:57" s="2" customFormat="1" ht="30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-01 - Hráz poldru'!C2" display="/"/>
    <hyperlink ref="A56" location="'SO-02 - Sdružený objekt'!C2" display="/"/>
    <hyperlink ref="A57" location="'SO-03 - Přeložka toku'!C2" display="/"/>
    <hyperlink ref="A58" location="'SO-04 - Úprava studny'!C2" display="/"/>
    <hyperlink ref="A59" location="'SO-06 - Kácení'!C2" display="/"/>
    <hyperlink ref="A60" location="'SO-07 - Výsadby'!C2" display="/"/>
    <hyperlink ref="A6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Poldr Cihelna v k.ú. Močovice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81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16. 6. 2022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ROUND((SUM(BE86:BE255)),2)</f>
        <v>0</v>
      </c>
      <c r="G33" s="38"/>
      <c r="H33" s="38"/>
      <c r="I33" s="148">
        <v>0.21</v>
      </c>
      <c r="J33" s="147">
        <f>ROUND(((SUM(BE86:BE255))*I33),2)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ROUND((SUM(BF86:BF255)),2)</f>
        <v>0</v>
      </c>
      <c r="G34" s="38"/>
      <c r="H34" s="38"/>
      <c r="I34" s="148">
        <v>0.15</v>
      </c>
      <c r="J34" s="147">
        <f>ROUND(((SUM(BF86:BF255))*I34),2)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ROUND((SUM(BG86:BG255)),2)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ROUND((SUM(BH86:BH255)),2)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ROUND((SUM(BI86:BI255)),2)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Poldr Cihelna v k.ú. Močovice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SO-01 - Hráz poldru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ČR-SPÚ, Pobočka Kutná Hora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>
      <c r="A60" s="9"/>
      <c r="B60" s="165"/>
      <c r="C60" s="166"/>
      <c r="D60" s="167" t="s">
        <v>112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113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114</v>
      </c>
      <c r="E62" s="174"/>
      <c r="F62" s="174"/>
      <c r="G62" s="174"/>
      <c r="H62" s="174"/>
      <c r="I62" s="174"/>
      <c r="J62" s="175">
        <f>J203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115</v>
      </c>
      <c r="E63" s="174"/>
      <c r="F63" s="174"/>
      <c r="G63" s="174"/>
      <c r="H63" s="174"/>
      <c r="I63" s="174"/>
      <c r="J63" s="175">
        <f>J208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116</v>
      </c>
      <c r="E64" s="174"/>
      <c r="F64" s="174"/>
      <c r="G64" s="174"/>
      <c r="H64" s="174"/>
      <c r="I64" s="174"/>
      <c r="J64" s="175">
        <f>J221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117</v>
      </c>
      <c r="E65" s="174"/>
      <c r="F65" s="174"/>
      <c r="G65" s="174"/>
      <c r="H65" s="174"/>
      <c r="I65" s="174"/>
      <c r="J65" s="175">
        <f>J235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118</v>
      </c>
      <c r="E66" s="174"/>
      <c r="F66" s="174"/>
      <c r="G66" s="174"/>
      <c r="H66" s="174"/>
      <c r="I66" s="174"/>
      <c r="J66" s="175">
        <f>J252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119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Poldr Cihelna v k.ú. Močovice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106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SO-01 - Hráz poldru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16. 6. 2022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2" t="s">
        <v>25</v>
      </c>
      <c r="D82" s="40"/>
      <c r="E82" s="40"/>
      <c r="F82" s="27" t="str">
        <f>E15</f>
        <v>ČR-SPÚ, Pobočka Kutná Hora</v>
      </c>
      <c r="G82" s="40"/>
      <c r="H82" s="40"/>
      <c r="I82" s="32" t="s">
        <v>31</v>
      </c>
      <c r="J82" s="36" t="str">
        <f>E21</f>
        <v>Agroprojekce Litomyšl,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IF(E18="","",E18)</f>
        <v>Vyplň údaj</v>
      </c>
      <c r="G83" s="40"/>
      <c r="H83" s="40"/>
      <c r="I83" s="32" t="s">
        <v>34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120</v>
      </c>
      <c r="D85" s="180" t="s">
        <v>56</v>
      </c>
      <c r="E85" s="180" t="s">
        <v>52</v>
      </c>
      <c r="F85" s="180" t="s">
        <v>53</v>
      </c>
      <c r="G85" s="180" t="s">
        <v>121</v>
      </c>
      <c r="H85" s="180" t="s">
        <v>122</v>
      </c>
      <c r="I85" s="180" t="s">
        <v>123</v>
      </c>
      <c r="J85" s="180" t="s">
        <v>110</v>
      </c>
      <c r="K85" s="181" t="s">
        <v>124</v>
      </c>
      <c r="L85" s="182"/>
      <c r="M85" s="92" t="s">
        <v>19</v>
      </c>
      <c r="N85" s="93" t="s">
        <v>41</v>
      </c>
      <c r="O85" s="93" t="s">
        <v>125</v>
      </c>
      <c r="P85" s="93" t="s">
        <v>126</v>
      </c>
      <c r="Q85" s="93" t="s">
        <v>127</v>
      </c>
      <c r="R85" s="93" t="s">
        <v>128</v>
      </c>
      <c r="S85" s="93" t="s">
        <v>129</v>
      </c>
      <c r="T85" s="94" t="s">
        <v>130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131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10139.454542</v>
      </c>
      <c r="S86" s="96"/>
      <c r="T86" s="186">
        <f>T87</f>
        <v>202.575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70</v>
      </c>
      <c r="AU86" s="17" t="s">
        <v>111</v>
      </c>
      <c r="BK86" s="187">
        <f>BK87</f>
        <v>0</v>
      </c>
    </row>
    <row r="87" spans="1:63" s="12" customFormat="1" ht="25.9" customHeight="1">
      <c r="A87" s="12"/>
      <c r="B87" s="188"/>
      <c r="C87" s="189"/>
      <c r="D87" s="190" t="s">
        <v>70</v>
      </c>
      <c r="E87" s="191" t="s">
        <v>132</v>
      </c>
      <c r="F87" s="191" t="s">
        <v>133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P88+P203+P208+P221+P235+P252</f>
        <v>0</v>
      </c>
      <c r="Q87" s="196"/>
      <c r="R87" s="197">
        <f>R88+R203+R208+R221+R235+R252</f>
        <v>10139.454542</v>
      </c>
      <c r="S87" s="196"/>
      <c r="T87" s="198">
        <f>T88+T203+T208+T221+T235+T252</f>
        <v>202.575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70</v>
      </c>
      <c r="AU87" s="200" t="s">
        <v>71</v>
      </c>
      <c r="AY87" s="199" t="s">
        <v>134</v>
      </c>
      <c r="BK87" s="201">
        <f>BK88+BK203+BK208+BK221+BK235+BK252</f>
        <v>0</v>
      </c>
    </row>
    <row r="88" spans="1:63" s="12" customFormat="1" ht="22.8" customHeight="1">
      <c r="A88" s="12"/>
      <c r="B88" s="188"/>
      <c r="C88" s="189"/>
      <c r="D88" s="190" t="s">
        <v>70</v>
      </c>
      <c r="E88" s="202" t="s">
        <v>79</v>
      </c>
      <c r="F88" s="202" t="s">
        <v>135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SUM(P89:P202)</f>
        <v>0</v>
      </c>
      <c r="Q88" s="196"/>
      <c r="R88" s="197">
        <f>SUM(R89:R202)</f>
        <v>9587.454152</v>
      </c>
      <c r="S88" s="196"/>
      <c r="T88" s="198">
        <f>SUM(T89:T202)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79</v>
      </c>
      <c r="AT88" s="200" t="s">
        <v>70</v>
      </c>
      <c r="AU88" s="200" t="s">
        <v>79</v>
      </c>
      <c r="AY88" s="199" t="s">
        <v>134</v>
      </c>
      <c r="BK88" s="201">
        <f>SUM(BK89:BK202)</f>
        <v>0</v>
      </c>
    </row>
    <row r="89" spans="1:65" s="2" customFormat="1" ht="16.5" customHeight="1">
      <c r="A89" s="38"/>
      <c r="B89" s="39"/>
      <c r="C89" s="204" t="s">
        <v>79</v>
      </c>
      <c r="D89" s="204" t="s">
        <v>136</v>
      </c>
      <c r="E89" s="205" t="s">
        <v>137</v>
      </c>
      <c r="F89" s="206" t="s">
        <v>138</v>
      </c>
      <c r="G89" s="207" t="s">
        <v>139</v>
      </c>
      <c r="H89" s="208">
        <v>28</v>
      </c>
      <c r="I89" s="209"/>
      <c r="J89" s="210">
        <f>ROUND(I89*H89,2)</f>
        <v>0</v>
      </c>
      <c r="K89" s="206" t="s">
        <v>140</v>
      </c>
      <c r="L89" s="44"/>
      <c r="M89" s="211" t="s">
        <v>19</v>
      </c>
      <c r="N89" s="212" t="s">
        <v>42</v>
      </c>
      <c r="O89" s="84"/>
      <c r="P89" s="213">
        <f>O89*H89</f>
        <v>0</v>
      </c>
      <c r="Q89" s="213">
        <v>0.00868</v>
      </c>
      <c r="R89" s="213">
        <f>Q89*H89</f>
        <v>0.24304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141</v>
      </c>
      <c r="AT89" s="215" t="s">
        <v>136</v>
      </c>
      <c r="AU89" s="215" t="s">
        <v>82</v>
      </c>
      <c r="AY89" s="17" t="s">
        <v>134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79</v>
      </c>
      <c r="BK89" s="216">
        <f>ROUND(I89*H89,2)</f>
        <v>0</v>
      </c>
      <c r="BL89" s="17" t="s">
        <v>141</v>
      </c>
      <c r="BM89" s="215" t="s">
        <v>142</v>
      </c>
    </row>
    <row r="90" spans="1:47" s="2" customFormat="1" ht="12">
      <c r="A90" s="38"/>
      <c r="B90" s="39"/>
      <c r="C90" s="40"/>
      <c r="D90" s="217" t="s">
        <v>143</v>
      </c>
      <c r="E90" s="40"/>
      <c r="F90" s="218" t="s">
        <v>144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143</v>
      </c>
      <c r="AU90" s="17" t="s">
        <v>82</v>
      </c>
    </row>
    <row r="91" spans="1:47" s="2" customFormat="1" ht="12">
      <c r="A91" s="38"/>
      <c r="B91" s="39"/>
      <c r="C91" s="40"/>
      <c r="D91" s="222" t="s">
        <v>145</v>
      </c>
      <c r="E91" s="40"/>
      <c r="F91" s="223" t="s">
        <v>146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pans="1:51" s="13" customFormat="1" ht="12">
      <c r="A92" s="13"/>
      <c r="B92" s="224"/>
      <c r="C92" s="225"/>
      <c r="D92" s="217" t="s">
        <v>147</v>
      </c>
      <c r="E92" s="226" t="s">
        <v>19</v>
      </c>
      <c r="F92" s="227" t="s">
        <v>148</v>
      </c>
      <c r="G92" s="225"/>
      <c r="H92" s="228">
        <v>28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147</v>
      </c>
      <c r="AU92" s="234" t="s">
        <v>82</v>
      </c>
      <c r="AV92" s="13" t="s">
        <v>82</v>
      </c>
      <c r="AW92" s="13" t="s">
        <v>33</v>
      </c>
      <c r="AX92" s="13" t="s">
        <v>79</v>
      </c>
      <c r="AY92" s="234" t="s">
        <v>134</v>
      </c>
    </row>
    <row r="93" spans="1:65" s="2" customFormat="1" ht="16.5" customHeight="1">
      <c r="A93" s="38"/>
      <c r="B93" s="39"/>
      <c r="C93" s="204" t="s">
        <v>82</v>
      </c>
      <c r="D93" s="204" t="s">
        <v>136</v>
      </c>
      <c r="E93" s="205" t="s">
        <v>149</v>
      </c>
      <c r="F93" s="206" t="s">
        <v>150</v>
      </c>
      <c r="G93" s="207" t="s">
        <v>139</v>
      </c>
      <c r="H93" s="208">
        <v>28</v>
      </c>
      <c r="I93" s="209"/>
      <c r="J93" s="210">
        <f>ROUND(I93*H93,2)</f>
        <v>0</v>
      </c>
      <c r="K93" s="206" t="s">
        <v>140</v>
      </c>
      <c r="L93" s="44"/>
      <c r="M93" s="211" t="s">
        <v>19</v>
      </c>
      <c r="N93" s="212" t="s">
        <v>42</v>
      </c>
      <c r="O93" s="84"/>
      <c r="P93" s="213">
        <f>O93*H93</f>
        <v>0</v>
      </c>
      <c r="Q93" s="213">
        <v>0.0369</v>
      </c>
      <c r="R93" s="213">
        <f>Q93*H93</f>
        <v>1.0332000000000001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141</v>
      </c>
      <c r="AT93" s="215" t="s">
        <v>136</v>
      </c>
      <c r="AU93" s="215" t="s">
        <v>82</v>
      </c>
      <c r="AY93" s="17" t="s">
        <v>134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79</v>
      </c>
      <c r="BK93" s="216">
        <f>ROUND(I93*H93,2)</f>
        <v>0</v>
      </c>
      <c r="BL93" s="17" t="s">
        <v>141</v>
      </c>
      <c r="BM93" s="215" t="s">
        <v>151</v>
      </c>
    </row>
    <row r="94" spans="1:47" s="2" customFormat="1" ht="12">
      <c r="A94" s="38"/>
      <c r="B94" s="39"/>
      <c r="C94" s="40"/>
      <c r="D94" s="217" t="s">
        <v>143</v>
      </c>
      <c r="E94" s="40"/>
      <c r="F94" s="218" t="s">
        <v>152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143</v>
      </c>
      <c r="AU94" s="17" t="s">
        <v>82</v>
      </c>
    </row>
    <row r="95" spans="1:47" s="2" customFormat="1" ht="12">
      <c r="A95" s="38"/>
      <c r="B95" s="39"/>
      <c r="C95" s="40"/>
      <c r="D95" s="222" t="s">
        <v>145</v>
      </c>
      <c r="E95" s="40"/>
      <c r="F95" s="223" t="s">
        <v>153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145</v>
      </c>
      <c r="AU95" s="17" t="s">
        <v>82</v>
      </c>
    </row>
    <row r="96" spans="1:51" s="13" customFormat="1" ht="12">
      <c r="A96" s="13"/>
      <c r="B96" s="224"/>
      <c r="C96" s="225"/>
      <c r="D96" s="217" t="s">
        <v>147</v>
      </c>
      <c r="E96" s="226" t="s">
        <v>19</v>
      </c>
      <c r="F96" s="227" t="s">
        <v>154</v>
      </c>
      <c r="G96" s="225"/>
      <c r="H96" s="228">
        <v>28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147</v>
      </c>
      <c r="AU96" s="234" t="s">
        <v>82</v>
      </c>
      <c r="AV96" s="13" t="s">
        <v>82</v>
      </c>
      <c r="AW96" s="13" t="s">
        <v>33</v>
      </c>
      <c r="AX96" s="13" t="s">
        <v>79</v>
      </c>
      <c r="AY96" s="234" t="s">
        <v>134</v>
      </c>
    </row>
    <row r="97" spans="1:65" s="2" customFormat="1" ht="16.5" customHeight="1">
      <c r="A97" s="38"/>
      <c r="B97" s="39"/>
      <c r="C97" s="204" t="s">
        <v>155</v>
      </c>
      <c r="D97" s="204" t="s">
        <v>136</v>
      </c>
      <c r="E97" s="205" t="s">
        <v>156</v>
      </c>
      <c r="F97" s="206" t="s">
        <v>157</v>
      </c>
      <c r="G97" s="207" t="s">
        <v>158</v>
      </c>
      <c r="H97" s="208">
        <v>1655</v>
      </c>
      <c r="I97" s="209"/>
      <c r="J97" s="210">
        <f>ROUND(I97*H97,2)</f>
        <v>0</v>
      </c>
      <c r="K97" s="206" t="s">
        <v>140</v>
      </c>
      <c r="L97" s="44"/>
      <c r="M97" s="211" t="s">
        <v>19</v>
      </c>
      <c r="N97" s="212" t="s">
        <v>42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141</v>
      </c>
      <c r="AT97" s="215" t="s">
        <v>136</v>
      </c>
      <c r="AU97" s="215" t="s">
        <v>82</v>
      </c>
      <c r="AY97" s="17" t="s">
        <v>134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141</v>
      </c>
      <c r="BM97" s="215" t="s">
        <v>159</v>
      </c>
    </row>
    <row r="98" spans="1:47" s="2" customFormat="1" ht="12">
      <c r="A98" s="38"/>
      <c r="B98" s="39"/>
      <c r="C98" s="40"/>
      <c r="D98" s="217" t="s">
        <v>143</v>
      </c>
      <c r="E98" s="40"/>
      <c r="F98" s="218" t="s">
        <v>160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143</v>
      </c>
      <c r="AU98" s="17" t="s">
        <v>82</v>
      </c>
    </row>
    <row r="99" spans="1:47" s="2" customFormat="1" ht="12">
      <c r="A99" s="38"/>
      <c r="B99" s="39"/>
      <c r="C99" s="40"/>
      <c r="D99" s="222" t="s">
        <v>145</v>
      </c>
      <c r="E99" s="40"/>
      <c r="F99" s="223" t="s">
        <v>161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145</v>
      </c>
      <c r="AU99" s="17" t="s">
        <v>82</v>
      </c>
    </row>
    <row r="100" spans="1:51" s="13" customFormat="1" ht="12">
      <c r="A100" s="13"/>
      <c r="B100" s="224"/>
      <c r="C100" s="225"/>
      <c r="D100" s="217" t="s">
        <v>147</v>
      </c>
      <c r="E100" s="226" t="s">
        <v>19</v>
      </c>
      <c r="F100" s="227" t="s">
        <v>162</v>
      </c>
      <c r="G100" s="225"/>
      <c r="H100" s="228">
        <v>1655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147</v>
      </c>
      <c r="AU100" s="234" t="s">
        <v>82</v>
      </c>
      <c r="AV100" s="13" t="s">
        <v>82</v>
      </c>
      <c r="AW100" s="13" t="s">
        <v>33</v>
      </c>
      <c r="AX100" s="13" t="s">
        <v>79</v>
      </c>
      <c r="AY100" s="234" t="s">
        <v>134</v>
      </c>
    </row>
    <row r="101" spans="1:65" s="2" customFormat="1" ht="21.75" customHeight="1">
      <c r="A101" s="38"/>
      <c r="B101" s="39"/>
      <c r="C101" s="204" t="s">
        <v>141</v>
      </c>
      <c r="D101" s="204" t="s">
        <v>136</v>
      </c>
      <c r="E101" s="205" t="s">
        <v>163</v>
      </c>
      <c r="F101" s="206" t="s">
        <v>164</v>
      </c>
      <c r="G101" s="207" t="s">
        <v>165</v>
      </c>
      <c r="H101" s="208">
        <v>136</v>
      </c>
      <c r="I101" s="209"/>
      <c r="J101" s="210">
        <f>ROUND(I101*H101,2)</f>
        <v>0</v>
      </c>
      <c r="K101" s="206" t="s">
        <v>140</v>
      </c>
      <c r="L101" s="44"/>
      <c r="M101" s="211" t="s">
        <v>19</v>
      </c>
      <c r="N101" s="212" t="s">
        <v>42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141</v>
      </c>
      <c r="AT101" s="215" t="s">
        <v>136</v>
      </c>
      <c r="AU101" s="215" t="s">
        <v>82</v>
      </c>
      <c r="AY101" s="17" t="s">
        <v>134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79</v>
      </c>
      <c r="BK101" s="216">
        <f>ROUND(I101*H101,2)</f>
        <v>0</v>
      </c>
      <c r="BL101" s="17" t="s">
        <v>141</v>
      </c>
      <c r="BM101" s="215" t="s">
        <v>166</v>
      </c>
    </row>
    <row r="102" spans="1:47" s="2" customFormat="1" ht="12">
      <c r="A102" s="38"/>
      <c r="B102" s="39"/>
      <c r="C102" s="40"/>
      <c r="D102" s="217" t="s">
        <v>143</v>
      </c>
      <c r="E102" s="40"/>
      <c r="F102" s="218" t="s">
        <v>167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143</v>
      </c>
      <c r="AU102" s="17" t="s">
        <v>82</v>
      </c>
    </row>
    <row r="103" spans="1:47" s="2" customFormat="1" ht="12">
      <c r="A103" s="38"/>
      <c r="B103" s="39"/>
      <c r="C103" s="40"/>
      <c r="D103" s="222" t="s">
        <v>145</v>
      </c>
      <c r="E103" s="40"/>
      <c r="F103" s="223" t="s">
        <v>168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145</v>
      </c>
      <c r="AU103" s="17" t="s">
        <v>82</v>
      </c>
    </row>
    <row r="104" spans="1:51" s="13" customFormat="1" ht="12">
      <c r="A104" s="13"/>
      <c r="B104" s="224"/>
      <c r="C104" s="225"/>
      <c r="D104" s="217" t="s">
        <v>147</v>
      </c>
      <c r="E104" s="226" t="s">
        <v>19</v>
      </c>
      <c r="F104" s="227" t="s">
        <v>169</v>
      </c>
      <c r="G104" s="225"/>
      <c r="H104" s="228">
        <v>136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147</v>
      </c>
      <c r="AU104" s="234" t="s">
        <v>82</v>
      </c>
      <c r="AV104" s="13" t="s">
        <v>82</v>
      </c>
      <c r="AW104" s="13" t="s">
        <v>33</v>
      </c>
      <c r="AX104" s="13" t="s">
        <v>79</v>
      </c>
      <c r="AY104" s="234" t="s">
        <v>134</v>
      </c>
    </row>
    <row r="105" spans="1:65" s="2" customFormat="1" ht="16.5" customHeight="1">
      <c r="A105" s="38"/>
      <c r="B105" s="39"/>
      <c r="C105" s="204" t="s">
        <v>170</v>
      </c>
      <c r="D105" s="204" t="s">
        <v>136</v>
      </c>
      <c r="E105" s="205" t="s">
        <v>171</v>
      </c>
      <c r="F105" s="206" t="s">
        <v>172</v>
      </c>
      <c r="G105" s="207" t="s">
        <v>165</v>
      </c>
      <c r="H105" s="208">
        <v>2602</v>
      </c>
      <c r="I105" s="209"/>
      <c r="J105" s="210">
        <f>ROUND(I105*H105,2)</f>
        <v>0</v>
      </c>
      <c r="K105" s="206" t="s">
        <v>140</v>
      </c>
      <c r="L105" s="44"/>
      <c r="M105" s="211" t="s">
        <v>19</v>
      </c>
      <c r="N105" s="212" t="s">
        <v>42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141</v>
      </c>
      <c r="AT105" s="215" t="s">
        <v>136</v>
      </c>
      <c r="AU105" s="215" t="s">
        <v>82</v>
      </c>
      <c r="AY105" s="17" t="s">
        <v>134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79</v>
      </c>
      <c r="BK105" s="216">
        <f>ROUND(I105*H105,2)</f>
        <v>0</v>
      </c>
      <c r="BL105" s="17" t="s">
        <v>141</v>
      </c>
      <c r="BM105" s="215" t="s">
        <v>173</v>
      </c>
    </row>
    <row r="106" spans="1:47" s="2" customFormat="1" ht="12">
      <c r="A106" s="38"/>
      <c r="B106" s="39"/>
      <c r="C106" s="40"/>
      <c r="D106" s="217" t="s">
        <v>143</v>
      </c>
      <c r="E106" s="40"/>
      <c r="F106" s="218" t="s">
        <v>174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143</v>
      </c>
      <c r="AU106" s="17" t="s">
        <v>82</v>
      </c>
    </row>
    <row r="107" spans="1:47" s="2" customFormat="1" ht="12">
      <c r="A107" s="38"/>
      <c r="B107" s="39"/>
      <c r="C107" s="40"/>
      <c r="D107" s="222" t="s">
        <v>145</v>
      </c>
      <c r="E107" s="40"/>
      <c r="F107" s="223" t="s">
        <v>175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145</v>
      </c>
      <c r="AU107" s="17" t="s">
        <v>82</v>
      </c>
    </row>
    <row r="108" spans="1:51" s="13" customFormat="1" ht="12">
      <c r="A108" s="13"/>
      <c r="B108" s="224"/>
      <c r="C108" s="225"/>
      <c r="D108" s="217" t="s">
        <v>147</v>
      </c>
      <c r="E108" s="226" t="s">
        <v>19</v>
      </c>
      <c r="F108" s="227" t="s">
        <v>176</v>
      </c>
      <c r="G108" s="225"/>
      <c r="H108" s="228">
        <v>2602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147</v>
      </c>
      <c r="AU108" s="234" t="s">
        <v>82</v>
      </c>
      <c r="AV108" s="13" t="s">
        <v>82</v>
      </c>
      <c r="AW108" s="13" t="s">
        <v>33</v>
      </c>
      <c r="AX108" s="13" t="s">
        <v>79</v>
      </c>
      <c r="AY108" s="234" t="s">
        <v>134</v>
      </c>
    </row>
    <row r="109" spans="1:65" s="2" customFormat="1" ht="16.5" customHeight="1">
      <c r="A109" s="38"/>
      <c r="B109" s="39"/>
      <c r="C109" s="204" t="s">
        <v>177</v>
      </c>
      <c r="D109" s="204" t="s">
        <v>136</v>
      </c>
      <c r="E109" s="205" t="s">
        <v>178</v>
      </c>
      <c r="F109" s="206" t="s">
        <v>179</v>
      </c>
      <c r="G109" s="207" t="s">
        <v>165</v>
      </c>
      <c r="H109" s="208">
        <v>80.64</v>
      </c>
      <c r="I109" s="209"/>
      <c r="J109" s="210">
        <f>ROUND(I109*H109,2)</f>
        <v>0</v>
      </c>
      <c r="K109" s="206" t="s">
        <v>140</v>
      </c>
      <c r="L109" s="44"/>
      <c r="M109" s="211" t="s">
        <v>19</v>
      </c>
      <c r="N109" s="212" t="s">
        <v>42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141</v>
      </c>
      <c r="AT109" s="215" t="s">
        <v>136</v>
      </c>
      <c r="AU109" s="215" t="s">
        <v>82</v>
      </c>
      <c r="AY109" s="17" t="s">
        <v>134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79</v>
      </c>
      <c r="BK109" s="216">
        <f>ROUND(I109*H109,2)</f>
        <v>0</v>
      </c>
      <c r="BL109" s="17" t="s">
        <v>141</v>
      </c>
      <c r="BM109" s="215" t="s">
        <v>180</v>
      </c>
    </row>
    <row r="110" spans="1:47" s="2" customFormat="1" ht="12">
      <c r="A110" s="38"/>
      <c r="B110" s="39"/>
      <c r="C110" s="40"/>
      <c r="D110" s="217" t="s">
        <v>143</v>
      </c>
      <c r="E110" s="40"/>
      <c r="F110" s="218" t="s">
        <v>181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143</v>
      </c>
      <c r="AU110" s="17" t="s">
        <v>82</v>
      </c>
    </row>
    <row r="111" spans="1:47" s="2" customFormat="1" ht="12">
      <c r="A111" s="38"/>
      <c r="B111" s="39"/>
      <c r="C111" s="40"/>
      <c r="D111" s="222" t="s">
        <v>145</v>
      </c>
      <c r="E111" s="40"/>
      <c r="F111" s="223" t="s">
        <v>182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145</v>
      </c>
      <c r="AU111" s="17" t="s">
        <v>82</v>
      </c>
    </row>
    <row r="112" spans="1:51" s="13" customFormat="1" ht="12">
      <c r="A112" s="13"/>
      <c r="B112" s="224"/>
      <c r="C112" s="225"/>
      <c r="D112" s="217" t="s">
        <v>147</v>
      </c>
      <c r="E112" s="226" t="s">
        <v>19</v>
      </c>
      <c r="F112" s="227" t="s">
        <v>183</v>
      </c>
      <c r="G112" s="225"/>
      <c r="H112" s="228">
        <v>40.32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147</v>
      </c>
      <c r="AU112" s="234" t="s">
        <v>82</v>
      </c>
      <c r="AV112" s="13" t="s">
        <v>82</v>
      </c>
      <c r="AW112" s="13" t="s">
        <v>33</v>
      </c>
      <c r="AX112" s="13" t="s">
        <v>71</v>
      </c>
      <c r="AY112" s="234" t="s">
        <v>134</v>
      </c>
    </row>
    <row r="113" spans="1:51" s="13" customFormat="1" ht="12">
      <c r="A113" s="13"/>
      <c r="B113" s="224"/>
      <c r="C113" s="225"/>
      <c r="D113" s="217" t="s">
        <v>147</v>
      </c>
      <c r="E113" s="226" t="s">
        <v>19</v>
      </c>
      <c r="F113" s="227" t="s">
        <v>184</v>
      </c>
      <c r="G113" s="225"/>
      <c r="H113" s="228">
        <v>40.32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147</v>
      </c>
      <c r="AU113" s="234" t="s">
        <v>82</v>
      </c>
      <c r="AV113" s="13" t="s">
        <v>82</v>
      </c>
      <c r="AW113" s="13" t="s">
        <v>33</v>
      </c>
      <c r="AX113" s="13" t="s">
        <v>71</v>
      </c>
      <c r="AY113" s="234" t="s">
        <v>134</v>
      </c>
    </row>
    <row r="114" spans="1:65" s="2" customFormat="1" ht="21.75" customHeight="1">
      <c r="A114" s="38"/>
      <c r="B114" s="39"/>
      <c r="C114" s="204" t="s">
        <v>185</v>
      </c>
      <c r="D114" s="204" t="s">
        <v>136</v>
      </c>
      <c r="E114" s="205" t="s">
        <v>186</v>
      </c>
      <c r="F114" s="206" t="s">
        <v>187</v>
      </c>
      <c r="G114" s="207" t="s">
        <v>165</v>
      </c>
      <c r="H114" s="208">
        <v>6650</v>
      </c>
      <c r="I114" s="209"/>
      <c r="J114" s="210">
        <f>ROUND(I114*H114,2)</f>
        <v>0</v>
      </c>
      <c r="K114" s="206" t="s">
        <v>140</v>
      </c>
      <c r="L114" s="44"/>
      <c r="M114" s="211" t="s">
        <v>19</v>
      </c>
      <c r="N114" s="212" t="s">
        <v>42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141</v>
      </c>
      <c r="AT114" s="215" t="s">
        <v>136</v>
      </c>
      <c r="AU114" s="215" t="s">
        <v>82</v>
      </c>
      <c r="AY114" s="17" t="s">
        <v>134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79</v>
      </c>
      <c r="BK114" s="216">
        <f>ROUND(I114*H114,2)</f>
        <v>0</v>
      </c>
      <c r="BL114" s="17" t="s">
        <v>141</v>
      </c>
      <c r="BM114" s="215" t="s">
        <v>188</v>
      </c>
    </row>
    <row r="115" spans="1:47" s="2" customFormat="1" ht="12">
      <c r="A115" s="38"/>
      <c r="B115" s="39"/>
      <c r="C115" s="40"/>
      <c r="D115" s="217" t="s">
        <v>143</v>
      </c>
      <c r="E115" s="40"/>
      <c r="F115" s="218" t="s">
        <v>189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143</v>
      </c>
      <c r="AU115" s="17" t="s">
        <v>82</v>
      </c>
    </row>
    <row r="116" spans="1:47" s="2" customFormat="1" ht="12">
      <c r="A116" s="38"/>
      <c r="B116" s="39"/>
      <c r="C116" s="40"/>
      <c r="D116" s="222" t="s">
        <v>145</v>
      </c>
      <c r="E116" s="40"/>
      <c r="F116" s="223" t="s">
        <v>190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145</v>
      </c>
      <c r="AU116" s="17" t="s">
        <v>82</v>
      </c>
    </row>
    <row r="117" spans="1:51" s="13" customFormat="1" ht="12">
      <c r="A117" s="13"/>
      <c r="B117" s="224"/>
      <c r="C117" s="225"/>
      <c r="D117" s="217" t="s">
        <v>147</v>
      </c>
      <c r="E117" s="226" t="s">
        <v>19</v>
      </c>
      <c r="F117" s="227" t="s">
        <v>191</v>
      </c>
      <c r="G117" s="225"/>
      <c r="H117" s="228">
        <v>662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147</v>
      </c>
      <c r="AU117" s="234" t="s">
        <v>82</v>
      </c>
      <c r="AV117" s="13" t="s">
        <v>82</v>
      </c>
      <c r="AW117" s="13" t="s">
        <v>33</v>
      </c>
      <c r="AX117" s="13" t="s">
        <v>71</v>
      </c>
      <c r="AY117" s="234" t="s">
        <v>134</v>
      </c>
    </row>
    <row r="118" spans="1:51" s="13" customFormat="1" ht="12">
      <c r="A118" s="13"/>
      <c r="B118" s="224"/>
      <c r="C118" s="225"/>
      <c r="D118" s="217" t="s">
        <v>147</v>
      </c>
      <c r="E118" s="226" t="s">
        <v>19</v>
      </c>
      <c r="F118" s="227" t="s">
        <v>192</v>
      </c>
      <c r="G118" s="225"/>
      <c r="H118" s="228">
        <v>512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147</v>
      </c>
      <c r="AU118" s="234" t="s">
        <v>82</v>
      </c>
      <c r="AV118" s="13" t="s">
        <v>82</v>
      </c>
      <c r="AW118" s="13" t="s">
        <v>33</v>
      </c>
      <c r="AX118" s="13" t="s">
        <v>71</v>
      </c>
      <c r="AY118" s="234" t="s">
        <v>134</v>
      </c>
    </row>
    <row r="119" spans="1:51" s="13" customFormat="1" ht="12">
      <c r="A119" s="13"/>
      <c r="B119" s="224"/>
      <c r="C119" s="225"/>
      <c r="D119" s="217" t="s">
        <v>147</v>
      </c>
      <c r="E119" s="226" t="s">
        <v>19</v>
      </c>
      <c r="F119" s="227" t="s">
        <v>193</v>
      </c>
      <c r="G119" s="225"/>
      <c r="H119" s="228">
        <v>5476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147</v>
      </c>
      <c r="AU119" s="234" t="s">
        <v>82</v>
      </c>
      <c r="AV119" s="13" t="s">
        <v>82</v>
      </c>
      <c r="AW119" s="13" t="s">
        <v>33</v>
      </c>
      <c r="AX119" s="13" t="s">
        <v>71</v>
      </c>
      <c r="AY119" s="234" t="s">
        <v>134</v>
      </c>
    </row>
    <row r="120" spans="1:65" s="2" customFormat="1" ht="21.75" customHeight="1">
      <c r="A120" s="38"/>
      <c r="B120" s="39"/>
      <c r="C120" s="204" t="s">
        <v>194</v>
      </c>
      <c r="D120" s="204" t="s">
        <v>136</v>
      </c>
      <c r="E120" s="205" t="s">
        <v>195</v>
      </c>
      <c r="F120" s="206" t="s">
        <v>196</v>
      </c>
      <c r="G120" s="207" t="s">
        <v>165</v>
      </c>
      <c r="H120" s="208">
        <v>5325.6</v>
      </c>
      <c r="I120" s="209"/>
      <c r="J120" s="210">
        <f>ROUND(I120*H120,2)</f>
        <v>0</v>
      </c>
      <c r="K120" s="206" t="s">
        <v>140</v>
      </c>
      <c r="L120" s="44"/>
      <c r="M120" s="211" t="s">
        <v>19</v>
      </c>
      <c r="N120" s="212" t="s">
        <v>42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141</v>
      </c>
      <c r="AT120" s="215" t="s">
        <v>136</v>
      </c>
      <c r="AU120" s="215" t="s">
        <v>82</v>
      </c>
      <c r="AY120" s="17" t="s">
        <v>134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79</v>
      </c>
      <c r="BK120" s="216">
        <f>ROUND(I120*H120,2)</f>
        <v>0</v>
      </c>
      <c r="BL120" s="17" t="s">
        <v>141</v>
      </c>
      <c r="BM120" s="215" t="s">
        <v>197</v>
      </c>
    </row>
    <row r="121" spans="1:47" s="2" customFormat="1" ht="12">
      <c r="A121" s="38"/>
      <c r="B121" s="39"/>
      <c r="C121" s="40"/>
      <c r="D121" s="217" t="s">
        <v>143</v>
      </c>
      <c r="E121" s="40"/>
      <c r="F121" s="218" t="s">
        <v>198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143</v>
      </c>
      <c r="AU121" s="17" t="s">
        <v>82</v>
      </c>
    </row>
    <row r="122" spans="1:47" s="2" customFormat="1" ht="12">
      <c r="A122" s="38"/>
      <c r="B122" s="39"/>
      <c r="C122" s="40"/>
      <c r="D122" s="222" t="s">
        <v>145</v>
      </c>
      <c r="E122" s="40"/>
      <c r="F122" s="223" t="s">
        <v>199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145</v>
      </c>
      <c r="AU122" s="17" t="s">
        <v>82</v>
      </c>
    </row>
    <row r="123" spans="1:47" s="2" customFormat="1" ht="12">
      <c r="A123" s="38"/>
      <c r="B123" s="39"/>
      <c r="C123" s="40"/>
      <c r="D123" s="217" t="s">
        <v>200</v>
      </c>
      <c r="E123" s="40"/>
      <c r="F123" s="235" t="s">
        <v>201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200</v>
      </c>
      <c r="AU123" s="17" t="s">
        <v>82</v>
      </c>
    </row>
    <row r="124" spans="1:51" s="13" customFormat="1" ht="12">
      <c r="A124" s="13"/>
      <c r="B124" s="224"/>
      <c r="C124" s="225"/>
      <c r="D124" s="217" t="s">
        <v>147</v>
      </c>
      <c r="E124" s="226" t="s">
        <v>19</v>
      </c>
      <c r="F124" s="227" t="s">
        <v>202</v>
      </c>
      <c r="G124" s="225"/>
      <c r="H124" s="228">
        <v>54.6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147</v>
      </c>
      <c r="AU124" s="234" t="s">
        <v>82</v>
      </c>
      <c r="AV124" s="13" t="s">
        <v>82</v>
      </c>
      <c r="AW124" s="13" t="s">
        <v>33</v>
      </c>
      <c r="AX124" s="13" t="s">
        <v>71</v>
      </c>
      <c r="AY124" s="234" t="s">
        <v>134</v>
      </c>
    </row>
    <row r="125" spans="1:51" s="13" customFormat="1" ht="12">
      <c r="A125" s="13"/>
      <c r="B125" s="224"/>
      <c r="C125" s="225"/>
      <c r="D125" s="217" t="s">
        <v>147</v>
      </c>
      <c r="E125" s="226" t="s">
        <v>19</v>
      </c>
      <c r="F125" s="227" t="s">
        <v>203</v>
      </c>
      <c r="G125" s="225"/>
      <c r="H125" s="228">
        <v>5271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147</v>
      </c>
      <c r="AU125" s="234" t="s">
        <v>82</v>
      </c>
      <c r="AV125" s="13" t="s">
        <v>82</v>
      </c>
      <c r="AW125" s="13" t="s">
        <v>33</v>
      </c>
      <c r="AX125" s="13" t="s">
        <v>71</v>
      </c>
      <c r="AY125" s="234" t="s">
        <v>134</v>
      </c>
    </row>
    <row r="126" spans="1:65" s="2" customFormat="1" ht="24.15" customHeight="1">
      <c r="A126" s="38"/>
      <c r="B126" s="39"/>
      <c r="C126" s="204" t="s">
        <v>204</v>
      </c>
      <c r="D126" s="204" t="s">
        <v>136</v>
      </c>
      <c r="E126" s="205" t="s">
        <v>205</v>
      </c>
      <c r="F126" s="206" t="s">
        <v>206</v>
      </c>
      <c r="G126" s="207" t="s">
        <v>165</v>
      </c>
      <c r="H126" s="208">
        <v>53256</v>
      </c>
      <c r="I126" s="209"/>
      <c r="J126" s="210">
        <f>ROUND(I126*H126,2)</f>
        <v>0</v>
      </c>
      <c r="K126" s="206" t="s">
        <v>140</v>
      </c>
      <c r="L126" s="44"/>
      <c r="M126" s="211" t="s">
        <v>19</v>
      </c>
      <c r="N126" s="212" t="s">
        <v>42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141</v>
      </c>
      <c r="AT126" s="215" t="s">
        <v>136</v>
      </c>
      <c r="AU126" s="215" t="s">
        <v>82</v>
      </c>
      <c r="AY126" s="17" t="s">
        <v>134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79</v>
      </c>
      <c r="BK126" s="216">
        <f>ROUND(I126*H126,2)</f>
        <v>0</v>
      </c>
      <c r="BL126" s="17" t="s">
        <v>141</v>
      </c>
      <c r="BM126" s="215" t="s">
        <v>207</v>
      </c>
    </row>
    <row r="127" spans="1:47" s="2" customFormat="1" ht="12">
      <c r="A127" s="38"/>
      <c r="B127" s="39"/>
      <c r="C127" s="40"/>
      <c r="D127" s="217" t="s">
        <v>143</v>
      </c>
      <c r="E127" s="40"/>
      <c r="F127" s="218" t="s">
        <v>208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143</v>
      </c>
      <c r="AU127" s="17" t="s">
        <v>82</v>
      </c>
    </row>
    <row r="128" spans="1:47" s="2" customFormat="1" ht="12">
      <c r="A128" s="38"/>
      <c r="B128" s="39"/>
      <c r="C128" s="40"/>
      <c r="D128" s="222" t="s">
        <v>145</v>
      </c>
      <c r="E128" s="40"/>
      <c r="F128" s="223" t="s">
        <v>209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145</v>
      </c>
      <c r="AU128" s="17" t="s">
        <v>82</v>
      </c>
    </row>
    <row r="129" spans="1:51" s="13" customFormat="1" ht="12">
      <c r="A129" s="13"/>
      <c r="B129" s="224"/>
      <c r="C129" s="225"/>
      <c r="D129" s="217" t="s">
        <v>147</v>
      </c>
      <c r="E129" s="226" t="s">
        <v>19</v>
      </c>
      <c r="F129" s="227" t="s">
        <v>210</v>
      </c>
      <c r="G129" s="225"/>
      <c r="H129" s="228">
        <v>546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147</v>
      </c>
      <c r="AU129" s="234" t="s">
        <v>82</v>
      </c>
      <c r="AV129" s="13" t="s">
        <v>82</v>
      </c>
      <c r="AW129" s="13" t="s">
        <v>33</v>
      </c>
      <c r="AX129" s="13" t="s">
        <v>71</v>
      </c>
      <c r="AY129" s="234" t="s">
        <v>134</v>
      </c>
    </row>
    <row r="130" spans="1:51" s="13" customFormat="1" ht="12">
      <c r="A130" s="13"/>
      <c r="B130" s="224"/>
      <c r="C130" s="225"/>
      <c r="D130" s="217" t="s">
        <v>147</v>
      </c>
      <c r="E130" s="226" t="s">
        <v>19</v>
      </c>
      <c r="F130" s="227" t="s">
        <v>211</v>
      </c>
      <c r="G130" s="225"/>
      <c r="H130" s="228">
        <v>52710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147</v>
      </c>
      <c r="AU130" s="234" t="s">
        <v>82</v>
      </c>
      <c r="AV130" s="13" t="s">
        <v>82</v>
      </c>
      <c r="AW130" s="13" t="s">
        <v>33</v>
      </c>
      <c r="AX130" s="13" t="s">
        <v>71</v>
      </c>
      <c r="AY130" s="234" t="s">
        <v>134</v>
      </c>
    </row>
    <row r="131" spans="1:65" s="2" customFormat="1" ht="16.5" customHeight="1">
      <c r="A131" s="38"/>
      <c r="B131" s="39"/>
      <c r="C131" s="204" t="s">
        <v>212</v>
      </c>
      <c r="D131" s="204" t="s">
        <v>136</v>
      </c>
      <c r="E131" s="205" t="s">
        <v>213</v>
      </c>
      <c r="F131" s="206" t="s">
        <v>214</v>
      </c>
      <c r="G131" s="207" t="s">
        <v>165</v>
      </c>
      <c r="H131" s="208">
        <v>8575.6</v>
      </c>
      <c r="I131" s="209"/>
      <c r="J131" s="210">
        <f>ROUND(I131*H131,2)</f>
        <v>0</v>
      </c>
      <c r="K131" s="206" t="s">
        <v>140</v>
      </c>
      <c r="L131" s="44"/>
      <c r="M131" s="211" t="s">
        <v>19</v>
      </c>
      <c r="N131" s="212" t="s">
        <v>42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141</v>
      </c>
      <c r="AT131" s="215" t="s">
        <v>136</v>
      </c>
      <c r="AU131" s="215" t="s">
        <v>82</v>
      </c>
      <c r="AY131" s="17" t="s">
        <v>134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79</v>
      </c>
      <c r="BK131" s="216">
        <f>ROUND(I131*H131,2)</f>
        <v>0</v>
      </c>
      <c r="BL131" s="17" t="s">
        <v>141</v>
      </c>
      <c r="BM131" s="215" t="s">
        <v>215</v>
      </c>
    </row>
    <row r="132" spans="1:47" s="2" customFormat="1" ht="12">
      <c r="A132" s="38"/>
      <c r="B132" s="39"/>
      <c r="C132" s="40"/>
      <c r="D132" s="217" t="s">
        <v>143</v>
      </c>
      <c r="E132" s="40"/>
      <c r="F132" s="218" t="s">
        <v>216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143</v>
      </c>
      <c r="AU132" s="17" t="s">
        <v>82</v>
      </c>
    </row>
    <row r="133" spans="1:47" s="2" customFormat="1" ht="12">
      <c r="A133" s="38"/>
      <c r="B133" s="39"/>
      <c r="C133" s="40"/>
      <c r="D133" s="222" t="s">
        <v>145</v>
      </c>
      <c r="E133" s="40"/>
      <c r="F133" s="223" t="s">
        <v>217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145</v>
      </c>
      <c r="AU133" s="17" t="s">
        <v>82</v>
      </c>
    </row>
    <row r="134" spans="1:51" s="13" customFormat="1" ht="12">
      <c r="A134" s="13"/>
      <c r="B134" s="224"/>
      <c r="C134" s="225"/>
      <c r="D134" s="217" t="s">
        <v>147</v>
      </c>
      <c r="E134" s="226" t="s">
        <v>19</v>
      </c>
      <c r="F134" s="227" t="s">
        <v>192</v>
      </c>
      <c r="G134" s="225"/>
      <c r="H134" s="228">
        <v>512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147</v>
      </c>
      <c r="AU134" s="234" t="s">
        <v>82</v>
      </c>
      <c r="AV134" s="13" t="s">
        <v>82</v>
      </c>
      <c r="AW134" s="13" t="s">
        <v>33</v>
      </c>
      <c r="AX134" s="13" t="s">
        <v>71</v>
      </c>
      <c r="AY134" s="234" t="s">
        <v>134</v>
      </c>
    </row>
    <row r="135" spans="1:51" s="13" customFormat="1" ht="12">
      <c r="A135" s="13"/>
      <c r="B135" s="224"/>
      <c r="C135" s="225"/>
      <c r="D135" s="217" t="s">
        <v>147</v>
      </c>
      <c r="E135" s="226" t="s">
        <v>19</v>
      </c>
      <c r="F135" s="227" t="s">
        <v>218</v>
      </c>
      <c r="G135" s="225"/>
      <c r="H135" s="228">
        <v>54.6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147</v>
      </c>
      <c r="AU135" s="234" t="s">
        <v>82</v>
      </c>
      <c r="AV135" s="13" t="s">
        <v>82</v>
      </c>
      <c r="AW135" s="13" t="s">
        <v>33</v>
      </c>
      <c r="AX135" s="13" t="s">
        <v>71</v>
      </c>
      <c r="AY135" s="234" t="s">
        <v>134</v>
      </c>
    </row>
    <row r="136" spans="1:51" s="13" customFormat="1" ht="12">
      <c r="A136" s="13"/>
      <c r="B136" s="224"/>
      <c r="C136" s="225"/>
      <c r="D136" s="217" t="s">
        <v>147</v>
      </c>
      <c r="E136" s="226" t="s">
        <v>19</v>
      </c>
      <c r="F136" s="227" t="s">
        <v>219</v>
      </c>
      <c r="G136" s="225"/>
      <c r="H136" s="228">
        <v>2738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147</v>
      </c>
      <c r="AU136" s="234" t="s">
        <v>82</v>
      </c>
      <c r="AV136" s="13" t="s">
        <v>82</v>
      </c>
      <c r="AW136" s="13" t="s">
        <v>33</v>
      </c>
      <c r="AX136" s="13" t="s">
        <v>71</v>
      </c>
      <c r="AY136" s="234" t="s">
        <v>134</v>
      </c>
    </row>
    <row r="137" spans="1:51" s="13" customFormat="1" ht="12">
      <c r="A137" s="13"/>
      <c r="B137" s="224"/>
      <c r="C137" s="225"/>
      <c r="D137" s="217" t="s">
        <v>147</v>
      </c>
      <c r="E137" s="226" t="s">
        <v>19</v>
      </c>
      <c r="F137" s="227" t="s">
        <v>203</v>
      </c>
      <c r="G137" s="225"/>
      <c r="H137" s="228">
        <v>5271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147</v>
      </c>
      <c r="AU137" s="234" t="s">
        <v>82</v>
      </c>
      <c r="AV137" s="13" t="s">
        <v>82</v>
      </c>
      <c r="AW137" s="13" t="s">
        <v>33</v>
      </c>
      <c r="AX137" s="13" t="s">
        <v>71</v>
      </c>
      <c r="AY137" s="234" t="s">
        <v>134</v>
      </c>
    </row>
    <row r="138" spans="1:65" s="2" customFormat="1" ht="16.5" customHeight="1">
      <c r="A138" s="38"/>
      <c r="B138" s="39"/>
      <c r="C138" s="236" t="s">
        <v>220</v>
      </c>
      <c r="D138" s="236" t="s">
        <v>221</v>
      </c>
      <c r="E138" s="237" t="s">
        <v>222</v>
      </c>
      <c r="F138" s="238" t="s">
        <v>223</v>
      </c>
      <c r="G138" s="239" t="s">
        <v>165</v>
      </c>
      <c r="H138" s="240">
        <v>54.6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42</v>
      </c>
      <c r="O138" s="84"/>
      <c r="P138" s="213">
        <f>O138*H138</f>
        <v>0</v>
      </c>
      <c r="Q138" s="213">
        <v>1.8</v>
      </c>
      <c r="R138" s="213">
        <f>Q138*H138</f>
        <v>98.28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194</v>
      </c>
      <c r="AT138" s="215" t="s">
        <v>221</v>
      </c>
      <c r="AU138" s="215" t="s">
        <v>82</v>
      </c>
      <c r="AY138" s="17" t="s">
        <v>134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79</v>
      </c>
      <c r="BK138" s="216">
        <f>ROUND(I138*H138,2)</f>
        <v>0</v>
      </c>
      <c r="BL138" s="17" t="s">
        <v>141</v>
      </c>
      <c r="BM138" s="215" t="s">
        <v>224</v>
      </c>
    </row>
    <row r="139" spans="1:47" s="2" customFormat="1" ht="12">
      <c r="A139" s="38"/>
      <c r="B139" s="39"/>
      <c r="C139" s="40"/>
      <c r="D139" s="217" t="s">
        <v>143</v>
      </c>
      <c r="E139" s="40"/>
      <c r="F139" s="218" t="s">
        <v>223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143</v>
      </c>
      <c r="AU139" s="17" t="s">
        <v>82</v>
      </c>
    </row>
    <row r="140" spans="1:51" s="13" customFormat="1" ht="12">
      <c r="A140" s="13"/>
      <c r="B140" s="224"/>
      <c r="C140" s="225"/>
      <c r="D140" s="217" t="s">
        <v>147</v>
      </c>
      <c r="E140" s="226" t="s">
        <v>19</v>
      </c>
      <c r="F140" s="227" t="s">
        <v>225</v>
      </c>
      <c r="G140" s="225"/>
      <c r="H140" s="228">
        <v>54.6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147</v>
      </c>
      <c r="AU140" s="234" t="s">
        <v>82</v>
      </c>
      <c r="AV140" s="13" t="s">
        <v>82</v>
      </c>
      <c r="AW140" s="13" t="s">
        <v>33</v>
      </c>
      <c r="AX140" s="13" t="s">
        <v>79</v>
      </c>
      <c r="AY140" s="234" t="s">
        <v>134</v>
      </c>
    </row>
    <row r="141" spans="1:65" s="2" customFormat="1" ht="16.5" customHeight="1">
      <c r="A141" s="38"/>
      <c r="B141" s="39"/>
      <c r="C141" s="236" t="s">
        <v>226</v>
      </c>
      <c r="D141" s="236" t="s">
        <v>221</v>
      </c>
      <c r="E141" s="237" t="s">
        <v>227</v>
      </c>
      <c r="F141" s="238" t="s">
        <v>228</v>
      </c>
      <c r="G141" s="239" t="s">
        <v>165</v>
      </c>
      <c r="H141" s="240">
        <v>5271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42</v>
      </c>
      <c r="O141" s="84"/>
      <c r="P141" s="213">
        <f>O141*H141</f>
        <v>0</v>
      </c>
      <c r="Q141" s="213">
        <v>1.8</v>
      </c>
      <c r="R141" s="213">
        <f>Q141*H141</f>
        <v>9487.800000000001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194</v>
      </c>
      <c r="AT141" s="215" t="s">
        <v>221</v>
      </c>
      <c r="AU141" s="215" t="s">
        <v>82</v>
      </c>
      <c r="AY141" s="17" t="s">
        <v>134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79</v>
      </c>
      <c r="BK141" s="216">
        <f>ROUND(I141*H141,2)</f>
        <v>0</v>
      </c>
      <c r="BL141" s="17" t="s">
        <v>141</v>
      </c>
      <c r="BM141" s="215" t="s">
        <v>229</v>
      </c>
    </row>
    <row r="142" spans="1:47" s="2" customFormat="1" ht="12">
      <c r="A142" s="38"/>
      <c r="B142" s="39"/>
      <c r="C142" s="40"/>
      <c r="D142" s="217" t="s">
        <v>143</v>
      </c>
      <c r="E142" s="40"/>
      <c r="F142" s="218" t="s">
        <v>228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143</v>
      </c>
      <c r="AU142" s="17" t="s">
        <v>82</v>
      </c>
    </row>
    <row r="143" spans="1:51" s="13" customFormat="1" ht="12">
      <c r="A143" s="13"/>
      <c r="B143" s="224"/>
      <c r="C143" s="225"/>
      <c r="D143" s="217" t="s">
        <v>147</v>
      </c>
      <c r="E143" s="226" t="s">
        <v>19</v>
      </c>
      <c r="F143" s="227" t="s">
        <v>230</v>
      </c>
      <c r="G143" s="225"/>
      <c r="H143" s="228">
        <v>5271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147</v>
      </c>
      <c r="AU143" s="234" t="s">
        <v>82</v>
      </c>
      <c r="AV143" s="13" t="s">
        <v>82</v>
      </c>
      <c r="AW143" s="13" t="s">
        <v>33</v>
      </c>
      <c r="AX143" s="13" t="s">
        <v>79</v>
      </c>
      <c r="AY143" s="234" t="s">
        <v>134</v>
      </c>
    </row>
    <row r="144" spans="1:65" s="2" customFormat="1" ht="24.15" customHeight="1">
      <c r="A144" s="38"/>
      <c r="B144" s="39"/>
      <c r="C144" s="204" t="s">
        <v>231</v>
      </c>
      <c r="D144" s="204" t="s">
        <v>136</v>
      </c>
      <c r="E144" s="205" t="s">
        <v>232</v>
      </c>
      <c r="F144" s="206" t="s">
        <v>233</v>
      </c>
      <c r="G144" s="207" t="s">
        <v>165</v>
      </c>
      <c r="H144" s="208">
        <v>8009</v>
      </c>
      <c r="I144" s="209"/>
      <c r="J144" s="210">
        <f>ROUND(I144*H144,2)</f>
        <v>0</v>
      </c>
      <c r="K144" s="206" t="s">
        <v>140</v>
      </c>
      <c r="L144" s="44"/>
      <c r="M144" s="211" t="s">
        <v>19</v>
      </c>
      <c r="N144" s="212" t="s">
        <v>42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141</v>
      </c>
      <c r="AT144" s="215" t="s">
        <v>136</v>
      </c>
      <c r="AU144" s="215" t="s">
        <v>82</v>
      </c>
      <c r="AY144" s="17" t="s">
        <v>134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79</v>
      </c>
      <c r="BK144" s="216">
        <f>ROUND(I144*H144,2)</f>
        <v>0</v>
      </c>
      <c r="BL144" s="17" t="s">
        <v>141</v>
      </c>
      <c r="BM144" s="215" t="s">
        <v>234</v>
      </c>
    </row>
    <row r="145" spans="1:47" s="2" customFormat="1" ht="12">
      <c r="A145" s="38"/>
      <c r="B145" s="39"/>
      <c r="C145" s="40"/>
      <c r="D145" s="217" t="s">
        <v>143</v>
      </c>
      <c r="E145" s="40"/>
      <c r="F145" s="218" t="s">
        <v>235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143</v>
      </c>
      <c r="AU145" s="17" t="s">
        <v>82</v>
      </c>
    </row>
    <row r="146" spans="1:47" s="2" customFormat="1" ht="12">
      <c r="A146" s="38"/>
      <c r="B146" s="39"/>
      <c r="C146" s="40"/>
      <c r="D146" s="222" t="s">
        <v>145</v>
      </c>
      <c r="E146" s="40"/>
      <c r="F146" s="223" t="s">
        <v>236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82</v>
      </c>
    </row>
    <row r="147" spans="1:51" s="13" customFormat="1" ht="12">
      <c r="A147" s="13"/>
      <c r="B147" s="224"/>
      <c r="C147" s="225"/>
      <c r="D147" s="217" t="s">
        <v>147</v>
      </c>
      <c r="E147" s="226" t="s">
        <v>19</v>
      </c>
      <c r="F147" s="227" t="s">
        <v>237</v>
      </c>
      <c r="G147" s="225"/>
      <c r="H147" s="228">
        <v>8009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147</v>
      </c>
      <c r="AU147" s="234" t="s">
        <v>82</v>
      </c>
      <c r="AV147" s="13" t="s">
        <v>82</v>
      </c>
      <c r="AW147" s="13" t="s">
        <v>33</v>
      </c>
      <c r="AX147" s="13" t="s">
        <v>79</v>
      </c>
      <c r="AY147" s="234" t="s">
        <v>134</v>
      </c>
    </row>
    <row r="148" spans="1:65" s="2" customFormat="1" ht="16.5" customHeight="1">
      <c r="A148" s="38"/>
      <c r="B148" s="39"/>
      <c r="C148" s="204" t="s">
        <v>238</v>
      </c>
      <c r="D148" s="204" t="s">
        <v>136</v>
      </c>
      <c r="E148" s="205" t="s">
        <v>239</v>
      </c>
      <c r="F148" s="206" t="s">
        <v>240</v>
      </c>
      <c r="G148" s="207" t="s">
        <v>165</v>
      </c>
      <c r="H148" s="208">
        <v>8009</v>
      </c>
      <c r="I148" s="209"/>
      <c r="J148" s="210">
        <f>ROUND(I148*H148,2)</f>
        <v>0</v>
      </c>
      <c r="K148" s="206" t="s">
        <v>19</v>
      </c>
      <c r="L148" s="44"/>
      <c r="M148" s="211" t="s">
        <v>19</v>
      </c>
      <c r="N148" s="212" t="s">
        <v>42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141</v>
      </c>
      <c r="AT148" s="215" t="s">
        <v>136</v>
      </c>
      <c r="AU148" s="215" t="s">
        <v>82</v>
      </c>
      <c r="AY148" s="17" t="s">
        <v>134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79</v>
      </c>
      <c r="BK148" s="216">
        <f>ROUND(I148*H148,2)</f>
        <v>0</v>
      </c>
      <c r="BL148" s="17" t="s">
        <v>141</v>
      </c>
      <c r="BM148" s="215" t="s">
        <v>241</v>
      </c>
    </row>
    <row r="149" spans="1:47" s="2" customFormat="1" ht="12">
      <c r="A149" s="38"/>
      <c r="B149" s="39"/>
      <c r="C149" s="40"/>
      <c r="D149" s="217" t="s">
        <v>143</v>
      </c>
      <c r="E149" s="40"/>
      <c r="F149" s="218" t="s">
        <v>240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143</v>
      </c>
      <c r="AU149" s="17" t="s">
        <v>82</v>
      </c>
    </row>
    <row r="150" spans="1:51" s="13" customFormat="1" ht="12">
      <c r="A150" s="13"/>
      <c r="B150" s="224"/>
      <c r="C150" s="225"/>
      <c r="D150" s="217" t="s">
        <v>147</v>
      </c>
      <c r="E150" s="226" t="s">
        <v>19</v>
      </c>
      <c r="F150" s="227" t="s">
        <v>242</v>
      </c>
      <c r="G150" s="225"/>
      <c r="H150" s="228">
        <v>8009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147</v>
      </c>
      <c r="AU150" s="234" t="s">
        <v>82</v>
      </c>
      <c r="AV150" s="13" t="s">
        <v>82</v>
      </c>
      <c r="AW150" s="13" t="s">
        <v>33</v>
      </c>
      <c r="AX150" s="13" t="s">
        <v>79</v>
      </c>
      <c r="AY150" s="234" t="s">
        <v>134</v>
      </c>
    </row>
    <row r="151" spans="1:65" s="2" customFormat="1" ht="21.75" customHeight="1">
      <c r="A151" s="38"/>
      <c r="B151" s="39"/>
      <c r="C151" s="204" t="s">
        <v>8</v>
      </c>
      <c r="D151" s="204" t="s">
        <v>136</v>
      </c>
      <c r="E151" s="205" t="s">
        <v>243</v>
      </c>
      <c r="F151" s="206" t="s">
        <v>244</v>
      </c>
      <c r="G151" s="207" t="s">
        <v>158</v>
      </c>
      <c r="H151" s="208">
        <v>335</v>
      </c>
      <c r="I151" s="209"/>
      <c r="J151" s="210">
        <f>ROUND(I151*H151,2)</f>
        <v>0</v>
      </c>
      <c r="K151" s="206" t="s">
        <v>140</v>
      </c>
      <c r="L151" s="44"/>
      <c r="M151" s="211" t="s">
        <v>19</v>
      </c>
      <c r="N151" s="212" t="s">
        <v>42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141</v>
      </c>
      <c r="AT151" s="215" t="s">
        <v>136</v>
      </c>
      <c r="AU151" s="215" t="s">
        <v>82</v>
      </c>
      <c r="AY151" s="17" t="s">
        <v>134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79</v>
      </c>
      <c r="BK151" s="216">
        <f>ROUND(I151*H151,2)</f>
        <v>0</v>
      </c>
      <c r="BL151" s="17" t="s">
        <v>141</v>
      </c>
      <c r="BM151" s="215" t="s">
        <v>245</v>
      </c>
    </row>
    <row r="152" spans="1:47" s="2" customFormat="1" ht="12">
      <c r="A152" s="38"/>
      <c r="B152" s="39"/>
      <c r="C152" s="40"/>
      <c r="D152" s="217" t="s">
        <v>143</v>
      </c>
      <c r="E152" s="40"/>
      <c r="F152" s="218" t="s">
        <v>246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143</v>
      </c>
      <c r="AU152" s="17" t="s">
        <v>82</v>
      </c>
    </row>
    <row r="153" spans="1:47" s="2" customFormat="1" ht="12">
      <c r="A153" s="38"/>
      <c r="B153" s="39"/>
      <c r="C153" s="40"/>
      <c r="D153" s="222" t="s">
        <v>145</v>
      </c>
      <c r="E153" s="40"/>
      <c r="F153" s="223" t="s">
        <v>247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145</v>
      </c>
      <c r="AU153" s="17" t="s">
        <v>82</v>
      </c>
    </row>
    <row r="154" spans="1:51" s="13" customFormat="1" ht="12">
      <c r="A154" s="13"/>
      <c r="B154" s="224"/>
      <c r="C154" s="225"/>
      <c r="D154" s="217" t="s">
        <v>147</v>
      </c>
      <c r="E154" s="226" t="s">
        <v>19</v>
      </c>
      <c r="F154" s="227" t="s">
        <v>248</v>
      </c>
      <c r="G154" s="225"/>
      <c r="H154" s="228">
        <v>735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147</v>
      </c>
      <c r="AU154" s="234" t="s">
        <v>82</v>
      </c>
      <c r="AV154" s="13" t="s">
        <v>82</v>
      </c>
      <c r="AW154" s="13" t="s">
        <v>33</v>
      </c>
      <c r="AX154" s="13" t="s">
        <v>71</v>
      </c>
      <c r="AY154" s="234" t="s">
        <v>134</v>
      </c>
    </row>
    <row r="155" spans="1:51" s="13" customFormat="1" ht="12">
      <c r="A155" s="13"/>
      <c r="B155" s="224"/>
      <c r="C155" s="225"/>
      <c r="D155" s="217" t="s">
        <v>147</v>
      </c>
      <c r="E155" s="226" t="s">
        <v>19</v>
      </c>
      <c r="F155" s="227" t="s">
        <v>249</v>
      </c>
      <c r="G155" s="225"/>
      <c r="H155" s="228">
        <v>-400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147</v>
      </c>
      <c r="AU155" s="234" t="s">
        <v>82</v>
      </c>
      <c r="AV155" s="13" t="s">
        <v>82</v>
      </c>
      <c r="AW155" s="13" t="s">
        <v>33</v>
      </c>
      <c r="AX155" s="13" t="s">
        <v>71</v>
      </c>
      <c r="AY155" s="234" t="s">
        <v>134</v>
      </c>
    </row>
    <row r="156" spans="1:65" s="2" customFormat="1" ht="21.75" customHeight="1">
      <c r="A156" s="38"/>
      <c r="B156" s="39"/>
      <c r="C156" s="204" t="s">
        <v>250</v>
      </c>
      <c r="D156" s="204" t="s">
        <v>136</v>
      </c>
      <c r="E156" s="205" t="s">
        <v>251</v>
      </c>
      <c r="F156" s="206" t="s">
        <v>252</v>
      </c>
      <c r="G156" s="207" t="s">
        <v>158</v>
      </c>
      <c r="H156" s="208">
        <v>850</v>
      </c>
      <c r="I156" s="209"/>
      <c r="J156" s="210">
        <f>ROUND(I156*H156,2)</f>
        <v>0</v>
      </c>
      <c r="K156" s="206" t="s">
        <v>140</v>
      </c>
      <c r="L156" s="44"/>
      <c r="M156" s="211" t="s">
        <v>19</v>
      </c>
      <c r="N156" s="212" t="s">
        <v>42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141</v>
      </c>
      <c r="AT156" s="215" t="s">
        <v>136</v>
      </c>
      <c r="AU156" s="215" t="s">
        <v>82</v>
      </c>
      <c r="AY156" s="17" t="s">
        <v>134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79</v>
      </c>
      <c r="BK156" s="216">
        <f>ROUND(I156*H156,2)</f>
        <v>0</v>
      </c>
      <c r="BL156" s="17" t="s">
        <v>141</v>
      </c>
      <c r="BM156" s="215" t="s">
        <v>253</v>
      </c>
    </row>
    <row r="157" spans="1:47" s="2" customFormat="1" ht="12">
      <c r="A157" s="38"/>
      <c r="B157" s="39"/>
      <c r="C157" s="40"/>
      <c r="D157" s="217" t="s">
        <v>143</v>
      </c>
      <c r="E157" s="40"/>
      <c r="F157" s="218" t="s">
        <v>254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143</v>
      </c>
      <c r="AU157" s="17" t="s">
        <v>82</v>
      </c>
    </row>
    <row r="158" spans="1:47" s="2" customFormat="1" ht="12">
      <c r="A158" s="38"/>
      <c r="B158" s="39"/>
      <c r="C158" s="40"/>
      <c r="D158" s="222" t="s">
        <v>145</v>
      </c>
      <c r="E158" s="40"/>
      <c r="F158" s="223" t="s">
        <v>255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145</v>
      </c>
      <c r="AU158" s="17" t="s">
        <v>82</v>
      </c>
    </row>
    <row r="159" spans="1:47" s="2" customFormat="1" ht="12">
      <c r="A159" s="38"/>
      <c r="B159" s="39"/>
      <c r="C159" s="40"/>
      <c r="D159" s="217" t="s">
        <v>200</v>
      </c>
      <c r="E159" s="40"/>
      <c r="F159" s="235" t="s">
        <v>256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200</v>
      </c>
      <c r="AU159" s="17" t="s">
        <v>82</v>
      </c>
    </row>
    <row r="160" spans="1:51" s="13" customFormat="1" ht="12">
      <c r="A160" s="13"/>
      <c r="B160" s="224"/>
      <c r="C160" s="225"/>
      <c r="D160" s="217" t="s">
        <v>147</v>
      </c>
      <c r="E160" s="226" t="s">
        <v>19</v>
      </c>
      <c r="F160" s="227" t="s">
        <v>257</v>
      </c>
      <c r="G160" s="225"/>
      <c r="H160" s="228">
        <v>850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147</v>
      </c>
      <c r="AU160" s="234" t="s">
        <v>82</v>
      </c>
      <c r="AV160" s="13" t="s">
        <v>82</v>
      </c>
      <c r="AW160" s="13" t="s">
        <v>33</v>
      </c>
      <c r="AX160" s="13" t="s">
        <v>79</v>
      </c>
      <c r="AY160" s="234" t="s">
        <v>134</v>
      </c>
    </row>
    <row r="161" spans="1:65" s="2" customFormat="1" ht="16.5" customHeight="1">
      <c r="A161" s="38"/>
      <c r="B161" s="39"/>
      <c r="C161" s="204" t="s">
        <v>258</v>
      </c>
      <c r="D161" s="204" t="s">
        <v>136</v>
      </c>
      <c r="E161" s="205" t="s">
        <v>259</v>
      </c>
      <c r="F161" s="206" t="s">
        <v>260</v>
      </c>
      <c r="G161" s="207" t="s">
        <v>158</v>
      </c>
      <c r="H161" s="208">
        <v>1185</v>
      </c>
      <c r="I161" s="209"/>
      <c r="J161" s="210">
        <f>ROUND(I161*H161,2)</f>
        <v>0</v>
      </c>
      <c r="K161" s="206" t="s">
        <v>140</v>
      </c>
      <c r="L161" s="44"/>
      <c r="M161" s="211" t="s">
        <v>19</v>
      </c>
      <c r="N161" s="212" t="s">
        <v>42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141</v>
      </c>
      <c r="AT161" s="215" t="s">
        <v>136</v>
      </c>
      <c r="AU161" s="215" t="s">
        <v>82</v>
      </c>
      <c r="AY161" s="17" t="s">
        <v>134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79</v>
      </c>
      <c r="BK161" s="216">
        <f>ROUND(I161*H161,2)</f>
        <v>0</v>
      </c>
      <c r="BL161" s="17" t="s">
        <v>141</v>
      </c>
      <c r="BM161" s="215" t="s">
        <v>261</v>
      </c>
    </row>
    <row r="162" spans="1:47" s="2" customFormat="1" ht="12">
      <c r="A162" s="38"/>
      <c r="B162" s="39"/>
      <c r="C162" s="40"/>
      <c r="D162" s="217" t="s">
        <v>143</v>
      </c>
      <c r="E162" s="40"/>
      <c r="F162" s="218" t="s">
        <v>262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143</v>
      </c>
      <c r="AU162" s="17" t="s">
        <v>82</v>
      </c>
    </row>
    <row r="163" spans="1:47" s="2" customFormat="1" ht="12">
      <c r="A163" s="38"/>
      <c r="B163" s="39"/>
      <c r="C163" s="40"/>
      <c r="D163" s="222" t="s">
        <v>145</v>
      </c>
      <c r="E163" s="40"/>
      <c r="F163" s="223" t="s">
        <v>263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145</v>
      </c>
      <c r="AU163" s="17" t="s">
        <v>82</v>
      </c>
    </row>
    <row r="164" spans="1:51" s="13" customFormat="1" ht="12">
      <c r="A164" s="13"/>
      <c r="B164" s="224"/>
      <c r="C164" s="225"/>
      <c r="D164" s="217" t="s">
        <v>147</v>
      </c>
      <c r="E164" s="226" t="s">
        <v>19</v>
      </c>
      <c r="F164" s="227" t="s">
        <v>264</v>
      </c>
      <c r="G164" s="225"/>
      <c r="H164" s="228">
        <v>735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147</v>
      </c>
      <c r="AU164" s="234" t="s">
        <v>82</v>
      </c>
      <c r="AV164" s="13" t="s">
        <v>82</v>
      </c>
      <c r="AW164" s="13" t="s">
        <v>33</v>
      </c>
      <c r="AX164" s="13" t="s">
        <v>71</v>
      </c>
      <c r="AY164" s="234" t="s">
        <v>134</v>
      </c>
    </row>
    <row r="165" spans="1:51" s="13" customFormat="1" ht="12">
      <c r="A165" s="13"/>
      <c r="B165" s="224"/>
      <c r="C165" s="225"/>
      <c r="D165" s="217" t="s">
        <v>147</v>
      </c>
      <c r="E165" s="226" t="s">
        <v>19</v>
      </c>
      <c r="F165" s="227" t="s">
        <v>265</v>
      </c>
      <c r="G165" s="225"/>
      <c r="H165" s="228">
        <v>450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147</v>
      </c>
      <c r="AU165" s="234" t="s">
        <v>82</v>
      </c>
      <c r="AV165" s="13" t="s">
        <v>82</v>
      </c>
      <c r="AW165" s="13" t="s">
        <v>33</v>
      </c>
      <c r="AX165" s="13" t="s">
        <v>71</v>
      </c>
      <c r="AY165" s="234" t="s">
        <v>134</v>
      </c>
    </row>
    <row r="166" spans="1:65" s="2" customFormat="1" ht="16.5" customHeight="1">
      <c r="A166" s="38"/>
      <c r="B166" s="39"/>
      <c r="C166" s="236" t="s">
        <v>266</v>
      </c>
      <c r="D166" s="236" t="s">
        <v>221</v>
      </c>
      <c r="E166" s="237" t="s">
        <v>267</v>
      </c>
      <c r="F166" s="238" t="s">
        <v>268</v>
      </c>
      <c r="G166" s="239" t="s">
        <v>269</v>
      </c>
      <c r="H166" s="240">
        <v>24.72</v>
      </c>
      <c r="I166" s="241"/>
      <c r="J166" s="242">
        <f>ROUND(I166*H166,2)</f>
        <v>0</v>
      </c>
      <c r="K166" s="238" t="s">
        <v>140</v>
      </c>
      <c r="L166" s="243"/>
      <c r="M166" s="244" t="s">
        <v>19</v>
      </c>
      <c r="N166" s="245" t="s">
        <v>42</v>
      </c>
      <c r="O166" s="84"/>
      <c r="P166" s="213">
        <f>O166*H166</f>
        <v>0</v>
      </c>
      <c r="Q166" s="213">
        <v>0.001</v>
      </c>
      <c r="R166" s="213">
        <f>Q166*H166</f>
        <v>0.02472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194</v>
      </c>
      <c r="AT166" s="215" t="s">
        <v>221</v>
      </c>
      <c r="AU166" s="215" t="s">
        <v>82</v>
      </c>
      <c r="AY166" s="17" t="s">
        <v>134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79</v>
      </c>
      <c r="BK166" s="216">
        <f>ROUND(I166*H166,2)</f>
        <v>0</v>
      </c>
      <c r="BL166" s="17" t="s">
        <v>141</v>
      </c>
      <c r="BM166" s="215" t="s">
        <v>270</v>
      </c>
    </row>
    <row r="167" spans="1:47" s="2" customFormat="1" ht="12">
      <c r="A167" s="38"/>
      <c r="B167" s="39"/>
      <c r="C167" s="40"/>
      <c r="D167" s="217" t="s">
        <v>143</v>
      </c>
      <c r="E167" s="40"/>
      <c r="F167" s="218" t="s">
        <v>268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143</v>
      </c>
      <c r="AU167" s="17" t="s">
        <v>82</v>
      </c>
    </row>
    <row r="168" spans="1:47" s="2" customFormat="1" ht="12">
      <c r="A168" s="38"/>
      <c r="B168" s="39"/>
      <c r="C168" s="40"/>
      <c r="D168" s="217" t="s">
        <v>200</v>
      </c>
      <c r="E168" s="40"/>
      <c r="F168" s="235" t="s">
        <v>271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200</v>
      </c>
      <c r="AU168" s="17" t="s">
        <v>82</v>
      </c>
    </row>
    <row r="169" spans="1:51" s="13" customFormat="1" ht="12">
      <c r="A169" s="13"/>
      <c r="B169" s="224"/>
      <c r="C169" s="225"/>
      <c r="D169" s="217" t="s">
        <v>147</v>
      </c>
      <c r="E169" s="226" t="s">
        <v>19</v>
      </c>
      <c r="F169" s="227" t="s">
        <v>272</v>
      </c>
      <c r="G169" s="225"/>
      <c r="H169" s="228">
        <v>24.72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147</v>
      </c>
      <c r="AU169" s="234" t="s">
        <v>82</v>
      </c>
      <c r="AV169" s="13" t="s">
        <v>82</v>
      </c>
      <c r="AW169" s="13" t="s">
        <v>33</v>
      </c>
      <c r="AX169" s="13" t="s">
        <v>79</v>
      </c>
      <c r="AY169" s="234" t="s">
        <v>134</v>
      </c>
    </row>
    <row r="170" spans="1:65" s="2" customFormat="1" ht="16.5" customHeight="1">
      <c r="A170" s="38"/>
      <c r="B170" s="39"/>
      <c r="C170" s="236" t="s">
        <v>273</v>
      </c>
      <c r="D170" s="236" t="s">
        <v>221</v>
      </c>
      <c r="E170" s="237" t="s">
        <v>274</v>
      </c>
      <c r="F170" s="238" t="s">
        <v>275</v>
      </c>
      <c r="G170" s="239" t="s">
        <v>269</v>
      </c>
      <c r="H170" s="240">
        <v>24.411</v>
      </c>
      <c r="I170" s="241"/>
      <c r="J170" s="242">
        <f>ROUND(I170*H170,2)</f>
        <v>0</v>
      </c>
      <c r="K170" s="238" t="s">
        <v>140</v>
      </c>
      <c r="L170" s="243"/>
      <c r="M170" s="244" t="s">
        <v>19</v>
      </c>
      <c r="N170" s="245" t="s">
        <v>42</v>
      </c>
      <c r="O170" s="84"/>
      <c r="P170" s="213">
        <f>O170*H170</f>
        <v>0</v>
      </c>
      <c r="Q170" s="213">
        <v>0.001</v>
      </c>
      <c r="R170" s="213">
        <f>Q170*H170</f>
        <v>0.024411000000000002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194</v>
      </c>
      <c r="AT170" s="215" t="s">
        <v>221</v>
      </c>
      <c r="AU170" s="215" t="s">
        <v>82</v>
      </c>
      <c r="AY170" s="17" t="s">
        <v>134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79</v>
      </c>
      <c r="BK170" s="216">
        <f>ROUND(I170*H170,2)</f>
        <v>0</v>
      </c>
      <c r="BL170" s="17" t="s">
        <v>141</v>
      </c>
      <c r="BM170" s="215" t="s">
        <v>276</v>
      </c>
    </row>
    <row r="171" spans="1:47" s="2" customFormat="1" ht="12">
      <c r="A171" s="38"/>
      <c r="B171" s="39"/>
      <c r="C171" s="40"/>
      <c r="D171" s="217" t="s">
        <v>143</v>
      </c>
      <c r="E171" s="40"/>
      <c r="F171" s="218" t="s">
        <v>275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143</v>
      </c>
      <c r="AU171" s="17" t="s">
        <v>82</v>
      </c>
    </row>
    <row r="172" spans="1:51" s="13" customFormat="1" ht="12">
      <c r="A172" s="13"/>
      <c r="B172" s="224"/>
      <c r="C172" s="225"/>
      <c r="D172" s="217" t="s">
        <v>147</v>
      </c>
      <c r="E172" s="226" t="s">
        <v>19</v>
      </c>
      <c r="F172" s="227" t="s">
        <v>277</v>
      </c>
      <c r="G172" s="225"/>
      <c r="H172" s="228">
        <v>24.411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147</v>
      </c>
      <c r="AU172" s="234" t="s">
        <v>82</v>
      </c>
      <c r="AV172" s="13" t="s">
        <v>82</v>
      </c>
      <c r="AW172" s="13" t="s">
        <v>33</v>
      </c>
      <c r="AX172" s="13" t="s">
        <v>79</v>
      </c>
      <c r="AY172" s="234" t="s">
        <v>134</v>
      </c>
    </row>
    <row r="173" spans="1:65" s="2" customFormat="1" ht="16.5" customHeight="1">
      <c r="A173" s="38"/>
      <c r="B173" s="39"/>
      <c r="C173" s="204" t="s">
        <v>278</v>
      </c>
      <c r="D173" s="204" t="s">
        <v>136</v>
      </c>
      <c r="E173" s="205" t="s">
        <v>279</v>
      </c>
      <c r="F173" s="206" t="s">
        <v>280</v>
      </c>
      <c r="G173" s="207" t="s">
        <v>158</v>
      </c>
      <c r="H173" s="208">
        <v>2368</v>
      </c>
      <c r="I173" s="209"/>
      <c r="J173" s="210">
        <f>ROUND(I173*H173,2)</f>
        <v>0</v>
      </c>
      <c r="K173" s="206" t="s">
        <v>140</v>
      </c>
      <c r="L173" s="44"/>
      <c r="M173" s="211" t="s">
        <v>19</v>
      </c>
      <c r="N173" s="212" t="s">
        <v>42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141</v>
      </c>
      <c r="AT173" s="215" t="s">
        <v>136</v>
      </c>
      <c r="AU173" s="215" t="s">
        <v>82</v>
      </c>
      <c r="AY173" s="17" t="s">
        <v>134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79</v>
      </c>
      <c r="BK173" s="216">
        <f>ROUND(I173*H173,2)</f>
        <v>0</v>
      </c>
      <c r="BL173" s="17" t="s">
        <v>141</v>
      </c>
      <c r="BM173" s="215" t="s">
        <v>281</v>
      </c>
    </row>
    <row r="174" spans="1:47" s="2" customFormat="1" ht="12">
      <c r="A174" s="38"/>
      <c r="B174" s="39"/>
      <c r="C174" s="40"/>
      <c r="D174" s="217" t="s">
        <v>143</v>
      </c>
      <c r="E174" s="40"/>
      <c r="F174" s="218" t="s">
        <v>282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143</v>
      </c>
      <c r="AU174" s="17" t="s">
        <v>82</v>
      </c>
    </row>
    <row r="175" spans="1:47" s="2" customFormat="1" ht="12">
      <c r="A175" s="38"/>
      <c r="B175" s="39"/>
      <c r="C175" s="40"/>
      <c r="D175" s="222" t="s">
        <v>145</v>
      </c>
      <c r="E175" s="40"/>
      <c r="F175" s="223" t="s">
        <v>283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145</v>
      </c>
      <c r="AU175" s="17" t="s">
        <v>82</v>
      </c>
    </row>
    <row r="176" spans="1:51" s="13" customFormat="1" ht="12">
      <c r="A176" s="13"/>
      <c r="B176" s="224"/>
      <c r="C176" s="225"/>
      <c r="D176" s="217" t="s">
        <v>147</v>
      </c>
      <c r="E176" s="226" t="s">
        <v>19</v>
      </c>
      <c r="F176" s="227" t="s">
        <v>284</v>
      </c>
      <c r="G176" s="225"/>
      <c r="H176" s="228">
        <v>2368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147</v>
      </c>
      <c r="AU176" s="234" t="s">
        <v>82</v>
      </c>
      <c r="AV176" s="13" t="s">
        <v>82</v>
      </c>
      <c r="AW176" s="13" t="s">
        <v>33</v>
      </c>
      <c r="AX176" s="13" t="s">
        <v>79</v>
      </c>
      <c r="AY176" s="234" t="s">
        <v>134</v>
      </c>
    </row>
    <row r="177" spans="1:65" s="2" customFormat="1" ht="16.5" customHeight="1">
      <c r="A177" s="38"/>
      <c r="B177" s="39"/>
      <c r="C177" s="236" t="s">
        <v>7</v>
      </c>
      <c r="D177" s="236" t="s">
        <v>221</v>
      </c>
      <c r="E177" s="237" t="s">
        <v>285</v>
      </c>
      <c r="F177" s="238" t="s">
        <v>286</v>
      </c>
      <c r="G177" s="239" t="s">
        <v>269</v>
      </c>
      <c r="H177" s="240">
        <v>48.781</v>
      </c>
      <c r="I177" s="241"/>
      <c r="J177" s="242">
        <f>ROUND(I177*H177,2)</f>
        <v>0</v>
      </c>
      <c r="K177" s="238" t="s">
        <v>140</v>
      </c>
      <c r="L177" s="243"/>
      <c r="M177" s="244" t="s">
        <v>19</v>
      </c>
      <c r="N177" s="245" t="s">
        <v>42</v>
      </c>
      <c r="O177" s="84"/>
      <c r="P177" s="213">
        <f>O177*H177</f>
        <v>0</v>
      </c>
      <c r="Q177" s="213">
        <v>0.001</v>
      </c>
      <c r="R177" s="213">
        <f>Q177*H177</f>
        <v>0.048781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194</v>
      </c>
      <c r="AT177" s="215" t="s">
        <v>221</v>
      </c>
      <c r="AU177" s="215" t="s">
        <v>82</v>
      </c>
      <c r="AY177" s="17" t="s">
        <v>134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79</v>
      </c>
      <c r="BK177" s="216">
        <f>ROUND(I177*H177,2)</f>
        <v>0</v>
      </c>
      <c r="BL177" s="17" t="s">
        <v>141</v>
      </c>
      <c r="BM177" s="215" t="s">
        <v>287</v>
      </c>
    </row>
    <row r="178" spans="1:47" s="2" customFormat="1" ht="12">
      <c r="A178" s="38"/>
      <c r="B178" s="39"/>
      <c r="C178" s="40"/>
      <c r="D178" s="217" t="s">
        <v>143</v>
      </c>
      <c r="E178" s="40"/>
      <c r="F178" s="218" t="s">
        <v>286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143</v>
      </c>
      <c r="AU178" s="17" t="s">
        <v>82</v>
      </c>
    </row>
    <row r="179" spans="1:51" s="13" customFormat="1" ht="12">
      <c r="A179" s="13"/>
      <c r="B179" s="224"/>
      <c r="C179" s="225"/>
      <c r="D179" s="217" t="s">
        <v>147</v>
      </c>
      <c r="E179" s="226" t="s">
        <v>19</v>
      </c>
      <c r="F179" s="227" t="s">
        <v>288</v>
      </c>
      <c r="G179" s="225"/>
      <c r="H179" s="228">
        <v>48.781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147</v>
      </c>
      <c r="AU179" s="234" t="s">
        <v>82</v>
      </c>
      <c r="AV179" s="13" t="s">
        <v>82</v>
      </c>
      <c r="AW179" s="13" t="s">
        <v>33</v>
      </c>
      <c r="AX179" s="13" t="s">
        <v>79</v>
      </c>
      <c r="AY179" s="234" t="s">
        <v>134</v>
      </c>
    </row>
    <row r="180" spans="1:65" s="2" customFormat="1" ht="16.5" customHeight="1">
      <c r="A180" s="38"/>
      <c r="B180" s="39"/>
      <c r="C180" s="204" t="s">
        <v>289</v>
      </c>
      <c r="D180" s="204" t="s">
        <v>136</v>
      </c>
      <c r="E180" s="205" t="s">
        <v>290</v>
      </c>
      <c r="F180" s="206" t="s">
        <v>291</v>
      </c>
      <c r="G180" s="207" t="s">
        <v>158</v>
      </c>
      <c r="H180" s="208">
        <v>1185</v>
      </c>
      <c r="I180" s="209"/>
      <c r="J180" s="210">
        <f>ROUND(I180*H180,2)</f>
        <v>0</v>
      </c>
      <c r="K180" s="206" t="s">
        <v>140</v>
      </c>
      <c r="L180" s="44"/>
      <c r="M180" s="211" t="s">
        <v>19</v>
      </c>
      <c r="N180" s="212" t="s">
        <v>42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141</v>
      </c>
      <c r="AT180" s="215" t="s">
        <v>136</v>
      </c>
      <c r="AU180" s="215" t="s">
        <v>82</v>
      </c>
      <c r="AY180" s="17" t="s">
        <v>134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79</v>
      </c>
      <c r="BK180" s="216">
        <f>ROUND(I180*H180,2)</f>
        <v>0</v>
      </c>
      <c r="BL180" s="17" t="s">
        <v>141</v>
      </c>
      <c r="BM180" s="215" t="s">
        <v>292</v>
      </c>
    </row>
    <row r="181" spans="1:47" s="2" customFormat="1" ht="12">
      <c r="A181" s="38"/>
      <c r="B181" s="39"/>
      <c r="C181" s="40"/>
      <c r="D181" s="217" t="s">
        <v>143</v>
      </c>
      <c r="E181" s="40"/>
      <c r="F181" s="218" t="s">
        <v>293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143</v>
      </c>
      <c r="AU181" s="17" t="s">
        <v>82</v>
      </c>
    </row>
    <row r="182" spans="1:47" s="2" customFormat="1" ht="12">
      <c r="A182" s="38"/>
      <c r="B182" s="39"/>
      <c r="C182" s="40"/>
      <c r="D182" s="222" t="s">
        <v>145</v>
      </c>
      <c r="E182" s="40"/>
      <c r="F182" s="223" t="s">
        <v>294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145</v>
      </c>
      <c r="AU182" s="17" t="s">
        <v>82</v>
      </c>
    </row>
    <row r="183" spans="1:51" s="13" customFormat="1" ht="12">
      <c r="A183" s="13"/>
      <c r="B183" s="224"/>
      <c r="C183" s="225"/>
      <c r="D183" s="217" t="s">
        <v>147</v>
      </c>
      <c r="E183" s="226" t="s">
        <v>19</v>
      </c>
      <c r="F183" s="227" t="s">
        <v>248</v>
      </c>
      <c r="G183" s="225"/>
      <c r="H183" s="228">
        <v>735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147</v>
      </c>
      <c r="AU183" s="234" t="s">
        <v>82</v>
      </c>
      <c r="AV183" s="13" t="s">
        <v>82</v>
      </c>
      <c r="AW183" s="13" t="s">
        <v>33</v>
      </c>
      <c r="AX183" s="13" t="s">
        <v>71</v>
      </c>
      <c r="AY183" s="234" t="s">
        <v>134</v>
      </c>
    </row>
    <row r="184" spans="1:51" s="13" customFormat="1" ht="12">
      <c r="A184" s="13"/>
      <c r="B184" s="224"/>
      <c r="C184" s="225"/>
      <c r="D184" s="217" t="s">
        <v>147</v>
      </c>
      <c r="E184" s="226" t="s">
        <v>19</v>
      </c>
      <c r="F184" s="227" t="s">
        <v>265</v>
      </c>
      <c r="G184" s="225"/>
      <c r="H184" s="228">
        <v>450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147</v>
      </c>
      <c r="AU184" s="234" t="s">
        <v>82</v>
      </c>
      <c r="AV184" s="13" t="s">
        <v>82</v>
      </c>
      <c r="AW184" s="13" t="s">
        <v>33</v>
      </c>
      <c r="AX184" s="13" t="s">
        <v>71</v>
      </c>
      <c r="AY184" s="234" t="s">
        <v>134</v>
      </c>
    </row>
    <row r="185" spans="1:65" s="2" customFormat="1" ht="16.5" customHeight="1">
      <c r="A185" s="38"/>
      <c r="B185" s="39"/>
      <c r="C185" s="204" t="s">
        <v>295</v>
      </c>
      <c r="D185" s="204" t="s">
        <v>136</v>
      </c>
      <c r="E185" s="205" t="s">
        <v>296</v>
      </c>
      <c r="F185" s="206" t="s">
        <v>297</v>
      </c>
      <c r="G185" s="207" t="s">
        <v>158</v>
      </c>
      <c r="H185" s="208">
        <v>2368</v>
      </c>
      <c r="I185" s="209"/>
      <c r="J185" s="210">
        <f>ROUND(I185*H185,2)</f>
        <v>0</v>
      </c>
      <c r="K185" s="206" t="s">
        <v>140</v>
      </c>
      <c r="L185" s="44"/>
      <c r="M185" s="211" t="s">
        <v>19</v>
      </c>
      <c r="N185" s="212" t="s">
        <v>42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141</v>
      </c>
      <c r="AT185" s="215" t="s">
        <v>136</v>
      </c>
      <c r="AU185" s="215" t="s">
        <v>82</v>
      </c>
      <c r="AY185" s="17" t="s">
        <v>134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79</v>
      </c>
      <c r="BK185" s="216">
        <f>ROUND(I185*H185,2)</f>
        <v>0</v>
      </c>
      <c r="BL185" s="17" t="s">
        <v>141</v>
      </c>
      <c r="BM185" s="215" t="s">
        <v>298</v>
      </c>
    </row>
    <row r="186" spans="1:47" s="2" customFormat="1" ht="12">
      <c r="A186" s="38"/>
      <c r="B186" s="39"/>
      <c r="C186" s="40"/>
      <c r="D186" s="217" t="s">
        <v>143</v>
      </c>
      <c r="E186" s="40"/>
      <c r="F186" s="218" t="s">
        <v>299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143</v>
      </c>
      <c r="AU186" s="17" t="s">
        <v>82</v>
      </c>
    </row>
    <row r="187" spans="1:47" s="2" customFormat="1" ht="12">
      <c r="A187" s="38"/>
      <c r="B187" s="39"/>
      <c r="C187" s="40"/>
      <c r="D187" s="222" t="s">
        <v>145</v>
      </c>
      <c r="E187" s="40"/>
      <c r="F187" s="223" t="s">
        <v>300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145</v>
      </c>
      <c r="AU187" s="17" t="s">
        <v>82</v>
      </c>
    </row>
    <row r="188" spans="1:51" s="13" customFormat="1" ht="12">
      <c r="A188" s="13"/>
      <c r="B188" s="224"/>
      <c r="C188" s="225"/>
      <c r="D188" s="217" t="s">
        <v>147</v>
      </c>
      <c r="E188" s="226" t="s">
        <v>19</v>
      </c>
      <c r="F188" s="227" t="s">
        <v>301</v>
      </c>
      <c r="G188" s="225"/>
      <c r="H188" s="228">
        <v>2368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147</v>
      </c>
      <c r="AU188" s="234" t="s">
        <v>82</v>
      </c>
      <c r="AV188" s="13" t="s">
        <v>82</v>
      </c>
      <c r="AW188" s="13" t="s">
        <v>33</v>
      </c>
      <c r="AX188" s="13" t="s">
        <v>79</v>
      </c>
      <c r="AY188" s="234" t="s">
        <v>134</v>
      </c>
    </row>
    <row r="189" spans="1:65" s="2" customFormat="1" ht="16.5" customHeight="1">
      <c r="A189" s="38"/>
      <c r="B189" s="39"/>
      <c r="C189" s="204" t="s">
        <v>302</v>
      </c>
      <c r="D189" s="204" t="s">
        <v>136</v>
      </c>
      <c r="E189" s="205" t="s">
        <v>303</v>
      </c>
      <c r="F189" s="206" t="s">
        <v>304</v>
      </c>
      <c r="G189" s="207" t="s">
        <v>158</v>
      </c>
      <c r="H189" s="208">
        <v>110</v>
      </c>
      <c r="I189" s="209"/>
      <c r="J189" s="210">
        <f>ROUND(I189*H189,2)</f>
        <v>0</v>
      </c>
      <c r="K189" s="206" t="s">
        <v>140</v>
      </c>
      <c r="L189" s="44"/>
      <c r="M189" s="211" t="s">
        <v>19</v>
      </c>
      <c r="N189" s="212" t="s">
        <v>42</v>
      </c>
      <c r="O189" s="8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141</v>
      </c>
      <c r="AT189" s="215" t="s">
        <v>136</v>
      </c>
      <c r="AU189" s="215" t="s">
        <v>82</v>
      </c>
      <c r="AY189" s="17" t="s">
        <v>134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79</v>
      </c>
      <c r="BK189" s="216">
        <f>ROUND(I189*H189,2)</f>
        <v>0</v>
      </c>
      <c r="BL189" s="17" t="s">
        <v>141</v>
      </c>
      <c r="BM189" s="215" t="s">
        <v>305</v>
      </c>
    </row>
    <row r="190" spans="1:47" s="2" customFormat="1" ht="12">
      <c r="A190" s="38"/>
      <c r="B190" s="39"/>
      <c r="C190" s="40"/>
      <c r="D190" s="217" t="s">
        <v>143</v>
      </c>
      <c r="E190" s="40"/>
      <c r="F190" s="218" t="s">
        <v>306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143</v>
      </c>
      <c r="AU190" s="17" t="s">
        <v>82</v>
      </c>
    </row>
    <row r="191" spans="1:47" s="2" customFormat="1" ht="12">
      <c r="A191" s="38"/>
      <c r="B191" s="39"/>
      <c r="C191" s="40"/>
      <c r="D191" s="222" t="s">
        <v>145</v>
      </c>
      <c r="E191" s="40"/>
      <c r="F191" s="223" t="s">
        <v>307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145</v>
      </c>
      <c r="AU191" s="17" t="s">
        <v>82</v>
      </c>
    </row>
    <row r="192" spans="1:47" s="2" customFormat="1" ht="12">
      <c r="A192" s="38"/>
      <c r="B192" s="39"/>
      <c r="C192" s="40"/>
      <c r="D192" s="217" t="s">
        <v>200</v>
      </c>
      <c r="E192" s="40"/>
      <c r="F192" s="235" t="s">
        <v>256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200</v>
      </c>
      <c r="AU192" s="17" t="s">
        <v>82</v>
      </c>
    </row>
    <row r="193" spans="1:51" s="13" customFormat="1" ht="12">
      <c r="A193" s="13"/>
      <c r="B193" s="224"/>
      <c r="C193" s="225"/>
      <c r="D193" s="217" t="s">
        <v>147</v>
      </c>
      <c r="E193" s="226" t="s">
        <v>19</v>
      </c>
      <c r="F193" s="227" t="s">
        <v>308</v>
      </c>
      <c r="G193" s="225"/>
      <c r="H193" s="228">
        <v>110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147</v>
      </c>
      <c r="AU193" s="234" t="s">
        <v>82</v>
      </c>
      <c r="AV193" s="13" t="s">
        <v>82</v>
      </c>
      <c r="AW193" s="13" t="s">
        <v>33</v>
      </c>
      <c r="AX193" s="13" t="s">
        <v>79</v>
      </c>
      <c r="AY193" s="234" t="s">
        <v>134</v>
      </c>
    </row>
    <row r="194" spans="1:65" s="2" customFormat="1" ht="16.5" customHeight="1">
      <c r="A194" s="38"/>
      <c r="B194" s="39"/>
      <c r="C194" s="204" t="s">
        <v>309</v>
      </c>
      <c r="D194" s="204" t="s">
        <v>136</v>
      </c>
      <c r="E194" s="205" t="s">
        <v>310</v>
      </c>
      <c r="F194" s="206" t="s">
        <v>311</v>
      </c>
      <c r="G194" s="207" t="s">
        <v>158</v>
      </c>
      <c r="H194" s="208">
        <v>2258</v>
      </c>
      <c r="I194" s="209"/>
      <c r="J194" s="210">
        <f>ROUND(I194*H194,2)</f>
        <v>0</v>
      </c>
      <c r="K194" s="206" t="s">
        <v>140</v>
      </c>
      <c r="L194" s="44"/>
      <c r="M194" s="211" t="s">
        <v>19</v>
      </c>
      <c r="N194" s="212" t="s">
        <v>42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141</v>
      </c>
      <c r="AT194" s="215" t="s">
        <v>136</v>
      </c>
      <c r="AU194" s="215" t="s">
        <v>82</v>
      </c>
      <c r="AY194" s="17" t="s">
        <v>134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79</v>
      </c>
      <c r="BK194" s="216">
        <f>ROUND(I194*H194,2)</f>
        <v>0</v>
      </c>
      <c r="BL194" s="17" t="s">
        <v>141</v>
      </c>
      <c r="BM194" s="215" t="s">
        <v>312</v>
      </c>
    </row>
    <row r="195" spans="1:47" s="2" customFormat="1" ht="12">
      <c r="A195" s="38"/>
      <c r="B195" s="39"/>
      <c r="C195" s="40"/>
      <c r="D195" s="217" t="s">
        <v>143</v>
      </c>
      <c r="E195" s="40"/>
      <c r="F195" s="218" t="s">
        <v>313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143</v>
      </c>
      <c r="AU195" s="17" t="s">
        <v>82</v>
      </c>
    </row>
    <row r="196" spans="1:47" s="2" customFormat="1" ht="12">
      <c r="A196" s="38"/>
      <c r="B196" s="39"/>
      <c r="C196" s="40"/>
      <c r="D196" s="222" t="s">
        <v>145</v>
      </c>
      <c r="E196" s="40"/>
      <c r="F196" s="223" t="s">
        <v>314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145</v>
      </c>
      <c r="AU196" s="17" t="s">
        <v>82</v>
      </c>
    </row>
    <row r="197" spans="1:51" s="13" customFormat="1" ht="12">
      <c r="A197" s="13"/>
      <c r="B197" s="224"/>
      <c r="C197" s="225"/>
      <c r="D197" s="217" t="s">
        <v>147</v>
      </c>
      <c r="E197" s="226" t="s">
        <v>19</v>
      </c>
      <c r="F197" s="227" t="s">
        <v>301</v>
      </c>
      <c r="G197" s="225"/>
      <c r="H197" s="228">
        <v>2368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147</v>
      </c>
      <c r="AU197" s="234" t="s">
        <v>82</v>
      </c>
      <c r="AV197" s="13" t="s">
        <v>82</v>
      </c>
      <c r="AW197" s="13" t="s">
        <v>33</v>
      </c>
      <c r="AX197" s="13" t="s">
        <v>71</v>
      </c>
      <c r="AY197" s="234" t="s">
        <v>134</v>
      </c>
    </row>
    <row r="198" spans="1:51" s="13" customFormat="1" ht="12">
      <c r="A198" s="13"/>
      <c r="B198" s="224"/>
      <c r="C198" s="225"/>
      <c r="D198" s="217" t="s">
        <v>147</v>
      </c>
      <c r="E198" s="226" t="s">
        <v>19</v>
      </c>
      <c r="F198" s="227" t="s">
        <v>315</v>
      </c>
      <c r="G198" s="225"/>
      <c r="H198" s="228">
        <v>-110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147</v>
      </c>
      <c r="AU198" s="234" t="s">
        <v>82</v>
      </c>
      <c r="AV198" s="13" t="s">
        <v>82</v>
      </c>
      <c r="AW198" s="13" t="s">
        <v>33</v>
      </c>
      <c r="AX198" s="13" t="s">
        <v>71</v>
      </c>
      <c r="AY198" s="234" t="s">
        <v>134</v>
      </c>
    </row>
    <row r="199" spans="1:65" s="2" customFormat="1" ht="16.5" customHeight="1">
      <c r="A199" s="38"/>
      <c r="B199" s="39"/>
      <c r="C199" s="204" t="s">
        <v>316</v>
      </c>
      <c r="D199" s="204" t="s">
        <v>136</v>
      </c>
      <c r="E199" s="205" t="s">
        <v>317</v>
      </c>
      <c r="F199" s="206" t="s">
        <v>318</v>
      </c>
      <c r="G199" s="207" t="s">
        <v>158</v>
      </c>
      <c r="H199" s="208">
        <v>1920</v>
      </c>
      <c r="I199" s="209"/>
      <c r="J199" s="210">
        <f>ROUND(I199*H199,2)</f>
        <v>0</v>
      </c>
      <c r="K199" s="206" t="s">
        <v>140</v>
      </c>
      <c r="L199" s="44"/>
      <c r="M199" s="211" t="s">
        <v>19</v>
      </c>
      <c r="N199" s="212" t="s">
        <v>42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141</v>
      </c>
      <c r="AT199" s="215" t="s">
        <v>136</v>
      </c>
      <c r="AU199" s="215" t="s">
        <v>82</v>
      </c>
      <c r="AY199" s="17" t="s">
        <v>134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79</v>
      </c>
      <c r="BK199" s="216">
        <f>ROUND(I199*H199,2)</f>
        <v>0</v>
      </c>
      <c r="BL199" s="17" t="s">
        <v>141</v>
      </c>
      <c r="BM199" s="215" t="s">
        <v>319</v>
      </c>
    </row>
    <row r="200" spans="1:47" s="2" customFormat="1" ht="12">
      <c r="A200" s="38"/>
      <c r="B200" s="39"/>
      <c r="C200" s="40"/>
      <c r="D200" s="217" t="s">
        <v>143</v>
      </c>
      <c r="E200" s="40"/>
      <c r="F200" s="218" t="s">
        <v>320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143</v>
      </c>
      <c r="AU200" s="17" t="s">
        <v>82</v>
      </c>
    </row>
    <row r="201" spans="1:47" s="2" customFormat="1" ht="12">
      <c r="A201" s="38"/>
      <c r="B201" s="39"/>
      <c r="C201" s="40"/>
      <c r="D201" s="222" t="s">
        <v>145</v>
      </c>
      <c r="E201" s="40"/>
      <c r="F201" s="223" t="s">
        <v>321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145</v>
      </c>
      <c r="AU201" s="17" t="s">
        <v>82</v>
      </c>
    </row>
    <row r="202" spans="1:51" s="13" customFormat="1" ht="12">
      <c r="A202" s="13"/>
      <c r="B202" s="224"/>
      <c r="C202" s="225"/>
      <c r="D202" s="217" t="s">
        <v>147</v>
      </c>
      <c r="E202" s="226" t="s">
        <v>19</v>
      </c>
      <c r="F202" s="227" t="s">
        <v>322</v>
      </c>
      <c r="G202" s="225"/>
      <c r="H202" s="228">
        <v>1920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147</v>
      </c>
      <c r="AU202" s="234" t="s">
        <v>82</v>
      </c>
      <c r="AV202" s="13" t="s">
        <v>82</v>
      </c>
      <c r="AW202" s="13" t="s">
        <v>33</v>
      </c>
      <c r="AX202" s="13" t="s">
        <v>79</v>
      </c>
      <c r="AY202" s="234" t="s">
        <v>134</v>
      </c>
    </row>
    <row r="203" spans="1:63" s="12" customFormat="1" ht="22.8" customHeight="1">
      <c r="A203" s="12"/>
      <c r="B203" s="188"/>
      <c r="C203" s="189"/>
      <c r="D203" s="190" t="s">
        <v>70</v>
      </c>
      <c r="E203" s="202" t="s">
        <v>170</v>
      </c>
      <c r="F203" s="202" t="s">
        <v>323</v>
      </c>
      <c r="G203" s="189"/>
      <c r="H203" s="189"/>
      <c r="I203" s="192"/>
      <c r="J203" s="203">
        <f>BK203</f>
        <v>0</v>
      </c>
      <c r="K203" s="189"/>
      <c r="L203" s="194"/>
      <c r="M203" s="195"/>
      <c r="N203" s="196"/>
      <c r="O203" s="196"/>
      <c r="P203" s="197">
        <f>SUM(P204:P207)</f>
        <v>0</v>
      </c>
      <c r="Q203" s="196"/>
      <c r="R203" s="197">
        <f>SUM(R204:R207)</f>
        <v>552</v>
      </c>
      <c r="S203" s="196"/>
      <c r="T203" s="198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9" t="s">
        <v>79</v>
      </c>
      <c r="AT203" s="200" t="s">
        <v>70</v>
      </c>
      <c r="AU203" s="200" t="s">
        <v>79</v>
      </c>
      <c r="AY203" s="199" t="s">
        <v>134</v>
      </c>
      <c r="BK203" s="201">
        <f>SUM(BK204:BK207)</f>
        <v>0</v>
      </c>
    </row>
    <row r="204" spans="1:65" s="2" customFormat="1" ht="16.5" customHeight="1">
      <c r="A204" s="38"/>
      <c r="B204" s="39"/>
      <c r="C204" s="204" t="s">
        <v>324</v>
      </c>
      <c r="D204" s="204" t="s">
        <v>136</v>
      </c>
      <c r="E204" s="205" t="s">
        <v>325</v>
      </c>
      <c r="F204" s="206" t="s">
        <v>326</v>
      </c>
      <c r="G204" s="207" t="s">
        <v>158</v>
      </c>
      <c r="H204" s="208">
        <v>960</v>
      </c>
      <c r="I204" s="209"/>
      <c r="J204" s="210">
        <f>ROUND(I204*H204,2)</f>
        <v>0</v>
      </c>
      <c r="K204" s="206" t="s">
        <v>140</v>
      </c>
      <c r="L204" s="44"/>
      <c r="M204" s="211" t="s">
        <v>19</v>
      </c>
      <c r="N204" s="212" t="s">
        <v>42</v>
      </c>
      <c r="O204" s="84"/>
      <c r="P204" s="213">
        <f>O204*H204</f>
        <v>0</v>
      </c>
      <c r="Q204" s="213">
        <v>0.575</v>
      </c>
      <c r="R204" s="213">
        <f>Q204*H204</f>
        <v>552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141</v>
      </c>
      <c r="AT204" s="215" t="s">
        <v>136</v>
      </c>
      <c r="AU204" s="215" t="s">
        <v>82</v>
      </c>
      <c r="AY204" s="17" t="s">
        <v>134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79</v>
      </c>
      <c r="BK204" s="216">
        <f>ROUND(I204*H204,2)</f>
        <v>0</v>
      </c>
      <c r="BL204" s="17" t="s">
        <v>141</v>
      </c>
      <c r="BM204" s="215" t="s">
        <v>327</v>
      </c>
    </row>
    <row r="205" spans="1:47" s="2" customFormat="1" ht="12">
      <c r="A205" s="38"/>
      <c r="B205" s="39"/>
      <c r="C205" s="40"/>
      <c r="D205" s="217" t="s">
        <v>143</v>
      </c>
      <c r="E205" s="40"/>
      <c r="F205" s="218" t="s">
        <v>328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82</v>
      </c>
    </row>
    <row r="206" spans="1:47" s="2" customFormat="1" ht="12">
      <c r="A206" s="38"/>
      <c r="B206" s="39"/>
      <c r="C206" s="40"/>
      <c r="D206" s="222" t="s">
        <v>145</v>
      </c>
      <c r="E206" s="40"/>
      <c r="F206" s="223" t="s">
        <v>329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145</v>
      </c>
      <c r="AU206" s="17" t="s">
        <v>82</v>
      </c>
    </row>
    <row r="207" spans="1:51" s="13" customFormat="1" ht="12">
      <c r="A207" s="13"/>
      <c r="B207" s="224"/>
      <c r="C207" s="225"/>
      <c r="D207" s="217" t="s">
        <v>147</v>
      </c>
      <c r="E207" s="226" t="s">
        <v>19</v>
      </c>
      <c r="F207" s="227" t="s">
        <v>330</v>
      </c>
      <c r="G207" s="225"/>
      <c r="H207" s="228">
        <v>960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147</v>
      </c>
      <c r="AU207" s="234" t="s">
        <v>82</v>
      </c>
      <c r="AV207" s="13" t="s">
        <v>82</v>
      </c>
      <c r="AW207" s="13" t="s">
        <v>33</v>
      </c>
      <c r="AX207" s="13" t="s">
        <v>79</v>
      </c>
      <c r="AY207" s="234" t="s">
        <v>134</v>
      </c>
    </row>
    <row r="208" spans="1:63" s="12" customFormat="1" ht="22.8" customHeight="1">
      <c r="A208" s="12"/>
      <c r="B208" s="188"/>
      <c r="C208" s="189"/>
      <c r="D208" s="190" t="s">
        <v>70</v>
      </c>
      <c r="E208" s="202" t="s">
        <v>194</v>
      </c>
      <c r="F208" s="202" t="s">
        <v>331</v>
      </c>
      <c r="G208" s="189"/>
      <c r="H208" s="189"/>
      <c r="I208" s="192"/>
      <c r="J208" s="203">
        <f>BK208</f>
        <v>0</v>
      </c>
      <c r="K208" s="189"/>
      <c r="L208" s="194"/>
      <c r="M208" s="195"/>
      <c r="N208" s="196"/>
      <c r="O208" s="196"/>
      <c r="P208" s="197">
        <f>SUM(P209:P220)</f>
        <v>0</v>
      </c>
      <c r="Q208" s="196"/>
      <c r="R208" s="197">
        <f>SUM(R209:R220)</f>
        <v>0.00039</v>
      </c>
      <c r="S208" s="196"/>
      <c r="T208" s="198">
        <f>SUM(T209:T220)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99" t="s">
        <v>79</v>
      </c>
      <c r="AT208" s="200" t="s">
        <v>70</v>
      </c>
      <c r="AU208" s="200" t="s">
        <v>79</v>
      </c>
      <c r="AY208" s="199" t="s">
        <v>134</v>
      </c>
      <c r="BK208" s="201">
        <f>SUM(BK209:BK220)</f>
        <v>0</v>
      </c>
    </row>
    <row r="209" spans="1:65" s="2" customFormat="1" ht="16.5" customHeight="1">
      <c r="A209" s="38"/>
      <c r="B209" s="39"/>
      <c r="C209" s="204" t="s">
        <v>332</v>
      </c>
      <c r="D209" s="204" t="s">
        <v>136</v>
      </c>
      <c r="E209" s="205" t="s">
        <v>333</v>
      </c>
      <c r="F209" s="206" t="s">
        <v>334</v>
      </c>
      <c r="G209" s="207" t="s">
        <v>335</v>
      </c>
      <c r="H209" s="208">
        <v>1</v>
      </c>
      <c r="I209" s="209"/>
      <c r="J209" s="210">
        <f>ROUND(I209*H209,2)</f>
        <v>0</v>
      </c>
      <c r="K209" s="206" t="s">
        <v>140</v>
      </c>
      <c r="L209" s="44"/>
      <c r="M209" s="211" t="s">
        <v>19</v>
      </c>
      <c r="N209" s="212" t="s">
        <v>42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141</v>
      </c>
      <c r="AT209" s="215" t="s">
        <v>136</v>
      </c>
      <c r="AU209" s="215" t="s">
        <v>82</v>
      </c>
      <c r="AY209" s="17" t="s">
        <v>134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79</v>
      </c>
      <c r="BK209" s="216">
        <f>ROUND(I209*H209,2)</f>
        <v>0</v>
      </c>
      <c r="BL209" s="17" t="s">
        <v>141</v>
      </c>
      <c r="BM209" s="215" t="s">
        <v>336</v>
      </c>
    </row>
    <row r="210" spans="1:47" s="2" customFormat="1" ht="12">
      <c r="A210" s="38"/>
      <c r="B210" s="39"/>
      <c r="C210" s="40"/>
      <c r="D210" s="217" t="s">
        <v>143</v>
      </c>
      <c r="E210" s="40"/>
      <c r="F210" s="218" t="s">
        <v>337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143</v>
      </c>
      <c r="AU210" s="17" t="s">
        <v>82</v>
      </c>
    </row>
    <row r="211" spans="1:47" s="2" customFormat="1" ht="12">
      <c r="A211" s="38"/>
      <c r="B211" s="39"/>
      <c r="C211" s="40"/>
      <c r="D211" s="222" t="s">
        <v>145</v>
      </c>
      <c r="E211" s="40"/>
      <c r="F211" s="223" t="s">
        <v>338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145</v>
      </c>
      <c r="AU211" s="17" t="s">
        <v>82</v>
      </c>
    </row>
    <row r="212" spans="1:51" s="13" customFormat="1" ht="12">
      <c r="A212" s="13"/>
      <c r="B212" s="224"/>
      <c r="C212" s="225"/>
      <c r="D212" s="217" t="s">
        <v>147</v>
      </c>
      <c r="E212" s="226" t="s">
        <v>19</v>
      </c>
      <c r="F212" s="227" t="s">
        <v>339</v>
      </c>
      <c r="G212" s="225"/>
      <c r="H212" s="228">
        <v>1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147</v>
      </c>
      <c r="AU212" s="234" t="s">
        <v>82</v>
      </c>
      <c r="AV212" s="13" t="s">
        <v>82</v>
      </c>
      <c r="AW212" s="13" t="s">
        <v>33</v>
      </c>
      <c r="AX212" s="13" t="s">
        <v>79</v>
      </c>
      <c r="AY212" s="234" t="s">
        <v>134</v>
      </c>
    </row>
    <row r="213" spans="1:65" s="2" customFormat="1" ht="16.5" customHeight="1">
      <c r="A213" s="38"/>
      <c r="B213" s="39"/>
      <c r="C213" s="236" t="s">
        <v>340</v>
      </c>
      <c r="D213" s="236" t="s">
        <v>221</v>
      </c>
      <c r="E213" s="237" t="s">
        <v>341</v>
      </c>
      <c r="F213" s="238" t="s">
        <v>342</v>
      </c>
      <c r="G213" s="239" t="s">
        <v>335</v>
      </c>
      <c r="H213" s="240">
        <v>1</v>
      </c>
      <c r="I213" s="241"/>
      <c r="J213" s="242">
        <f>ROUND(I213*H213,2)</f>
        <v>0</v>
      </c>
      <c r="K213" s="238" t="s">
        <v>140</v>
      </c>
      <c r="L213" s="243"/>
      <c r="M213" s="244" t="s">
        <v>19</v>
      </c>
      <c r="N213" s="245" t="s">
        <v>42</v>
      </c>
      <c r="O213" s="84"/>
      <c r="P213" s="213">
        <f>O213*H213</f>
        <v>0</v>
      </c>
      <c r="Q213" s="213">
        <v>0.00039</v>
      </c>
      <c r="R213" s="213">
        <f>Q213*H213</f>
        <v>0.00039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194</v>
      </c>
      <c r="AT213" s="215" t="s">
        <v>221</v>
      </c>
      <c r="AU213" s="215" t="s">
        <v>82</v>
      </c>
      <c r="AY213" s="17" t="s">
        <v>134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79</v>
      </c>
      <c r="BK213" s="216">
        <f>ROUND(I213*H213,2)</f>
        <v>0</v>
      </c>
      <c r="BL213" s="17" t="s">
        <v>141</v>
      </c>
      <c r="BM213" s="215" t="s">
        <v>343</v>
      </c>
    </row>
    <row r="214" spans="1:47" s="2" customFormat="1" ht="12">
      <c r="A214" s="38"/>
      <c r="B214" s="39"/>
      <c r="C214" s="40"/>
      <c r="D214" s="217" t="s">
        <v>143</v>
      </c>
      <c r="E214" s="40"/>
      <c r="F214" s="218" t="s">
        <v>342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143</v>
      </c>
      <c r="AU214" s="17" t="s">
        <v>82</v>
      </c>
    </row>
    <row r="215" spans="1:65" s="2" customFormat="1" ht="16.5" customHeight="1">
      <c r="A215" s="38"/>
      <c r="B215" s="39"/>
      <c r="C215" s="204" t="s">
        <v>344</v>
      </c>
      <c r="D215" s="204" t="s">
        <v>136</v>
      </c>
      <c r="E215" s="205" t="s">
        <v>345</v>
      </c>
      <c r="F215" s="206" t="s">
        <v>346</v>
      </c>
      <c r="G215" s="207" t="s">
        <v>139</v>
      </c>
      <c r="H215" s="208">
        <v>28</v>
      </c>
      <c r="I215" s="209"/>
      <c r="J215" s="210">
        <f>ROUND(I215*H215,2)</f>
        <v>0</v>
      </c>
      <c r="K215" s="206" t="s">
        <v>19</v>
      </c>
      <c r="L215" s="44"/>
      <c r="M215" s="211" t="s">
        <v>19</v>
      </c>
      <c r="N215" s="212" t="s">
        <v>42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141</v>
      </c>
      <c r="AT215" s="215" t="s">
        <v>136</v>
      </c>
      <c r="AU215" s="215" t="s">
        <v>82</v>
      </c>
      <c r="AY215" s="17" t="s">
        <v>134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79</v>
      </c>
      <c r="BK215" s="216">
        <f>ROUND(I215*H215,2)</f>
        <v>0</v>
      </c>
      <c r="BL215" s="17" t="s">
        <v>141</v>
      </c>
      <c r="BM215" s="215" t="s">
        <v>347</v>
      </c>
    </row>
    <row r="216" spans="1:47" s="2" customFormat="1" ht="12">
      <c r="A216" s="38"/>
      <c r="B216" s="39"/>
      <c r="C216" s="40"/>
      <c r="D216" s="217" t="s">
        <v>143</v>
      </c>
      <c r="E216" s="40"/>
      <c r="F216" s="218" t="s">
        <v>346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143</v>
      </c>
      <c r="AU216" s="17" t="s">
        <v>82</v>
      </c>
    </row>
    <row r="217" spans="1:51" s="13" customFormat="1" ht="12">
      <c r="A217" s="13"/>
      <c r="B217" s="224"/>
      <c r="C217" s="225"/>
      <c r="D217" s="217" t="s">
        <v>147</v>
      </c>
      <c r="E217" s="226" t="s">
        <v>19</v>
      </c>
      <c r="F217" s="227" t="s">
        <v>154</v>
      </c>
      <c r="G217" s="225"/>
      <c r="H217" s="228">
        <v>28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147</v>
      </c>
      <c r="AU217" s="234" t="s">
        <v>82</v>
      </c>
      <c r="AV217" s="13" t="s">
        <v>82</v>
      </c>
      <c r="AW217" s="13" t="s">
        <v>33</v>
      </c>
      <c r="AX217" s="13" t="s">
        <v>79</v>
      </c>
      <c r="AY217" s="234" t="s">
        <v>134</v>
      </c>
    </row>
    <row r="218" spans="1:65" s="2" customFormat="1" ht="16.5" customHeight="1">
      <c r="A218" s="38"/>
      <c r="B218" s="39"/>
      <c r="C218" s="204" t="s">
        <v>348</v>
      </c>
      <c r="D218" s="204" t="s">
        <v>136</v>
      </c>
      <c r="E218" s="205" t="s">
        <v>349</v>
      </c>
      <c r="F218" s="206" t="s">
        <v>350</v>
      </c>
      <c r="G218" s="207" t="s">
        <v>139</v>
      </c>
      <c r="H218" s="208">
        <v>28</v>
      </c>
      <c r="I218" s="209"/>
      <c r="J218" s="210">
        <f>ROUND(I218*H218,2)</f>
        <v>0</v>
      </c>
      <c r="K218" s="206" t="s">
        <v>19</v>
      </c>
      <c r="L218" s="44"/>
      <c r="M218" s="211" t="s">
        <v>19</v>
      </c>
      <c r="N218" s="212" t="s">
        <v>42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141</v>
      </c>
      <c r="AT218" s="215" t="s">
        <v>136</v>
      </c>
      <c r="AU218" s="215" t="s">
        <v>82</v>
      </c>
      <c r="AY218" s="17" t="s">
        <v>134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79</v>
      </c>
      <c r="BK218" s="216">
        <f>ROUND(I218*H218,2)</f>
        <v>0</v>
      </c>
      <c r="BL218" s="17" t="s">
        <v>141</v>
      </c>
      <c r="BM218" s="215" t="s">
        <v>351</v>
      </c>
    </row>
    <row r="219" spans="1:47" s="2" customFormat="1" ht="12">
      <c r="A219" s="38"/>
      <c r="B219" s="39"/>
      <c r="C219" s="40"/>
      <c r="D219" s="217" t="s">
        <v>143</v>
      </c>
      <c r="E219" s="40"/>
      <c r="F219" s="218" t="s">
        <v>350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143</v>
      </c>
      <c r="AU219" s="17" t="s">
        <v>82</v>
      </c>
    </row>
    <row r="220" spans="1:51" s="13" customFormat="1" ht="12">
      <c r="A220" s="13"/>
      <c r="B220" s="224"/>
      <c r="C220" s="225"/>
      <c r="D220" s="217" t="s">
        <v>147</v>
      </c>
      <c r="E220" s="226" t="s">
        <v>19</v>
      </c>
      <c r="F220" s="227" t="s">
        <v>148</v>
      </c>
      <c r="G220" s="225"/>
      <c r="H220" s="228">
        <v>28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147</v>
      </c>
      <c r="AU220" s="234" t="s">
        <v>82</v>
      </c>
      <c r="AV220" s="13" t="s">
        <v>82</v>
      </c>
      <c r="AW220" s="13" t="s">
        <v>33</v>
      </c>
      <c r="AX220" s="13" t="s">
        <v>79</v>
      </c>
      <c r="AY220" s="234" t="s">
        <v>134</v>
      </c>
    </row>
    <row r="221" spans="1:63" s="12" customFormat="1" ht="22.8" customHeight="1">
      <c r="A221" s="12"/>
      <c r="B221" s="188"/>
      <c r="C221" s="189"/>
      <c r="D221" s="190" t="s">
        <v>70</v>
      </c>
      <c r="E221" s="202" t="s">
        <v>204</v>
      </c>
      <c r="F221" s="202" t="s">
        <v>352</v>
      </c>
      <c r="G221" s="189"/>
      <c r="H221" s="189"/>
      <c r="I221" s="192"/>
      <c r="J221" s="203">
        <f>BK221</f>
        <v>0</v>
      </c>
      <c r="K221" s="189"/>
      <c r="L221" s="194"/>
      <c r="M221" s="195"/>
      <c r="N221" s="196"/>
      <c r="O221" s="196"/>
      <c r="P221" s="197">
        <f>SUM(P222:P234)</f>
        <v>0</v>
      </c>
      <c r="Q221" s="196"/>
      <c r="R221" s="197">
        <f>SUM(R222:R234)</f>
        <v>0</v>
      </c>
      <c r="S221" s="196"/>
      <c r="T221" s="198">
        <f>SUM(T222:T234)</f>
        <v>202.575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99" t="s">
        <v>79</v>
      </c>
      <c r="AT221" s="200" t="s">
        <v>70</v>
      </c>
      <c r="AU221" s="200" t="s">
        <v>79</v>
      </c>
      <c r="AY221" s="199" t="s">
        <v>134</v>
      </c>
      <c r="BK221" s="201">
        <f>SUM(BK222:BK234)</f>
        <v>0</v>
      </c>
    </row>
    <row r="222" spans="1:65" s="2" customFormat="1" ht="16.5" customHeight="1">
      <c r="A222" s="38"/>
      <c r="B222" s="39"/>
      <c r="C222" s="204" t="s">
        <v>353</v>
      </c>
      <c r="D222" s="204" t="s">
        <v>136</v>
      </c>
      <c r="E222" s="205" t="s">
        <v>354</v>
      </c>
      <c r="F222" s="206" t="s">
        <v>355</v>
      </c>
      <c r="G222" s="207" t="s">
        <v>356</v>
      </c>
      <c r="H222" s="208">
        <v>2</v>
      </c>
      <c r="I222" s="209"/>
      <c r="J222" s="210">
        <f>ROUND(I222*H222,2)</f>
        <v>0</v>
      </c>
      <c r="K222" s="206" t="s">
        <v>19</v>
      </c>
      <c r="L222" s="44"/>
      <c r="M222" s="211" t="s">
        <v>19</v>
      </c>
      <c r="N222" s="212" t="s">
        <v>42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141</v>
      </c>
      <c r="AT222" s="215" t="s">
        <v>136</v>
      </c>
      <c r="AU222" s="215" t="s">
        <v>82</v>
      </c>
      <c r="AY222" s="17" t="s">
        <v>134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79</v>
      </c>
      <c r="BK222" s="216">
        <f>ROUND(I222*H222,2)</f>
        <v>0</v>
      </c>
      <c r="BL222" s="17" t="s">
        <v>141</v>
      </c>
      <c r="BM222" s="215" t="s">
        <v>357</v>
      </c>
    </row>
    <row r="223" spans="1:47" s="2" customFormat="1" ht="12">
      <c r="A223" s="38"/>
      <c r="B223" s="39"/>
      <c r="C223" s="40"/>
      <c r="D223" s="217" t="s">
        <v>143</v>
      </c>
      <c r="E223" s="40"/>
      <c r="F223" s="218" t="s">
        <v>355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143</v>
      </c>
      <c r="AU223" s="17" t="s">
        <v>82</v>
      </c>
    </row>
    <row r="224" spans="1:51" s="13" customFormat="1" ht="12">
      <c r="A224" s="13"/>
      <c r="B224" s="224"/>
      <c r="C224" s="225"/>
      <c r="D224" s="217" t="s">
        <v>147</v>
      </c>
      <c r="E224" s="226" t="s">
        <v>19</v>
      </c>
      <c r="F224" s="227" t="s">
        <v>358</v>
      </c>
      <c r="G224" s="225"/>
      <c r="H224" s="228">
        <v>2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147</v>
      </c>
      <c r="AU224" s="234" t="s">
        <v>82</v>
      </c>
      <c r="AV224" s="13" t="s">
        <v>82</v>
      </c>
      <c r="AW224" s="13" t="s">
        <v>33</v>
      </c>
      <c r="AX224" s="13" t="s">
        <v>79</v>
      </c>
      <c r="AY224" s="234" t="s">
        <v>134</v>
      </c>
    </row>
    <row r="225" spans="1:65" s="2" customFormat="1" ht="16.5" customHeight="1">
      <c r="A225" s="38"/>
      <c r="B225" s="39"/>
      <c r="C225" s="204" t="s">
        <v>359</v>
      </c>
      <c r="D225" s="204" t="s">
        <v>136</v>
      </c>
      <c r="E225" s="205" t="s">
        <v>360</v>
      </c>
      <c r="F225" s="206" t="s">
        <v>361</v>
      </c>
      <c r="G225" s="207" t="s">
        <v>165</v>
      </c>
      <c r="H225" s="208">
        <v>64.5</v>
      </c>
      <c r="I225" s="209"/>
      <c r="J225" s="210">
        <f>ROUND(I225*H225,2)</f>
        <v>0</v>
      </c>
      <c r="K225" s="206" t="s">
        <v>140</v>
      </c>
      <c r="L225" s="44"/>
      <c r="M225" s="211" t="s">
        <v>19</v>
      </c>
      <c r="N225" s="212" t="s">
        <v>42</v>
      </c>
      <c r="O225" s="84"/>
      <c r="P225" s="213">
        <f>O225*H225</f>
        <v>0</v>
      </c>
      <c r="Q225" s="213">
        <v>0</v>
      </c>
      <c r="R225" s="213">
        <f>Q225*H225</f>
        <v>0</v>
      </c>
      <c r="S225" s="213">
        <v>2.4</v>
      </c>
      <c r="T225" s="214">
        <f>S225*H225</f>
        <v>154.79999999999998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141</v>
      </c>
      <c r="AT225" s="215" t="s">
        <v>136</v>
      </c>
      <c r="AU225" s="215" t="s">
        <v>82</v>
      </c>
      <c r="AY225" s="17" t="s">
        <v>134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79</v>
      </c>
      <c r="BK225" s="216">
        <f>ROUND(I225*H225,2)</f>
        <v>0</v>
      </c>
      <c r="BL225" s="17" t="s">
        <v>141</v>
      </c>
      <c r="BM225" s="215" t="s">
        <v>362</v>
      </c>
    </row>
    <row r="226" spans="1:47" s="2" customFormat="1" ht="12">
      <c r="A226" s="38"/>
      <c r="B226" s="39"/>
      <c r="C226" s="40"/>
      <c r="D226" s="217" t="s">
        <v>143</v>
      </c>
      <c r="E226" s="40"/>
      <c r="F226" s="218" t="s">
        <v>363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143</v>
      </c>
      <c r="AU226" s="17" t="s">
        <v>82</v>
      </c>
    </row>
    <row r="227" spans="1:47" s="2" customFormat="1" ht="12">
      <c r="A227" s="38"/>
      <c r="B227" s="39"/>
      <c r="C227" s="40"/>
      <c r="D227" s="222" t="s">
        <v>145</v>
      </c>
      <c r="E227" s="40"/>
      <c r="F227" s="223" t="s">
        <v>364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145</v>
      </c>
      <c r="AU227" s="17" t="s">
        <v>82</v>
      </c>
    </row>
    <row r="228" spans="1:51" s="13" customFormat="1" ht="12">
      <c r="A228" s="13"/>
      <c r="B228" s="224"/>
      <c r="C228" s="225"/>
      <c r="D228" s="217" t="s">
        <v>147</v>
      </c>
      <c r="E228" s="226" t="s">
        <v>19</v>
      </c>
      <c r="F228" s="227" t="s">
        <v>365</v>
      </c>
      <c r="G228" s="225"/>
      <c r="H228" s="228">
        <v>90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147</v>
      </c>
      <c r="AU228" s="234" t="s">
        <v>82</v>
      </c>
      <c r="AV228" s="13" t="s">
        <v>82</v>
      </c>
      <c r="AW228" s="13" t="s">
        <v>33</v>
      </c>
      <c r="AX228" s="13" t="s">
        <v>71</v>
      </c>
      <c r="AY228" s="234" t="s">
        <v>134</v>
      </c>
    </row>
    <row r="229" spans="1:51" s="13" customFormat="1" ht="12">
      <c r="A229" s="13"/>
      <c r="B229" s="224"/>
      <c r="C229" s="225"/>
      <c r="D229" s="217" t="s">
        <v>147</v>
      </c>
      <c r="E229" s="226" t="s">
        <v>19</v>
      </c>
      <c r="F229" s="227" t="s">
        <v>366</v>
      </c>
      <c r="G229" s="225"/>
      <c r="H229" s="228">
        <v>-1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147</v>
      </c>
      <c r="AU229" s="234" t="s">
        <v>82</v>
      </c>
      <c r="AV229" s="13" t="s">
        <v>82</v>
      </c>
      <c r="AW229" s="13" t="s">
        <v>33</v>
      </c>
      <c r="AX229" s="13" t="s">
        <v>71</v>
      </c>
      <c r="AY229" s="234" t="s">
        <v>134</v>
      </c>
    </row>
    <row r="230" spans="1:51" s="13" customFormat="1" ht="12">
      <c r="A230" s="13"/>
      <c r="B230" s="224"/>
      <c r="C230" s="225"/>
      <c r="D230" s="217" t="s">
        <v>147</v>
      </c>
      <c r="E230" s="226" t="s">
        <v>19</v>
      </c>
      <c r="F230" s="227" t="s">
        <v>367</v>
      </c>
      <c r="G230" s="225"/>
      <c r="H230" s="228">
        <v>-24.5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147</v>
      </c>
      <c r="AU230" s="234" t="s">
        <v>82</v>
      </c>
      <c r="AV230" s="13" t="s">
        <v>82</v>
      </c>
      <c r="AW230" s="13" t="s">
        <v>33</v>
      </c>
      <c r="AX230" s="13" t="s">
        <v>71</v>
      </c>
      <c r="AY230" s="234" t="s">
        <v>134</v>
      </c>
    </row>
    <row r="231" spans="1:65" s="2" customFormat="1" ht="16.5" customHeight="1">
      <c r="A231" s="38"/>
      <c r="B231" s="39"/>
      <c r="C231" s="204" t="s">
        <v>368</v>
      </c>
      <c r="D231" s="204" t="s">
        <v>136</v>
      </c>
      <c r="E231" s="205" t="s">
        <v>369</v>
      </c>
      <c r="F231" s="206" t="s">
        <v>370</v>
      </c>
      <c r="G231" s="207" t="s">
        <v>165</v>
      </c>
      <c r="H231" s="208">
        <v>24.5</v>
      </c>
      <c r="I231" s="209"/>
      <c r="J231" s="210">
        <f>ROUND(I231*H231,2)</f>
        <v>0</v>
      </c>
      <c r="K231" s="206" t="s">
        <v>140</v>
      </c>
      <c r="L231" s="44"/>
      <c r="M231" s="211" t="s">
        <v>19</v>
      </c>
      <c r="N231" s="212" t="s">
        <v>42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1.95</v>
      </c>
      <c r="T231" s="214">
        <f>S231*H231</f>
        <v>47.775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141</v>
      </c>
      <c r="AT231" s="215" t="s">
        <v>136</v>
      </c>
      <c r="AU231" s="215" t="s">
        <v>82</v>
      </c>
      <c r="AY231" s="17" t="s">
        <v>134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79</v>
      </c>
      <c r="BK231" s="216">
        <f>ROUND(I231*H231,2)</f>
        <v>0</v>
      </c>
      <c r="BL231" s="17" t="s">
        <v>141</v>
      </c>
      <c r="BM231" s="215" t="s">
        <v>371</v>
      </c>
    </row>
    <row r="232" spans="1:47" s="2" customFormat="1" ht="12">
      <c r="A232" s="38"/>
      <c r="B232" s="39"/>
      <c r="C232" s="40"/>
      <c r="D232" s="217" t="s">
        <v>143</v>
      </c>
      <c r="E232" s="40"/>
      <c r="F232" s="218" t="s">
        <v>372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143</v>
      </c>
      <c r="AU232" s="17" t="s">
        <v>82</v>
      </c>
    </row>
    <row r="233" spans="1:47" s="2" customFormat="1" ht="12">
      <c r="A233" s="38"/>
      <c r="B233" s="39"/>
      <c r="C233" s="40"/>
      <c r="D233" s="222" t="s">
        <v>145</v>
      </c>
      <c r="E233" s="40"/>
      <c r="F233" s="223" t="s">
        <v>373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145</v>
      </c>
      <c r="AU233" s="17" t="s">
        <v>82</v>
      </c>
    </row>
    <row r="234" spans="1:51" s="13" customFormat="1" ht="12">
      <c r="A234" s="13"/>
      <c r="B234" s="224"/>
      <c r="C234" s="225"/>
      <c r="D234" s="217" t="s">
        <v>147</v>
      </c>
      <c r="E234" s="226" t="s">
        <v>19</v>
      </c>
      <c r="F234" s="227" t="s">
        <v>374</v>
      </c>
      <c r="G234" s="225"/>
      <c r="H234" s="228">
        <v>24.5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147</v>
      </c>
      <c r="AU234" s="234" t="s">
        <v>82</v>
      </c>
      <c r="AV234" s="13" t="s">
        <v>82</v>
      </c>
      <c r="AW234" s="13" t="s">
        <v>33</v>
      </c>
      <c r="AX234" s="13" t="s">
        <v>79</v>
      </c>
      <c r="AY234" s="234" t="s">
        <v>134</v>
      </c>
    </row>
    <row r="235" spans="1:63" s="12" customFormat="1" ht="22.8" customHeight="1">
      <c r="A235" s="12"/>
      <c r="B235" s="188"/>
      <c r="C235" s="189"/>
      <c r="D235" s="190" t="s">
        <v>70</v>
      </c>
      <c r="E235" s="202" t="s">
        <v>375</v>
      </c>
      <c r="F235" s="202" t="s">
        <v>376</v>
      </c>
      <c r="G235" s="189"/>
      <c r="H235" s="189"/>
      <c r="I235" s="192"/>
      <c r="J235" s="203">
        <f>BK235</f>
        <v>0</v>
      </c>
      <c r="K235" s="189"/>
      <c r="L235" s="194"/>
      <c r="M235" s="195"/>
      <c r="N235" s="196"/>
      <c r="O235" s="196"/>
      <c r="P235" s="197">
        <f>SUM(P236:P251)</f>
        <v>0</v>
      </c>
      <c r="Q235" s="196"/>
      <c r="R235" s="197">
        <f>SUM(R236:R251)</f>
        <v>0</v>
      </c>
      <c r="S235" s="196"/>
      <c r="T235" s="198">
        <f>SUM(T236:T251)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9" t="s">
        <v>79</v>
      </c>
      <c r="AT235" s="200" t="s">
        <v>70</v>
      </c>
      <c r="AU235" s="200" t="s">
        <v>79</v>
      </c>
      <c r="AY235" s="199" t="s">
        <v>134</v>
      </c>
      <c r="BK235" s="201">
        <f>SUM(BK236:BK251)</f>
        <v>0</v>
      </c>
    </row>
    <row r="236" spans="1:65" s="2" customFormat="1" ht="16.5" customHeight="1">
      <c r="A236" s="38"/>
      <c r="B236" s="39"/>
      <c r="C236" s="204" t="s">
        <v>377</v>
      </c>
      <c r="D236" s="204" t="s">
        <v>136</v>
      </c>
      <c r="E236" s="205" t="s">
        <v>378</v>
      </c>
      <c r="F236" s="206" t="s">
        <v>379</v>
      </c>
      <c r="G236" s="207" t="s">
        <v>380</v>
      </c>
      <c r="H236" s="208">
        <v>202.575</v>
      </c>
      <c r="I236" s="209"/>
      <c r="J236" s="210">
        <f>ROUND(I236*H236,2)</f>
        <v>0</v>
      </c>
      <c r="K236" s="206" t="s">
        <v>140</v>
      </c>
      <c r="L236" s="44"/>
      <c r="M236" s="211" t="s">
        <v>19</v>
      </c>
      <c r="N236" s="212" t="s">
        <v>42</v>
      </c>
      <c r="O236" s="8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141</v>
      </c>
      <c r="AT236" s="215" t="s">
        <v>136</v>
      </c>
      <c r="AU236" s="215" t="s">
        <v>82</v>
      </c>
      <c r="AY236" s="17" t="s">
        <v>134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79</v>
      </c>
      <c r="BK236" s="216">
        <f>ROUND(I236*H236,2)</f>
        <v>0</v>
      </c>
      <c r="BL236" s="17" t="s">
        <v>141</v>
      </c>
      <c r="BM236" s="215" t="s">
        <v>381</v>
      </c>
    </row>
    <row r="237" spans="1:47" s="2" customFormat="1" ht="12">
      <c r="A237" s="38"/>
      <c r="B237" s="39"/>
      <c r="C237" s="40"/>
      <c r="D237" s="217" t="s">
        <v>143</v>
      </c>
      <c r="E237" s="40"/>
      <c r="F237" s="218" t="s">
        <v>382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143</v>
      </c>
      <c r="AU237" s="17" t="s">
        <v>82</v>
      </c>
    </row>
    <row r="238" spans="1:47" s="2" customFormat="1" ht="12">
      <c r="A238" s="38"/>
      <c r="B238" s="39"/>
      <c r="C238" s="40"/>
      <c r="D238" s="222" t="s">
        <v>145</v>
      </c>
      <c r="E238" s="40"/>
      <c r="F238" s="223" t="s">
        <v>383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145</v>
      </c>
      <c r="AU238" s="17" t="s">
        <v>82</v>
      </c>
    </row>
    <row r="239" spans="1:51" s="13" customFormat="1" ht="12">
      <c r="A239" s="13"/>
      <c r="B239" s="224"/>
      <c r="C239" s="225"/>
      <c r="D239" s="217" t="s">
        <v>147</v>
      </c>
      <c r="E239" s="226" t="s">
        <v>19</v>
      </c>
      <c r="F239" s="227" t="s">
        <v>384</v>
      </c>
      <c r="G239" s="225"/>
      <c r="H239" s="228">
        <v>202.575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147</v>
      </c>
      <c r="AU239" s="234" t="s">
        <v>82</v>
      </c>
      <c r="AV239" s="13" t="s">
        <v>82</v>
      </c>
      <c r="AW239" s="13" t="s">
        <v>33</v>
      </c>
      <c r="AX239" s="13" t="s">
        <v>79</v>
      </c>
      <c r="AY239" s="234" t="s">
        <v>134</v>
      </c>
    </row>
    <row r="240" spans="1:65" s="2" customFormat="1" ht="16.5" customHeight="1">
      <c r="A240" s="38"/>
      <c r="B240" s="39"/>
      <c r="C240" s="204" t="s">
        <v>385</v>
      </c>
      <c r="D240" s="204" t="s">
        <v>136</v>
      </c>
      <c r="E240" s="205" t="s">
        <v>386</v>
      </c>
      <c r="F240" s="206" t="s">
        <v>387</v>
      </c>
      <c r="G240" s="207" t="s">
        <v>380</v>
      </c>
      <c r="H240" s="208">
        <v>810.3</v>
      </c>
      <c r="I240" s="209"/>
      <c r="J240" s="210">
        <f>ROUND(I240*H240,2)</f>
        <v>0</v>
      </c>
      <c r="K240" s="206" t="s">
        <v>140</v>
      </c>
      <c r="L240" s="44"/>
      <c r="M240" s="211" t="s">
        <v>19</v>
      </c>
      <c r="N240" s="212" t="s">
        <v>42</v>
      </c>
      <c r="O240" s="84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5" t="s">
        <v>141</v>
      </c>
      <c r="AT240" s="215" t="s">
        <v>136</v>
      </c>
      <c r="AU240" s="215" t="s">
        <v>82</v>
      </c>
      <c r="AY240" s="17" t="s">
        <v>134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7" t="s">
        <v>79</v>
      </c>
      <c r="BK240" s="216">
        <f>ROUND(I240*H240,2)</f>
        <v>0</v>
      </c>
      <c r="BL240" s="17" t="s">
        <v>141</v>
      </c>
      <c r="BM240" s="215" t="s">
        <v>388</v>
      </c>
    </row>
    <row r="241" spans="1:47" s="2" customFormat="1" ht="12">
      <c r="A241" s="38"/>
      <c r="B241" s="39"/>
      <c r="C241" s="40"/>
      <c r="D241" s="217" t="s">
        <v>143</v>
      </c>
      <c r="E241" s="40"/>
      <c r="F241" s="218" t="s">
        <v>389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143</v>
      </c>
      <c r="AU241" s="17" t="s">
        <v>82</v>
      </c>
    </row>
    <row r="242" spans="1:47" s="2" customFormat="1" ht="12">
      <c r="A242" s="38"/>
      <c r="B242" s="39"/>
      <c r="C242" s="40"/>
      <c r="D242" s="222" t="s">
        <v>145</v>
      </c>
      <c r="E242" s="40"/>
      <c r="F242" s="223" t="s">
        <v>390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145</v>
      </c>
      <c r="AU242" s="17" t="s">
        <v>82</v>
      </c>
    </row>
    <row r="243" spans="1:51" s="13" customFormat="1" ht="12">
      <c r="A243" s="13"/>
      <c r="B243" s="224"/>
      <c r="C243" s="225"/>
      <c r="D243" s="217" t="s">
        <v>147</v>
      </c>
      <c r="E243" s="226" t="s">
        <v>19</v>
      </c>
      <c r="F243" s="227" t="s">
        <v>391</v>
      </c>
      <c r="G243" s="225"/>
      <c r="H243" s="228">
        <v>810.3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147</v>
      </c>
      <c r="AU243" s="234" t="s">
        <v>82</v>
      </c>
      <c r="AV243" s="13" t="s">
        <v>82</v>
      </c>
      <c r="AW243" s="13" t="s">
        <v>33</v>
      </c>
      <c r="AX243" s="13" t="s">
        <v>79</v>
      </c>
      <c r="AY243" s="234" t="s">
        <v>134</v>
      </c>
    </row>
    <row r="244" spans="1:65" s="2" customFormat="1" ht="21.75" customHeight="1">
      <c r="A244" s="38"/>
      <c r="B244" s="39"/>
      <c r="C244" s="204" t="s">
        <v>392</v>
      </c>
      <c r="D244" s="204" t="s">
        <v>136</v>
      </c>
      <c r="E244" s="205" t="s">
        <v>393</v>
      </c>
      <c r="F244" s="206" t="s">
        <v>394</v>
      </c>
      <c r="G244" s="207" t="s">
        <v>380</v>
      </c>
      <c r="H244" s="208">
        <v>154.8</v>
      </c>
      <c r="I244" s="209"/>
      <c r="J244" s="210">
        <f>ROUND(I244*H244,2)</f>
        <v>0</v>
      </c>
      <c r="K244" s="206" t="s">
        <v>140</v>
      </c>
      <c r="L244" s="44"/>
      <c r="M244" s="211" t="s">
        <v>19</v>
      </c>
      <c r="N244" s="212" t="s">
        <v>42</v>
      </c>
      <c r="O244" s="84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5" t="s">
        <v>141</v>
      </c>
      <c r="AT244" s="215" t="s">
        <v>136</v>
      </c>
      <c r="AU244" s="215" t="s">
        <v>82</v>
      </c>
      <c r="AY244" s="17" t="s">
        <v>134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79</v>
      </c>
      <c r="BK244" s="216">
        <f>ROUND(I244*H244,2)</f>
        <v>0</v>
      </c>
      <c r="BL244" s="17" t="s">
        <v>141</v>
      </c>
      <c r="BM244" s="215" t="s">
        <v>395</v>
      </c>
    </row>
    <row r="245" spans="1:47" s="2" customFormat="1" ht="12">
      <c r="A245" s="38"/>
      <c r="B245" s="39"/>
      <c r="C245" s="40"/>
      <c r="D245" s="217" t="s">
        <v>143</v>
      </c>
      <c r="E245" s="40"/>
      <c r="F245" s="218" t="s">
        <v>396</v>
      </c>
      <c r="G245" s="40"/>
      <c r="H245" s="40"/>
      <c r="I245" s="219"/>
      <c r="J245" s="40"/>
      <c r="K245" s="40"/>
      <c r="L245" s="44"/>
      <c r="M245" s="220"/>
      <c r="N245" s="221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143</v>
      </c>
      <c r="AU245" s="17" t="s">
        <v>82</v>
      </c>
    </row>
    <row r="246" spans="1:47" s="2" customFormat="1" ht="12">
      <c r="A246" s="38"/>
      <c r="B246" s="39"/>
      <c r="C246" s="40"/>
      <c r="D246" s="222" t="s">
        <v>145</v>
      </c>
      <c r="E246" s="40"/>
      <c r="F246" s="223" t="s">
        <v>397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145</v>
      </c>
      <c r="AU246" s="17" t="s">
        <v>82</v>
      </c>
    </row>
    <row r="247" spans="1:51" s="13" customFormat="1" ht="12">
      <c r="A247" s="13"/>
      <c r="B247" s="224"/>
      <c r="C247" s="225"/>
      <c r="D247" s="217" t="s">
        <v>147</v>
      </c>
      <c r="E247" s="226" t="s">
        <v>19</v>
      </c>
      <c r="F247" s="227" t="s">
        <v>398</v>
      </c>
      <c r="G247" s="225"/>
      <c r="H247" s="228">
        <v>154.8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147</v>
      </c>
      <c r="AU247" s="234" t="s">
        <v>82</v>
      </c>
      <c r="AV247" s="13" t="s">
        <v>82</v>
      </c>
      <c r="AW247" s="13" t="s">
        <v>33</v>
      </c>
      <c r="AX247" s="13" t="s">
        <v>79</v>
      </c>
      <c r="AY247" s="234" t="s">
        <v>134</v>
      </c>
    </row>
    <row r="248" spans="1:65" s="2" customFormat="1" ht="21.75" customHeight="1">
      <c r="A248" s="38"/>
      <c r="B248" s="39"/>
      <c r="C248" s="204" t="s">
        <v>399</v>
      </c>
      <c r="D248" s="204" t="s">
        <v>136</v>
      </c>
      <c r="E248" s="205" t="s">
        <v>400</v>
      </c>
      <c r="F248" s="206" t="s">
        <v>401</v>
      </c>
      <c r="G248" s="207" t="s">
        <v>380</v>
      </c>
      <c r="H248" s="208">
        <v>47.775</v>
      </c>
      <c r="I248" s="209"/>
      <c r="J248" s="210">
        <f>ROUND(I248*H248,2)</f>
        <v>0</v>
      </c>
      <c r="K248" s="206" t="s">
        <v>140</v>
      </c>
      <c r="L248" s="44"/>
      <c r="M248" s="211" t="s">
        <v>19</v>
      </c>
      <c r="N248" s="212" t="s">
        <v>42</v>
      </c>
      <c r="O248" s="8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141</v>
      </c>
      <c r="AT248" s="215" t="s">
        <v>136</v>
      </c>
      <c r="AU248" s="215" t="s">
        <v>82</v>
      </c>
      <c r="AY248" s="17" t="s">
        <v>134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79</v>
      </c>
      <c r="BK248" s="216">
        <f>ROUND(I248*H248,2)</f>
        <v>0</v>
      </c>
      <c r="BL248" s="17" t="s">
        <v>141</v>
      </c>
      <c r="BM248" s="215" t="s">
        <v>402</v>
      </c>
    </row>
    <row r="249" spans="1:47" s="2" customFormat="1" ht="12">
      <c r="A249" s="38"/>
      <c r="B249" s="39"/>
      <c r="C249" s="40"/>
      <c r="D249" s="217" t="s">
        <v>143</v>
      </c>
      <c r="E249" s="40"/>
      <c r="F249" s="218" t="s">
        <v>403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143</v>
      </c>
      <c r="AU249" s="17" t="s">
        <v>82</v>
      </c>
    </row>
    <row r="250" spans="1:47" s="2" customFormat="1" ht="12">
      <c r="A250" s="38"/>
      <c r="B250" s="39"/>
      <c r="C250" s="40"/>
      <c r="D250" s="222" t="s">
        <v>145</v>
      </c>
      <c r="E250" s="40"/>
      <c r="F250" s="223" t="s">
        <v>404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145</v>
      </c>
      <c r="AU250" s="17" t="s">
        <v>82</v>
      </c>
    </row>
    <row r="251" spans="1:51" s="13" customFormat="1" ht="12">
      <c r="A251" s="13"/>
      <c r="B251" s="224"/>
      <c r="C251" s="225"/>
      <c r="D251" s="217" t="s">
        <v>147</v>
      </c>
      <c r="E251" s="226" t="s">
        <v>19</v>
      </c>
      <c r="F251" s="227" t="s">
        <v>405</v>
      </c>
      <c r="G251" s="225"/>
      <c r="H251" s="228">
        <v>47.775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147</v>
      </c>
      <c r="AU251" s="234" t="s">
        <v>82</v>
      </c>
      <c r="AV251" s="13" t="s">
        <v>82</v>
      </c>
      <c r="AW251" s="13" t="s">
        <v>33</v>
      </c>
      <c r="AX251" s="13" t="s">
        <v>79</v>
      </c>
      <c r="AY251" s="234" t="s">
        <v>134</v>
      </c>
    </row>
    <row r="252" spans="1:63" s="12" customFormat="1" ht="22.8" customHeight="1">
      <c r="A252" s="12"/>
      <c r="B252" s="188"/>
      <c r="C252" s="189"/>
      <c r="D252" s="190" t="s">
        <v>70</v>
      </c>
      <c r="E252" s="202" t="s">
        <v>406</v>
      </c>
      <c r="F252" s="202" t="s">
        <v>407</v>
      </c>
      <c r="G252" s="189"/>
      <c r="H252" s="189"/>
      <c r="I252" s="192"/>
      <c r="J252" s="203">
        <f>BK252</f>
        <v>0</v>
      </c>
      <c r="K252" s="189"/>
      <c r="L252" s="194"/>
      <c r="M252" s="195"/>
      <c r="N252" s="196"/>
      <c r="O252" s="196"/>
      <c r="P252" s="197">
        <f>SUM(P253:P255)</f>
        <v>0</v>
      </c>
      <c r="Q252" s="196"/>
      <c r="R252" s="197">
        <f>SUM(R253:R255)</f>
        <v>0</v>
      </c>
      <c r="S252" s="196"/>
      <c r="T252" s="198">
        <f>SUM(T253:T255)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99" t="s">
        <v>79</v>
      </c>
      <c r="AT252" s="200" t="s">
        <v>70</v>
      </c>
      <c r="AU252" s="200" t="s">
        <v>79</v>
      </c>
      <c r="AY252" s="199" t="s">
        <v>134</v>
      </c>
      <c r="BK252" s="201">
        <f>SUM(BK253:BK255)</f>
        <v>0</v>
      </c>
    </row>
    <row r="253" spans="1:65" s="2" customFormat="1" ht="16.5" customHeight="1">
      <c r="A253" s="38"/>
      <c r="B253" s="39"/>
      <c r="C253" s="204" t="s">
        <v>408</v>
      </c>
      <c r="D253" s="204" t="s">
        <v>136</v>
      </c>
      <c r="E253" s="205" t="s">
        <v>409</v>
      </c>
      <c r="F253" s="206" t="s">
        <v>410</v>
      </c>
      <c r="G253" s="207" t="s">
        <v>380</v>
      </c>
      <c r="H253" s="208">
        <v>10139.455</v>
      </c>
      <c r="I253" s="209"/>
      <c r="J253" s="210">
        <f>ROUND(I253*H253,2)</f>
        <v>0</v>
      </c>
      <c r="K253" s="206" t="s">
        <v>140</v>
      </c>
      <c r="L253" s="44"/>
      <c r="M253" s="211" t="s">
        <v>19</v>
      </c>
      <c r="N253" s="212" t="s">
        <v>42</v>
      </c>
      <c r="O253" s="8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141</v>
      </c>
      <c r="AT253" s="215" t="s">
        <v>136</v>
      </c>
      <c r="AU253" s="215" t="s">
        <v>82</v>
      </c>
      <c r="AY253" s="17" t="s">
        <v>134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79</v>
      </c>
      <c r="BK253" s="216">
        <f>ROUND(I253*H253,2)</f>
        <v>0</v>
      </c>
      <c r="BL253" s="17" t="s">
        <v>141</v>
      </c>
      <c r="BM253" s="215" t="s">
        <v>411</v>
      </c>
    </row>
    <row r="254" spans="1:47" s="2" customFormat="1" ht="12">
      <c r="A254" s="38"/>
      <c r="B254" s="39"/>
      <c r="C254" s="40"/>
      <c r="D254" s="217" t="s">
        <v>143</v>
      </c>
      <c r="E254" s="40"/>
      <c r="F254" s="218" t="s">
        <v>412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143</v>
      </c>
      <c r="AU254" s="17" t="s">
        <v>82</v>
      </c>
    </row>
    <row r="255" spans="1:47" s="2" customFormat="1" ht="12">
      <c r="A255" s="38"/>
      <c r="B255" s="39"/>
      <c r="C255" s="40"/>
      <c r="D255" s="222" t="s">
        <v>145</v>
      </c>
      <c r="E255" s="40"/>
      <c r="F255" s="223" t="s">
        <v>413</v>
      </c>
      <c r="G255" s="40"/>
      <c r="H255" s="40"/>
      <c r="I255" s="219"/>
      <c r="J255" s="40"/>
      <c r="K255" s="40"/>
      <c r="L255" s="44"/>
      <c r="M255" s="246"/>
      <c r="N255" s="247"/>
      <c r="O255" s="248"/>
      <c r="P255" s="248"/>
      <c r="Q255" s="248"/>
      <c r="R255" s="248"/>
      <c r="S255" s="248"/>
      <c r="T255" s="249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145</v>
      </c>
      <c r="AU255" s="17" t="s">
        <v>82</v>
      </c>
    </row>
    <row r="256" spans="1:31" s="2" customFormat="1" ht="6.95" customHeight="1">
      <c r="A256" s="38"/>
      <c r="B256" s="59"/>
      <c r="C256" s="60"/>
      <c r="D256" s="60"/>
      <c r="E256" s="60"/>
      <c r="F256" s="60"/>
      <c r="G256" s="60"/>
      <c r="H256" s="60"/>
      <c r="I256" s="60"/>
      <c r="J256" s="60"/>
      <c r="K256" s="60"/>
      <c r="L256" s="44"/>
      <c r="M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</row>
  </sheetData>
  <sheetProtection password="CC35" sheet="1" objects="1" scenarios="1" formatColumns="0" formatRows="0" autoFilter="0"/>
  <autoFilter ref="C85:K25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119001401"/>
    <hyperlink ref="F95" r:id="rId2" display="https://podminky.urs.cz/item/CS_URS_2022_01/119001421"/>
    <hyperlink ref="F99" r:id="rId3" display="https://podminky.urs.cz/item/CS_URS_2022_01/121151123"/>
    <hyperlink ref="F103" r:id="rId4" display="https://podminky.urs.cz/item/CS_URS_2022_01/122252204"/>
    <hyperlink ref="F107" r:id="rId5" display="https://podminky.urs.cz/item/CS_URS_2022_01/131251106"/>
    <hyperlink ref="F111" r:id="rId6" display="https://podminky.urs.cz/item/CS_URS_2022_01/139001101"/>
    <hyperlink ref="F116" r:id="rId7" display="https://podminky.urs.cz/item/CS_URS_2022_01/162351103"/>
    <hyperlink ref="F122" r:id="rId8" display="https://podminky.urs.cz/item/CS_URS_2022_01/162751117"/>
    <hyperlink ref="F128" r:id="rId9" display="https://podminky.urs.cz/item/CS_URS_2022_01/162751119"/>
    <hyperlink ref="F133" r:id="rId10" display="https://podminky.urs.cz/item/CS_URS_2022_01/167151111"/>
    <hyperlink ref="F146" r:id="rId11" display="https://podminky.urs.cz/item/CS_URS_2022_01/171103202"/>
    <hyperlink ref="F153" r:id="rId12" display="https://podminky.urs.cz/item/CS_URS_2022_01/181351103"/>
    <hyperlink ref="F158" r:id="rId13" display="https://podminky.urs.cz/item/CS_URS_2022_01/181351113"/>
    <hyperlink ref="F163" r:id="rId14" display="https://podminky.urs.cz/item/CS_URS_2022_01/181411121"/>
    <hyperlink ref="F175" r:id="rId15" display="https://podminky.urs.cz/item/CS_URS_2022_01/181451122"/>
    <hyperlink ref="F182" r:id="rId16" display="https://podminky.urs.cz/item/CS_URS_2022_01/181951112"/>
    <hyperlink ref="F187" r:id="rId17" display="https://podminky.urs.cz/item/CS_URS_2022_01/182251101"/>
    <hyperlink ref="F191" r:id="rId18" display="https://podminky.urs.cz/item/CS_URS_2022_01/182351123"/>
    <hyperlink ref="F196" r:id="rId19" display="https://podminky.urs.cz/item/CS_URS_2022_01/182351133"/>
    <hyperlink ref="F201" r:id="rId20" display="https://podminky.urs.cz/item/CS_URS_2022_01/183403161"/>
    <hyperlink ref="F206" r:id="rId21" display="https://podminky.urs.cz/item/CS_URS_2022_01/564871111"/>
    <hyperlink ref="F211" r:id="rId22" display="https://podminky.urs.cz/item/CS_URS_2022_01/877241101"/>
    <hyperlink ref="F227" r:id="rId23" display="https://podminky.urs.cz/item/CS_URS_2022_01/961055111"/>
    <hyperlink ref="F233" r:id="rId24" display="https://podminky.urs.cz/item/CS_URS_2022_01/962032241"/>
    <hyperlink ref="F238" r:id="rId25" display="https://podminky.urs.cz/item/CS_URS_2022_01/997013501"/>
    <hyperlink ref="F242" r:id="rId26" display="https://podminky.urs.cz/item/CS_URS_2022_01/997013509"/>
    <hyperlink ref="F246" r:id="rId27" display="https://podminky.urs.cz/item/CS_URS_2022_01/997013602"/>
    <hyperlink ref="F250" r:id="rId28" display="https://podminky.urs.cz/item/CS_URS_2022_01/997013631"/>
    <hyperlink ref="F255" r:id="rId29" display="https://podminky.urs.cz/item/CS_URS_2022_01/998324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Poldr Cihelna v k.ú. Močovice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414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86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16. 6. 2022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ROUND((SUM(BE88:BE287)),2)</f>
        <v>0</v>
      </c>
      <c r="G33" s="38"/>
      <c r="H33" s="38"/>
      <c r="I33" s="148">
        <v>0.21</v>
      </c>
      <c r="J33" s="147">
        <f>ROUND(((SUM(BE88:BE287))*I33),2)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ROUND((SUM(BF88:BF287)),2)</f>
        <v>0</v>
      </c>
      <c r="G34" s="38"/>
      <c r="H34" s="38"/>
      <c r="I34" s="148">
        <v>0.15</v>
      </c>
      <c r="J34" s="147">
        <f>ROUND(((SUM(BF88:BF287))*I34),2)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ROUND((SUM(BG88:BG287)),2)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ROUND((SUM(BH88:BH287)),2)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ROUND((SUM(BI88:BI287)),2)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Poldr Cihelna v k.ú. Močovice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SO-02 - Sdružený objekt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ČR-SPÚ, Pobočka Kutná Hora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>
      <c r="A60" s="9"/>
      <c r="B60" s="165"/>
      <c r="C60" s="166"/>
      <c r="D60" s="167" t="s">
        <v>112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113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415</v>
      </c>
      <c r="E62" s="174"/>
      <c r="F62" s="174"/>
      <c r="G62" s="174"/>
      <c r="H62" s="174"/>
      <c r="I62" s="174"/>
      <c r="J62" s="175">
        <f>J131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416</v>
      </c>
      <c r="E63" s="174"/>
      <c r="F63" s="174"/>
      <c r="G63" s="174"/>
      <c r="H63" s="174"/>
      <c r="I63" s="174"/>
      <c r="J63" s="175">
        <f>J153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417</v>
      </c>
      <c r="E64" s="174"/>
      <c r="F64" s="174"/>
      <c r="G64" s="174"/>
      <c r="H64" s="174"/>
      <c r="I64" s="174"/>
      <c r="J64" s="175">
        <f>J203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116</v>
      </c>
      <c r="E65" s="174"/>
      <c r="F65" s="174"/>
      <c r="G65" s="174"/>
      <c r="H65" s="174"/>
      <c r="I65" s="174"/>
      <c r="J65" s="175">
        <f>J217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118</v>
      </c>
      <c r="E66" s="174"/>
      <c r="F66" s="174"/>
      <c r="G66" s="174"/>
      <c r="H66" s="174"/>
      <c r="I66" s="174"/>
      <c r="J66" s="175">
        <f>J238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418</v>
      </c>
      <c r="E67" s="168"/>
      <c r="F67" s="168"/>
      <c r="G67" s="168"/>
      <c r="H67" s="168"/>
      <c r="I67" s="168"/>
      <c r="J67" s="169">
        <f>J242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419</v>
      </c>
      <c r="E68" s="174"/>
      <c r="F68" s="174"/>
      <c r="G68" s="174"/>
      <c r="H68" s="174"/>
      <c r="I68" s="174"/>
      <c r="J68" s="175">
        <f>J243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119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0" t="str">
        <f>E7</f>
        <v>Poldr Cihelna v k.ú. Močovice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SO-02 - Sdružený objekt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 xml:space="preserve"> </v>
      </c>
      <c r="G82" s="40"/>
      <c r="H82" s="40"/>
      <c r="I82" s="32" t="s">
        <v>23</v>
      </c>
      <c r="J82" s="72" t="str">
        <f>IF(J12="","",J12)</f>
        <v>16. 6. 2022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5.65" customHeight="1">
      <c r="A84" s="38"/>
      <c r="B84" s="39"/>
      <c r="C84" s="32" t="s">
        <v>25</v>
      </c>
      <c r="D84" s="40"/>
      <c r="E84" s="40"/>
      <c r="F84" s="27" t="str">
        <f>E15</f>
        <v>ČR-SPÚ, Pobočka Kutná Hora</v>
      </c>
      <c r="G84" s="40"/>
      <c r="H84" s="40"/>
      <c r="I84" s="32" t="s">
        <v>31</v>
      </c>
      <c r="J84" s="36" t="str">
        <f>E21</f>
        <v>Agroprojekce Litomyšl,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120</v>
      </c>
      <c r="D87" s="180" t="s">
        <v>56</v>
      </c>
      <c r="E87" s="180" t="s">
        <v>52</v>
      </c>
      <c r="F87" s="180" t="s">
        <v>53</v>
      </c>
      <c r="G87" s="180" t="s">
        <v>121</v>
      </c>
      <c r="H87" s="180" t="s">
        <v>122</v>
      </c>
      <c r="I87" s="180" t="s">
        <v>123</v>
      </c>
      <c r="J87" s="180" t="s">
        <v>110</v>
      </c>
      <c r="K87" s="181" t="s">
        <v>124</v>
      </c>
      <c r="L87" s="182"/>
      <c r="M87" s="92" t="s">
        <v>19</v>
      </c>
      <c r="N87" s="93" t="s">
        <v>41</v>
      </c>
      <c r="O87" s="93" t="s">
        <v>125</v>
      </c>
      <c r="P87" s="93" t="s">
        <v>126</v>
      </c>
      <c r="Q87" s="93" t="s">
        <v>127</v>
      </c>
      <c r="R87" s="93" t="s">
        <v>128</v>
      </c>
      <c r="S87" s="93" t="s">
        <v>129</v>
      </c>
      <c r="T87" s="94" t="s">
        <v>130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131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P89+P242</f>
        <v>0</v>
      </c>
      <c r="Q88" s="96"/>
      <c r="R88" s="185">
        <f>R89+R242</f>
        <v>4378.958107199999</v>
      </c>
      <c r="S88" s="96"/>
      <c r="T88" s="186">
        <f>T89+T242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70</v>
      </c>
      <c r="AU88" s="17" t="s">
        <v>111</v>
      </c>
      <c r="BK88" s="187">
        <f>BK89+BK242</f>
        <v>0</v>
      </c>
    </row>
    <row r="89" spans="1:63" s="12" customFormat="1" ht="25.9" customHeight="1">
      <c r="A89" s="12"/>
      <c r="B89" s="188"/>
      <c r="C89" s="189"/>
      <c r="D89" s="190" t="s">
        <v>70</v>
      </c>
      <c r="E89" s="191" t="s">
        <v>132</v>
      </c>
      <c r="F89" s="191" t="s">
        <v>133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P90+P131+P153+P203+P217+P238</f>
        <v>0</v>
      </c>
      <c r="Q89" s="196"/>
      <c r="R89" s="197">
        <f>R90+R131+R153+R203+R217+R238</f>
        <v>4377.187695199999</v>
      </c>
      <c r="S89" s="196"/>
      <c r="T89" s="198">
        <f>T90+T131+T153+T203+T217+T238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79</v>
      </c>
      <c r="AT89" s="200" t="s">
        <v>70</v>
      </c>
      <c r="AU89" s="200" t="s">
        <v>71</v>
      </c>
      <c r="AY89" s="199" t="s">
        <v>134</v>
      </c>
      <c r="BK89" s="201">
        <f>BK90+BK131+BK153+BK203+BK217+BK238</f>
        <v>0</v>
      </c>
    </row>
    <row r="90" spans="1:63" s="12" customFormat="1" ht="22.8" customHeight="1">
      <c r="A90" s="12"/>
      <c r="B90" s="188"/>
      <c r="C90" s="189"/>
      <c r="D90" s="190" t="s">
        <v>70</v>
      </c>
      <c r="E90" s="202" t="s">
        <v>79</v>
      </c>
      <c r="F90" s="202" t="s">
        <v>135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SUM(P91:P130)</f>
        <v>0</v>
      </c>
      <c r="Q90" s="196"/>
      <c r="R90" s="197">
        <f>SUM(R91:R130)</f>
        <v>2.2963199999999997</v>
      </c>
      <c r="S90" s="196"/>
      <c r="T90" s="198">
        <f>SUM(T91:T130)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79</v>
      </c>
      <c r="AT90" s="200" t="s">
        <v>70</v>
      </c>
      <c r="AU90" s="200" t="s">
        <v>79</v>
      </c>
      <c r="AY90" s="199" t="s">
        <v>134</v>
      </c>
      <c r="BK90" s="201">
        <f>SUM(BK91:BK130)</f>
        <v>0</v>
      </c>
    </row>
    <row r="91" spans="1:65" s="2" customFormat="1" ht="16.5" customHeight="1">
      <c r="A91" s="38"/>
      <c r="B91" s="39"/>
      <c r="C91" s="204" t="s">
        <v>79</v>
      </c>
      <c r="D91" s="204" t="s">
        <v>136</v>
      </c>
      <c r="E91" s="205" t="s">
        <v>420</v>
      </c>
      <c r="F91" s="206" t="s">
        <v>421</v>
      </c>
      <c r="G91" s="207" t="s">
        <v>139</v>
      </c>
      <c r="H91" s="208">
        <v>84</v>
      </c>
      <c r="I91" s="209"/>
      <c r="J91" s="210">
        <f>ROUND(I91*H91,2)</f>
        <v>0</v>
      </c>
      <c r="K91" s="206" t="s">
        <v>140</v>
      </c>
      <c r="L91" s="44"/>
      <c r="M91" s="211" t="s">
        <v>19</v>
      </c>
      <c r="N91" s="212" t="s">
        <v>42</v>
      </c>
      <c r="O91" s="84"/>
      <c r="P91" s="213">
        <f>O91*H91</f>
        <v>0</v>
      </c>
      <c r="Q91" s="213">
        <v>0.02698</v>
      </c>
      <c r="R91" s="213">
        <f>Q91*H91</f>
        <v>2.26632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141</v>
      </c>
      <c r="AT91" s="215" t="s">
        <v>136</v>
      </c>
      <c r="AU91" s="215" t="s">
        <v>82</v>
      </c>
      <c r="AY91" s="17" t="s">
        <v>134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79</v>
      </c>
      <c r="BK91" s="216">
        <f>ROUND(I91*H91,2)</f>
        <v>0</v>
      </c>
      <c r="BL91" s="17" t="s">
        <v>141</v>
      </c>
      <c r="BM91" s="215" t="s">
        <v>422</v>
      </c>
    </row>
    <row r="92" spans="1:47" s="2" customFormat="1" ht="12">
      <c r="A92" s="38"/>
      <c r="B92" s="39"/>
      <c r="C92" s="40"/>
      <c r="D92" s="217" t="s">
        <v>143</v>
      </c>
      <c r="E92" s="40"/>
      <c r="F92" s="218" t="s">
        <v>423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143</v>
      </c>
      <c r="AU92" s="17" t="s">
        <v>82</v>
      </c>
    </row>
    <row r="93" spans="1:47" s="2" customFormat="1" ht="12">
      <c r="A93" s="38"/>
      <c r="B93" s="39"/>
      <c r="C93" s="40"/>
      <c r="D93" s="222" t="s">
        <v>145</v>
      </c>
      <c r="E93" s="40"/>
      <c r="F93" s="223" t="s">
        <v>424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145</v>
      </c>
      <c r="AU93" s="17" t="s">
        <v>82</v>
      </c>
    </row>
    <row r="94" spans="1:51" s="13" customFormat="1" ht="12">
      <c r="A94" s="13"/>
      <c r="B94" s="224"/>
      <c r="C94" s="225"/>
      <c r="D94" s="217" t="s">
        <v>147</v>
      </c>
      <c r="E94" s="226" t="s">
        <v>19</v>
      </c>
      <c r="F94" s="227" t="s">
        <v>425</v>
      </c>
      <c r="G94" s="225"/>
      <c r="H94" s="228">
        <v>84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147</v>
      </c>
      <c r="AU94" s="234" t="s">
        <v>82</v>
      </c>
      <c r="AV94" s="13" t="s">
        <v>82</v>
      </c>
      <c r="AW94" s="13" t="s">
        <v>33</v>
      </c>
      <c r="AX94" s="13" t="s">
        <v>79</v>
      </c>
      <c r="AY94" s="234" t="s">
        <v>134</v>
      </c>
    </row>
    <row r="95" spans="1:65" s="2" customFormat="1" ht="16.5" customHeight="1">
      <c r="A95" s="38"/>
      <c r="B95" s="39"/>
      <c r="C95" s="204" t="s">
        <v>82</v>
      </c>
      <c r="D95" s="204" t="s">
        <v>136</v>
      </c>
      <c r="E95" s="205" t="s">
        <v>426</v>
      </c>
      <c r="F95" s="206" t="s">
        <v>427</v>
      </c>
      <c r="G95" s="207" t="s">
        <v>428</v>
      </c>
      <c r="H95" s="208">
        <v>1000</v>
      </c>
      <c r="I95" s="209"/>
      <c r="J95" s="210">
        <f>ROUND(I95*H95,2)</f>
        <v>0</v>
      </c>
      <c r="K95" s="206" t="s">
        <v>140</v>
      </c>
      <c r="L95" s="44"/>
      <c r="M95" s="211" t="s">
        <v>19</v>
      </c>
      <c r="N95" s="212" t="s">
        <v>42</v>
      </c>
      <c r="O95" s="84"/>
      <c r="P95" s="213">
        <f>O95*H95</f>
        <v>0</v>
      </c>
      <c r="Q95" s="213">
        <v>3E-05</v>
      </c>
      <c r="R95" s="213">
        <f>Q95*H95</f>
        <v>0.030000000000000002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141</v>
      </c>
      <c r="AT95" s="215" t="s">
        <v>136</v>
      </c>
      <c r="AU95" s="215" t="s">
        <v>82</v>
      </c>
      <c r="AY95" s="17" t="s">
        <v>134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79</v>
      </c>
      <c r="BK95" s="216">
        <f>ROUND(I95*H95,2)</f>
        <v>0</v>
      </c>
      <c r="BL95" s="17" t="s">
        <v>141</v>
      </c>
      <c r="BM95" s="215" t="s">
        <v>429</v>
      </c>
    </row>
    <row r="96" spans="1:47" s="2" customFormat="1" ht="12">
      <c r="A96" s="38"/>
      <c r="B96" s="39"/>
      <c r="C96" s="40"/>
      <c r="D96" s="217" t="s">
        <v>143</v>
      </c>
      <c r="E96" s="40"/>
      <c r="F96" s="218" t="s">
        <v>430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143</v>
      </c>
      <c r="AU96" s="17" t="s">
        <v>82</v>
      </c>
    </row>
    <row r="97" spans="1:47" s="2" customFormat="1" ht="12">
      <c r="A97" s="38"/>
      <c r="B97" s="39"/>
      <c r="C97" s="40"/>
      <c r="D97" s="222" t="s">
        <v>145</v>
      </c>
      <c r="E97" s="40"/>
      <c r="F97" s="223" t="s">
        <v>431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145</v>
      </c>
      <c r="AU97" s="17" t="s">
        <v>82</v>
      </c>
    </row>
    <row r="98" spans="1:65" s="2" customFormat="1" ht="21.75" customHeight="1">
      <c r="A98" s="38"/>
      <c r="B98" s="39"/>
      <c r="C98" s="204" t="s">
        <v>155</v>
      </c>
      <c r="D98" s="204" t="s">
        <v>136</v>
      </c>
      <c r="E98" s="205" t="s">
        <v>432</v>
      </c>
      <c r="F98" s="206" t="s">
        <v>433</v>
      </c>
      <c r="G98" s="207" t="s">
        <v>165</v>
      </c>
      <c r="H98" s="208">
        <v>140.25</v>
      </c>
      <c r="I98" s="209"/>
      <c r="J98" s="210">
        <f>ROUND(I98*H98,2)</f>
        <v>0</v>
      </c>
      <c r="K98" s="206" t="s">
        <v>140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141</v>
      </c>
      <c r="AT98" s="215" t="s">
        <v>136</v>
      </c>
      <c r="AU98" s="215" t="s">
        <v>82</v>
      </c>
      <c r="AY98" s="17" t="s">
        <v>134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79</v>
      </c>
      <c r="BK98" s="216">
        <f>ROUND(I98*H98,2)</f>
        <v>0</v>
      </c>
      <c r="BL98" s="17" t="s">
        <v>141</v>
      </c>
      <c r="BM98" s="215" t="s">
        <v>434</v>
      </c>
    </row>
    <row r="99" spans="1:47" s="2" customFormat="1" ht="12">
      <c r="A99" s="38"/>
      <c r="B99" s="39"/>
      <c r="C99" s="40"/>
      <c r="D99" s="217" t="s">
        <v>143</v>
      </c>
      <c r="E99" s="40"/>
      <c r="F99" s="218" t="s">
        <v>435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143</v>
      </c>
      <c r="AU99" s="17" t="s">
        <v>82</v>
      </c>
    </row>
    <row r="100" spans="1:47" s="2" customFormat="1" ht="12">
      <c r="A100" s="38"/>
      <c r="B100" s="39"/>
      <c r="C100" s="40"/>
      <c r="D100" s="222" t="s">
        <v>145</v>
      </c>
      <c r="E100" s="40"/>
      <c r="F100" s="223" t="s">
        <v>436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82</v>
      </c>
    </row>
    <row r="101" spans="1:51" s="13" customFormat="1" ht="12">
      <c r="A101" s="13"/>
      <c r="B101" s="224"/>
      <c r="C101" s="225"/>
      <c r="D101" s="217" t="s">
        <v>147</v>
      </c>
      <c r="E101" s="226" t="s">
        <v>19</v>
      </c>
      <c r="F101" s="227" t="s">
        <v>437</v>
      </c>
      <c r="G101" s="225"/>
      <c r="H101" s="228">
        <v>140.25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147</v>
      </c>
      <c r="AU101" s="234" t="s">
        <v>82</v>
      </c>
      <c r="AV101" s="13" t="s">
        <v>82</v>
      </c>
      <c r="AW101" s="13" t="s">
        <v>33</v>
      </c>
      <c r="AX101" s="13" t="s">
        <v>79</v>
      </c>
      <c r="AY101" s="234" t="s">
        <v>134</v>
      </c>
    </row>
    <row r="102" spans="1:65" s="2" customFormat="1" ht="16.5" customHeight="1">
      <c r="A102" s="38"/>
      <c r="B102" s="39"/>
      <c r="C102" s="204" t="s">
        <v>141</v>
      </c>
      <c r="D102" s="204" t="s">
        <v>136</v>
      </c>
      <c r="E102" s="205" t="s">
        <v>171</v>
      </c>
      <c r="F102" s="206" t="s">
        <v>172</v>
      </c>
      <c r="G102" s="207" t="s">
        <v>165</v>
      </c>
      <c r="H102" s="208">
        <v>1590.19</v>
      </c>
      <c r="I102" s="209"/>
      <c r="J102" s="210">
        <f>ROUND(I102*H102,2)</f>
        <v>0</v>
      </c>
      <c r="K102" s="206" t="s">
        <v>140</v>
      </c>
      <c r="L102" s="44"/>
      <c r="M102" s="211" t="s">
        <v>19</v>
      </c>
      <c r="N102" s="212" t="s">
        <v>42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141</v>
      </c>
      <c r="AT102" s="215" t="s">
        <v>136</v>
      </c>
      <c r="AU102" s="215" t="s">
        <v>82</v>
      </c>
      <c r="AY102" s="17" t="s">
        <v>134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79</v>
      </c>
      <c r="BK102" s="216">
        <f>ROUND(I102*H102,2)</f>
        <v>0</v>
      </c>
      <c r="BL102" s="17" t="s">
        <v>141</v>
      </c>
      <c r="BM102" s="215" t="s">
        <v>438</v>
      </c>
    </row>
    <row r="103" spans="1:47" s="2" customFormat="1" ht="12">
      <c r="A103" s="38"/>
      <c r="B103" s="39"/>
      <c r="C103" s="40"/>
      <c r="D103" s="217" t="s">
        <v>143</v>
      </c>
      <c r="E103" s="40"/>
      <c r="F103" s="218" t="s">
        <v>174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143</v>
      </c>
      <c r="AU103" s="17" t="s">
        <v>82</v>
      </c>
    </row>
    <row r="104" spans="1:47" s="2" customFormat="1" ht="12">
      <c r="A104" s="38"/>
      <c r="B104" s="39"/>
      <c r="C104" s="40"/>
      <c r="D104" s="222" t="s">
        <v>145</v>
      </c>
      <c r="E104" s="40"/>
      <c r="F104" s="223" t="s">
        <v>175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145</v>
      </c>
      <c r="AU104" s="17" t="s">
        <v>82</v>
      </c>
    </row>
    <row r="105" spans="1:51" s="13" customFormat="1" ht="12">
      <c r="A105" s="13"/>
      <c r="B105" s="224"/>
      <c r="C105" s="225"/>
      <c r="D105" s="217" t="s">
        <v>147</v>
      </c>
      <c r="E105" s="226" t="s">
        <v>19</v>
      </c>
      <c r="F105" s="227" t="s">
        <v>439</v>
      </c>
      <c r="G105" s="225"/>
      <c r="H105" s="228">
        <v>1590.19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147</v>
      </c>
      <c r="AU105" s="234" t="s">
        <v>82</v>
      </c>
      <c r="AV105" s="13" t="s">
        <v>82</v>
      </c>
      <c r="AW105" s="13" t="s">
        <v>33</v>
      </c>
      <c r="AX105" s="13" t="s">
        <v>79</v>
      </c>
      <c r="AY105" s="234" t="s">
        <v>134</v>
      </c>
    </row>
    <row r="106" spans="1:65" s="2" customFormat="1" ht="16.5" customHeight="1">
      <c r="A106" s="38"/>
      <c r="B106" s="39"/>
      <c r="C106" s="204" t="s">
        <v>170</v>
      </c>
      <c r="D106" s="204" t="s">
        <v>136</v>
      </c>
      <c r="E106" s="205" t="s">
        <v>440</v>
      </c>
      <c r="F106" s="206" t="s">
        <v>441</v>
      </c>
      <c r="G106" s="207" t="s">
        <v>165</v>
      </c>
      <c r="H106" s="208">
        <v>0.96</v>
      </c>
      <c r="I106" s="209"/>
      <c r="J106" s="210">
        <f>ROUND(I106*H106,2)</f>
        <v>0</v>
      </c>
      <c r="K106" s="206" t="s">
        <v>140</v>
      </c>
      <c r="L106" s="44"/>
      <c r="M106" s="211" t="s">
        <v>19</v>
      </c>
      <c r="N106" s="212" t="s">
        <v>42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141</v>
      </c>
      <c r="AT106" s="215" t="s">
        <v>136</v>
      </c>
      <c r="AU106" s="215" t="s">
        <v>82</v>
      </c>
      <c r="AY106" s="17" t="s">
        <v>134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79</v>
      </c>
      <c r="BK106" s="216">
        <f>ROUND(I106*H106,2)</f>
        <v>0</v>
      </c>
      <c r="BL106" s="17" t="s">
        <v>141</v>
      </c>
      <c r="BM106" s="215" t="s">
        <v>442</v>
      </c>
    </row>
    <row r="107" spans="1:47" s="2" customFormat="1" ht="12">
      <c r="A107" s="38"/>
      <c r="B107" s="39"/>
      <c r="C107" s="40"/>
      <c r="D107" s="217" t="s">
        <v>143</v>
      </c>
      <c r="E107" s="40"/>
      <c r="F107" s="218" t="s">
        <v>443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143</v>
      </c>
      <c r="AU107" s="17" t="s">
        <v>82</v>
      </c>
    </row>
    <row r="108" spans="1:47" s="2" customFormat="1" ht="12">
      <c r="A108" s="38"/>
      <c r="B108" s="39"/>
      <c r="C108" s="40"/>
      <c r="D108" s="222" t="s">
        <v>145</v>
      </c>
      <c r="E108" s="40"/>
      <c r="F108" s="223" t="s">
        <v>444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145</v>
      </c>
      <c r="AU108" s="17" t="s">
        <v>82</v>
      </c>
    </row>
    <row r="109" spans="1:51" s="13" customFormat="1" ht="12">
      <c r="A109" s="13"/>
      <c r="B109" s="224"/>
      <c r="C109" s="225"/>
      <c r="D109" s="217" t="s">
        <v>147</v>
      </c>
      <c r="E109" s="226" t="s">
        <v>19</v>
      </c>
      <c r="F109" s="227" t="s">
        <v>445</v>
      </c>
      <c r="G109" s="225"/>
      <c r="H109" s="228">
        <v>0.96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147</v>
      </c>
      <c r="AU109" s="234" t="s">
        <v>82</v>
      </c>
      <c r="AV109" s="13" t="s">
        <v>82</v>
      </c>
      <c r="AW109" s="13" t="s">
        <v>33</v>
      </c>
      <c r="AX109" s="13" t="s">
        <v>79</v>
      </c>
      <c r="AY109" s="234" t="s">
        <v>134</v>
      </c>
    </row>
    <row r="110" spans="1:65" s="2" customFormat="1" ht="21.75" customHeight="1">
      <c r="A110" s="38"/>
      <c r="B110" s="39"/>
      <c r="C110" s="204" t="s">
        <v>177</v>
      </c>
      <c r="D110" s="204" t="s">
        <v>136</v>
      </c>
      <c r="E110" s="205" t="s">
        <v>186</v>
      </c>
      <c r="F110" s="206" t="s">
        <v>187</v>
      </c>
      <c r="G110" s="207" t="s">
        <v>165</v>
      </c>
      <c r="H110" s="208">
        <v>2945.96</v>
      </c>
      <c r="I110" s="209"/>
      <c r="J110" s="210">
        <f>ROUND(I110*H110,2)</f>
        <v>0</v>
      </c>
      <c r="K110" s="206" t="s">
        <v>140</v>
      </c>
      <c r="L110" s="44"/>
      <c r="M110" s="211" t="s">
        <v>19</v>
      </c>
      <c r="N110" s="212" t="s">
        <v>42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141</v>
      </c>
      <c r="AT110" s="215" t="s">
        <v>136</v>
      </c>
      <c r="AU110" s="215" t="s">
        <v>82</v>
      </c>
      <c r="AY110" s="17" t="s">
        <v>134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79</v>
      </c>
      <c r="BK110" s="216">
        <f>ROUND(I110*H110,2)</f>
        <v>0</v>
      </c>
      <c r="BL110" s="17" t="s">
        <v>141</v>
      </c>
      <c r="BM110" s="215" t="s">
        <v>446</v>
      </c>
    </row>
    <row r="111" spans="1:47" s="2" customFormat="1" ht="12">
      <c r="A111" s="38"/>
      <c r="B111" s="39"/>
      <c r="C111" s="40"/>
      <c r="D111" s="217" t="s">
        <v>143</v>
      </c>
      <c r="E111" s="40"/>
      <c r="F111" s="218" t="s">
        <v>189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143</v>
      </c>
      <c r="AU111" s="17" t="s">
        <v>82</v>
      </c>
    </row>
    <row r="112" spans="1:47" s="2" customFormat="1" ht="12">
      <c r="A112" s="38"/>
      <c r="B112" s="39"/>
      <c r="C112" s="40"/>
      <c r="D112" s="222" t="s">
        <v>145</v>
      </c>
      <c r="E112" s="40"/>
      <c r="F112" s="223" t="s">
        <v>190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145</v>
      </c>
      <c r="AU112" s="17" t="s">
        <v>82</v>
      </c>
    </row>
    <row r="113" spans="1:51" s="13" customFormat="1" ht="12">
      <c r="A113" s="13"/>
      <c r="B113" s="224"/>
      <c r="C113" s="225"/>
      <c r="D113" s="217" t="s">
        <v>147</v>
      </c>
      <c r="E113" s="226" t="s">
        <v>19</v>
      </c>
      <c r="F113" s="227" t="s">
        <v>447</v>
      </c>
      <c r="G113" s="225"/>
      <c r="H113" s="228">
        <v>280.5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147</v>
      </c>
      <c r="AU113" s="234" t="s">
        <v>82</v>
      </c>
      <c r="AV113" s="13" t="s">
        <v>82</v>
      </c>
      <c r="AW113" s="13" t="s">
        <v>33</v>
      </c>
      <c r="AX113" s="13" t="s">
        <v>71</v>
      </c>
      <c r="AY113" s="234" t="s">
        <v>134</v>
      </c>
    </row>
    <row r="114" spans="1:51" s="13" customFormat="1" ht="12">
      <c r="A114" s="13"/>
      <c r="B114" s="224"/>
      <c r="C114" s="225"/>
      <c r="D114" s="217" t="s">
        <v>147</v>
      </c>
      <c r="E114" s="226" t="s">
        <v>19</v>
      </c>
      <c r="F114" s="227" t="s">
        <v>448</v>
      </c>
      <c r="G114" s="225"/>
      <c r="H114" s="228">
        <v>2148.6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147</v>
      </c>
      <c r="AU114" s="234" t="s">
        <v>82</v>
      </c>
      <c r="AV114" s="13" t="s">
        <v>82</v>
      </c>
      <c r="AW114" s="13" t="s">
        <v>33</v>
      </c>
      <c r="AX114" s="13" t="s">
        <v>71</v>
      </c>
      <c r="AY114" s="234" t="s">
        <v>134</v>
      </c>
    </row>
    <row r="115" spans="1:51" s="13" customFormat="1" ht="12">
      <c r="A115" s="13"/>
      <c r="B115" s="224"/>
      <c r="C115" s="225"/>
      <c r="D115" s="217" t="s">
        <v>147</v>
      </c>
      <c r="E115" s="226" t="s">
        <v>19</v>
      </c>
      <c r="F115" s="227" t="s">
        <v>449</v>
      </c>
      <c r="G115" s="225"/>
      <c r="H115" s="228">
        <v>516.2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147</v>
      </c>
      <c r="AU115" s="234" t="s">
        <v>82</v>
      </c>
      <c r="AV115" s="13" t="s">
        <v>82</v>
      </c>
      <c r="AW115" s="13" t="s">
        <v>33</v>
      </c>
      <c r="AX115" s="13" t="s">
        <v>71</v>
      </c>
      <c r="AY115" s="234" t="s">
        <v>134</v>
      </c>
    </row>
    <row r="116" spans="1:51" s="13" customFormat="1" ht="12">
      <c r="A116" s="13"/>
      <c r="B116" s="224"/>
      <c r="C116" s="225"/>
      <c r="D116" s="217" t="s">
        <v>147</v>
      </c>
      <c r="E116" s="226" t="s">
        <v>19</v>
      </c>
      <c r="F116" s="227" t="s">
        <v>450</v>
      </c>
      <c r="G116" s="225"/>
      <c r="H116" s="228">
        <v>0.66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147</v>
      </c>
      <c r="AU116" s="234" t="s">
        <v>82</v>
      </c>
      <c r="AV116" s="13" t="s">
        <v>82</v>
      </c>
      <c r="AW116" s="13" t="s">
        <v>33</v>
      </c>
      <c r="AX116" s="13" t="s">
        <v>71</v>
      </c>
      <c r="AY116" s="234" t="s">
        <v>134</v>
      </c>
    </row>
    <row r="117" spans="1:65" s="2" customFormat="1" ht="16.5" customHeight="1">
      <c r="A117" s="38"/>
      <c r="B117" s="39"/>
      <c r="C117" s="204" t="s">
        <v>185</v>
      </c>
      <c r="D117" s="204" t="s">
        <v>136</v>
      </c>
      <c r="E117" s="205" t="s">
        <v>213</v>
      </c>
      <c r="F117" s="206" t="s">
        <v>214</v>
      </c>
      <c r="G117" s="207" t="s">
        <v>165</v>
      </c>
      <c r="H117" s="208">
        <v>1214.55</v>
      </c>
      <c r="I117" s="209"/>
      <c r="J117" s="210">
        <f>ROUND(I117*H117,2)</f>
        <v>0</v>
      </c>
      <c r="K117" s="206" t="s">
        <v>140</v>
      </c>
      <c r="L117" s="44"/>
      <c r="M117" s="211" t="s">
        <v>19</v>
      </c>
      <c r="N117" s="212" t="s">
        <v>42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141</v>
      </c>
      <c r="AT117" s="215" t="s">
        <v>136</v>
      </c>
      <c r="AU117" s="215" t="s">
        <v>82</v>
      </c>
      <c r="AY117" s="17" t="s">
        <v>134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79</v>
      </c>
      <c r="BK117" s="216">
        <f>ROUND(I117*H117,2)</f>
        <v>0</v>
      </c>
      <c r="BL117" s="17" t="s">
        <v>141</v>
      </c>
      <c r="BM117" s="215" t="s">
        <v>451</v>
      </c>
    </row>
    <row r="118" spans="1:47" s="2" customFormat="1" ht="12">
      <c r="A118" s="38"/>
      <c r="B118" s="39"/>
      <c r="C118" s="40"/>
      <c r="D118" s="217" t="s">
        <v>143</v>
      </c>
      <c r="E118" s="40"/>
      <c r="F118" s="218" t="s">
        <v>216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143</v>
      </c>
      <c r="AU118" s="17" t="s">
        <v>82</v>
      </c>
    </row>
    <row r="119" spans="1:47" s="2" customFormat="1" ht="12">
      <c r="A119" s="38"/>
      <c r="B119" s="39"/>
      <c r="C119" s="40"/>
      <c r="D119" s="222" t="s">
        <v>145</v>
      </c>
      <c r="E119" s="40"/>
      <c r="F119" s="223" t="s">
        <v>217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145</v>
      </c>
      <c r="AU119" s="17" t="s">
        <v>82</v>
      </c>
    </row>
    <row r="120" spans="1:51" s="13" customFormat="1" ht="12">
      <c r="A120" s="13"/>
      <c r="B120" s="224"/>
      <c r="C120" s="225"/>
      <c r="D120" s="217" t="s">
        <v>147</v>
      </c>
      <c r="E120" s="226" t="s">
        <v>19</v>
      </c>
      <c r="F120" s="227" t="s">
        <v>452</v>
      </c>
      <c r="G120" s="225"/>
      <c r="H120" s="228">
        <v>140.25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147</v>
      </c>
      <c r="AU120" s="234" t="s">
        <v>82</v>
      </c>
      <c r="AV120" s="13" t="s">
        <v>82</v>
      </c>
      <c r="AW120" s="13" t="s">
        <v>33</v>
      </c>
      <c r="AX120" s="13" t="s">
        <v>71</v>
      </c>
      <c r="AY120" s="234" t="s">
        <v>134</v>
      </c>
    </row>
    <row r="121" spans="1:51" s="13" customFormat="1" ht="12">
      <c r="A121" s="13"/>
      <c r="B121" s="224"/>
      <c r="C121" s="225"/>
      <c r="D121" s="217" t="s">
        <v>147</v>
      </c>
      <c r="E121" s="226" t="s">
        <v>19</v>
      </c>
      <c r="F121" s="227" t="s">
        <v>453</v>
      </c>
      <c r="G121" s="225"/>
      <c r="H121" s="228">
        <v>1074.3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147</v>
      </c>
      <c r="AU121" s="234" t="s">
        <v>82</v>
      </c>
      <c r="AV121" s="13" t="s">
        <v>82</v>
      </c>
      <c r="AW121" s="13" t="s">
        <v>33</v>
      </c>
      <c r="AX121" s="13" t="s">
        <v>71</v>
      </c>
      <c r="AY121" s="234" t="s">
        <v>134</v>
      </c>
    </row>
    <row r="122" spans="1:65" s="2" customFormat="1" ht="16.5" customHeight="1">
      <c r="A122" s="38"/>
      <c r="B122" s="39"/>
      <c r="C122" s="204" t="s">
        <v>194</v>
      </c>
      <c r="D122" s="204" t="s">
        <v>136</v>
      </c>
      <c r="E122" s="205" t="s">
        <v>454</v>
      </c>
      <c r="F122" s="206" t="s">
        <v>455</v>
      </c>
      <c r="G122" s="207" t="s">
        <v>165</v>
      </c>
      <c r="H122" s="208">
        <v>140.25</v>
      </c>
      <c r="I122" s="209"/>
      <c r="J122" s="210">
        <f>ROUND(I122*H122,2)</f>
        <v>0</v>
      </c>
      <c r="K122" s="206" t="s">
        <v>140</v>
      </c>
      <c r="L122" s="44"/>
      <c r="M122" s="211" t="s">
        <v>19</v>
      </c>
      <c r="N122" s="212" t="s">
        <v>42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141</v>
      </c>
      <c r="AT122" s="215" t="s">
        <v>136</v>
      </c>
      <c r="AU122" s="215" t="s">
        <v>82</v>
      </c>
      <c r="AY122" s="17" t="s">
        <v>134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79</v>
      </c>
      <c r="BK122" s="216">
        <f>ROUND(I122*H122,2)</f>
        <v>0</v>
      </c>
      <c r="BL122" s="17" t="s">
        <v>141</v>
      </c>
      <c r="BM122" s="215" t="s">
        <v>456</v>
      </c>
    </row>
    <row r="123" spans="1:47" s="2" customFormat="1" ht="12">
      <c r="A123" s="38"/>
      <c r="B123" s="39"/>
      <c r="C123" s="40"/>
      <c r="D123" s="217" t="s">
        <v>143</v>
      </c>
      <c r="E123" s="40"/>
      <c r="F123" s="218" t="s">
        <v>457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143</v>
      </c>
      <c r="AU123" s="17" t="s">
        <v>82</v>
      </c>
    </row>
    <row r="124" spans="1:47" s="2" customFormat="1" ht="12">
      <c r="A124" s="38"/>
      <c r="B124" s="39"/>
      <c r="C124" s="40"/>
      <c r="D124" s="222" t="s">
        <v>145</v>
      </c>
      <c r="E124" s="40"/>
      <c r="F124" s="223" t="s">
        <v>458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145</v>
      </c>
      <c r="AU124" s="17" t="s">
        <v>82</v>
      </c>
    </row>
    <row r="125" spans="1:51" s="13" customFormat="1" ht="12">
      <c r="A125" s="13"/>
      <c r="B125" s="224"/>
      <c r="C125" s="225"/>
      <c r="D125" s="217" t="s">
        <v>147</v>
      </c>
      <c r="E125" s="226" t="s">
        <v>19</v>
      </c>
      <c r="F125" s="227" t="s">
        <v>459</v>
      </c>
      <c r="G125" s="225"/>
      <c r="H125" s="228">
        <v>140.25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147</v>
      </c>
      <c r="AU125" s="234" t="s">
        <v>82</v>
      </c>
      <c r="AV125" s="13" t="s">
        <v>82</v>
      </c>
      <c r="AW125" s="13" t="s">
        <v>33</v>
      </c>
      <c r="AX125" s="13" t="s">
        <v>79</v>
      </c>
      <c r="AY125" s="234" t="s">
        <v>134</v>
      </c>
    </row>
    <row r="126" spans="1:65" s="2" customFormat="1" ht="16.5" customHeight="1">
      <c r="A126" s="38"/>
      <c r="B126" s="39"/>
      <c r="C126" s="204" t="s">
        <v>204</v>
      </c>
      <c r="D126" s="204" t="s">
        <v>136</v>
      </c>
      <c r="E126" s="205" t="s">
        <v>460</v>
      </c>
      <c r="F126" s="206" t="s">
        <v>461</v>
      </c>
      <c r="G126" s="207" t="s">
        <v>165</v>
      </c>
      <c r="H126" s="208">
        <v>1074.327</v>
      </c>
      <c r="I126" s="209"/>
      <c r="J126" s="210">
        <f>ROUND(I126*H126,2)</f>
        <v>0</v>
      </c>
      <c r="K126" s="206" t="s">
        <v>140</v>
      </c>
      <c r="L126" s="44"/>
      <c r="M126" s="211" t="s">
        <v>19</v>
      </c>
      <c r="N126" s="212" t="s">
        <v>42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141</v>
      </c>
      <c r="AT126" s="215" t="s">
        <v>136</v>
      </c>
      <c r="AU126" s="215" t="s">
        <v>82</v>
      </c>
      <c r="AY126" s="17" t="s">
        <v>134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79</v>
      </c>
      <c r="BK126" s="216">
        <f>ROUND(I126*H126,2)</f>
        <v>0</v>
      </c>
      <c r="BL126" s="17" t="s">
        <v>141</v>
      </c>
      <c r="BM126" s="215" t="s">
        <v>462</v>
      </c>
    </row>
    <row r="127" spans="1:47" s="2" customFormat="1" ht="12">
      <c r="A127" s="38"/>
      <c r="B127" s="39"/>
      <c r="C127" s="40"/>
      <c r="D127" s="217" t="s">
        <v>143</v>
      </c>
      <c r="E127" s="40"/>
      <c r="F127" s="218" t="s">
        <v>463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143</v>
      </c>
      <c r="AU127" s="17" t="s">
        <v>82</v>
      </c>
    </row>
    <row r="128" spans="1:47" s="2" customFormat="1" ht="12">
      <c r="A128" s="38"/>
      <c r="B128" s="39"/>
      <c r="C128" s="40"/>
      <c r="D128" s="222" t="s">
        <v>145</v>
      </c>
      <c r="E128" s="40"/>
      <c r="F128" s="223" t="s">
        <v>464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145</v>
      </c>
      <c r="AU128" s="17" t="s">
        <v>82</v>
      </c>
    </row>
    <row r="129" spans="1:51" s="13" customFormat="1" ht="12">
      <c r="A129" s="13"/>
      <c r="B129" s="224"/>
      <c r="C129" s="225"/>
      <c r="D129" s="217" t="s">
        <v>147</v>
      </c>
      <c r="E129" s="226" t="s">
        <v>19</v>
      </c>
      <c r="F129" s="227" t="s">
        <v>465</v>
      </c>
      <c r="G129" s="225"/>
      <c r="H129" s="228">
        <v>2477.87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147</v>
      </c>
      <c r="AU129" s="234" t="s">
        <v>82</v>
      </c>
      <c r="AV129" s="13" t="s">
        <v>82</v>
      </c>
      <c r="AW129" s="13" t="s">
        <v>33</v>
      </c>
      <c r="AX129" s="13" t="s">
        <v>71</v>
      </c>
      <c r="AY129" s="234" t="s">
        <v>134</v>
      </c>
    </row>
    <row r="130" spans="1:51" s="13" customFormat="1" ht="12">
      <c r="A130" s="13"/>
      <c r="B130" s="224"/>
      <c r="C130" s="225"/>
      <c r="D130" s="217" t="s">
        <v>147</v>
      </c>
      <c r="E130" s="226" t="s">
        <v>19</v>
      </c>
      <c r="F130" s="227" t="s">
        <v>466</v>
      </c>
      <c r="G130" s="225"/>
      <c r="H130" s="228">
        <v>-1403.543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147</v>
      </c>
      <c r="AU130" s="234" t="s">
        <v>82</v>
      </c>
      <c r="AV130" s="13" t="s">
        <v>82</v>
      </c>
      <c r="AW130" s="13" t="s">
        <v>33</v>
      </c>
      <c r="AX130" s="13" t="s">
        <v>71</v>
      </c>
      <c r="AY130" s="234" t="s">
        <v>134</v>
      </c>
    </row>
    <row r="131" spans="1:63" s="12" customFormat="1" ht="22.8" customHeight="1">
      <c r="A131" s="12"/>
      <c r="B131" s="188"/>
      <c r="C131" s="189"/>
      <c r="D131" s="190" t="s">
        <v>70</v>
      </c>
      <c r="E131" s="202" t="s">
        <v>82</v>
      </c>
      <c r="F131" s="202" t="s">
        <v>467</v>
      </c>
      <c r="G131" s="189"/>
      <c r="H131" s="189"/>
      <c r="I131" s="192"/>
      <c r="J131" s="203">
        <f>BK131</f>
        <v>0</v>
      </c>
      <c r="K131" s="189"/>
      <c r="L131" s="194"/>
      <c r="M131" s="195"/>
      <c r="N131" s="196"/>
      <c r="O131" s="196"/>
      <c r="P131" s="197">
        <f>SUM(P132:P152)</f>
        <v>0</v>
      </c>
      <c r="Q131" s="196"/>
      <c r="R131" s="197">
        <f>SUM(R132:R152)</f>
        <v>213.49009268</v>
      </c>
      <c r="S131" s="196"/>
      <c r="T131" s="198">
        <f>SUM(T132:T152)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9" t="s">
        <v>79</v>
      </c>
      <c r="AT131" s="200" t="s">
        <v>70</v>
      </c>
      <c r="AU131" s="200" t="s">
        <v>79</v>
      </c>
      <c r="AY131" s="199" t="s">
        <v>134</v>
      </c>
      <c r="BK131" s="201">
        <f>SUM(BK132:BK152)</f>
        <v>0</v>
      </c>
    </row>
    <row r="132" spans="1:65" s="2" customFormat="1" ht="16.5" customHeight="1">
      <c r="A132" s="38"/>
      <c r="B132" s="39"/>
      <c r="C132" s="204" t="s">
        <v>212</v>
      </c>
      <c r="D132" s="204" t="s">
        <v>136</v>
      </c>
      <c r="E132" s="205" t="s">
        <v>468</v>
      </c>
      <c r="F132" s="206" t="s">
        <v>469</v>
      </c>
      <c r="G132" s="207" t="s">
        <v>165</v>
      </c>
      <c r="H132" s="208">
        <v>91.7</v>
      </c>
      <c r="I132" s="209"/>
      <c r="J132" s="210">
        <f>ROUND(I132*H132,2)</f>
        <v>0</v>
      </c>
      <c r="K132" s="206" t="s">
        <v>140</v>
      </c>
      <c r="L132" s="44"/>
      <c r="M132" s="211" t="s">
        <v>19</v>
      </c>
      <c r="N132" s="212" t="s">
        <v>42</v>
      </c>
      <c r="O132" s="84"/>
      <c r="P132" s="213">
        <f>O132*H132</f>
        <v>0</v>
      </c>
      <c r="Q132" s="213">
        <v>2.30102</v>
      </c>
      <c r="R132" s="213">
        <f>Q132*H132</f>
        <v>211.003534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141</v>
      </c>
      <c r="AT132" s="215" t="s">
        <v>136</v>
      </c>
      <c r="AU132" s="215" t="s">
        <v>82</v>
      </c>
      <c r="AY132" s="17" t="s">
        <v>134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79</v>
      </c>
      <c r="BK132" s="216">
        <f>ROUND(I132*H132,2)</f>
        <v>0</v>
      </c>
      <c r="BL132" s="17" t="s">
        <v>141</v>
      </c>
      <c r="BM132" s="215" t="s">
        <v>470</v>
      </c>
    </row>
    <row r="133" spans="1:47" s="2" customFormat="1" ht="12">
      <c r="A133" s="38"/>
      <c r="B133" s="39"/>
      <c r="C133" s="40"/>
      <c r="D133" s="217" t="s">
        <v>143</v>
      </c>
      <c r="E133" s="40"/>
      <c r="F133" s="218" t="s">
        <v>471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143</v>
      </c>
      <c r="AU133" s="17" t="s">
        <v>82</v>
      </c>
    </row>
    <row r="134" spans="1:47" s="2" customFormat="1" ht="12">
      <c r="A134" s="38"/>
      <c r="B134" s="39"/>
      <c r="C134" s="40"/>
      <c r="D134" s="222" t="s">
        <v>145</v>
      </c>
      <c r="E134" s="40"/>
      <c r="F134" s="223" t="s">
        <v>472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82</v>
      </c>
    </row>
    <row r="135" spans="1:47" s="2" customFormat="1" ht="12">
      <c r="A135" s="38"/>
      <c r="B135" s="39"/>
      <c r="C135" s="40"/>
      <c r="D135" s="217" t="s">
        <v>200</v>
      </c>
      <c r="E135" s="40"/>
      <c r="F135" s="235" t="s">
        <v>473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200</v>
      </c>
      <c r="AU135" s="17" t="s">
        <v>82</v>
      </c>
    </row>
    <row r="136" spans="1:51" s="13" customFormat="1" ht="12">
      <c r="A136" s="13"/>
      <c r="B136" s="224"/>
      <c r="C136" s="225"/>
      <c r="D136" s="217" t="s">
        <v>147</v>
      </c>
      <c r="E136" s="226" t="s">
        <v>19</v>
      </c>
      <c r="F136" s="227" t="s">
        <v>474</v>
      </c>
      <c r="G136" s="225"/>
      <c r="H136" s="228">
        <v>91.7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147</v>
      </c>
      <c r="AU136" s="234" t="s">
        <v>82</v>
      </c>
      <c r="AV136" s="13" t="s">
        <v>82</v>
      </c>
      <c r="AW136" s="13" t="s">
        <v>33</v>
      </c>
      <c r="AX136" s="13" t="s">
        <v>79</v>
      </c>
      <c r="AY136" s="234" t="s">
        <v>134</v>
      </c>
    </row>
    <row r="137" spans="1:65" s="2" customFormat="1" ht="16.5" customHeight="1">
      <c r="A137" s="38"/>
      <c r="B137" s="39"/>
      <c r="C137" s="204" t="s">
        <v>220</v>
      </c>
      <c r="D137" s="204" t="s">
        <v>136</v>
      </c>
      <c r="E137" s="205" t="s">
        <v>475</v>
      </c>
      <c r="F137" s="206" t="s">
        <v>476</v>
      </c>
      <c r="G137" s="207" t="s">
        <v>158</v>
      </c>
      <c r="H137" s="208">
        <v>26.884</v>
      </c>
      <c r="I137" s="209"/>
      <c r="J137" s="210">
        <f>ROUND(I137*H137,2)</f>
        <v>0</v>
      </c>
      <c r="K137" s="206" t="s">
        <v>140</v>
      </c>
      <c r="L137" s="44"/>
      <c r="M137" s="211" t="s">
        <v>19</v>
      </c>
      <c r="N137" s="212" t="s">
        <v>42</v>
      </c>
      <c r="O137" s="84"/>
      <c r="P137" s="213">
        <f>O137*H137</f>
        <v>0</v>
      </c>
      <c r="Q137" s="213">
        <v>0.00247</v>
      </c>
      <c r="R137" s="213">
        <f>Q137*H137</f>
        <v>0.06640348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141</v>
      </c>
      <c r="AT137" s="215" t="s">
        <v>136</v>
      </c>
      <c r="AU137" s="215" t="s">
        <v>82</v>
      </c>
      <c r="AY137" s="17" t="s">
        <v>134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79</v>
      </c>
      <c r="BK137" s="216">
        <f>ROUND(I137*H137,2)</f>
        <v>0</v>
      </c>
      <c r="BL137" s="17" t="s">
        <v>141</v>
      </c>
      <c r="BM137" s="215" t="s">
        <v>477</v>
      </c>
    </row>
    <row r="138" spans="1:47" s="2" customFormat="1" ht="12">
      <c r="A138" s="38"/>
      <c r="B138" s="39"/>
      <c r="C138" s="40"/>
      <c r="D138" s="217" t="s">
        <v>143</v>
      </c>
      <c r="E138" s="40"/>
      <c r="F138" s="218" t="s">
        <v>478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82</v>
      </c>
    </row>
    <row r="139" spans="1:47" s="2" customFormat="1" ht="12">
      <c r="A139" s="38"/>
      <c r="B139" s="39"/>
      <c r="C139" s="40"/>
      <c r="D139" s="222" t="s">
        <v>145</v>
      </c>
      <c r="E139" s="40"/>
      <c r="F139" s="223" t="s">
        <v>479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145</v>
      </c>
      <c r="AU139" s="17" t="s">
        <v>82</v>
      </c>
    </row>
    <row r="140" spans="1:51" s="13" customFormat="1" ht="12">
      <c r="A140" s="13"/>
      <c r="B140" s="224"/>
      <c r="C140" s="225"/>
      <c r="D140" s="217" t="s">
        <v>147</v>
      </c>
      <c r="E140" s="226" t="s">
        <v>19</v>
      </c>
      <c r="F140" s="227" t="s">
        <v>480</v>
      </c>
      <c r="G140" s="225"/>
      <c r="H140" s="228">
        <v>26.884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147</v>
      </c>
      <c r="AU140" s="234" t="s">
        <v>82</v>
      </c>
      <c r="AV140" s="13" t="s">
        <v>82</v>
      </c>
      <c r="AW140" s="13" t="s">
        <v>33</v>
      </c>
      <c r="AX140" s="13" t="s">
        <v>79</v>
      </c>
      <c r="AY140" s="234" t="s">
        <v>134</v>
      </c>
    </row>
    <row r="141" spans="1:65" s="2" customFormat="1" ht="16.5" customHeight="1">
      <c r="A141" s="38"/>
      <c r="B141" s="39"/>
      <c r="C141" s="204" t="s">
        <v>226</v>
      </c>
      <c r="D141" s="204" t="s">
        <v>136</v>
      </c>
      <c r="E141" s="205" t="s">
        <v>481</v>
      </c>
      <c r="F141" s="206" t="s">
        <v>482</v>
      </c>
      <c r="G141" s="207" t="s">
        <v>158</v>
      </c>
      <c r="H141" s="208">
        <v>26.884</v>
      </c>
      <c r="I141" s="209"/>
      <c r="J141" s="210">
        <f>ROUND(I141*H141,2)</f>
        <v>0</v>
      </c>
      <c r="K141" s="206" t="s">
        <v>140</v>
      </c>
      <c r="L141" s="44"/>
      <c r="M141" s="211" t="s">
        <v>19</v>
      </c>
      <c r="N141" s="212" t="s">
        <v>42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141</v>
      </c>
      <c r="AT141" s="215" t="s">
        <v>136</v>
      </c>
      <c r="AU141" s="215" t="s">
        <v>82</v>
      </c>
      <c r="AY141" s="17" t="s">
        <v>134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79</v>
      </c>
      <c r="BK141" s="216">
        <f>ROUND(I141*H141,2)</f>
        <v>0</v>
      </c>
      <c r="BL141" s="17" t="s">
        <v>141</v>
      </c>
      <c r="BM141" s="215" t="s">
        <v>483</v>
      </c>
    </row>
    <row r="142" spans="1:47" s="2" customFormat="1" ht="12">
      <c r="A142" s="38"/>
      <c r="B142" s="39"/>
      <c r="C142" s="40"/>
      <c r="D142" s="217" t="s">
        <v>143</v>
      </c>
      <c r="E142" s="40"/>
      <c r="F142" s="218" t="s">
        <v>484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143</v>
      </c>
      <c r="AU142" s="17" t="s">
        <v>82</v>
      </c>
    </row>
    <row r="143" spans="1:47" s="2" customFormat="1" ht="12">
      <c r="A143" s="38"/>
      <c r="B143" s="39"/>
      <c r="C143" s="40"/>
      <c r="D143" s="222" t="s">
        <v>145</v>
      </c>
      <c r="E143" s="40"/>
      <c r="F143" s="223" t="s">
        <v>485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145</v>
      </c>
      <c r="AU143" s="17" t="s">
        <v>82</v>
      </c>
    </row>
    <row r="144" spans="1:65" s="2" customFormat="1" ht="16.5" customHeight="1">
      <c r="A144" s="38"/>
      <c r="B144" s="39"/>
      <c r="C144" s="204" t="s">
        <v>231</v>
      </c>
      <c r="D144" s="204" t="s">
        <v>136</v>
      </c>
      <c r="E144" s="205" t="s">
        <v>486</v>
      </c>
      <c r="F144" s="206" t="s">
        <v>487</v>
      </c>
      <c r="G144" s="207" t="s">
        <v>165</v>
      </c>
      <c r="H144" s="208">
        <v>0.96</v>
      </c>
      <c r="I144" s="209"/>
      <c r="J144" s="210">
        <f>ROUND(I144*H144,2)</f>
        <v>0</v>
      </c>
      <c r="K144" s="206" t="s">
        <v>140</v>
      </c>
      <c r="L144" s="44"/>
      <c r="M144" s="211" t="s">
        <v>19</v>
      </c>
      <c r="N144" s="212" t="s">
        <v>42</v>
      </c>
      <c r="O144" s="84"/>
      <c r="P144" s="213">
        <f>O144*H144</f>
        <v>0</v>
      </c>
      <c r="Q144" s="213">
        <v>2.50187</v>
      </c>
      <c r="R144" s="213">
        <f>Q144*H144</f>
        <v>2.4017951999999996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141</v>
      </c>
      <c r="AT144" s="215" t="s">
        <v>136</v>
      </c>
      <c r="AU144" s="215" t="s">
        <v>82</v>
      </c>
      <c r="AY144" s="17" t="s">
        <v>134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79</v>
      </c>
      <c r="BK144" s="216">
        <f>ROUND(I144*H144,2)</f>
        <v>0</v>
      </c>
      <c r="BL144" s="17" t="s">
        <v>141</v>
      </c>
      <c r="BM144" s="215" t="s">
        <v>488</v>
      </c>
    </row>
    <row r="145" spans="1:47" s="2" customFormat="1" ht="12">
      <c r="A145" s="38"/>
      <c r="B145" s="39"/>
      <c r="C145" s="40"/>
      <c r="D145" s="217" t="s">
        <v>143</v>
      </c>
      <c r="E145" s="40"/>
      <c r="F145" s="218" t="s">
        <v>489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143</v>
      </c>
      <c r="AU145" s="17" t="s">
        <v>82</v>
      </c>
    </row>
    <row r="146" spans="1:47" s="2" customFormat="1" ht="12">
      <c r="A146" s="38"/>
      <c r="B146" s="39"/>
      <c r="C146" s="40"/>
      <c r="D146" s="222" t="s">
        <v>145</v>
      </c>
      <c r="E146" s="40"/>
      <c r="F146" s="223" t="s">
        <v>490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82</v>
      </c>
    </row>
    <row r="147" spans="1:47" s="2" customFormat="1" ht="12">
      <c r="A147" s="38"/>
      <c r="B147" s="39"/>
      <c r="C147" s="40"/>
      <c r="D147" s="217" t="s">
        <v>200</v>
      </c>
      <c r="E147" s="40"/>
      <c r="F147" s="235" t="s">
        <v>491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200</v>
      </c>
      <c r="AU147" s="17" t="s">
        <v>82</v>
      </c>
    </row>
    <row r="148" spans="1:51" s="13" customFormat="1" ht="12">
      <c r="A148" s="13"/>
      <c r="B148" s="224"/>
      <c r="C148" s="225"/>
      <c r="D148" s="217" t="s">
        <v>147</v>
      </c>
      <c r="E148" s="226" t="s">
        <v>19</v>
      </c>
      <c r="F148" s="227" t="s">
        <v>445</v>
      </c>
      <c r="G148" s="225"/>
      <c r="H148" s="228">
        <v>0.96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147</v>
      </c>
      <c r="AU148" s="234" t="s">
        <v>82</v>
      </c>
      <c r="AV148" s="13" t="s">
        <v>82</v>
      </c>
      <c r="AW148" s="13" t="s">
        <v>33</v>
      </c>
      <c r="AX148" s="13" t="s">
        <v>79</v>
      </c>
      <c r="AY148" s="234" t="s">
        <v>134</v>
      </c>
    </row>
    <row r="149" spans="1:65" s="2" customFormat="1" ht="21.75" customHeight="1">
      <c r="A149" s="38"/>
      <c r="B149" s="39"/>
      <c r="C149" s="204" t="s">
        <v>238</v>
      </c>
      <c r="D149" s="204" t="s">
        <v>136</v>
      </c>
      <c r="E149" s="205" t="s">
        <v>492</v>
      </c>
      <c r="F149" s="206" t="s">
        <v>493</v>
      </c>
      <c r="G149" s="207" t="s">
        <v>335</v>
      </c>
      <c r="H149" s="208">
        <v>1</v>
      </c>
      <c r="I149" s="209"/>
      <c r="J149" s="210">
        <f>ROUND(I149*H149,2)</f>
        <v>0</v>
      </c>
      <c r="K149" s="206" t="s">
        <v>140</v>
      </c>
      <c r="L149" s="44"/>
      <c r="M149" s="211" t="s">
        <v>19</v>
      </c>
      <c r="N149" s="212" t="s">
        <v>42</v>
      </c>
      <c r="O149" s="84"/>
      <c r="P149" s="213">
        <f>O149*H149</f>
        <v>0</v>
      </c>
      <c r="Q149" s="213">
        <v>0.01836</v>
      </c>
      <c r="R149" s="213">
        <f>Q149*H149</f>
        <v>0.01836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141</v>
      </c>
      <c r="AT149" s="215" t="s">
        <v>136</v>
      </c>
      <c r="AU149" s="215" t="s">
        <v>82</v>
      </c>
      <c r="AY149" s="17" t="s">
        <v>134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79</v>
      </c>
      <c r="BK149" s="216">
        <f>ROUND(I149*H149,2)</f>
        <v>0</v>
      </c>
      <c r="BL149" s="17" t="s">
        <v>141</v>
      </c>
      <c r="BM149" s="215" t="s">
        <v>494</v>
      </c>
    </row>
    <row r="150" spans="1:47" s="2" customFormat="1" ht="12">
      <c r="A150" s="38"/>
      <c r="B150" s="39"/>
      <c r="C150" s="40"/>
      <c r="D150" s="217" t="s">
        <v>143</v>
      </c>
      <c r="E150" s="40"/>
      <c r="F150" s="218" t="s">
        <v>495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143</v>
      </c>
      <c r="AU150" s="17" t="s">
        <v>82</v>
      </c>
    </row>
    <row r="151" spans="1:47" s="2" customFormat="1" ht="12">
      <c r="A151" s="38"/>
      <c r="B151" s="39"/>
      <c r="C151" s="40"/>
      <c r="D151" s="222" t="s">
        <v>145</v>
      </c>
      <c r="E151" s="40"/>
      <c r="F151" s="223" t="s">
        <v>496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145</v>
      </c>
      <c r="AU151" s="17" t="s">
        <v>82</v>
      </c>
    </row>
    <row r="152" spans="1:51" s="13" customFormat="1" ht="12">
      <c r="A152" s="13"/>
      <c r="B152" s="224"/>
      <c r="C152" s="225"/>
      <c r="D152" s="217" t="s">
        <v>147</v>
      </c>
      <c r="E152" s="226" t="s">
        <v>19</v>
      </c>
      <c r="F152" s="227" t="s">
        <v>497</v>
      </c>
      <c r="G152" s="225"/>
      <c r="H152" s="228">
        <v>1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147</v>
      </c>
      <c r="AU152" s="234" t="s">
        <v>82</v>
      </c>
      <c r="AV152" s="13" t="s">
        <v>82</v>
      </c>
      <c r="AW152" s="13" t="s">
        <v>33</v>
      </c>
      <c r="AX152" s="13" t="s">
        <v>79</v>
      </c>
      <c r="AY152" s="234" t="s">
        <v>134</v>
      </c>
    </row>
    <row r="153" spans="1:63" s="12" customFormat="1" ht="22.8" customHeight="1">
      <c r="A153" s="12"/>
      <c r="B153" s="188"/>
      <c r="C153" s="189"/>
      <c r="D153" s="190" t="s">
        <v>70</v>
      </c>
      <c r="E153" s="202" t="s">
        <v>155</v>
      </c>
      <c r="F153" s="202" t="s">
        <v>498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SUM(P154:P202)</f>
        <v>0</v>
      </c>
      <c r="Q153" s="196"/>
      <c r="R153" s="197">
        <f>SUM(R154:R202)</f>
        <v>3762.19338402</v>
      </c>
      <c r="S153" s="196"/>
      <c r="T153" s="198">
        <f>SUM(T154:T202)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9" t="s">
        <v>79</v>
      </c>
      <c r="AT153" s="200" t="s">
        <v>70</v>
      </c>
      <c r="AU153" s="200" t="s">
        <v>79</v>
      </c>
      <c r="AY153" s="199" t="s">
        <v>134</v>
      </c>
      <c r="BK153" s="201">
        <f>SUM(BK154:BK202)</f>
        <v>0</v>
      </c>
    </row>
    <row r="154" spans="1:65" s="2" customFormat="1" ht="16.5" customHeight="1">
      <c r="A154" s="38"/>
      <c r="B154" s="39"/>
      <c r="C154" s="204" t="s">
        <v>8</v>
      </c>
      <c r="D154" s="204" t="s">
        <v>136</v>
      </c>
      <c r="E154" s="205" t="s">
        <v>499</v>
      </c>
      <c r="F154" s="206" t="s">
        <v>500</v>
      </c>
      <c r="G154" s="207" t="s">
        <v>165</v>
      </c>
      <c r="H154" s="208">
        <v>1297.778</v>
      </c>
      <c r="I154" s="209"/>
      <c r="J154" s="210">
        <f>ROUND(I154*H154,2)</f>
        <v>0</v>
      </c>
      <c r="K154" s="206" t="s">
        <v>140</v>
      </c>
      <c r="L154" s="44"/>
      <c r="M154" s="211" t="s">
        <v>19</v>
      </c>
      <c r="N154" s="212" t="s">
        <v>42</v>
      </c>
      <c r="O154" s="84"/>
      <c r="P154" s="213">
        <f>O154*H154</f>
        <v>0</v>
      </c>
      <c r="Q154" s="213">
        <v>2.83323</v>
      </c>
      <c r="R154" s="213">
        <f>Q154*H154</f>
        <v>3676.90356294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141</v>
      </c>
      <c r="AT154" s="215" t="s">
        <v>136</v>
      </c>
      <c r="AU154" s="215" t="s">
        <v>82</v>
      </c>
      <c r="AY154" s="17" t="s">
        <v>134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79</v>
      </c>
      <c r="BK154" s="216">
        <f>ROUND(I154*H154,2)</f>
        <v>0</v>
      </c>
      <c r="BL154" s="17" t="s">
        <v>141</v>
      </c>
      <c r="BM154" s="215" t="s">
        <v>501</v>
      </c>
    </row>
    <row r="155" spans="1:47" s="2" customFormat="1" ht="12">
      <c r="A155" s="38"/>
      <c r="B155" s="39"/>
      <c r="C155" s="40"/>
      <c r="D155" s="217" t="s">
        <v>143</v>
      </c>
      <c r="E155" s="40"/>
      <c r="F155" s="218" t="s">
        <v>502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143</v>
      </c>
      <c r="AU155" s="17" t="s">
        <v>82</v>
      </c>
    </row>
    <row r="156" spans="1:47" s="2" customFormat="1" ht="12">
      <c r="A156" s="38"/>
      <c r="B156" s="39"/>
      <c r="C156" s="40"/>
      <c r="D156" s="222" t="s">
        <v>145</v>
      </c>
      <c r="E156" s="40"/>
      <c r="F156" s="223" t="s">
        <v>503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145</v>
      </c>
      <c r="AU156" s="17" t="s">
        <v>82</v>
      </c>
    </row>
    <row r="157" spans="1:47" s="2" customFormat="1" ht="12">
      <c r="A157" s="38"/>
      <c r="B157" s="39"/>
      <c r="C157" s="40"/>
      <c r="D157" s="217" t="s">
        <v>200</v>
      </c>
      <c r="E157" s="40"/>
      <c r="F157" s="235" t="s">
        <v>504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200</v>
      </c>
      <c r="AU157" s="17" t="s">
        <v>82</v>
      </c>
    </row>
    <row r="158" spans="1:51" s="14" customFormat="1" ht="12">
      <c r="A158" s="14"/>
      <c r="B158" s="250"/>
      <c r="C158" s="251"/>
      <c r="D158" s="217" t="s">
        <v>147</v>
      </c>
      <c r="E158" s="252" t="s">
        <v>19</v>
      </c>
      <c r="F158" s="253" t="s">
        <v>505</v>
      </c>
      <c r="G158" s="251"/>
      <c r="H158" s="252" t="s">
        <v>19</v>
      </c>
      <c r="I158" s="254"/>
      <c r="J158" s="251"/>
      <c r="K158" s="251"/>
      <c r="L158" s="255"/>
      <c r="M158" s="256"/>
      <c r="N158" s="257"/>
      <c r="O158" s="257"/>
      <c r="P158" s="257"/>
      <c r="Q158" s="257"/>
      <c r="R158" s="257"/>
      <c r="S158" s="257"/>
      <c r="T158" s="25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9" t="s">
        <v>147</v>
      </c>
      <c r="AU158" s="259" t="s">
        <v>82</v>
      </c>
      <c r="AV158" s="14" t="s">
        <v>79</v>
      </c>
      <c r="AW158" s="14" t="s">
        <v>33</v>
      </c>
      <c r="AX158" s="14" t="s">
        <v>71</v>
      </c>
      <c r="AY158" s="259" t="s">
        <v>134</v>
      </c>
    </row>
    <row r="159" spans="1:51" s="13" customFormat="1" ht="12">
      <c r="A159" s="13"/>
      <c r="B159" s="224"/>
      <c r="C159" s="225"/>
      <c r="D159" s="217" t="s">
        <v>147</v>
      </c>
      <c r="E159" s="226" t="s">
        <v>19</v>
      </c>
      <c r="F159" s="227" t="s">
        <v>506</v>
      </c>
      <c r="G159" s="225"/>
      <c r="H159" s="228">
        <v>628.423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147</v>
      </c>
      <c r="AU159" s="234" t="s">
        <v>82</v>
      </c>
      <c r="AV159" s="13" t="s">
        <v>82</v>
      </c>
      <c r="AW159" s="13" t="s">
        <v>33</v>
      </c>
      <c r="AX159" s="13" t="s">
        <v>71</v>
      </c>
      <c r="AY159" s="234" t="s">
        <v>134</v>
      </c>
    </row>
    <row r="160" spans="1:51" s="13" customFormat="1" ht="12">
      <c r="A160" s="13"/>
      <c r="B160" s="224"/>
      <c r="C160" s="225"/>
      <c r="D160" s="217" t="s">
        <v>147</v>
      </c>
      <c r="E160" s="226" t="s">
        <v>19</v>
      </c>
      <c r="F160" s="227" t="s">
        <v>507</v>
      </c>
      <c r="G160" s="225"/>
      <c r="H160" s="228">
        <v>399.167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147</v>
      </c>
      <c r="AU160" s="234" t="s">
        <v>82</v>
      </c>
      <c r="AV160" s="13" t="s">
        <v>82</v>
      </c>
      <c r="AW160" s="13" t="s">
        <v>33</v>
      </c>
      <c r="AX160" s="13" t="s">
        <v>71</v>
      </c>
      <c r="AY160" s="234" t="s">
        <v>134</v>
      </c>
    </row>
    <row r="161" spans="1:51" s="13" customFormat="1" ht="12">
      <c r="A161" s="13"/>
      <c r="B161" s="224"/>
      <c r="C161" s="225"/>
      <c r="D161" s="217" t="s">
        <v>147</v>
      </c>
      <c r="E161" s="226" t="s">
        <v>19</v>
      </c>
      <c r="F161" s="227" t="s">
        <v>508</v>
      </c>
      <c r="G161" s="225"/>
      <c r="H161" s="228">
        <v>220.455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147</v>
      </c>
      <c r="AU161" s="234" t="s">
        <v>82</v>
      </c>
      <c r="AV161" s="13" t="s">
        <v>82</v>
      </c>
      <c r="AW161" s="13" t="s">
        <v>33</v>
      </c>
      <c r="AX161" s="13" t="s">
        <v>71</v>
      </c>
      <c r="AY161" s="234" t="s">
        <v>134</v>
      </c>
    </row>
    <row r="162" spans="1:51" s="13" customFormat="1" ht="12">
      <c r="A162" s="13"/>
      <c r="B162" s="224"/>
      <c r="C162" s="225"/>
      <c r="D162" s="217" t="s">
        <v>147</v>
      </c>
      <c r="E162" s="226" t="s">
        <v>19</v>
      </c>
      <c r="F162" s="227" t="s">
        <v>509</v>
      </c>
      <c r="G162" s="225"/>
      <c r="H162" s="228">
        <v>22.534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147</v>
      </c>
      <c r="AU162" s="234" t="s">
        <v>82</v>
      </c>
      <c r="AV162" s="13" t="s">
        <v>82</v>
      </c>
      <c r="AW162" s="13" t="s">
        <v>33</v>
      </c>
      <c r="AX162" s="13" t="s">
        <v>71</v>
      </c>
      <c r="AY162" s="234" t="s">
        <v>134</v>
      </c>
    </row>
    <row r="163" spans="1:51" s="13" customFormat="1" ht="12">
      <c r="A163" s="13"/>
      <c r="B163" s="224"/>
      <c r="C163" s="225"/>
      <c r="D163" s="217" t="s">
        <v>147</v>
      </c>
      <c r="E163" s="226" t="s">
        <v>19</v>
      </c>
      <c r="F163" s="227" t="s">
        <v>510</v>
      </c>
      <c r="G163" s="225"/>
      <c r="H163" s="228">
        <v>15.799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147</v>
      </c>
      <c r="AU163" s="234" t="s">
        <v>82</v>
      </c>
      <c r="AV163" s="13" t="s">
        <v>82</v>
      </c>
      <c r="AW163" s="13" t="s">
        <v>33</v>
      </c>
      <c r="AX163" s="13" t="s">
        <v>71</v>
      </c>
      <c r="AY163" s="234" t="s">
        <v>134</v>
      </c>
    </row>
    <row r="164" spans="1:51" s="13" customFormat="1" ht="12">
      <c r="A164" s="13"/>
      <c r="B164" s="224"/>
      <c r="C164" s="225"/>
      <c r="D164" s="217" t="s">
        <v>147</v>
      </c>
      <c r="E164" s="226" t="s">
        <v>19</v>
      </c>
      <c r="F164" s="227" t="s">
        <v>511</v>
      </c>
      <c r="G164" s="225"/>
      <c r="H164" s="228">
        <v>8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147</v>
      </c>
      <c r="AU164" s="234" t="s">
        <v>82</v>
      </c>
      <c r="AV164" s="13" t="s">
        <v>82</v>
      </c>
      <c r="AW164" s="13" t="s">
        <v>33</v>
      </c>
      <c r="AX164" s="13" t="s">
        <v>71</v>
      </c>
      <c r="AY164" s="234" t="s">
        <v>134</v>
      </c>
    </row>
    <row r="165" spans="1:51" s="13" customFormat="1" ht="12">
      <c r="A165" s="13"/>
      <c r="B165" s="224"/>
      <c r="C165" s="225"/>
      <c r="D165" s="217" t="s">
        <v>147</v>
      </c>
      <c r="E165" s="226" t="s">
        <v>19</v>
      </c>
      <c r="F165" s="227" t="s">
        <v>512</v>
      </c>
      <c r="G165" s="225"/>
      <c r="H165" s="228">
        <v>3.4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147</v>
      </c>
      <c r="AU165" s="234" t="s">
        <v>82</v>
      </c>
      <c r="AV165" s="13" t="s">
        <v>82</v>
      </c>
      <c r="AW165" s="13" t="s">
        <v>33</v>
      </c>
      <c r="AX165" s="13" t="s">
        <v>71</v>
      </c>
      <c r="AY165" s="234" t="s">
        <v>134</v>
      </c>
    </row>
    <row r="166" spans="1:65" s="2" customFormat="1" ht="16.5" customHeight="1">
      <c r="A166" s="38"/>
      <c r="B166" s="39"/>
      <c r="C166" s="204" t="s">
        <v>250</v>
      </c>
      <c r="D166" s="204" t="s">
        <v>136</v>
      </c>
      <c r="E166" s="205" t="s">
        <v>513</v>
      </c>
      <c r="F166" s="206" t="s">
        <v>514</v>
      </c>
      <c r="G166" s="207" t="s">
        <v>158</v>
      </c>
      <c r="H166" s="208">
        <v>1285.381</v>
      </c>
      <c r="I166" s="209"/>
      <c r="J166" s="210">
        <f>ROUND(I166*H166,2)</f>
        <v>0</v>
      </c>
      <c r="K166" s="206" t="s">
        <v>140</v>
      </c>
      <c r="L166" s="44"/>
      <c r="M166" s="211" t="s">
        <v>19</v>
      </c>
      <c r="N166" s="212" t="s">
        <v>42</v>
      </c>
      <c r="O166" s="84"/>
      <c r="P166" s="213">
        <f>O166*H166</f>
        <v>0</v>
      </c>
      <c r="Q166" s="213">
        <v>0.00726</v>
      </c>
      <c r="R166" s="213">
        <f>Q166*H166</f>
        <v>9.331866060000001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141</v>
      </c>
      <c r="AT166" s="215" t="s">
        <v>136</v>
      </c>
      <c r="AU166" s="215" t="s">
        <v>82</v>
      </c>
      <c r="AY166" s="17" t="s">
        <v>134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79</v>
      </c>
      <c r="BK166" s="216">
        <f>ROUND(I166*H166,2)</f>
        <v>0</v>
      </c>
      <c r="BL166" s="17" t="s">
        <v>141</v>
      </c>
      <c r="BM166" s="215" t="s">
        <v>515</v>
      </c>
    </row>
    <row r="167" spans="1:47" s="2" customFormat="1" ht="12">
      <c r="A167" s="38"/>
      <c r="B167" s="39"/>
      <c r="C167" s="40"/>
      <c r="D167" s="217" t="s">
        <v>143</v>
      </c>
      <c r="E167" s="40"/>
      <c r="F167" s="218" t="s">
        <v>516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143</v>
      </c>
      <c r="AU167" s="17" t="s">
        <v>82</v>
      </c>
    </row>
    <row r="168" spans="1:47" s="2" customFormat="1" ht="12">
      <c r="A168" s="38"/>
      <c r="B168" s="39"/>
      <c r="C168" s="40"/>
      <c r="D168" s="222" t="s">
        <v>145</v>
      </c>
      <c r="E168" s="40"/>
      <c r="F168" s="223" t="s">
        <v>517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145</v>
      </c>
      <c r="AU168" s="17" t="s">
        <v>82</v>
      </c>
    </row>
    <row r="169" spans="1:51" s="14" customFormat="1" ht="12">
      <c r="A169" s="14"/>
      <c r="B169" s="250"/>
      <c r="C169" s="251"/>
      <c r="D169" s="217" t="s">
        <v>147</v>
      </c>
      <c r="E169" s="252" t="s">
        <v>19</v>
      </c>
      <c r="F169" s="253" t="s">
        <v>505</v>
      </c>
      <c r="G169" s="251"/>
      <c r="H169" s="252" t="s">
        <v>19</v>
      </c>
      <c r="I169" s="254"/>
      <c r="J169" s="251"/>
      <c r="K169" s="251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147</v>
      </c>
      <c r="AU169" s="259" t="s">
        <v>82</v>
      </c>
      <c r="AV169" s="14" t="s">
        <v>79</v>
      </c>
      <c r="AW169" s="14" t="s">
        <v>33</v>
      </c>
      <c r="AX169" s="14" t="s">
        <v>71</v>
      </c>
      <c r="AY169" s="259" t="s">
        <v>134</v>
      </c>
    </row>
    <row r="170" spans="1:51" s="13" customFormat="1" ht="12">
      <c r="A170" s="13"/>
      <c r="B170" s="224"/>
      <c r="C170" s="225"/>
      <c r="D170" s="217" t="s">
        <v>147</v>
      </c>
      <c r="E170" s="226" t="s">
        <v>19</v>
      </c>
      <c r="F170" s="227" t="s">
        <v>518</v>
      </c>
      <c r="G170" s="225"/>
      <c r="H170" s="228">
        <v>102.931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147</v>
      </c>
      <c r="AU170" s="234" t="s">
        <v>82</v>
      </c>
      <c r="AV170" s="13" t="s">
        <v>82</v>
      </c>
      <c r="AW170" s="13" t="s">
        <v>33</v>
      </c>
      <c r="AX170" s="13" t="s">
        <v>71</v>
      </c>
      <c r="AY170" s="234" t="s">
        <v>134</v>
      </c>
    </row>
    <row r="171" spans="1:51" s="13" customFormat="1" ht="12">
      <c r="A171" s="13"/>
      <c r="B171" s="224"/>
      <c r="C171" s="225"/>
      <c r="D171" s="217" t="s">
        <v>147</v>
      </c>
      <c r="E171" s="226" t="s">
        <v>19</v>
      </c>
      <c r="F171" s="227" t="s">
        <v>519</v>
      </c>
      <c r="G171" s="225"/>
      <c r="H171" s="228">
        <v>644.465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147</v>
      </c>
      <c r="AU171" s="234" t="s">
        <v>82</v>
      </c>
      <c r="AV171" s="13" t="s">
        <v>82</v>
      </c>
      <c r="AW171" s="13" t="s">
        <v>33</v>
      </c>
      <c r="AX171" s="13" t="s">
        <v>71</v>
      </c>
      <c r="AY171" s="234" t="s">
        <v>134</v>
      </c>
    </row>
    <row r="172" spans="1:51" s="13" customFormat="1" ht="12">
      <c r="A172" s="13"/>
      <c r="B172" s="224"/>
      <c r="C172" s="225"/>
      <c r="D172" s="217" t="s">
        <v>147</v>
      </c>
      <c r="E172" s="226" t="s">
        <v>19</v>
      </c>
      <c r="F172" s="227" t="s">
        <v>520</v>
      </c>
      <c r="G172" s="225"/>
      <c r="H172" s="228">
        <v>365.3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147</v>
      </c>
      <c r="AU172" s="234" t="s">
        <v>82</v>
      </c>
      <c r="AV172" s="13" t="s">
        <v>82</v>
      </c>
      <c r="AW172" s="13" t="s">
        <v>33</v>
      </c>
      <c r="AX172" s="13" t="s">
        <v>71</v>
      </c>
      <c r="AY172" s="234" t="s">
        <v>134</v>
      </c>
    </row>
    <row r="173" spans="1:51" s="13" customFormat="1" ht="12">
      <c r="A173" s="13"/>
      <c r="B173" s="224"/>
      <c r="C173" s="225"/>
      <c r="D173" s="217" t="s">
        <v>147</v>
      </c>
      <c r="E173" s="226" t="s">
        <v>19</v>
      </c>
      <c r="F173" s="227" t="s">
        <v>521</v>
      </c>
      <c r="G173" s="225"/>
      <c r="H173" s="228">
        <v>74.24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147</v>
      </c>
      <c r="AU173" s="234" t="s">
        <v>82</v>
      </c>
      <c r="AV173" s="13" t="s">
        <v>82</v>
      </c>
      <c r="AW173" s="13" t="s">
        <v>33</v>
      </c>
      <c r="AX173" s="13" t="s">
        <v>71</v>
      </c>
      <c r="AY173" s="234" t="s">
        <v>134</v>
      </c>
    </row>
    <row r="174" spans="1:51" s="13" customFormat="1" ht="12">
      <c r="A174" s="13"/>
      <c r="B174" s="224"/>
      <c r="C174" s="225"/>
      <c r="D174" s="217" t="s">
        <v>147</v>
      </c>
      <c r="E174" s="226" t="s">
        <v>19</v>
      </c>
      <c r="F174" s="227" t="s">
        <v>522</v>
      </c>
      <c r="G174" s="225"/>
      <c r="H174" s="228">
        <v>67.145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147</v>
      </c>
      <c r="AU174" s="234" t="s">
        <v>82</v>
      </c>
      <c r="AV174" s="13" t="s">
        <v>82</v>
      </c>
      <c r="AW174" s="13" t="s">
        <v>33</v>
      </c>
      <c r="AX174" s="13" t="s">
        <v>71</v>
      </c>
      <c r="AY174" s="234" t="s">
        <v>134</v>
      </c>
    </row>
    <row r="175" spans="1:51" s="13" customFormat="1" ht="12">
      <c r="A175" s="13"/>
      <c r="B175" s="224"/>
      <c r="C175" s="225"/>
      <c r="D175" s="217" t="s">
        <v>147</v>
      </c>
      <c r="E175" s="226" t="s">
        <v>19</v>
      </c>
      <c r="F175" s="227" t="s">
        <v>523</v>
      </c>
      <c r="G175" s="225"/>
      <c r="H175" s="228">
        <v>16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147</v>
      </c>
      <c r="AU175" s="234" t="s">
        <v>82</v>
      </c>
      <c r="AV175" s="13" t="s">
        <v>82</v>
      </c>
      <c r="AW175" s="13" t="s">
        <v>33</v>
      </c>
      <c r="AX175" s="13" t="s">
        <v>71</v>
      </c>
      <c r="AY175" s="234" t="s">
        <v>134</v>
      </c>
    </row>
    <row r="176" spans="1:51" s="13" customFormat="1" ht="12">
      <c r="A176" s="13"/>
      <c r="B176" s="224"/>
      <c r="C176" s="225"/>
      <c r="D176" s="217" t="s">
        <v>147</v>
      </c>
      <c r="E176" s="226" t="s">
        <v>19</v>
      </c>
      <c r="F176" s="227" t="s">
        <v>524</v>
      </c>
      <c r="G176" s="225"/>
      <c r="H176" s="228">
        <v>15.3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147</v>
      </c>
      <c r="AU176" s="234" t="s">
        <v>82</v>
      </c>
      <c r="AV176" s="13" t="s">
        <v>82</v>
      </c>
      <c r="AW176" s="13" t="s">
        <v>33</v>
      </c>
      <c r="AX176" s="13" t="s">
        <v>71</v>
      </c>
      <c r="AY176" s="234" t="s">
        <v>134</v>
      </c>
    </row>
    <row r="177" spans="1:65" s="2" customFormat="1" ht="16.5" customHeight="1">
      <c r="A177" s="38"/>
      <c r="B177" s="39"/>
      <c r="C177" s="204" t="s">
        <v>258</v>
      </c>
      <c r="D177" s="204" t="s">
        <v>136</v>
      </c>
      <c r="E177" s="205" t="s">
        <v>525</v>
      </c>
      <c r="F177" s="206" t="s">
        <v>526</v>
      </c>
      <c r="G177" s="207" t="s">
        <v>158</v>
      </c>
      <c r="H177" s="208">
        <v>1285.381</v>
      </c>
      <c r="I177" s="209"/>
      <c r="J177" s="210">
        <f>ROUND(I177*H177,2)</f>
        <v>0</v>
      </c>
      <c r="K177" s="206" t="s">
        <v>140</v>
      </c>
      <c r="L177" s="44"/>
      <c r="M177" s="211" t="s">
        <v>19</v>
      </c>
      <c r="N177" s="212" t="s">
        <v>42</v>
      </c>
      <c r="O177" s="84"/>
      <c r="P177" s="213">
        <f>O177*H177</f>
        <v>0</v>
      </c>
      <c r="Q177" s="213">
        <v>0.00086</v>
      </c>
      <c r="R177" s="213">
        <f>Q177*H177</f>
        <v>1.1054276600000001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141</v>
      </c>
      <c r="AT177" s="215" t="s">
        <v>136</v>
      </c>
      <c r="AU177" s="215" t="s">
        <v>82</v>
      </c>
      <c r="AY177" s="17" t="s">
        <v>134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79</v>
      </c>
      <c r="BK177" s="216">
        <f>ROUND(I177*H177,2)</f>
        <v>0</v>
      </c>
      <c r="BL177" s="17" t="s">
        <v>141</v>
      </c>
      <c r="BM177" s="215" t="s">
        <v>527</v>
      </c>
    </row>
    <row r="178" spans="1:47" s="2" customFormat="1" ht="12">
      <c r="A178" s="38"/>
      <c r="B178" s="39"/>
      <c r="C178" s="40"/>
      <c r="D178" s="217" t="s">
        <v>143</v>
      </c>
      <c r="E178" s="40"/>
      <c r="F178" s="218" t="s">
        <v>528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143</v>
      </c>
      <c r="AU178" s="17" t="s">
        <v>82</v>
      </c>
    </row>
    <row r="179" spans="1:47" s="2" customFormat="1" ht="12">
      <c r="A179" s="38"/>
      <c r="B179" s="39"/>
      <c r="C179" s="40"/>
      <c r="D179" s="222" t="s">
        <v>145</v>
      </c>
      <c r="E179" s="40"/>
      <c r="F179" s="223" t="s">
        <v>529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145</v>
      </c>
      <c r="AU179" s="17" t="s">
        <v>82</v>
      </c>
    </row>
    <row r="180" spans="1:65" s="2" customFormat="1" ht="16.5" customHeight="1">
      <c r="A180" s="38"/>
      <c r="B180" s="39"/>
      <c r="C180" s="204" t="s">
        <v>266</v>
      </c>
      <c r="D180" s="204" t="s">
        <v>136</v>
      </c>
      <c r="E180" s="205" t="s">
        <v>530</v>
      </c>
      <c r="F180" s="206" t="s">
        <v>531</v>
      </c>
      <c r="G180" s="207" t="s">
        <v>380</v>
      </c>
      <c r="H180" s="208">
        <v>0.042</v>
      </c>
      <c r="I180" s="209"/>
      <c r="J180" s="210">
        <f>ROUND(I180*H180,2)</f>
        <v>0</v>
      </c>
      <c r="K180" s="206" t="s">
        <v>140</v>
      </c>
      <c r="L180" s="44"/>
      <c r="M180" s="211" t="s">
        <v>19</v>
      </c>
      <c r="N180" s="212" t="s">
        <v>42</v>
      </c>
      <c r="O180" s="84"/>
      <c r="P180" s="213">
        <f>O180*H180</f>
        <v>0</v>
      </c>
      <c r="Q180" s="213">
        <v>1.09528</v>
      </c>
      <c r="R180" s="213">
        <f>Q180*H180</f>
        <v>0.04600176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141</v>
      </c>
      <c r="AT180" s="215" t="s">
        <v>136</v>
      </c>
      <c r="AU180" s="215" t="s">
        <v>82</v>
      </c>
      <c r="AY180" s="17" t="s">
        <v>134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79</v>
      </c>
      <c r="BK180" s="216">
        <f>ROUND(I180*H180,2)</f>
        <v>0</v>
      </c>
      <c r="BL180" s="17" t="s">
        <v>141</v>
      </c>
      <c r="BM180" s="215" t="s">
        <v>532</v>
      </c>
    </row>
    <row r="181" spans="1:47" s="2" customFormat="1" ht="12">
      <c r="A181" s="38"/>
      <c r="B181" s="39"/>
      <c r="C181" s="40"/>
      <c r="D181" s="217" t="s">
        <v>143</v>
      </c>
      <c r="E181" s="40"/>
      <c r="F181" s="218" t="s">
        <v>533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143</v>
      </c>
      <c r="AU181" s="17" t="s">
        <v>82</v>
      </c>
    </row>
    <row r="182" spans="1:47" s="2" customFormat="1" ht="12">
      <c r="A182" s="38"/>
      <c r="B182" s="39"/>
      <c r="C182" s="40"/>
      <c r="D182" s="222" t="s">
        <v>145</v>
      </c>
      <c r="E182" s="40"/>
      <c r="F182" s="223" t="s">
        <v>534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145</v>
      </c>
      <c r="AU182" s="17" t="s">
        <v>82</v>
      </c>
    </row>
    <row r="183" spans="1:51" s="13" customFormat="1" ht="12">
      <c r="A183" s="13"/>
      <c r="B183" s="224"/>
      <c r="C183" s="225"/>
      <c r="D183" s="217" t="s">
        <v>147</v>
      </c>
      <c r="E183" s="226" t="s">
        <v>19</v>
      </c>
      <c r="F183" s="227" t="s">
        <v>535</v>
      </c>
      <c r="G183" s="225"/>
      <c r="H183" s="228">
        <v>0.042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147</v>
      </c>
      <c r="AU183" s="234" t="s">
        <v>82</v>
      </c>
      <c r="AV183" s="13" t="s">
        <v>82</v>
      </c>
      <c r="AW183" s="13" t="s">
        <v>33</v>
      </c>
      <c r="AX183" s="13" t="s">
        <v>79</v>
      </c>
      <c r="AY183" s="234" t="s">
        <v>134</v>
      </c>
    </row>
    <row r="184" spans="1:65" s="2" customFormat="1" ht="16.5" customHeight="1">
      <c r="A184" s="38"/>
      <c r="B184" s="39"/>
      <c r="C184" s="204" t="s">
        <v>273</v>
      </c>
      <c r="D184" s="204" t="s">
        <v>136</v>
      </c>
      <c r="E184" s="205" t="s">
        <v>536</v>
      </c>
      <c r="F184" s="206" t="s">
        <v>537</v>
      </c>
      <c r="G184" s="207" t="s">
        <v>380</v>
      </c>
      <c r="H184" s="208">
        <v>69.621</v>
      </c>
      <c r="I184" s="209"/>
      <c r="J184" s="210">
        <f>ROUND(I184*H184,2)</f>
        <v>0</v>
      </c>
      <c r="K184" s="206" t="s">
        <v>140</v>
      </c>
      <c r="L184" s="44"/>
      <c r="M184" s="211" t="s">
        <v>19</v>
      </c>
      <c r="N184" s="212" t="s">
        <v>42</v>
      </c>
      <c r="O184" s="84"/>
      <c r="P184" s="213">
        <f>O184*H184</f>
        <v>0</v>
      </c>
      <c r="Q184" s="213">
        <v>1.0556</v>
      </c>
      <c r="R184" s="213">
        <f>Q184*H184</f>
        <v>73.4919276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141</v>
      </c>
      <c r="AT184" s="215" t="s">
        <v>136</v>
      </c>
      <c r="AU184" s="215" t="s">
        <v>82</v>
      </c>
      <c r="AY184" s="17" t="s">
        <v>134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79</v>
      </c>
      <c r="BK184" s="216">
        <f>ROUND(I184*H184,2)</f>
        <v>0</v>
      </c>
      <c r="BL184" s="17" t="s">
        <v>141</v>
      </c>
      <c r="BM184" s="215" t="s">
        <v>538</v>
      </c>
    </row>
    <row r="185" spans="1:47" s="2" customFormat="1" ht="12">
      <c r="A185" s="38"/>
      <c r="B185" s="39"/>
      <c r="C185" s="40"/>
      <c r="D185" s="217" t="s">
        <v>143</v>
      </c>
      <c r="E185" s="40"/>
      <c r="F185" s="218" t="s">
        <v>539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143</v>
      </c>
      <c r="AU185" s="17" t="s">
        <v>82</v>
      </c>
    </row>
    <row r="186" spans="1:47" s="2" customFormat="1" ht="12">
      <c r="A186" s="38"/>
      <c r="B186" s="39"/>
      <c r="C186" s="40"/>
      <c r="D186" s="222" t="s">
        <v>145</v>
      </c>
      <c r="E186" s="40"/>
      <c r="F186" s="223" t="s">
        <v>540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145</v>
      </c>
      <c r="AU186" s="17" t="s">
        <v>82</v>
      </c>
    </row>
    <row r="187" spans="1:51" s="13" customFormat="1" ht="12">
      <c r="A187" s="13"/>
      <c r="B187" s="224"/>
      <c r="C187" s="225"/>
      <c r="D187" s="217" t="s">
        <v>147</v>
      </c>
      <c r="E187" s="226" t="s">
        <v>19</v>
      </c>
      <c r="F187" s="227" t="s">
        <v>541</v>
      </c>
      <c r="G187" s="225"/>
      <c r="H187" s="228">
        <v>40.735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147</v>
      </c>
      <c r="AU187" s="234" t="s">
        <v>82</v>
      </c>
      <c r="AV187" s="13" t="s">
        <v>82</v>
      </c>
      <c r="AW187" s="13" t="s">
        <v>33</v>
      </c>
      <c r="AX187" s="13" t="s">
        <v>71</v>
      </c>
      <c r="AY187" s="234" t="s">
        <v>134</v>
      </c>
    </row>
    <row r="188" spans="1:51" s="13" customFormat="1" ht="12">
      <c r="A188" s="13"/>
      <c r="B188" s="224"/>
      <c r="C188" s="225"/>
      <c r="D188" s="217" t="s">
        <v>147</v>
      </c>
      <c r="E188" s="226" t="s">
        <v>19</v>
      </c>
      <c r="F188" s="227" t="s">
        <v>542</v>
      </c>
      <c r="G188" s="225"/>
      <c r="H188" s="228">
        <v>25.782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147</v>
      </c>
      <c r="AU188" s="234" t="s">
        <v>82</v>
      </c>
      <c r="AV188" s="13" t="s">
        <v>82</v>
      </c>
      <c r="AW188" s="13" t="s">
        <v>33</v>
      </c>
      <c r="AX188" s="13" t="s">
        <v>71</v>
      </c>
      <c r="AY188" s="234" t="s">
        <v>134</v>
      </c>
    </row>
    <row r="189" spans="1:51" s="13" customFormat="1" ht="12">
      <c r="A189" s="13"/>
      <c r="B189" s="224"/>
      <c r="C189" s="225"/>
      <c r="D189" s="217" t="s">
        <v>147</v>
      </c>
      <c r="E189" s="226" t="s">
        <v>19</v>
      </c>
      <c r="F189" s="227" t="s">
        <v>543</v>
      </c>
      <c r="G189" s="225"/>
      <c r="H189" s="228">
        <v>3.104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147</v>
      </c>
      <c r="AU189" s="234" t="s">
        <v>82</v>
      </c>
      <c r="AV189" s="13" t="s">
        <v>82</v>
      </c>
      <c r="AW189" s="13" t="s">
        <v>33</v>
      </c>
      <c r="AX189" s="13" t="s">
        <v>71</v>
      </c>
      <c r="AY189" s="234" t="s">
        <v>134</v>
      </c>
    </row>
    <row r="190" spans="1:65" s="2" customFormat="1" ht="16.5" customHeight="1">
      <c r="A190" s="38"/>
      <c r="B190" s="39"/>
      <c r="C190" s="204" t="s">
        <v>278</v>
      </c>
      <c r="D190" s="204" t="s">
        <v>136</v>
      </c>
      <c r="E190" s="205" t="s">
        <v>544</v>
      </c>
      <c r="F190" s="206" t="s">
        <v>545</v>
      </c>
      <c r="G190" s="207" t="s">
        <v>380</v>
      </c>
      <c r="H190" s="208">
        <v>1.16</v>
      </c>
      <c r="I190" s="209"/>
      <c r="J190" s="210">
        <f>ROUND(I190*H190,2)</f>
        <v>0</v>
      </c>
      <c r="K190" s="206" t="s">
        <v>140</v>
      </c>
      <c r="L190" s="44"/>
      <c r="M190" s="211" t="s">
        <v>19</v>
      </c>
      <c r="N190" s="212" t="s">
        <v>42</v>
      </c>
      <c r="O190" s="84"/>
      <c r="P190" s="213">
        <f>O190*H190</f>
        <v>0</v>
      </c>
      <c r="Q190" s="213">
        <v>1.03955</v>
      </c>
      <c r="R190" s="213">
        <f>Q190*H190</f>
        <v>1.2058779999999998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141</v>
      </c>
      <c r="AT190" s="215" t="s">
        <v>136</v>
      </c>
      <c r="AU190" s="215" t="s">
        <v>82</v>
      </c>
      <c r="AY190" s="17" t="s">
        <v>134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79</v>
      </c>
      <c r="BK190" s="216">
        <f>ROUND(I190*H190,2)</f>
        <v>0</v>
      </c>
      <c r="BL190" s="17" t="s">
        <v>141</v>
      </c>
      <c r="BM190" s="215" t="s">
        <v>546</v>
      </c>
    </row>
    <row r="191" spans="1:47" s="2" customFormat="1" ht="12">
      <c r="A191" s="38"/>
      <c r="B191" s="39"/>
      <c r="C191" s="40"/>
      <c r="D191" s="217" t="s">
        <v>143</v>
      </c>
      <c r="E191" s="40"/>
      <c r="F191" s="218" t="s">
        <v>547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143</v>
      </c>
      <c r="AU191" s="17" t="s">
        <v>82</v>
      </c>
    </row>
    <row r="192" spans="1:47" s="2" customFormat="1" ht="12">
      <c r="A192" s="38"/>
      <c r="B192" s="39"/>
      <c r="C192" s="40"/>
      <c r="D192" s="222" t="s">
        <v>145</v>
      </c>
      <c r="E192" s="40"/>
      <c r="F192" s="223" t="s">
        <v>548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145</v>
      </c>
      <c r="AU192" s="17" t="s">
        <v>82</v>
      </c>
    </row>
    <row r="193" spans="1:51" s="13" customFormat="1" ht="12">
      <c r="A193" s="13"/>
      <c r="B193" s="224"/>
      <c r="C193" s="225"/>
      <c r="D193" s="217" t="s">
        <v>147</v>
      </c>
      <c r="E193" s="226" t="s">
        <v>19</v>
      </c>
      <c r="F193" s="227" t="s">
        <v>549</v>
      </c>
      <c r="G193" s="225"/>
      <c r="H193" s="228">
        <v>1.066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147</v>
      </c>
      <c r="AU193" s="234" t="s">
        <v>82</v>
      </c>
      <c r="AV193" s="13" t="s">
        <v>82</v>
      </c>
      <c r="AW193" s="13" t="s">
        <v>33</v>
      </c>
      <c r="AX193" s="13" t="s">
        <v>71</v>
      </c>
      <c r="AY193" s="234" t="s">
        <v>134</v>
      </c>
    </row>
    <row r="194" spans="1:51" s="13" customFormat="1" ht="12">
      <c r="A194" s="13"/>
      <c r="B194" s="224"/>
      <c r="C194" s="225"/>
      <c r="D194" s="217" t="s">
        <v>147</v>
      </c>
      <c r="E194" s="226" t="s">
        <v>19</v>
      </c>
      <c r="F194" s="227" t="s">
        <v>550</v>
      </c>
      <c r="G194" s="225"/>
      <c r="H194" s="228">
        <v>0.094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147</v>
      </c>
      <c r="AU194" s="234" t="s">
        <v>82</v>
      </c>
      <c r="AV194" s="13" t="s">
        <v>82</v>
      </c>
      <c r="AW194" s="13" t="s">
        <v>33</v>
      </c>
      <c r="AX194" s="13" t="s">
        <v>71</v>
      </c>
      <c r="AY194" s="234" t="s">
        <v>134</v>
      </c>
    </row>
    <row r="195" spans="1:65" s="2" customFormat="1" ht="16.5" customHeight="1">
      <c r="A195" s="38"/>
      <c r="B195" s="39"/>
      <c r="C195" s="204" t="s">
        <v>7</v>
      </c>
      <c r="D195" s="204" t="s">
        <v>136</v>
      </c>
      <c r="E195" s="205" t="s">
        <v>551</v>
      </c>
      <c r="F195" s="206" t="s">
        <v>552</v>
      </c>
      <c r="G195" s="207" t="s">
        <v>335</v>
      </c>
      <c r="H195" s="208">
        <v>1</v>
      </c>
      <c r="I195" s="209"/>
      <c r="J195" s="210">
        <f>ROUND(I195*H195,2)</f>
        <v>0</v>
      </c>
      <c r="K195" s="206" t="s">
        <v>140</v>
      </c>
      <c r="L195" s="44"/>
      <c r="M195" s="211" t="s">
        <v>19</v>
      </c>
      <c r="N195" s="212" t="s">
        <v>42</v>
      </c>
      <c r="O195" s="84"/>
      <c r="P195" s="213">
        <f>O195*H195</f>
        <v>0</v>
      </c>
      <c r="Q195" s="213">
        <v>0.00702</v>
      </c>
      <c r="R195" s="213">
        <f>Q195*H195</f>
        <v>0.00702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141</v>
      </c>
      <c r="AT195" s="215" t="s">
        <v>136</v>
      </c>
      <c r="AU195" s="215" t="s">
        <v>82</v>
      </c>
      <c r="AY195" s="17" t="s">
        <v>134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79</v>
      </c>
      <c r="BK195" s="216">
        <f>ROUND(I195*H195,2)</f>
        <v>0</v>
      </c>
      <c r="BL195" s="17" t="s">
        <v>141</v>
      </c>
      <c r="BM195" s="215" t="s">
        <v>553</v>
      </c>
    </row>
    <row r="196" spans="1:47" s="2" customFormat="1" ht="12">
      <c r="A196" s="38"/>
      <c r="B196" s="39"/>
      <c r="C196" s="40"/>
      <c r="D196" s="217" t="s">
        <v>143</v>
      </c>
      <c r="E196" s="40"/>
      <c r="F196" s="218" t="s">
        <v>554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143</v>
      </c>
      <c r="AU196" s="17" t="s">
        <v>82</v>
      </c>
    </row>
    <row r="197" spans="1:47" s="2" customFormat="1" ht="12">
      <c r="A197" s="38"/>
      <c r="B197" s="39"/>
      <c r="C197" s="40"/>
      <c r="D197" s="222" t="s">
        <v>145</v>
      </c>
      <c r="E197" s="40"/>
      <c r="F197" s="223" t="s">
        <v>555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145</v>
      </c>
      <c r="AU197" s="17" t="s">
        <v>82</v>
      </c>
    </row>
    <row r="198" spans="1:47" s="2" customFormat="1" ht="12">
      <c r="A198" s="38"/>
      <c r="B198" s="39"/>
      <c r="C198" s="40"/>
      <c r="D198" s="217" t="s">
        <v>200</v>
      </c>
      <c r="E198" s="40"/>
      <c r="F198" s="235" t="s">
        <v>556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200</v>
      </c>
      <c r="AU198" s="17" t="s">
        <v>82</v>
      </c>
    </row>
    <row r="199" spans="1:51" s="13" customFormat="1" ht="12">
      <c r="A199" s="13"/>
      <c r="B199" s="224"/>
      <c r="C199" s="225"/>
      <c r="D199" s="217" t="s">
        <v>147</v>
      </c>
      <c r="E199" s="226" t="s">
        <v>19</v>
      </c>
      <c r="F199" s="227" t="s">
        <v>557</v>
      </c>
      <c r="G199" s="225"/>
      <c r="H199" s="228">
        <v>1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147</v>
      </c>
      <c r="AU199" s="234" t="s">
        <v>82</v>
      </c>
      <c r="AV199" s="13" t="s">
        <v>82</v>
      </c>
      <c r="AW199" s="13" t="s">
        <v>33</v>
      </c>
      <c r="AX199" s="13" t="s">
        <v>79</v>
      </c>
      <c r="AY199" s="234" t="s">
        <v>134</v>
      </c>
    </row>
    <row r="200" spans="1:65" s="2" customFormat="1" ht="24.15" customHeight="1">
      <c r="A200" s="38"/>
      <c r="B200" s="39"/>
      <c r="C200" s="236" t="s">
        <v>289</v>
      </c>
      <c r="D200" s="236" t="s">
        <v>221</v>
      </c>
      <c r="E200" s="237" t="s">
        <v>558</v>
      </c>
      <c r="F200" s="238" t="s">
        <v>559</v>
      </c>
      <c r="G200" s="239" t="s">
        <v>335</v>
      </c>
      <c r="H200" s="240">
        <v>1</v>
      </c>
      <c r="I200" s="241"/>
      <c r="J200" s="242">
        <f>ROUND(I200*H200,2)</f>
        <v>0</v>
      </c>
      <c r="K200" s="238" t="s">
        <v>19</v>
      </c>
      <c r="L200" s="243"/>
      <c r="M200" s="244" t="s">
        <v>19</v>
      </c>
      <c r="N200" s="245" t="s">
        <v>42</v>
      </c>
      <c r="O200" s="84"/>
      <c r="P200" s="213">
        <f>O200*H200</f>
        <v>0</v>
      </c>
      <c r="Q200" s="213">
        <v>0.1017</v>
      </c>
      <c r="R200" s="213">
        <f>Q200*H200</f>
        <v>0.1017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194</v>
      </c>
      <c r="AT200" s="215" t="s">
        <v>221</v>
      </c>
      <c r="AU200" s="215" t="s">
        <v>82</v>
      </c>
      <c r="AY200" s="17" t="s">
        <v>134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79</v>
      </c>
      <c r="BK200" s="216">
        <f>ROUND(I200*H200,2)</f>
        <v>0</v>
      </c>
      <c r="BL200" s="17" t="s">
        <v>141</v>
      </c>
      <c r="BM200" s="215" t="s">
        <v>560</v>
      </c>
    </row>
    <row r="201" spans="1:47" s="2" customFormat="1" ht="12">
      <c r="A201" s="38"/>
      <c r="B201" s="39"/>
      <c r="C201" s="40"/>
      <c r="D201" s="217" t="s">
        <v>143</v>
      </c>
      <c r="E201" s="40"/>
      <c r="F201" s="218" t="s">
        <v>559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143</v>
      </c>
      <c r="AU201" s="17" t="s">
        <v>82</v>
      </c>
    </row>
    <row r="202" spans="1:47" s="2" customFormat="1" ht="12">
      <c r="A202" s="38"/>
      <c r="B202" s="39"/>
      <c r="C202" s="40"/>
      <c r="D202" s="217" t="s">
        <v>200</v>
      </c>
      <c r="E202" s="40"/>
      <c r="F202" s="235" t="s">
        <v>561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200</v>
      </c>
      <c r="AU202" s="17" t="s">
        <v>82</v>
      </c>
    </row>
    <row r="203" spans="1:63" s="12" customFormat="1" ht="22.8" customHeight="1">
      <c r="A203" s="12"/>
      <c r="B203" s="188"/>
      <c r="C203" s="189"/>
      <c r="D203" s="190" t="s">
        <v>70</v>
      </c>
      <c r="E203" s="202" t="s">
        <v>141</v>
      </c>
      <c r="F203" s="202" t="s">
        <v>562</v>
      </c>
      <c r="G203" s="189"/>
      <c r="H203" s="189"/>
      <c r="I203" s="192"/>
      <c r="J203" s="203">
        <f>BK203</f>
        <v>0</v>
      </c>
      <c r="K203" s="189"/>
      <c r="L203" s="194"/>
      <c r="M203" s="195"/>
      <c r="N203" s="196"/>
      <c r="O203" s="196"/>
      <c r="P203" s="197">
        <f>SUM(P204:P216)</f>
        <v>0</v>
      </c>
      <c r="Q203" s="196"/>
      <c r="R203" s="197">
        <f>SUM(R204:R216)</f>
        <v>389.9997504</v>
      </c>
      <c r="S203" s="196"/>
      <c r="T203" s="198">
        <f>SUM(T204:T216)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9" t="s">
        <v>79</v>
      </c>
      <c r="AT203" s="200" t="s">
        <v>70</v>
      </c>
      <c r="AU203" s="200" t="s">
        <v>79</v>
      </c>
      <c r="AY203" s="199" t="s">
        <v>134</v>
      </c>
      <c r="BK203" s="201">
        <f>SUM(BK204:BK216)</f>
        <v>0</v>
      </c>
    </row>
    <row r="204" spans="1:65" s="2" customFormat="1" ht="16.5" customHeight="1">
      <c r="A204" s="38"/>
      <c r="B204" s="39"/>
      <c r="C204" s="204" t="s">
        <v>295</v>
      </c>
      <c r="D204" s="204" t="s">
        <v>136</v>
      </c>
      <c r="E204" s="205" t="s">
        <v>563</v>
      </c>
      <c r="F204" s="206" t="s">
        <v>564</v>
      </c>
      <c r="G204" s="207" t="s">
        <v>165</v>
      </c>
      <c r="H204" s="208">
        <v>40.98</v>
      </c>
      <c r="I204" s="209"/>
      <c r="J204" s="210">
        <f>ROUND(I204*H204,2)</f>
        <v>0</v>
      </c>
      <c r="K204" s="206" t="s">
        <v>140</v>
      </c>
      <c r="L204" s="44"/>
      <c r="M204" s="211" t="s">
        <v>19</v>
      </c>
      <c r="N204" s="212" t="s">
        <v>42</v>
      </c>
      <c r="O204" s="84"/>
      <c r="P204" s="213">
        <f>O204*H204</f>
        <v>0</v>
      </c>
      <c r="Q204" s="213">
        <v>2.13408</v>
      </c>
      <c r="R204" s="213">
        <f>Q204*H204</f>
        <v>87.4545984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141</v>
      </c>
      <c r="AT204" s="215" t="s">
        <v>136</v>
      </c>
      <c r="AU204" s="215" t="s">
        <v>82</v>
      </c>
      <c r="AY204" s="17" t="s">
        <v>134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79</v>
      </c>
      <c r="BK204" s="216">
        <f>ROUND(I204*H204,2)</f>
        <v>0</v>
      </c>
      <c r="BL204" s="17" t="s">
        <v>141</v>
      </c>
      <c r="BM204" s="215" t="s">
        <v>565</v>
      </c>
    </row>
    <row r="205" spans="1:47" s="2" customFormat="1" ht="12">
      <c r="A205" s="38"/>
      <c r="B205" s="39"/>
      <c r="C205" s="40"/>
      <c r="D205" s="217" t="s">
        <v>143</v>
      </c>
      <c r="E205" s="40"/>
      <c r="F205" s="218" t="s">
        <v>566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82</v>
      </c>
    </row>
    <row r="206" spans="1:47" s="2" customFormat="1" ht="12">
      <c r="A206" s="38"/>
      <c r="B206" s="39"/>
      <c r="C206" s="40"/>
      <c r="D206" s="222" t="s">
        <v>145</v>
      </c>
      <c r="E206" s="40"/>
      <c r="F206" s="223" t="s">
        <v>567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145</v>
      </c>
      <c r="AU206" s="17" t="s">
        <v>82</v>
      </c>
    </row>
    <row r="207" spans="1:51" s="13" customFormat="1" ht="12">
      <c r="A207" s="13"/>
      <c r="B207" s="224"/>
      <c r="C207" s="225"/>
      <c r="D207" s="217" t="s">
        <v>147</v>
      </c>
      <c r="E207" s="226" t="s">
        <v>19</v>
      </c>
      <c r="F207" s="227" t="s">
        <v>568</v>
      </c>
      <c r="G207" s="225"/>
      <c r="H207" s="228">
        <v>40.98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147</v>
      </c>
      <c r="AU207" s="234" t="s">
        <v>82</v>
      </c>
      <c r="AV207" s="13" t="s">
        <v>82</v>
      </c>
      <c r="AW207" s="13" t="s">
        <v>33</v>
      </c>
      <c r="AX207" s="13" t="s">
        <v>79</v>
      </c>
      <c r="AY207" s="234" t="s">
        <v>134</v>
      </c>
    </row>
    <row r="208" spans="1:65" s="2" customFormat="1" ht="16.5" customHeight="1">
      <c r="A208" s="38"/>
      <c r="B208" s="39"/>
      <c r="C208" s="204" t="s">
        <v>302</v>
      </c>
      <c r="D208" s="204" t="s">
        <v>136</v>
      </c>
      <c r="E208" s="205" t="s">
        <v>569</v>
      </c>
      <c r="F208" s="206" t="s">
        <v>570</v>
      </c>
      <c r="G208" s="207" t="s">
        <v>158</v>
      </c>
      <c r="H208" s="208">
        <v>30.8</v>
      </c>
      <c r="I208" s="209"/>
      <c r="J208" s="210">
        <f>ROUND(I208*H208,2)</f>
        <v>0</v>
      </c>
      <c r="K208" s="206" t="s">
        <v>140</v>
      </c>
      <c r="L208" s="44"/>
      <c r="M208" s="211" t="s">
        <v>19</v>
      </c>
      <c r="N208" s="212" t="s">
        <v>42</v>
      </c>
      <c r="O208" s="8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141</v>
      </c>
      <c r="AT208" s="215" t="s">
        <v>136</v>
      </c>
      <c r="AU208" s="215" t="s">
        <v>82</v>
      </c>
      <c r="AY208" s="17" t="s">
        <v>134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79</v>
      </c>
      <c r="BK208" s="216">
        <f>ROUND(I208*H208,2)</f>
        <v>0</v>
      </c>
      <c r="BL208" s="17" t="s">
        <v>141</v>
      </c>
      <c r="BM208" s="215" t="s">
        <v>571</v>
      </c>
    </row>
    <row r="209" spans="1:47" s="2" customFormat="1" ht="12">
      <c r="A209" s="38"/>
      <c r="B209" s="39"/>
      <c r="C209" s="40"/>
      <c r="D209" s="217" t="s">
        <v>143</v>
      </c>
      <c r="E209" s="40"/>
      <c r="F209" s="218" t="s">
        <v>572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143</v>
      </c>
      <c r="AU209" s="17" t="s">
        <v>82</v>
      </c>
    </row>
    <row r="210" spans="1:47" s="2" customFormat="1" ht="12">
      <c r="A210" s="38"/>
      <c r="B210" s="39"/>
      <c r="C210" s="40"/>
      <c r="D210" s="222" t="s">
        <v>145</v>
      </c>
      <c r="E210" s="40"/>
      <c r="F210" s="223" t="s">
        <v>573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145</v>
      </c>
      <c r="AU210" s="17" t="s">
        <v>82</v>
      </c>
    </row>
    <row r="211" spans="1:51" s="13" customFormat="1" ht="12">
      <c r="A211" s="13"/>
      <c r="B211" s="224"/>
      <c r="C211" s="225"/>
      <c r="D211" s="217" t="s">
        <v>147</v>
      </c>
      <c r="E211" s="226" t="s">
        <v>19</v>
      </c>
      <c r="F211" s="227" t="s">
        <v>574</v>
      </c>
      <c r="G211" s="225"/>
      <c r="H211" s="228">
        <v>30.8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147</v>
      </c>
      <c r="AU211" s="234" t="s">
        <v>82</v>
      </c>
      <c r="AV211" s="13" t="s">
        <v>82</v>
      </c>
      <c r="AW211" s="13" t="s">
        <v>33</v>
      </c>
      <c r="AX211" s="13" t="s">
        <v>79</v>
      </c>
      <c r="AY211" s="234" t="s">
        <v>134</v>
      </c>
    </row>
    <row r="212" spans="1:65" s="2" customFormat="1" ht="16.5" customHeight="1">
      <c r="A212" s="38"/>
      <c r="B212" s="39"/>
      <c r="C212" s="204" t="s">
        <v>309</v>
      </c>
      <c r="D212" s="204" t="s">
        <v>136</v>
      </c>
      <c r="E212" s="205" t="s">
        <v>575</v>
      </c>
      <c r="F212" s="206" t="s">
        <v>576</v>
      </c>
      <c r="G212" s="207" t="s">
        <v>165</v>
      </c>
      <c r="H212" s="208">
        <v>151.515</v>
      </c>
      <c r="I212" s="209"/>
      <c r="J212" s="210">
        <f>ROUND(I212*H212,2)</f>
        <v>0</v>
      </c>
      <c r="K212" s="206" t="s">
        <v>140</v>
      </c>
      <c r="L212" s="44"/>
      <c r="M212" s="211" t="s">
        <v>19</v>
      </c>
      <c r="N212" s="212" t="s">
        <v>42</v>
      </c>
      <c r="O212" s="84"/>
      <c r="P212" s="213">
        <f>O212*H212</f>
        <v>0</v>
      </c>
      <c r="Q212" s="213">
        <v>1.9968</v>
      </c>
      <c r="R212" s="213">
        <f>Q212*H212</f>
        <v>302.545152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141</v>
      </c>
      <c r="AT212" s="215" t="s">
        <v>136</v>
      </c>
      <c r="AU212" s="215" t="s">
        <v>82</v>
      </c>
      <c r="AY212" s="17" t="s">
        <v>134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79</v>
      </c>
      <c r="BK212" s="216">
        <f>ROUND(I212*H212,2)</f>
        <v>0</v>
      </c>
      <c r="BL212" s="17" t="s">
        <v>141</v>
      </c>
      <c r="BM212" s="215" t="s">
        <v>577</v>
      </c>
    </row>
    <row r="213" spans="1:47" s="2" customFormat="1" ht="12">
      <c r="A213" s="38"/>
      <c r="B213" s="39"/>
      <c r="C213" s="40"/>
      <c r="D213" s="217" t="s">
        <v>143</v>
      </c>
      <c r="E213" s="40"/>
      <c r="F213" s="218" t="s">
        <v>578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143</v>
      </c>
      <c r="AU213" s="17" t="s">
        <v>82</v>
      </c>
    </row>
    <row r="214" spans="1:47" s="2" customFormat="1" ht="12">
      <c r="A214" s="38"/>
      <c r="B214" s="39"/>
      <c r="C214" s="40"/>
      <c r="D214" s="222" t="s">
        <v>145</v>
      </c>
      <c r="E214" s="40"/>
      <c r="F214" s="223" t="s">
        <v>579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145</v>
      </c>
      <c r="AU214" s="17" t="s">
        <v>82</v>
      </c>
    </row>
    <row r="215" spans="1:51" s="13" customFormat="1" ht="12">
      <c r="A215" s="13"/>
      <c r="B215" s="224"/>
      <c r="C215" s="225"/>
      <c r="D215" s="217" t="s">
        <v>147</v>
      </c>
      <c r="E215" s="226" t="s">
        <v>19</v>
      </c>
      <c r="F215" s="227" t="s">
        <v>580</v>
      </c>
      <c r="G215" s="225"/>
      <c r="H215" s="228">
        <v>29.695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147</v>
      </c>
      <c r="AU215" s="234" t="s">
        <v>82</v>
      </c>
      <c r="AV215" s="13" t="s">
        <v>82</v>
      </c>
      <c r="AW215" s="13" t="s">
        <v>33</v>
      </c>
      <c r="AX215" s="13" t="s">
        <v>71</v>
      </c>
      <c r="AY215" s="234" t="s">
        <v>134</v>
      </c>
    </row>
    <row r="216" spans="1:51" s="13" customFormat="1" ht="12">
      <c r="A216" s="13"/>
      <c r="B216" s="224"/>
      <c r="C216" s="225"/>
      <c r="D216" s="217" t="s">
        <v>147</v>
      </c>
      <c r="E216" s="226" t="s">
        <v>19</v>
      </c>
      <c r="F216" s="227" t="s">
        <v>581</v>
      </c>
      <c r="G216" s="225"/>
      <c r="H216" s="228">
        <v>121.82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147</v>
      </c>
      <c r="AU216" s="234" t="s">
        <v>82</v>
      </c>
      <c r="AV216" s="13" t="s">
        <v>82</v>
      </c>
      <c r="AW216" s="13" t="s">
        <v>33</v>
      </c>
      <c r="AX216" s="13" t="s">
        <v>71</v>
      </c>
      <c r="AY216" s="234" t="s">
        <v>134</v>
      </c>
    </row>
    <row r="217" spans="1:63" s="12" customFormat="1" ht="22.8" customHeight="1">
      <c r="A217" s="12"/>
      <c r="B217" s="188"/>
      <c r="C217" s="189"/>
      <c r="D217" s="190" t="s">
        <v>70</v>
      </c>
      <c r="E217" s="202" t="s">
        <v>204</v>
      </c>
      <c r="F217" s="202" t="s">
        <v>352</v>
      </c>
      <c r="G217" s="189"/>
      <c r="H217" s="189"/>
      <c r="I217" s="192"/>
      <c r="J217" s="203">
        <f>BK217</f>
        <v>0</v>
      </c>
      <c r="K217" s="189"/>
      <c r="L217" s="194"/>
      <c r="M217" s="195"/>
      <c r="N217" s="196"/>
      <c r="O217" s="196"/>
      <c r="P217" s="197">
        <f>SUM(P218:P237)</f>
        <v>0</v>
      </c>
      <c r="Q217" s="196"/>
      <c r="R217" s="197">
        <f>SUM(R218:R237)</f>
        <v>9.208148099999999</v>
      </c>
      <c r="S217" s="196"/>
      <c r="T217" s="198">
        <f>SUM(T218:T237)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9" t="s">
        <v>79</v>
      </c>
      <c r="AT217" s="200" t="s">
        <v>70</v>
      </c>
      <c r="AU217" s="200" t="s">
        <v>79</v>
      </c>
      <c r="AY217" s="199" t="s">
        <v>134</v>
      </c>
      <c r="BK217" s="201">
        <f>SUM(BK218:BK237)</f>
        <v>0</v>
      </c>
    </row>
    <row r="218" spans="1:65" s="2" customFormat="1" ht="16.5" customHeight="1">
      <c r="A218" s="38"/>
      <c r="B218" s="39"/>
      <c r="C218" s="204" t="s">
        <v>316</v>
      </c>
      <c r="D218" s="204" t="s">
        <v>136</v>
      </c>
      <c r="E218" s="205" t="s">
        <v>582</v>
      </c>
      <c r="F218" s="206" t="s">
        <v>583</v>
      </c>
      <c r="G218" s="207" t="s">
        <v>158</v>
      </c>
      <c r="H218" s="208">
        <v>56.664</v>
      </c>
      <c r="I218" s="209"/>
      <c r="J218" s="210">
        <f>ROUND(I218*H218,2)</f>
        <v>0</v>
      </c>
      <c r="K218" s="206" t="s">
        <v>140</v>
      </c>
      <c r="L218" s="44"/>
      <c r="M218" s="211" t="s">
        <v>19</v>
      </c>
      <c r="N218" s="212" t="s">
        <v>42</v>
      </c>
      <c r="O218" s="84"/>
      <c r="P218" s="213">
        <f>O218*H218</f>
        <v>0</v>
      </c>
      <c r="Q218" s="213">
        <v>0.0054</v>
      </c>
      <c r="R218" s="213">
        <f>Q218*H218</f>
        <v>0.3059856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141</v>
      </c>
      <c r="AT218" s="215" t="s">
        <v>136</v>
      </c>
      <c r="AU218" s="215" t="s">
        <v>82</v>
      </c>
      <c r="AY218" s="17" t="s">
        <v>134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79</v>
      </c>
      <c r="BK218" s="216">
        <f>ROUND(I218*H218,2)</f>
        <v>0</v>
      </c>
      <c r="BL218" s="17" t="s">
        <v>141</v>
      </c>
      <c r="BM218" s="215" t="s">
        <v>584</v>
      </c>
    </row>
    <row r="219" spans="1:47" s="2" customFormat="1" ht="12">
      <c r="A219" s="38"/>
      <c r="B219" s="39"/>
      <c r="C219" s="40"/>
      <c r="D219" s="217" t="s">
        <v>143</v>
      </c>
      <c r="E219" s="40"/>
      <c r="F219" s="218" t="s">
        <v>585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143</v>
      </c>
      <c r="AU219" s="17" t="s">
        <v>82</v>
      </c>
    </row>
    <row r="220" spans="1:47" s="2" customFormat="1" ht="12">
      <c r="A220" s="38"/>
      <c r="B220" s="39"/>
      <c r="C220" s="40"/>
      <c r="D220" s="222" t="s">
        <v>145</v>
      </c>
      <c r="E220" s="40"/>
      <c r="F220" s="223" t="s">
        <v>586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145</v>
      </c>
      <c r="AU220" s="17" t="s">
        <v>82</v>
      </c>
    </row>
    <row r="221" spans="1:51" s="13" customFormat="1" ht="12">
      <c r="A221" s="13"/>
      <c r="B221" s="224"/>
      <c r="C221" s="225"/>
      <c r="D221" s="217" t="s">
        <v>147</v>
      </c>
      <c r="E221" s="226" t="s">
        <v>19</v>
      </c>
      <c r="F221" s="227" t="s">
        <v>587</v>
      </c>
      <c r="G221" s="225"/>
      <c r="H221" s="228">
        <v>56.664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147</v>
      </c>
      <c r="AU221" s="234" t="s">
        <v>82</v>
      </c>
      <c r="AV221" s="13" t="s">
        <v>82</v>
      </c>
      <c r="AW221" s="13" t="s">
        <v>33</v>
      </c>
      <c r="AX221" s="13" t="s">
        <v>79</v>
      </c>
      <c r="AY221" s="234" t="s">
        <v>134</v>
      </c>
    </row>
    <row r="222" spans="1:65" s="2" customFormat="1" ht="16.5" customHeight="1">
      <c r="A222" s="38"/>
      <c r="B222" s="39"/>
      <c r="C222" s="204" t="s">
        <v>324</v>
      </c>
      <c r="D222" s="204" t="s">
        <v>136</v>
      </c>
      <c r="E222" s="205" t="s">
        <v>588</v>
      </c>
      <c r="F222" s="206" t="s">
        <v>589</v>
      </c>
      <c r="G222" s="207" t="s">
        <v>139</v>
      </c>
      <c r="H222" s="208">
        <v>19.5</v>
      </c>
      <c r="I222" s="209"/>
      <c r="J222" s="210">
        <f>ROUND(I222*H222,2)</f>
        <v>0</v>
      </c>
      <c r="K222" s="206" t="s">
        <v>140</v>
      </c>
      <c r="L222" s="44"/>
      <c r="M222" s="211" t="s">
        <v>19</v>
      </c>
      <c r="N222" s="212" t="s">
        <v>42</v>
      </c>
      <c r="O222" s="84"/>
      <c r="P222" s="213">
        <f>O222*H222</f>
        <v>0</v>
      </c>
      <c r="Q222" s="213">
        <v>0.00208</v>
      </c>
      <c r="R222" s="213">
        <f>Q222*H222</f>
        <v>0.04056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141</v>
      </c>
      <c r="AT222" s="215" t="s">
        <v>136</v>
      </c>
      <c r="AU222" s="215" t="s">
        <v>82</v>
      </c>
      <c r="AY222" s="17" t="s">
        <v>134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79</v>
      </c>
      <c r="BK222" s="216">
        <f>ROUND(I222*H222,2)</f>
        <v>0</v>
      </c>
      <c r="BL222" s="17" t="s">
        <v>141</v>
      </c>
      <c r="BM222" s="215" t="s">
        <v>590</v>
      </c>
    </row>
    <row r="223" spans="1:47" s="2" customFormat="1" ht="12">
      <c r="A223" s="38"/>
      <c r="B223" s="39"/>
      <c r="C223" s="40"/>
      <c r="D223" s="217" t="s">
        <v>143</v>
      </c>
      <c r="E223" s="40"/>
      <c r="F223" s="218" t="s">
        <v>591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143</v>
      </c>
      <c r="AU223" s="17" t="s">
        <v>82</v>
      </c>
    </row>
    <row r="224" spans="1:47" s="2" customFormat="1" ht="12">
      <c r="A224" s="38"/>
      <c r="B224" s="39"/>
      <c r="C224" s="40"/>
      <c r="D224" s="222" t="s">
        <v>145</v>
      </c>
      <c r="E224" s="40"/>
      <c r="F224" s="223" t="s">
        <v>592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145</v>
      </c>
      <c r="AU224" s="17" t="s">
        <v>82</v>
      </c>
    </row>
    <row r="225" spans="1:51" s="13" customFormat="1" ht="12">
      <c r="A225" s="13"/>
      <c r="B225" s="224"/>
      <c r="C225" s="225"/>
      <c r="D225" s="217" t="s">
        <v>147</v>
      </c>
      <c r="E225" s="226" t="s">
        <v>19</v>
      </c>
      <c r="F225" s="227" t="s">
        <v>593</v>
      </c>
      <c r="G225" s="225"/>
      <c r="H225" s="228">
        <v>19.5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147</v>
      </c>
      <c r="AU225" s="234" t="s">
        <v>82</v>
      </c>
      <c r="AV225" s="13" t="s">
        <v>82</v>
      </c>
      <c r="AW225" s="13" t="s">
        <v>33</v>
      </c>
      <c r="AX225" s="13" t="s">
        <v>79</v>
      </c>
      <c r="AY225" s="234" t="s">
        <v>134</v>
      </c>
    </row>
    <row r="226" spans="1:65" s="2" customFormat="1" ht="16.5" customHeight="1">
      <c r="A226" s="38"/>
      <c r="B226" s="39"/>
      <c r="C226" s="204" t="s">
        <v>332</v>
      </c>
      <c r="D226" s="204" t="s">
        <v>136</v>
      </c>
      <c r="E226" s="205" t="s">
        <v>594</v>
      </c>
      <c r="F226" s="206" t="s">
        <v>595</v>
      </c>
      <c r="G226" s="207" t="s">
        <v>356</v>
      </c>
      <c r="H226" s="208">
        <v>1</v>
      </c>
      <c r="I226" s="209"/>
      <c r="J226" s="210">
        <f>ROUND(I226*H226,2)</f>
        <v>0</v>
      </c>
      <c r="K226" s="206" t="s">
        <v>19</v>
      </c>
      <c r="L226" s="44"/>
      <c r="M226" s="211" t="s">
        <v>19</v>
      </c>
      <c r="N226" s="212" t="s">
        <v>42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141</v>
      </c>
      <c r="AT226" s="215" t="s">
        <v>136</v>
      </c>
      <c r="AU226" s="215" t="s">
        <v>82</v>
      </c>
      <c r="AY226" s="17" t="s">
        <v>134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79</v>
      </c>
      <c r="BK226" s="216">
        <f>ROUND(I226*H226,2)</f>
        <v>0</v>
      </c>
      <c r="BL226" s="17" t="s">
        <v>141</v>
      </c>
      <c r="BM226" s="215" t="s">
        <v>596</v>
      </c>
    </row>
    <row r="227" spans="1:47" s="2" customFormat="1" ht="12">
      <c r="A227" s="38"/>
      <c r="B227" s="39"/>
      <c r="C227" s="40"/>
      <c r="D227" s="217" t="s">
        <v>143</v>
      </c>
      <c r="E227" s="40"/>
      <c r="F227" s="218" t="s">
        <v>595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143</v>
      </c>
      <c r="AU227" s="17" t="s">
        <v>82</v>
      </c>
    </row>
    <row r="228" spans="1:51" s="13" customFormat="1" ht="12">
      <c r="A228" s="13"/>
      <c r="B228" s="224"/>
      <c r="C228" s="225"/>
      <c r="D228" s="217" t="s">
        <v>147</v>
      </c>
      <c r="E228" s="226" t="s">
        <v>19</v>
      </c>
      <c r="F228" s="227" t="s">
        <v>597</v>
      </c>
      <c r="G228" s="225"/>
      <c r="H228" s="228">
        <v>1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147</v>
      </c>
      <c r="AU228" s="234" t="s">
        <v>82</v>
      </c>
      <c r="AV228" s="13" t="s">
        <v>82</v>
      </c>
      <c r="AW228" s="13" t="s">
        <v>33</v>
      </c>
      <c r="AX228" s="13" t="s">
        <v>79</v>
      </c>
      <c r="AY228" s="234" t="s">
        <v>134</v>
      </c>
    </row>
    <row r="229" spans="1:65" s="2" customFormat="1" ht="16.5" customHeight="1">
      <c r="A229" s="38"/>
      <c r="B229" s="39"/>
      <c r="C229" s="204" t="s">
        <v>340</v>
      </c>
      <c r="D229" s="204" t="s">
        <v>136</v>
      </c>
      <c r="E229" s="205" t="s">
        <v>598</v>
      </c>
      <c r="F229" s="206" t="s">
        <v>599</v>
      </c>
      <c r="G229" s="207" t="s">
        <v>139</v>
      </c>
      <c r="H229" s="208">
        <v>8.05</v>
      </c>
      <c r="I229" s="209"/>
      <c r="J229" s="210">
        <f>ROUND(I229*H229,2)</f>
        <v>0</v>
      </c>
      <c r="K229" s="206" t="s">
        <v>140</v>
      </c>
      <c r="L229" s="44"/>
      <c r="M229" s="211" t="s">
        <v>19</v>
      </c>
      <c r="N229" s="212" t="s">
        <v>42</v>
      </c>
      <c r="O229" s="84"/>
      <c r="P229" s="213">
        <f>O229*H229</f>
        <v>0</v>
      </c>
      <c r="Q229" s="213">
        <v>0.06925</v>
      </c>
      <c r="R229" s="213">
        <f>Q229*H229</f>
        <v>0.5574625000000001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141</v>
      </c>
      <c r="AT229" s="215" t="s">
        <v>136</v>
      </c>
      <c r="AU229" s="215" t="s">
        <v>82</v>
      </c>
      <c r="AY229" s="17" t="s">
        <v>134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79</v>
      </c>
      <c r="BK229" s="216">
        <f>ROUND(I229*H229,2)</f>
        <v>0</v>
      </c>
      <c r="BL229" s="17" t="s">
        <v>141</v>
      </c>
      <c r="BM229" s="215" t="s">
        <v>600</v>
      </c>
    </row>
    <row r="230" spans="1:47" s="2" customFormat="1" ht="12">
      <c r="A230" s="38"/>
      <c r="B230" s="39"/>
      <c r="C230" s="40"/>
      <c r="D230" s="217" t="s">
        <v>143</v>
      </c>
      <c r="E230" s="40"/>
      <c r="F230" s="218" t="s">
        <v>601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143</v>
      </c>
      <c r="AU230" s="17" t="s">
        <v>82</v>
      </c>
    </row>
    <row r="231" spans="1:47" s="2" customFormat="1" ht="12">
      <c r="A231" s="38"/>
      <c r="B231" s="39"/>
      <c r="C231" s="40"/>
      <c r="D231" s="222" t="s">
        <v>145</v>
      </c>
      <c r="E231" s="40"/>
      <c r="F231" s="223" t="s">
        <v>602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145</v>
      </c>
      <c r="AU231" s="17" t="s">
        <v>82</v>
      </c>
    </row>
    <row r="232" spans="1:47" s="2" customFormat="1" ht="12">
      <c r="A232" s="38"/>
      <c r="B232" s="39"/>
      <c r="C232" s="40"/>
      <c r="D232" s="217" t="s">
        <v>200</v>
      </c>
      <c r="E232" s="40"/>
      <c r="F232" s="235" t="s">
        <v>603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200</v>
      </c>
      <c r="AU232" s="17" t="s">
        <v>82</v>
      </c>
    </row>
    <row r="233" spans="1:51" s="13" customFormat="1" ht="12">
      <c r="A233" s="13"/>
      <c r="B233" s="224"/>
      <c r="C233" s="225"/>
      <c r="D233" s="217" t="s">
        <v>147</v>
      </c>
      <c r="E233" s="226" t="s">
        <v>19</v>
      </c>
      <c r="F233" s="227" t="s">
        <v>604</v>
      </c>
      <c r="G233" s="225"/>
      <c r="H233" s="228">
        <v>8.05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147</v>
      </c>
      <c r="AU233" s="234" t="s">
        <v>82</v>
      </c>
      <c r="AV233" s="13" t="s">
        <v>82</v>
      </c>
      <c r="AW233" s="13" t="s">
        <v>33</v>
      </c>
      <c r="AX233" s="13" t="s">
        <v>79</v>
      </c>
      <c r="AY233" s="234" t="s">
        <v>134</v>
      </c>
    </row>
    <row r="234" spans="1:65" s="2" customFormat="1" ht="16.5" customHeight="1">
      <c r="A234" s="38"/>
      <c r="B234" s="39"/>
      <c r="C234" s="204" t="s">
        <v>344</v>
      </c>
      <c r="D234" s="204" t="s">
        <v>136</v>
      </c>
      <c r="E234" s="205" t="s">
        <v>605</v>
      </c>
      <c r="F234" s="206" t="s">
        <v>606</v>
      </c>
      <c r="G234" s="207" t="s">
        <v>139</v>
      </c>
      <c r="H234" s="208">
        <v>67.24</v>
      </c>
      <c r="I234" s="209"/>
      <c r="J234" s="210">
        <f>ROUND(I234*H234,2)</f>
        <v>0</v>
      </c>
      <c r="K234" s="206" t="s">
        <v>19</v>
      </c>
      <c r="L234" s="44"/>
      <c r="M234" s="211" t="s">
        <v>19</v>
      </c>
      <c r="N234" s="212" t="s">
        <v>42</v>
      </c>
      <c r="O234" s="84"/>
      <c r="P234" s="213">
        <f>O234*H234</f>
        <v>0</v>
      </c>
      <c r="Q234" s="213">
        <v>0.1235</v>
      </c>
      <c r="R234" s="213">
        <f>Q234*H234</f>
        <v>8.304139999999999</v>
      </c>
      <c r="S234" s="213">
        <v>0</v>
      </c>
      <c r="T234" s="21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5" t="s">
        <v>141</v>
      </c>
      <c r="AT234" s="215" t="s">
        <v>136</v>
      </c>
      <c r="AU234" s="215" t="s">
        <v>82</v>
      </c>
      <c r="AY234" s="17" t="s">
        <v>134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7" t="s">
        <v>79</v>
      </c>
      <c r="BK234" s="216">
        <f>ROUND(I234*H234,2)</f>
        <v>0</v>
      </c>
      <c r="BL234" s="17" t="s">
        <v>141</v>
      </c>
      <c r="BM234" s="215" t="s">
        <v>607</v>
      </c>
    </row>
    <row r="235" spans="1:47" s="2" customFormat="1" ht="12">
      <c r="A235" s="38"/>
      <c r="B235" s="39"/>
      <c r="C235" s="40"/>
      <c r="D235" s="217" t="s">
        <v>143</v>
      </c>
      <c r="E235" s="40"/>
      <c r="F235" s="218" t="s">
        <v>608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143</v>
      </c>
      <c r="AU235" s="17" t="s">
        <v>82</v>
      </c>
    </row>
    <row r="236" spans="1:47" s="2" customFormat="1" ht="12">
      <c r="A236" s="38"/>
      <c r="B236" s="39"/>
      <c r="C236" s="40"/>
      <c r="D236" s="217" t="s">
        <v>200</v>
      </c>
      <c r="E236" s="40"/>
      <c r="F236" s="235" t="s">
        <v>609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200</v>
      </c>
      <c r="AU236" s="17" t="s">
        <v>82</v>
      </c>
    </row>
    <row r="237" spans="1:51" s="13" customFormat="1" ht="12">
      <c r="A237" s="13"/>
      <c r="B237" s="224"/>
      <c r="C237" s="225"/>
      <c r="D237" s="217" t="s">
        <v>147</v>
      </c>
      <c r="E237" s="226" t="s">
        <v>19</v>
      </c>
      <c r="F237" s="227" t="s">
        <v>610</v>
      </c>
      <c r="G237" s="225"/>
      <c r="H237" s="228">
        <v>67.24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147</v>
      </c>
      <c r="AU237" s="234" t="s">
        <v>82</v>
      </c>
      <c r="AV237" s="13" t="s">
        <v>82</v>
      </c>
      <c r="AW237" s="13" t="s">
        <v>33</v>
      </c>
      <c r="AX237" s="13" t="s">
        <v>79</v>
      </c>
      <c r="AY237" s="234" t="s">
        <v>134</v>
      </c>
    </row>
    <row r="238" spans="1:63" s="12" customFormat="1" ht="22.8" customHeight="1">
      <c r="A238" s="12"/>
      <c r="B238" s="188"/>
      <c r="C238" s="189"/>
      <c r="D238" s="190" t="s">
        <v>70</v>
      </c>
      <c r="E238" s="202" t="s">
        <v>406</v>
      </c>
      <c r="F238" s="202" t="s">
        <v>407</v>
      </c>
      <c r="G238" s="189"/>
      <c r="H238" s="189"/>
      <c r="I238" s="192"/>
      <c r="J238" s="203">
        <f>BK238</f>
        <v>0</v>
      </c>
      <c r="K238" s="189"/>
      <c r="L238" s="194"/>
      <c r="M238" s="195"/>
      <c r="N238" s="196"/>
      <c r="O238" s="196"/>
      <c r="P238" s="197">
        <f>SUM(P239:P241)</f>
        <v>0</v>
      </c>
      <c r="Q238" s="196"/>
      <c r="R238" s="197">
        <f>SUM(R239:R241)</f>
        <v>0</v>
      </c>
      <c r="S238" s="196"/>
      <c r="T238" s="198">
        <f>SUM(T239:T241)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99" t="s">
        <v>79</v>
      </c>
      <c r="AT238" s="200" t="s">
        <v>70</v>
      </c>
      <c r="AU238" s="200" t="s">
        <v>79</v>
      </c>
      <c r="AY238" s="199" t="s">
        <v>134</v>
      </c>
      <c r="BK238" s="201">
        <f>SUM(BK239:BK241)</f>
        <v>0</v>
      </c>
    </row>
    <row r="239" spans="1:65" s="2" customFormat="1" ht="16.5" customHeight="1">
      <c r="A239" s="38"/>
      <c r="B239" s="39"/>
      <c r="C239" s="204" t="s">
        <v>348</v>
      </c>
      <c r="D239" s="204" t="s">
        <v>136</v>
      </c>
      <c r="E239" s="205" t="s">
        <v>409</v>
      </c>
      <c r="F239" s="206" t="s">
        <v>410</v>
      </c>
      <c r="G239" s="207" t="s">
        <v>380</v>
      </c>
      <c r="H239" s="208">
        <v>4377.188</v>
      </c>
      <c r="I239" s="209"/>
      <c r="J239" s="210">
        <f>ROUND(I239*H239,2)</f>
        <v>0</v>
      </c>
      <c r="K239" s="206" t="s">
        <v>140</v>
      </c>
      <c r="L239" s="44"/>
      <c r="M239" s="211" t="s">
        <v>19</v>
      </c>
      <c r="N239" s="212" t="s">
        <v>42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141</v>
      </c>
      <c r="AT239" s="215" t="s">
        <v>136</v>
      </c>
      <c r="AU239" s="215" t="s">
        <v>82</v>
      </c>
      <c r="AY239" s="17" t="s">
        <v>134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79</v>
      </c>
      <c r="BK239" s="216">
        <f>ROUND(I239*H239,2)</f>
        <v>0</v>
      </c>
      <c r="BL239" s="17" t="s">
        <v>141</v>
      </c>
      <c r="BM239" s="215" t="s">
        <v>611</v>
      </c>
    </row>
    <row r="240" spans="1:47" s="2" customFormat="1" ht="12">
      <c r="A240" s="38"/>
      <c r="B240" s="39"/>
      <c r="C240" s="40"/>
      <c r="D240" s="217" t="s">
        <v>143</v>
      </c>
      <c r="E240" s="40"/>
      <c r="F240" s="218" t="s">
        <v>412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143</v>
      </c>
      <c r="AU240" s="17" t="s">
        <v>82</v>
      </c>
    </row>
    <row r="241" spans="1:47" s="2" customFormat="1" ht="12">
      <c r="A241" s="38"/>
      <c r="B241" s="39"/>
      <c r="C241" s="40"/>
      <c r="D241" s="222" t="s">
        <v>145</v>
      </c>
      <c r="E241" s="40"/>
      <c r="F241" s="223" t="s">
        <v>413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145</v>
      </c>
      <c r="AU241" s="17" t="s">
        <v>82</v>
      </c>
    </row>
    <row r="242" spans="1:63" s="12" customFormat="1" ht="25.9" customHeight="1">
      <c r="A242" s="12"/>
      <c r="B242" s="188"/>
      <c r="C242" s="189"/>
      <c r="D242" s="190" t="s">
        <v>70</v>
      </c>
      <c r="E242" s="191" t="s">
        <v>612</v>
      </c>
      <c r="F242" s="191" t="s">
        <v>613</v>
      </c>
      <c r="G242" s="189"/>
      <c r="H242" s="189"/>
      <c r="I242" s="192"/>
      <c r="J242" s="193">
        <f>BK242</f>
        <v>0</v>
      </c>
      <c r="K242" s="189"/>
      <c r="L242" s="194"/>
      <c r="M242" s="195"/>
      <c r="N242" s="196"/>
      <c r="O242" s="196"/>
      <c r="P242" s="197">
        <f>P243</f>
        <v>0</v>
      </c>
      <c r="Q242" s="196"/>
      <c r="R242" s="197">
        <f>R243</f>
        <v>1.770412</v>
      </c>
      <c r="S242" s="196"/>
      <c r="T242" s="198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99" t="s">
        <v>82</v>
      </c>
      <c r="AT242" s="200" t="s">
        <v>70</v>
      </c>
      <c r="AU242" s="200" t="s">
        <v>71</v>
      </c>
      <c r="AY242" s="199" t="s">
        <v>134</v>
      </c>
      <c r="BK242" s="201">
        <f>BK243</f>
        <v>0</v>
      </c>
    </row>
    <row r="243" spans="1:63" s="12" customFormat="1" ht="22.8" customHeight="1">
      <c r="A243" s="12"/>
      <c r="B243" s="188"/>
      <c r="C243" s="189"/>
      <c r="D243" s="190" t="s">
        <v>70</v>
      </c>
      <c r="E243" s="202" t="s">
        <v>614</v>
      </c>
      <c r="F243" s="202" t="s">
        <v>615</v>
      </c>
      <c r="G243" s="189"/>
      <c r="H243" s="189"/>
      <c r="I243" s="192"/>
      <c r="J243" s="203">
        <f>BK243</f>
        <v>0</v>
      </c>
      <c r="K243" s="189"/>
      <c r="L243" s="194"/>
      <c r="M243" s="195"/>
      <c r="N243" s="196"/>
      <c r="O243" s="196"/>
      <c r="P243" s="197">
        <f>SUM(P244:P287)</f>
        <v>0</v>
      </c>
      <c r="Q243" s="196"/>
      <c r="R243" s="197">
        <f>SUM(R244:R287)</f>
        <v>1.770412</v>
      </c>
      <c r="S243" s="196"/>
      <c r="T243" s="198">
        <f>SUM(T244:T287)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9" t="s">
        <v>82</v>
      </c>
      <c r="AT243" s="200" t="s">
        <v>70</v>
      </c>
      <c r="AU243" s="200" t="s">
        <v>79</v>
      </c>
      <c r="AY243" s="199" t="s">
        <v>134</v>
      </c>
      <c r="BK243" s="201">
        <f>SUM(BK244:BK287)</f>
        <v>0</v>
      </c>
    </row>
    <row r="244" spans="1:65" s="2" customFormat="1" ht="16.5" customHeight="1">
      <c r="A244" s="38"/>
      <c r="B244" s="39"/>
      <c r="C244" s="204" t="s">
        <v>353</v>
      </c>
      <c r="D244" s="204" t="s">
        <v>136</v>
      </c>
      <c r="E244" s="205" t="s">
        <v>616</v>
      </c>
      <c r="F244" s="206" t="s">
        <v>617</v>
      </c>
      <c r="G244" s="207" t="s">
        <v>269</v>
      </c>
      <c r="H244" s="208">
        <v>51.96</v>
      </c>
      <c r="I244" s="209"/>
      <c r="J244" s="210">
        <f>ROUND(I244*H244,2)</f>
        <v>0</v>
      </c>
      <c r="K244" s="206" t="s">
        <v>140</v>
      </c>
      <c r="L244" s="44"/>
      <c r="M244" s="211" t="s">
        <v>19</v>
      </c>
      <c r="N244" s="212" t="s">
        <v>42</v>
      </c>
      <c r="O244" s="84"/>
      <c r="P244" s="213">
        <f>O244*H244</f>
        <v>0</v>
      </c>
      <c r="Q244" s="213">
        <v>5E-05</v>
      </c>
      <c r="R244" s="213">
        <f>Q244*H244</f>
        <v>0.002598</v>
      </c>
      <c r="S244" s="213">
        <v>0</v>
      </c>
      <c r="T244" s="21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5" t="s">
        <v>250</v>
      </c>
      <c r="AT244" s="215" t="s">
        <v>136</v>
      </c>
      <c r="AU244" s="215" t="s">
        <v>82</v>
      </c>
      <c r="AY244" s="17" t="s">
        <v>134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79</v>
      </c>
      <c r="BK244" s="216">
        <f>ROUND(I244*H244,2)</f>
        <v>0</v>
      </c>
      <c r="BL244" s="17" t="s">
        <v>250</v>
      </c>
      <c r="BM244" s="215" t="s">
        <v>618</v>
      </c>
    </row>
    <row r="245" spans="1:47" s="2" customFormat="1" ht="12">
      <c r="A245" s="38"/>
      <c r="B245" s="39"/>
      <c r="C245" s="40"/>
      <c r="D245" s="217" t="s">
        <v>143</v>
      </c>
      <c r="E245" s="40"/>
      <c r="F245" s="218" t="s">
        <v>619</v>
      </c>
      <c r="G245" s="40"/>
      <c r="H245" s="40"/>
      <c r="I245" s="219"/>
      <c r="J245" s="40"/>
      <c r="K245" s="40"/>
      <c r="L245" s="44"/>
      <c r="M245" s="220"/>
      <c r="N245" s="221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143</v>
      </c>
      <c r="AU245" s="17" t="s">
        <v>82</v>
      </c>
    </row>
    <row r="246" spans="1:47" s="2" customFormat="1" ht="12">
      <c r="A246" s="38"/>
      <c r="B246" s="39"/>
      <c r="C246" s="40"/>
      <c r="D246" s="222" t="s">
        <v>145</v>
      </c>
      <c r="E246" s="40"/>
      <c r="F246" s="223" t="s">
        <v>620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145</v>
      </c>
      <c r="AU246" s="17" t="s">
        <v>82</v>
      </c>
    </row>
    <row r="247" spans="1:51" s="13" customFormat="1" ht="12">
      <c r="A247" s="13"/>
      <c r="B247" s="224"/>
      <c r="C247" s="225"/>
      <c r="D247" s="217" t="s">
        <v>147</v>
      </c>
      <c r="E247" s="226" t="s">
        <v>19</v>
      </c>
      <c r="F247" s="227" t="s">
        <v>621</v>
      </c>
      <c r="G247" s="225"/>
      <c r="H247" s="228">
        <v>51.96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147</v>
      </c>
      <c r="AU247" s="234" t="s">
        <v>82</v>
      </c>
      <c r="AV247" s="13" t="s">
        <v>82</v>
      </c>
      <c r="AW247" s="13" t="s">
        <v>33</v>
      </c>
      <c r="AX247" s="13" t="s">
        <v>79</v>
      </c>
      <c r="AY247" s="234" t="s">
        <v>134</v>
      </c>
    </row>
    <row r="248" spans="1:65" s="2" customFormat="1" ht="16.5" customHeight="1">
      <c r="A248" s="38"/>
      <c r="B248" s="39"/>
      <c r="C248" s="236" t="s">
        <v>359</v>
      </c>
      <c r="D248" s="236" t="s">
        <v>221</v>
      </c>
      <c r="E248" s="237" t="s">
        <v>622</v>
      </c>
      <c r="F248" s="238" t="s">
        <v>623</v>
      </c>
      <c r="G248" s="239" t="s">
        <v>335</v>
      </c>
      <c r="H248" s="240">
        <v>2</v>
      </c>
      <c r="I248" s="241"/>
      <c r="J248" s="242">
        <f>ROUND(I248*H248,2)</f>
        <v>0</v>
      </c>
      <c r="K248" s="238" t="s">
        <v>19</v>
      </c>
      <c r="L248" s="243"/>
      <c r="M248" s="244" t="s">
        <v>19</v>
      </c>
      <c r="N248" s="245" t="s">
        <v>42</v>
      </c>
      <c r="O248" s="84"/>
      <c r="P248" s="213">
        <f>O248*H248</f>
        <v>0</v>
      </c>
      <c r="Q248" s="213">
        <v>0.026</v>
      </c>
      <c r="R248" s="213">
        <f>Q248*H248</f>
        <v>0.052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353</v>
      </c>
      <c r="AT248" s="215" t="s">
        <v>221</v>
      </c>
      <c r="AU248" s="215" t="s">
        <v>82</v>
      </c>
      <c r="AY248" s="17" t="s">
        <v>134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79</v>
      </c>
      <c r="BK248" s="216">
        <f>ROUND(I248*H248,2)</f>
        <v>0</v>
      </c>
      <c r="BL248" s="17" t="s">
        <v>250</v>
      </c>
      <c r="BM248" s="215" t="s">
        <v>624</v>
      </c>
    </row>
    <row r="249" spans="1:47" s="2" customFormat="1" ht="12">
      <c r="A249" s="38"/>
      <c r="B249" s="39"/>
      <c r="C249" s="40"/>
      <c r="D249" s="217" t="s">
        <v>143</v>
      </c>
      <c r="E249" s="40"/>
      <c r="F249" s="218" t="s">
        <v>623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143</v>
      </c>
      <c r="AU249" s="17" t="s">
        <v>82</v>
      </c>
    </row>
    <row r="250" spans="1:47" s="2" customFormat="1" ht="12">
      <c r="A250" s="38"/>
      <c r="B250" s="39"/>
      <c r="C250" s="40"/>
      <c r="D250" s="217" t="s">
        <v>200</v>
      </c>
      <c r="E250" s="40"/>
      <c r="F250" s="235" t="s">
        <v>625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200</v>
      </c>
      <c r="AU250" s="17" t="s">
        <v>82</v>
      </c>
    </row>
    <row r="251" spans="1:51" s="13" customFormat="1" ht="12">
      <c r="A251" s="13"/>
      <c r="B251" s="224"/>
      <c r="C251" s="225"/>
      <c r="D251" s="217" t="s">
        <v>147</v>
      </c>
      <c r="E251" s="226" t="s">
        <v>19</v>
      </c>
      <c r="F251" s="227" t="s">
        <v>626</v>
      </c>
      <c r="G251" s="225"/>
      <c r="H251" s="228">
        <v>2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147</v>
      </c>
      <c r="AU251" s="234" t="s">
        <v>82</v>
      </c>
      <c r="AV251" s="13" t="s">
        <v>82</v>
      </c>
      <c r="AW251" s="13" t="s">
        <v>33</v>
      </c>
      <c r="AX251" s="13" t="s">
        <v>79</v>
      </c>
      <c r="AY251" s="234" t="s">
        <v>134</v>
      </c>
    </row>
    <row r="252" spans="1:65" s="2" customFormat="1" ht="16.5" customHeight="1">
      <c r="A252" s="38"/>
      <c r="B252" s="39"/>
      <c r="C252" s="204" t="s">
        <v>368</v>
      </c>
      <c r="D252" s="204" t="s">
        <v>136</v>
      </c>
      <c r="E252" s="205" t="s">
        <v>627</v>
      </c>
      <c r="F252" s="206" t="s">
        <v>628</v>
      </c>
      <c r="G252" s="207" t="s">
        <v>269</v>
      </c>
      <c r="H252" s="208">
        <v>215.72</v>
      </c>
      <c r="I252" s="209"/>
      <c r="J252" s="210">
        <f>ROUND(I252*H252,2)</f>
        <v>0</v>
      </c>
      <c r="K252" s="206" t="s">
        <v>140</v>
      </c>
      <c r="L252" s="44"/>
      <c r="M252" s="211" t="s">
        <v>19</v>
      </c>
      <c r="N252" s="212" t="s">
        <v>42</v>
      </c>
      <c r="O252" s="84"/>
      <c r="P252" s="213">
        <f>O252*H252</f>
        <v>0</v>
      </c>
      <c r="Q252" s="213">
        <v>5E-05</v>
      </c>
      <c r="R252" s="213">
        <f>Q252*H252</f>
        <v>0.010786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250</v>
      </c>
      <c r="AT252" s="215" t="s">
        <v>136</v>
      </c>
      <c r="AU252" s="215" t="s">
        <v>82</v>
      </c>
      <c r="AY252" s="17" t="s">
        <v>134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79</v>
      </c>
      <c r="BK252" s="216">
        <f>ROUND(I252*H252,2)</f>
        <v>0</v>
      </c>
      <c r="BL252" s="17" t="s">
        <v>250</v>
      </c>
      <c r="BM252" s="215" t="s">
        <v>629</v>
      </c>
    </row>
    <row r="253" spans="1:47" s="2" customFormat="1" ht="12">
      <c r="A253" s="38"/>
      <c r="B253" s="39"/>
      <c r="C253" s="40"/>
      <c r="D253" s="217" t="s">
        <v>143</v>
      </c>
      <c r="E253" s="40"/>
      <c r="F253" s="218" t="s">
        <v>630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143</v>
      </c>
      <c r="AU253" s="17" t="s">
        <v>82</v>
      </c>
    </row>
    <row r="254" spans="1:47" s="2" customFormat="1" ht="12">
      <c r="A254" s="38"/>
      <c r="B254" s="39"/>
      <c r="C254" s="40"/>
      <c r="D254" s="222" t="s">
        <v>145</v>
      </c>
      <c r="E254" s="40"/>
      <c r="F254" s="223" t="s">
        <v>631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145</v>
      </c>
      <c r="AU254" s="17" t="s">
        <v>82</v>
      </c>
    </row>
    <row r="255" spans="1:51" s="13" customFormat="1" ht="12">
      <c r="A255" s="13"/>
      <c r="B255" s="224"/>
      <c r="C255" s="225"/>
      <c r="D255" s="217" t="s">
        <v>147</v>
      </c>
      <c r="E255" s="226" t="s">
        <v>19</v>
      </c>
      <c r="F255" s="227" t="s">
        <v>632</v>
      </c>
      <c r="G255" s="225"/>
      <c r="H255" s="228">
        <v>107.6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147</v>
      </c>
      <c r="AU255" s="234" t="s">
        <v>82</v>
      </c>
      <c r="AV255" s="13" t="s">
        <v>82</v>
      </c>
      <c r="AW255" s="13" t="s">
        <v>33</v>
      </c>
      <c r="AX255" s="13" t="s">
        <v>71</v>
      </c>
      <c r="AY255" s="234" t="s">
        <v>134</v>
      </c>
    </row>
    <row r="256" spans="1:51" s="13" customFormat="1" ht="12">
      <c r="A256" s="13"/>
      <c r="B256" s="224"/>
      <c r="C256" s="225"/>
      <c r="D256" s="217" t="s">
        <v>147</v>
      </c>
      <c r="E256" s="226" t="s">
        <v>19</v>
      </c>
      <c r="F256" s="227" t="s">
        <v>633</v>
      </c>
      <c r="G256" s="225"/>
      <c r="H256" s="228">
        <v>108.12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147</v>
      </c>
      <c r="AU256" s="234" t="s">
        <v>82</v>
      </c>
      <c r="AV256" s="13" t="s">
        <v>82</v>
      </c>
      <c r="AW256" s="13" t="s">
        <v>33</v>
      </c>
      <c r="AX256" s="13" t="s">
        <v>71</v>
      </c>
      <c r="AY256" s="234" t="s">
        <v>134</v>
      </c>
    </row>
    <row r="257" spans="1:65" s="2" customFormat="1" ht="16.5" customHeight="1">
      <c r="A257" s="38"/>
      <c r="B257" s="39"/>
      <c r="C257" s="236" t="s">
        <v>377</v>
      </c>
      <c r="D257" s="236" t="s">
        <v>221</v>
      </c>
      <c r="E257" s="237" t="s">
        <v>634</v>
      </c>
      <c r="F257" s="238" t="s">
        <v>635</v>
      </c>
      <c r="G257" s="239" t="s">
        <v>335</v>
      </c>
      <c r="H257" s="240">
        <v>2</v>
      </c>
      <c r="I257" s="241"/>
      <c r="J257" s="242">
        <f>ROUND(I257*H257,2)</f>
        <v>0</v>
      </c>
      <c r="K257" s="238" t="s">
        <v>19</v>
      </c>
      <c r="L257" s="243"/>
      <c r="M257" s="244" t="s">
        <v>19</v>
      </c>
      <c r="N257" s="245" t="s">
        <v>42</v>
      </c>
      <c r="O257" s="84"/>
      <c r="P257" s="213">
        <f>O257*H257</f>
        <v>0</v>
      </c>
      <c r="Q257" s="213">
        <v>0.05225</v>
      </c>
      <c r="R257" s="213">
        <f>Q257*H257</f>
        <v>0.1045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353</v>
      </c>
      <c r="AT257" s="215" t="s">
        <v>221</v>
      </c>
      <c r="AU257" s="215" t="s">
        <v>82</v>
      </c>
      <c r="AY257" s="17" t="s">
        <v>134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79</v>
      </c>
      <c r="BK257" s="216">
        <f>ROUND(I257*H257,2)</f>
        <v>0</v>
      </c>
      <c r="BL257" s="17" t="s">
        <v>250</v>
      </c>
      <c r="BM257" s="215" t="s">
        <v>636</v>
      </c>
    </row>
    <row r="258" spans="1:47" s="2" customFormat="1" ht="12">
      <c r="A258" s="38"/>
      <c r="B258" s="39"/>
      <c r="C258" s="40"/>
      <c r="D258" s="217" t="s">
        <v>143</v>
      </c>
      <c r="E258" s="40"/>
      <c r="F258" s="218" t="s">
        <v>637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143</v>
      </c>
      <c r="AU258" s="17" t="s">
        <v>82</v>
      </c>
    </row>
    <row r="259" spans="1:47" s="2" customFormat="1" ht="12">
      <c r="A259" s="38"/>
      <c r="B259" s="39"/>
      <c r="C259" s="40"/>
      <c r="D259" s="217" t="s">
        <v>200</v>
      </c>
      <c r="E259" s="40"/>
      <c r="F259" s="235" t="s">
        <v>638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200</v>
      </c>
      <c r="AU259" s="17" t="s">
        <v>82</v>
      </c>
    </row>
    <row r="260" spans="1:65" s="2" customFormat="1" ht="16.5" customHeight="1">
      <c r="A260" s="38"/>
      <c r="B260" s="39"/>
      <c r="C260" s="236" t="s">
        <v>385</v>
      </c>
      <c r="D260" s="236" t="s">
        <v>221</v>
      </c>
      <c r="E260" s="237" t="s">
        <v>639</v>
      </c>
      <c r="F260" s="238" t="s">
        <v>640</v>
      </c>
      <c r="G260" s="239" t="s">
        <v>380</v>
      </c>
      <c r="H260" s="240">
        <v>0.003</v>
      </c>
      <c r="I260" s="241"/>
      <c r="J260" s="242">
        <f>ROUND(I260*H260,2)</f>
        <v>0</v>
      </c>
      <c r="K260" s="238" t="s">
        <v>140</v>
      </c>
      <c r="L260" s="243"/>
      <c r="M260" s="244" t="s">
        <v>19</v>
      </c>
      <c r="N260" s="245" t="s">
        <v>42</v>
      </c>
      <c r="O260" s="84"/>
      <c r="P260" s="213">
        <f>O260*H260</f>
        <v>0</v>
      </c>
      <c r="Q260" s="213">
        <v>1</v>
      </c>
      <c r="R260" s="213">
        <f>Q260*H260</f>
        <v>0.003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353</v>
      </c>
      <c r="AT260" s="215" t="s">
        <v>221</v>
      </c>
      <c r="AU260" s="215" t="s">
        <v>82</v>
      </c>
      <c r="AY260" s="17" t="s">
        <v>134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79</v>
      </c>
      <c r="BK260" s="216">
        <f>ROUND(I260*H260,2)</f>
        <v>0</v>
      </c>
      <c r="BL260" s="17" t="s">
        <v>250</v>
      </c>
      <c r="BM260" s="215" t="s">
        <v>641</v>
      </c>
    </row>
    <row r="261" spans="1:47" s="2" customFormat="1" ht="12">
      <c r="A261" s="38"/>
      <c r="B261" s="39"/>
      <c r="C261" s="40"/>
      <c r="D261" s="217" t="s">
        <v>143</v>
      </c>
      <c r="E261" s="40"/>
      <c r="F261" s="218" t="s">
        <v>640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143</v>
      </c>
      <c r="AU261" s="17" t="s">
        <v>82</v>
      </c>
    </row>
    <row r="262" spans="1:47" s="2" customFormat="1" ht="12">
      <c r="A262" s="38"/>
      <c r="B262" s="39"/>
      <c r="C262" s="40"/>
      <c r="D262" s="217" t="s">
        <v>200</v>
      </c>
      <c r="E262" s="40"/>
      <c r="F262" s="235" t="s">
        <v>642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200</v>
      </c>
      <c r="AU262" s="17" t="s">
        <v>82</v>
      </c>
    </row>
    <row r="263" spans="1:51" s="13" customFormat="1" ht="12">
      <c r="A263" s="13"/>
      <c r="B263" s="224"/>
      <c r="C263" s="225"/>
      <c r="D263" s="217" t="s">
        <v>147</v>
      </c>
      <c r="E263" s="226" t="s">
        <v>19</v>
      </c>
      <c r="F263" s="227" t="s">
        <v>643</v>
      </c>
      <c r="G263" s="225"/>
      <c r="H263" s="228">
        <v>0.003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147</v>
      </c>
      <c r="AU263" s="234" t="s">
        <v>82</v>
      </c>
      <c r="AV263" s="13" t="s">
        <v>82</v>
      </c>
      <c r="AW263" s="13" t="s">
        <v>33</v>
      </c>
      <c r="AX263" s="13" t="s">
        <v>79</v>
      </c>
      <c r="AY263" s="234" t="s">
        <v>134</v>
      </c>
    </row>
    <row r="264" spans="1:65" s="2" customFormat="1" ht="16.5" customHeight="1">
      <c r="A264" s="38"/>
      <c r="B264" s="39"/>
      <c r="C264" s="236" t="s">
        <v>392</v>
      </c>
      <c r="D264" s="236" t="s">
        <v>221</v>
      </c>
      <c r="E264" s="237" t="s">
        <v>644</v>
      </c>
      <c r="F264" s="238" t="s">
        <v>645</v>
      </c>
      <c r="G264" s="239" t="s">
        <v>335</v>
      </c>
      <c r="H264" s="240">
        <v>2</v>
      </c>
      <c r="I264" s="241"/>
      <c r="J264" s="242">
        <f>ROUND(I264*H264,2)</f>
        <v>0</v>
      </c>
      <c r="K264" s="238" t="s">
        <v>19</v>
      </c>
      <c r="L264" s="243"/>
      <c r="M264" s="244" t="s">
        <v>19</v>
      </c>
      <c r="N264" s="245" t="s">
        <v>42</v>
      </c>
      <c r="O264" s="84"/>
      <c r="P264" s="213">
        <f>O264*H264</f>
        <v>0</v>
      </c>
      <c r="Q264" s="213">
        <v>0.054</v>
      </c>
      <c r="R264" s="213">
        <f>Q264*H264</f>
        <v>0.108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353</v>
      </c>
      <c r="AT264" s="215" t="s">
        <v>221</v>
      </c>
      <c r="AU264" s="215" t="s">
        <v>82</v>
      </c>
      <c r="AY264" s="17" t="s">
        <v>134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79</v>
      </c>
      <c r="BK264" s="216">
        <f>ROUND(I264*H264,2)</f>
        <v>0</v>
      </c>
      <c r="BL264" s="17" t="s">
        <v>250</v>
      </c>
      <c r="BM264" s="215" t="s">
        <v>646</v>
      </c>
    </row>
    <row r="265" spans="1:47" s="2" customFormat="1" ht="12">
      <c r="A265" s="38"/>
      <c r="B265" s="39"/>
      <c r="C265" s="40"/>
      <c r="D265" s="217" t="s">
        <v>143</v>
      </c>
      <c r="E265" s="40"/>
      <c r="F265" s="218" t="s">
        <v>645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143</v>
      </c>
      <c r="AU265" s="17" t="s">
        <v>82</v>
      </c>
    </row>
    <row r="266" spans="1:47" s="2" customFormat="1" ht="12">
      <c r="A266" s="38"/>
      <c r="B266" s="39"/>
      <c r="C266" s="40"/>
      <c r="D266" s="217" t="s">
        <v>200</v>
      </c>
      <c r="E266" s="40"/>
      <c r="F266" s="235" t="s">
        <v>647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200</v>
      </c>
      <c r="AU266" s="17" t="s">
        <v>82</v>
      </c>
    </row>
    <row r="267" spans="1:51" s="13" customFormat="1" ht="12">
      <c r="A267" s="13"/>
      <c r="B267" s="224"/>
      <c r="C267" s="225"/>
      <c r="D267" s="217" t="s">
        <v>147</v>
      </c>
      <c r="E267" s="226" t="s">
        <v>19</v>
      </c>
      <c r="F267" s="227" t="s">
        <v>648</v>
      </c>
      <c r="G267" s="225"/>
      <c r="H267" s="228">
        <v>2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147</v>
      </c>
      <c r="AU267" s="234" t="s">
        <v>82</v>
      </c>
      <c r="AV267" s="13" t="s">
        <v>82</v>
      </c>
      <c r="AW267" s="13" t="s">
        <v>33</v>
      </c>
      <c r="AX267" s="13" t="s">
        <v>79</v>
      </c>
      <c r="AY267" s="234" t="s">
        <v>134</v>
      </c>
    </row>
    <row r="268" spans="1:65" s="2" customFormat="1" ht="16.5" customHeight="1">
      <c r="A268" s="38"/>
      <c r="B268" s="39"/>
      <c r="C268" s="204" t="s">
        <v>399</v>
      </c>
      <c r="D268" s="204" t="s">
        <v>136</v>
      </c>
      <c r="E268" s="205" t="s">
        <v>649</v>
      </c>
      <c r="F268" s="206" t="s">
        <v>650</v>
      </c>
      <c r="G268" s="207" t="s">
        <v>269</v>
      </c>
      <c r="H268" s="208">
        <v>1418.56</v>
      </c>
      <c r="I268" s="209"/>
      <c r="J268" s="210">
        <f>ROUND(I268*H268,2)</f>
        <v>0</v>
      </c>
      <c r="K268" s="206" t="s">
        <v>140</v>
      </c>
      <c r="L268" s="44"/>
      <c r="M268" s="211" t="s">
        <v>19</v>
      </c>
      <c r="N268" s="212" t="s">
        <v>42</v>
      </c>
      <c r="O268" s="84"/>
      <c r="P268" s="213">
        <f>O268*H268</f>
        <v>0</v>
      </c>
      <c r="Q268" s="213">
        <v>5E-05</v>
      </c>
      <c r="R268" s="213">
        <f>Q268*H268</f>
        <v>0.070928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250</v>
      </c>
      <c r="AT268" s="215" t="s">
        <v>136</v>
      </c>
      <c r="AU268" s="215" t="s">
        <v>82</v>
      </c>
      <c r="AY268" s="17" t="s">
        <v>134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79</v>
      </c>
      <c r="BK268" s="216">
        <f>ROUND(I268*H268,2)</f>
        <v>0</v>
      </c>
      <c r="BL268" s="17" t="s">
        <v>250</v>
      </c>
      <c r="BM268" s="215" t="s">
        <v>651</v>
      </c>
    </row>
    <row r="269" spans="1:47" s="2" customFormat="1" ht="12">
      <c r="A269" s="38"/>
      <c r="B269" s="39"/>
      <c r="C269" s="40"/>
      <c r="D269" s="217" t="s">
        <v>143</v>
      </c>
      <c r="E269" s="40"/>
      <c r="F269" s="218" t="s">
        <v>652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143</v>
      </c>
      <c r="AU269" s="17" t="s">
        <v>82</v>
      </c>
    </row>
    <row r="270" spans="1:47" s="2" customFormat="1" ht="12">
      <c r="A270" s="38"/>
      <c r="B270" s="39"/>
      <c r="C270" s="40"/>
      <c r="D270" s="222" t="s">
        <v>145</v>
      </c>
      <c r="E270" s="40"/>
      <c r="F270" s="223" t="s">
        <v>653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145</v>
      </c>
      <c r="AU270" s="17" t="s">
        <v>82</v>
      </c>
    </row>
    <row r="271" spans="1:51" s="13" customFormat="1" ht="12">
      <c r="A271" s="13"/>
      <c r="B271" s="224"/>
      <c r="C271" s="225"/>
      <c r="D271" s="217" t="s">
        <v>147</v>
      </c>
      <c r="E271" s="226" t="s">
        <v>19</v>
      </c>
      <c r="F271" s="227" t="s">
        <v>654</v>
      </c>
      <c r="G271" s="225"/>
      <c r="H271" s="228">
        <v>130.6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147</v>
      </c>
      <c r="AU271" s="234" t="s">
        <v>82</v>
      </c>
      <c r="AV271" s="13" t="s">
        <v>82</v>
      </c>
      <c r="AW271" s="13" t="s">
        <v>33</v>
      </c>
      <c r="AX271" s="13" t="s">
        <v>71</v>
      </c>
      <c r="AY271" s="234" t="s">
        <v>134</v>
      </c>
    </row>
    <row r="272" spans="1:51" s="13" customFormat="1" ht="12">
      <c r="A272" s="13"/>
      <c r="B272" s="224"/>
      <c r="C272" s="225"/>
      <c r="D272" s="217" t="s">
        <v>147</v>
      </c>
      <c r="E272" s="226" t="s">
        <v>19</v>
      </c>
      <c r="F272" s="227" t="s">
        <v>655</v>
      </c>
      <c r="G272" s="225"/>
      <c r="H272" s="228">
        <v>1010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147</v>
      </c>
      <c r="AU272" s="234" t="s">
        <v>82</v>
      </c>
      <c r="AV272" s="13" t="s">
        <v>82</v>
      </c>
      <c r="AW272" s="13" t="s">
        <v>33</v>
      </c>
      <c r="AX272" s="13" t="s">
        <v>71</v>
      </c>
      <c r="AY272" s="234" t="s">
        <v>134</v>
      </c>
    </row>
    <row r="273" spans="1:51" s="13" customFormat="1" ht="12">
      <c r="A273" s="13"/>
      <c r="B273" s="224"/>
      <c r="C273" s="225"/>
      <c r="D273" s="217" t="s">
        <v>147</v>
      </c>
      <c r="E273" s="226" t="s">
        <v>19</v>
      </c>
      <c r="F273" s="227" t="s">
        <v>656</v>
      </c>
      <c r="G273" s="225"/>
      <c r="H273" s="228">
        <v>277.96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147</v>
      </c>
      <c r="AU273" s="234" t="s">
        <v>82</v>
      </c>
      <c r="AV273" s="13" t="s">
        <v>82</v>
      </c>
      <c r="AW273" s="13" t="s">
        <v>33</v>
      </c>
      <c r="AX273" s="13" t="s">
        <v>71</v>
      </c>
      <c r="AY273" s="234" t="s">
        <v>134</v>
      </c>
    </row>
    <row r="274" spans="1:65" s="2" customFormat="1" ht="16.5" customHeight="1">
      <c r="A274" s="38"/>
      <c r="B274" s="39"/>
      <c r="C274" s="236" t="s">
        <v>408</v>
      </c>
      <c r="D274" s="236" t="s">
        <v>221</v>
      </c>
      <c r="E274" s="237" t="s">
        <v>657</v>
      </c>
      <c r="F274" s="238" t="s">
        <v>637</v>
      </c>
      <c r="G274" s="239" t="s">
        <v>335</v>
      </c>
      <c r="H274" s="240">
        <v>1</v>
      </c>
      <c r="I274" s="241"/>
      <c r="J274" s="242">
        <f>ROUND(I274*H274,2)</f>
        <v>0</v>
      </c>
      <c r="K274" s="238" t="s">
        <v>19</v>
      </c>
      <c r="L274" s="243"/>
      <c r="M274" s="244" t="s">
        <v>19</v>
      </c>
      <c r="N274" s="245" t="s">
        <v>42</v>
      </c>
      <c r="O274" s="84"/>
      <c r="P274" s="213">
        <f>O274*H274</f>
        <v>0</v>
      </c>
      <c r="Q274" s="213">
        <v>0.1306</v>
      </c>
      <c r="R274" s="213">
        <f>Q274*H274</f>
        <v>0.1306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353</v>
      </c>
      <c r="AT274" s="215" t="s">
        <v>221</v>
      </c>
      <c r="AU274" s="215" t="s">
        <v>82</v>
      </c>
      <c r="AY274" s="17" t="s">
        <v>134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79</v>
      </c>
      <c r="BK274" s="216">
        <f>ROUND(I274*H274,2)</f>
        <v>0</v>
      </c>
      <c r="BL274" s="17" t="s">
        <v>250</v>
      </c>
      <c r="BM274" s="215" t="s">
        <v>658</v>
      </c>
    </row>
    <row r="275" spans="1:47" s="2" customFormat="1" ht="12">
      <c r="A275" s="38"/>
      <c r="B275" s="39"/>
      <c r="C275" s="40"/>
      <c r="D275" s="217" t="s">
        <v>143</v>
      </c>
      <c r="E275" s="40"/>
      <c r="F275" s="218" t="s">
        <v>637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143</v>
      </c>
      <c r="AU275" s="17" t="s">
        <v>82</v>
      </c>
    </row>
    <row r="276" spans="1:47" s="2" customFormat="1" ht="12">
      <c r="A276" s="38"/>
      <c r="B276" s="39"/>
      <c r="C276" s="40"/>
      <c r="D276" s="217" t="s">
        <v>200</v>
      </c>
      <c r="E276" s="40"/>
      <c r="F276" s="235" t="s">
        <v>638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200</v>
      </c>
      <c r="AU276" s="17" t="s">
        <v>82</v>
      </c>
    </row>
    <row r="277" spans="1:65" s="2" customFormat="1" ht="16.5" customHeight="1">
      <c r="A277" s="38"/>
      <c r="B277" s="39"/>
      <c r="C277" s="236" t="s">
        <v>659</v>
      </c>
      <c r="D277" s="236" t="s">
        <v>221</v>
      </c>
      <c r="E277" s="237" t="s">
        <v>660</v>
      </c>
      <c r="F277" s="238" t="s">
        <v>661</v>
      </c>
      <c r="G277" s="239" t="s">
        <v>335</v>
      </c>
      <c r="H277" s="240">
        <v>10</v>
      </c>
      <c r="I277" s="241"/>
      <c r="J277" s="242">
        <f>ROUND(I277*H277,2)</f>
        <v>0</v>
      </c>
      <c r="K277" s="238" t="s">
        <v>19</v>
      </c>
      <c r="L277" s="243"/>
      <c r="M277" s="244" t="s">
        <v>19</v>
      </c>
      <c r="N277" s="245" t="s">
        <v>42</v>
      </c>
      <c r="O277" s="84"/>
      <c r="P277" s="213">
        <f>O277*H277</f>
        <v>0</v>
      </c>
      <c r="Q277" s="213">
        <v>0.101</v>
      </c>
      <c r="R277" s="213">
        <f>Q277*H277</f>
        <v>1.01</v>
      </c>
      <c r="S277" s="213">
        <v>0</v>
      </c>
      <c r="T277" s="21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5" t="s">
        <v>353</v>
      </c>
      <c r="AT277" s="215" t="s">
        <v>221</v>
      </c>
      <c r="AU277" s="215" t="s">
        <v>82</v>
      </c>
      <c r="AY277" s="17" t="s">
        <v>134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7" t="s">
        <v>79</v>
      </c>
      <c r="BK277" s="216">
        <f>ROUND(I277*H277,2)</f>
        <v>0</v>
      </c>
      <c r="BL277" s="17" t="s">
        <v>250</v>
      </c>
      <c r="BM277" s="215" t="s">
        <v>662</v>
      </c>
    </row>
    <row r="278" spans="1:47" s="2" customFormat="1" ht="12">
      <c r="A278" s="38"/>
      <c r="B278" s="39"/>
      <c r="C278" s="40"/>
      <c r="D278" s="217" t="s">
        <v>143</v>
      </c>
      <c r="E278" s="40"/>
      <c r="F278" s="218" t="s">
        <v>661</v>
      </c>
      <c r="G278" s="40"/>
      <c r="H278" s="40"/>
      <c r="I278" s="219"/>
      <c r="J278" s="40"/>
      <c r="K278" s="40"/>
      <c r="L278" s="44"/>
      <c r="M278" s="220"/>
      <c r="N278" s="221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143</v>
      </c>
      <c r="AU278" s="17" t="s">
        <v>82</v>
      </c>
    </row>
    <row r="279" spans="1:47" s="2" customFormat="1" ht="12">
      <c r="A279" s="38"/>
      <c r="B279" s="39"/>
      <c r="C279" s="40"/>
      <c r="D279" s="217" t="s">
        <v>200</v>
      </c>
      <c r="E279" s="40"/>
      <c r="F279" s="235" t="s">
        <v>647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200</v>
      </c>
      <c r="AU279" s="17" t="s">
        <v>82</v>
      </c>
    </row>
    <row r="280" spans="1:51" s="13" customFormat="1" ht="12">
      <c r="A280" s="13"/>
      <c r="B280" s="224"/>
      <c r="C280" s="225"/>
      <c r="D280" s="217" t="s">
        <v>147</v>
      </c>
      <c r="E280" s="226" t="s">
        <v>19</v>
      </c>
      <c r="F280" s="227" t="s">
        <v>663</v>
      </c>
      <c r="G280" s="225"/>
      <c r="H280" s="228">
        <v>10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147</v>
      </c>
      <c r="AU280" s="234" t="s">
        <v>82</v>
      </c>
      <c r="AV280" s="13" t="s">
        <v>82</v>
      </c>
      <c r="AW280" s="13" t="s">
        <v>33</v>
      </c>
      <c r="AX280" s="13" t="s">
        <v>79</v>
      </c>
      <c r="AY280" s="234" t="s">
        <v>134</v>
      </c>
    </row>
    <row r="281" spans="1:65" s="2" customFormat="1" ht="16.5" customHeight="1">
      <c r="A281" s="38"/>
      <c r="B281" s="39"/>
      <c r="C281" s="236" t="s">
        <v>664</v>
      </c>
      <c r="D281" s="236" t="s">
        <v>221</v>
      </c>
      <c r="E281" s="237" t="s">
        <v>665</v>
      </c>
      <c r="F281" s="238" t="s">
        <v>666</v>
      </c>
      <c r="G281" s="239" t="s">
        <v>335</v>
      </c>
      <c r="H281" s="240">
        <v>2</v>
      </c>
      <c r="I281" s="241"/>
      <c r="J281" s="242">
        <f>ROUND(I281*H281,2)</f>
        <v>0</v>
      </c>
      <c r="K281" s="238" t="s">
        <v>19</v>
      </c>
      <c r="L281" s="243"/>
      <c r="M281" s="244" t="s">
        <v>19</v>
      </c>
      <c r="N281" s="245" t="s">
        <v>42</v>
      </c>
      <c r="O281" s="84"/>
      <c r="P281" s="213">
        <f>O281*H281</f>
        <v>0</v>
      </c>
      <c r="Q281" s="213">
        <v>0.139</v>
      </c>
      <c r="R281" s="213">
        <f>Q281*H281</f>
        <v>0.278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353</v>
      </c>
      <c r="AT281" s="215" t="s">
        <v>221</v>
      </c>
      <c r="AU281" s="215" t="s">
        <v>82</v>
      </c>
      <c r="AY281" s="17" t="s">
        <v>134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79</v>
      </c>
      <c r="BK281" s="216">
        <f>ROUND(I281*H281,2)</f>
        <v>0</v>
      </c>
      <c r="BL281" s="17" t="s">
        <v>250</v>
      </c>
      <c r="BM281" s="215" t="s">
        <v>667</v>
      </c>
    </row>
    <row r="282" spans="1:47" s="2" customFormat="1" ht="12">
      <c r="A282" s="38"/>
      <c r="B282" s="39"/>
      <c r="C282" s="40"/>
      <c r="D282" s="217" t="s">
        <v>143</v>
      </c>
      <c r="E282" s="40"/>
      <c r="F282" s="218" t="s">
        <v>666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143</v>
      </c>
      <c r="AU282" s="17" t="s">
        <v>82</v>
      </c>
    </row>
    <row r="283" spans="1:47" s="2" customFormat="1" ht="12">
      <c r="A283" s="38"/>
      <c r="B283" s="39"/>
      <c r="C283" s="40"/>
      <c r="D283" s="217" t="s">
        <v>200</v>
      </c>
      <c r="E283" s="40"/>
      <c r="F283" s="235" t="s">
        <v>647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200</v>
      </c>
      <c r="AU283" s="17" t="s">
        <v>82</v>
      </c>
    </row>
    <row r="284" spans="1:51" s="13" customFormat="1" ht="12">
      <c r="A284" s="13"/>
      <c r="B284" s="224"/>
      <c r="C284" s="225"/>
      <c r="D284" s="217" t="s">
        <v>147</v>
      </c>
      <c r="E284" s="226" t="s">
        <v>19</v>
      </c>
      <c r="F284" s="227" t="s">
        <v>668</v>
      </c>
      <c r="G284" s="225"/>
      <c r="H284" s="228">
        <v>2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147</v>
      </c>
      <c r="AU284" s="234" t="s">
        <v>82</v>
      </c>
      <c r="AV284" s="13" t="s">
        <v>82</v>
      </c>
      <c r="AW284" s="13" t="s">
        <v>33</v>
      </c>
      <c r="AX284" s="13" t="s">
        <v>79</v>
      </c>
      <c r="AY284" s="234" t="s">
        <v>134</v>
      </c>
    </row>
    <row r="285" spans="1:65" s="2" customFormat="1" ht="16.5" customHeight="1">
      <c r="A285" s="38"/>
      <c r="B285" s="39"/>
      <c r="C285" s="204" t="s">
        <v>669</v>
      </c>
      <c r="D285" s="204" t="s">
        <v>136</v>
      </c>
      <c r="E285" s="205" t="s">
        <v>670</v>
      </c>
      <c r="F285" s="206" t="s">
        <v>671</v>
      </c>
      <c r="G285" s="207" t="s">
        <v>380</v>
      </c>
      <c r="H285" s="208">
        <v>1.77</v>
      </c>
      <c r="I285" s="209"/>
      <c r="J285" s="210">
        <f>ROUND(I285*H285,2)</f>
        <v>0</v>
      </c>
      <c r="K285" s="206" t="s">
        <v>140</v>
      </c>
      <c r="L285" s="44"/>
      <c r="M285" s="211" t="s">
        <v>19</v>
      </c>
      <c r="N285" s="212" t="s">
        <v>42</v>
      </c>
      <c r="O285" s="8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250</v>
      </c>
      <c r="AT285" s="215" t="s">
        <v>136</v>
      </c>
      <c r="AU285" s="215" t="s">
        <v>82</v>
      </c>
      <c r="AY285" s="17" t="s">
        <v>134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79</v>
      </c>
      <c r="BK285" s="216">
        <f>ROUND(I285*H285,2)</f>
        <v>0</v>
      </c>
      <c r="BL285" s="17" t="s">
        <v>250</v>
      </c>
      <c r="BM285" s="215" t="s">
        <v>672</v>
      </c>
    </row>
    <row r="286" spans="1:47" s="2" customFormat="1" ht="12">
      <c r="A286" s="38"/>
      <c r="B286" s="39"/>
      <c r="C286" s="40"/>
      <c r="D286" s="217" t="s">
        <v>143</v>
      </c>
      <c r="E286" s="40"/>
      <c r="F286" s="218" t="s">
        <v>673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143</v>
      </c>
      <c r="AU286" s="17" t="s">
        <v>82</v>
      </c>
    </row>
    <row r="287" spans="1:47" s="2" customFormat="1" ht="12">
      <c r="A287" s="38"/>
      <c r="B287" s="39"/>
      <c r="C287" s="40"/>
      <c r="D287" s="222" t="s">
        <v>145</v>
      </c>
      <c r="E287" s="40"/>
      <c r="F287" s="223" t="s">
        <v>674</v>
      </c>
      <c r="G287" s="40"/>
      <c r="H287" s="40"/>
      <c r="I287" s="219"/>
      <c r="J287" s="40"/>
      <c r="K287" s="40"/>
      <c r="L287" s="44"/>
      <c r="M287" s="246"/>
      <c r="N287" s="247"/>
      <c r="O287" s="248"/>
      <c r="P287" s="248"/>
      <c r="Q287" s="248"/>
      <c r="R287" s="248"/>
      <c r="S287" s="248"/>
      <c r="T287" s="249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145</v>
      </c>
      <c r="AU287" s="17" t="s">
        <v>82</v>
      </c>
    </row>
    <row r="288" spans="1:31" s="2" customFormat="1" ht="6.95" customHeight="1">
      <c r="A288" s="38"/>
      <c r="B288" s="59"/>
      <c r="C288" s="60"/>
      <c r="D288" s="60"/>
      <c r="E288" s="60"/>
      <c r="F288" s="60"/>
      <c r="G288" s="60"/>
      <c r="H288" s="60"/>
      <c r="I288" s="60"/>
      <c r="J288" s="60"/>
      <c r="K288" s="60"/>
      <c r="L288" s="44"/>
      <c r="M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</row>
  </sheetData>
  <sheetProtection password="CC35" sheet="1" objects="1" scenarios="1" formatColumns="0" formatRows="0" autoFilter="0"/>
  <autoFilter ref="C87:K28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2_01/115001106"/>
    <hyperlink ref="F97" r:id="rId2" display="https://podminky.urs.cz/item/CS_URS_2022_01/115101201"/>
    <hyperlink ref="F100" r:id="rId3" display="https://podminky.urs.cz/item/CS_URS_2022_01/122251103"/>
    <hyperlink ref="F104" r:id="rId4" display="https://podminky.urs.cz/item/CS_URS_2022_01/131251106"/>
    <hyperlink ref="F108" r:id="rId5" display="https://podminky.urs.cz/item/CS_URS_2022_01/133251101"/>
    <hyperlink ref="F112" r:id="rId6" display="https://podminky.urs.cz/item/CS_URS_2022_01/162351103"/>
    <hyperlink ref="F119" r:id="rId7" display="https://podminky.urs.cz/item/CS_URS_2022_01/167151111"/>
    <hyperlink ref="F124" r:id="rId8" display="https://podminky.urs.cz/item/CS_URS_2022_01/171153101"/>
    <hyperlink ref="F128" r:id="rId9" display="https://podminky.urs.cz/item/CS_URS_2022_01/174151103"/>
    <hyperlink ref="F134" r:id="rId10" display="https://podminky.urs.cz/item/CS_URS_2022_01/273313511"/>
    <hyperlink ref="F139" r:id="rId11" display="https://podminky.urs.cz/item/CS_URS_2022_01/273351121"/>
    <hyperlink ref="F143" r:id="rId12" display="https://podminky.urs.cz/item/CS_URS_2022_01/273351122"/>
    <hyperlink ref="F146" r:id="rId13" display="https://podminky.urs.cz/item/CS_URS_2022_01/275313911"/>
    <hyperlink ref="F151" r:id="rId14" display="https://podminky.urs.cz/item/CS_URS_2022_01/275353123"/>
    <hyperlink ref="F156" r:id="rId15" display="https://podminky.urs.cz/item/CS_URS_2022_01/321321116"/>
    <hyperlink ref="F168" r:id="rId16" display="https://podminky.urs.cz/item/CS_URS_2022_01/321351010"/>
    <hyperlink ref="F179" r:id="rId17" display="https://podminky.urs.cz/item/CS_URS_2022_01/321352010"/>
    <hyperlink ref="F182" r:id="rId18" display="https://podminky.urs.cz/item/CS_URS_2022_01/321366111"/>
    <hyperlink ref="F186" r:id="rId19" display="https://podminky.urs.cz/item/CS_URS_2022_01/321366112"/>
    <hyperlink ref="F192" r:id="rId20" display="https://podminky.urs.cz/item/CS_URS_2022_01/321368211"/>
    <hyperlink ref="F197" r:id="rId21" display="https://podminky.urs.cz/item/CS_URS_2022_01/338171121"/>
    <hyperlink ref="F206" r:id="rId22" display="https://podminky.urs.cz/item/CS_URS_2022_01/462511270"/>
    <hyperlink ref="F210" r:id="rId23" display="https://podminky.urs.cz/item/CS_URS_2022_01/462519002"/>
    <hyperlink ref="F214" r:id="rId24" display="https://podminky.urs.cz/item/CS_URS_2022_01/463212111"/>
    <hyperlink ref="F220" r:id="rId25" display="https://podminky.urs.cz/item/CS_URS_2022_01/931626212"/>
    <hyperlink ref="F224" r:id="rId26" display="https://podminky.urs.cz/item/CS_URS_2022_01/931994106"/>
    <hyperlink ref="F231" r:id="rId27" display="https://podminky.urs.cz/item/CS_URS_2022_01/936501111"/>
    <hyperlink ref="F241" r:id="rId28" display="https://podminky.urs.cz/item/CS_URS_2022_01/998324011"/>
    <hyperlink ref="F246" r:id="rId29" display="https://podminky.urs.cz/item/CS_URS_2022_01/767995114"/>
    <hyperlink ref="F254" r:id="rId30" display="https://podminky.urs.cz/item/CS_URS_2022_01/767995115"/>
    <hyperlink ref="F270" r:id="rId31" display="https://podminky.urs.cz/item/CS_URS_2022_01/767995116"/>
    <hyperlink ref="F287" r:id="rId32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Poldr Cihelna v k.ú. Močovice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675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90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16. 6. 2022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ROUND((SUM(BE86:BE222)),2)</f>
        <v>0</v>
      </c>
      <c r="G33" s="38"/>
      <c r="H33" s="38"/>
      <c r="I33" s="148">
        <v>0.21</v>
      </c>
      <c r="J33" s="147">
        <f>ROUND(((SUM(BE86:BE222))*I33),2)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ROUND((SUM(BF86:BF222)),2)</f>
        <v>0</v>
      </c>
      <c r="G34" s="38"/>
      <c r="H34" s="38"/>
      <c r="I34" s="148">
        <v>0.15</v>
      </c>
      <c r="J34" s="147">
        <f>ROUND(((SUM(BF86:BF222))*I34),2)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ROUND((SUM(BG86:BG222)),2)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ROUND((SUM(BH86:BH222)),2)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ROUND((SUM(BI86:BI222)),2)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Poldr Cihelna v k.ú. Močovice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SO-03 - Přeložka toku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ČR-SPÚ, Pobočka Kutná Hora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>
      <c r="A60" s="9"/>
      <c r="B60" s="165"/>
      <c r="C60" s="166"/>
      <c r="D60" s="167" t="s">
        <v>112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113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415</v>
      </c>
      <c r="E62" s="174"/>
      <c r="F62" s="174"/>
      <c r="G62" s="174"/>
      <c r="H62" s="174"/>
      <c r="I62" s="174"/>
      <c r="J62" s="175">
        <f>J156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417</v>
      </c>
      <c r="E63" s="174"/>
      <c r="F63" s="174"/>
      <c r="G63" s="174"/>
      <c r="H63" s="174"/>
      <c r="I63" s="174"/>
      <c r="J63" s="175">
        <f>J177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116</v>
      </c>
      <c r="E64" s="174"/>
      <c r="F64" s="174"/>
      <c r="G64" s="174"/>
      <c r="H64" s="174"/>
      <c r="I64" s="174"/>
      <c r="J64" s="175">
        <f>J192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117</v>
      </c>
      <c r="E65" s="174"/>
      <c r="F65" s="174"/>
      <c r="G65" s="174"/>
      <c r="H65" s="174"/>
      <c r="I65" s="174"/>
      <c r="J65" s="175">
        <f>J206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118</v>
      </c>
      <c r="E66" s="174"/>
      <c r="F66" s="174"/>
      <c r="G66" s="174"/>
      <c r="H66" s="174"/>
      <c r="I66" s="174"/>
      <c r="J66" s="175">
        <f>J219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119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Poldr Cihelna v k.ú. Močovice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106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SO-03 - Přeložka toku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16. 6. 2022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2" t="s">
        <v>25</v>
      </c>
      <c r="D82" s="40"/>
      <c r="E82" s="40"/>
      <c r="F82" s="27" t="str">
        <f>E15</f>
        <v>ČR-SPÚ, Pobočka Kutná Hora</v>
      </c>
      <c r="G82" s="40"/>
      <c r="H82" s="40"/>
      <c r="I82" s="32" t="s">
        <v>31</v>
      </c>
      <c r="J82" s="36" t="str">
        <f>E21</f>
        <v>Agroprojekce Litomyšl,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IF(E18="","",E18)</f>
        <v>Vyplň údaj</v>
      </c>
      <c r="G83" s="40"/>
      <c r="H83" s="40"/>
      <c r="I83" s="32" t="s">
        <v>34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120</v>
      </c>
      <c r="D85" s="180" t="s">
        <v>56</v>
      </c>
      <c r="E85" s="180" t="s">
        <v>52</v>
      </c>
      <c r="F85" s="180" t="s">
        <v>53</v>
      </c>
      <c r="G85" s="180" t="s">
        <v>121</v>
      </c>
      <c r="H85" s="180" t="s">
        <v>122</v>
      </c>
      <c r="I85" s="180" t="s">
        <v>123</v>
      </c>
      <c r="J85" s="180" t="s">
        <v>110</v>
      </c>
      <c r="K85" s="181" t="s">
        <v>124</v>
      </c>
      <c r="L85" s="182"/>
      <c r="M85" s="92" t="s">
        <v>19</v>
      </c>
      <c r="N85" s="93" t="s">
        <v>41</v>
      </c>
      <c r="O85" s="93" t="s">
        <v>125</v>
      </c>
      <c r="P85" s="93" t="s">
        <v>126</v>
      </c>
      <c r="Q85" s="93" t="s">
        <v>127</v>
      </c>
      <c r="R85" s="93" t="s">
        <v>128</v>
      </c>
      <c r="S85" s="93" t="s">
        <v>129</v>
      </c>
      <c r="T85" s="94" t="s">
        <v>130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131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112.31649918</v>
      </c>
      <c r="S86" s="96"/>
      <c r="T86" s="186">
        <f>T87</f>
        <v>5.88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70</v>
      </c>
      <c r="AU86" s="17" t="s">
        <v>111</v>
      </c>
      <c r="BK86" s="187">
        <f>BK87</f>
        <v>0</v>
      </c>
    </row>
    <row r="87" spans="1:63" s="12" customFormat="1" ht="25.9" customHeight="1">
      <c r="A87" s="12"/>
      <c r="B87" s="188"/>
      <c r="C87" s="189"/>
      <c r="D87" s="190" t="s">
        <v>70</v>
      </c>
      <c r="E87" s="191" t="s">
        <v>132</v>
      </c>
      <c r="F87" s="191" t="s">
        <v>133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P88+P156+P177+P192+P206+P219</f>
        <v>0</v>
      </c>
      <c r="Q87" s="196"/>
      <c r="R87" s="197">
        <f>R88+R156+R177+R192+R206+R219</f>
        <v>112.31649918</v>
      </c>
      <c r="S87" s="196"/>
      <c r="T87" s="198">
        <f>T88+T156+T177+T192+T206+T219</f>
        <v>5.88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70</v>
      </c>
      <c r="AU87" s="200" t="s">
        <v>71</v>
      </c>
      <c r="AY87" s="199" t="s">
        <v>134</v>
      </c>
      <c r="BK87" s="201">
        <f>BK88+BK156+BK177+BK192+BK206+BK219</f>
        <v>0</v>
      </c>
    </row>
    <row r="88" spans="1:63" s="12" customFormat="1" ht="22.8" customHeight="1">
      <c r="A88" s="12"/>
      <c r="B88" s="188"/>
      <c r="C88" s="189"/>
      <c r="D88" s="190" t="s">
        <v>70</v>
      </c>
      <c r="E88" s="202" t="s">
        <v>79</v>
      </c>
      <c r="F88" s="202" t="s">
        <v>135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SUM(P89:P155)</f>
        <v>0</v>
      </c>
      <c r="Q88" s="196"/>
      <c r="R88" s="197">
        <f>SUM(R89:R155)</f>
        <v>8.480025</v>
      </c>
      <c r="S88" s="196"/>
      <c r="T88" s="198">
        <f>SUM(T89:T155)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79</v>
      </c>
      <c r="AT88" s="200" t="s">
        <v>70</v>
      </c>
      <c r="AU88" s="200" t="s">
        <v>79</v>
      </c>
      <c r="AY88" s="199" t="s">
        <v>134</v>
      </c>
      <c r="BK88" s="201">
        <f>SUM(BK89:BK155)</f>
        <v>0</v>
      </c>
    </row>
    <row r="89" spans="1:65" s="2" customFormat="1" ht="16.5" customHeight="1">
      <c r="A89" s="38"/>
      <c r="B89" s="39"/>
      <c r="C89" s="204" t="s">
        <v>79</v>
      </c>
      <c r="D89" s="204" t="s">
        <v>136</v>
      </c>
      <c r="E89" s="205" t="s">
        <v>156</v>
      </c>
      <c r="F89" s="206" t="s">
        <v>157</v>
      </c>
      <c r="G89" s="207" t="s">
        <v>158</v>
      </c>
      <c r="H89" s="208">
        <v>905</v>
      </c>
      <c r="I89" s="209"/>
      <c r="J89" s="210">
        <f>ROUND(I89*H89,2)</f>
        <v>0</v>
      </c>
      <c r="K89" s="206" t="s">
        <v>140</v>
      </c>
      <c r="L89" s="44"/>
      <c r="M89" s="211" t="s">
        <v>19</v>
      </c>
      <c r="N89" s="212" t="s">
        <v>42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141</v>
      </c>
      <c r="AT89" s="215" t="s">
        <v>136</v>
      </c>
      <c r="AU89" s="215" t="s">
        <v>82</v>
      </c>
      <c r="AY89" s="17" t="s">
        <v>134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79</v>
      </c>
      <c r="BK89" s="216">
        <f>ROUND(I89*H89,2)</f>
        <v>0</v>
      </c>
      <c r="BL89" s="17" t="s">
        <v>141</v>
      </c>
      <c r="BM89" s="215" t="s">
        <v>676</v>
      </c>
    </row>
    <row r="90" spans="1:47" s="2" customFormat="1" ht="12">
      <c r="A90" s="38"/>
      <c r="B90" s="39"/>
      <c r="C90" s="40"/>
      <c r="D90" s="217" t="s">
        <v>143</v>
      </c>
      <c r="E90" s="40"/>
      <c r="F90" s="218" t="s">
        <v>160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143</v>
      </c>
      <c r="AU90" s="17" t="s">
        <v>82</v>
      </c>
    </row>
    <row r="91" spans="1:47" s="2" customFormat="1" ht="12">
      <c r="A91" s="38"/>
      <c r="B91" s="39"/>
      <c r="C91" s="40"/>
      <c r="D91" s="222" t="s">
        <v>145</v>
      </c>
      <c r="E91" s="40"/>
      <c r="F91" s="223" t="s">
        <v>161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pans="1:47" s="2" customFormat="1" ht="12">
      <c r="A92" s="38"/>
      <c r="B92" s="39"/>
      <c r="C92" s="40"/>
      <c r="D92" s="217" t="s">
        <v>200</v>
      </c>
      <c r="E92" s="40"/>
      <c r="F92" s="235" t="s">
        <v>677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200</v>
      </c>
      <c r="AU92" s="17" t="s">
        <v>82</v>
      </c>
    </row>
    <row r="93" spans="1:51" s="13" customFormat="1" ht="12">
      <c r="A93" s="13"/>
      <c r="B93" s="224"/>
      <c r="C93" s="225"/>
      <c r="D93" s="217" t="s">
        <v>147</v>
      </c>
      <c r="E93" s="226" t="s">
        <v>19</v>
      </c>
      <c r="F93" s="227" t="s">
        <v>678</v>
      </c>
      <c r="G93" s="225"/>
      <c r="H93" s="228">
        <v>905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147</v>
      </c>
      <c r="AU93" s="234" t="s">
        <v>82</v>
      </c>
      <c r="AV93" s="13" t="s">
        <v>82</v>
      </c>
      <c r="AW93" s="13" t="s">
        <v>33</v>
      </c>
      <c r="AX93" s="13" t="s">
        <v>79</v>
      </c>
      <c r="AY93" s="234" t="s">
        <v>134</v>
      </c>
    </row>
    <row r="94" spans="1:65" s="2" customFormat="1" ht="16.5" customHeight="1">
      <c r="A94" s="38"/>
      <c r="B94" s="39"/>
      <c r="C94" s="204" t="s">
        <v>82</v>
      </c>
      <c r="D94" s="204" t="s">
        <v>136</v>
      </c>
      <c r="E94" s="205" t="s">
        <v>679</v>
      </c>
      <c r="F94" s="206" t="s">
        <v>680</v>
      </c>
      <c r="G94" s="207" t="s">
        <v>165</v>
      </c>
      <c r="H94" s="208">
        <v>241</v>
      </c>
      <c r="I94" s="209"/>
      <c r="J94" s="210">
        <f>ROUND(I94*H94,2)</f>
        <v>0</v>
      </c>
      <c r="K94" s="206" t="s">
        <v>140</v>
      </c>
      <c r="L94" s="44"/>
      <c r="M94" s="211" t="s">
        <v>19</v>
      </c>
      <c r="N94" s="212" t="s">
        <v>42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141</v>
      </c>
      <c r="AT94" s="215" t="s">
        <v>136</v>
      </c>
      <c r="AU94" s="215" t="s">
        <v>82</v>
      </c>
      <c r="AY94" s="17" t="s">
        <v>134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79</v>
      </c>
      <c r="BK94" s="216">
        <f>ROUND(I94*H94,2)</f>
        <v>0</v>
      </c>
      <c r="BL94" s="17" t="s">
        <v>141</v>
      </c>
      <c r="BM94" s="215" t="s">
        <v>681</v>
      </c>
    </row>
    <row r="95" spans="1:47" s="2" customFormat="1" ht="12">
      <c r="A95" s="38"/>
      <c r="B95" s="39"/>
      <c r="C95" s="40"/>
      <c r="D95" s="217" t="s">
        <v>143</v>
      </c>
      <c r="E95" s="40"/>
      <c r="F95" s="218" t="s">
        <v>682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143</v>
      </c>
      <c r="AU95" s="17" t="s">
        <v>82</v>
      </c>
    </row>
    <row r="96" spans="1:47" s="2" customFormat="1" ht="12">
      <c r="A96" s="38"/>
      <c r="B96" s="39"/>
      <c r="C96" s="40"/>
      <c r="D96" s="222" t="s">
        <v>145</v>
      </c>
      <c r="E96" s="40"/>
      <c r="F96" s="223" t="s">
        <v>683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145</v>
      </c>
      <c r="AU96" s="17" t="s">
        <v>82</v>
      </c>
    </row>
    <row r="97" spans="1:51" s="13" customFormat="1" ht="12">
      <c r="A97" s="13"/>
      <c r="B97" s="224"/>
      <c r="C97" s="225"/>
      <c r="D97" s="217" t="s">
        <v>147</v>
      </c>
      <c r="E97" s="226" t="s">
        <v>19</v>
      </c>
      <c r="F97" s="227" t="s">
        <v>684</v>
      </c>
      <c r="G97" s="225"/>
      <c r="H97" s="228">
        <v>241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147</v>
      </c>
      <c r="AU97" s="234" t="s">
        <v>82</v>
      </c>
      <c r="AV97" s="13" t="s">
        <v>82</v>
      </c>
      <c r="AW97" s="13" t="s">
        <v>33</v>
      </c>
      <c r="AX97" s="13" t="s">
        <v>79</v>
      </c>
      <c r="AY97" s="234" t="s">
        <v>134</v>
      </c>
    </row>
    <row r="98" spans="1:65" s="2" customFormat="1" ht="16.5" customHeight="1">
      <c r="A98" s="38"/>
      <c r="B98" s="39"/>
      <c r="C98" s="204" t="s">
        <v>155</v>
      </c>
      <c r="D98" s="204" t="s">
        <v>136</v>
      </c>
      <c r="E98" s="205" t="s">
        <v>685</v>
      </c>
      <c r="F98" s="206" t="s">
        <v>686</v>
      </c>
      <c r="G98" s="207" t="s">
        <v>165</v>
      </c>
      <c r="H98" s="208">
        <v>14.258</v>
      </c>
      <c r="I98" s="209"/>
      <c r="J98" s="210">
        <f>ROUND(I98*H98,2)</f>
        <v>0</v>
      </c>
      <c r="K98" s="206" t="s">
        <v>140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141</v>
      </c>
      <c r="AT98" s="215" t="s">
        <v>136</v>
      </c>
      <c r="AU98" s="215" t="s">
        <v>82</v>
      </c>
      <c r="AY98" s="17" t="s">
        <v>134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79</v>
      </c>
      <c r="BK98" s="216">
        <f>ROUND(I98*H98,2)</f>
        <v>0</v>
      </c>
      <c r="BL98" s="17" t="s">
        <v>141</v>
      </c>
      <c r="BM98" s="215" t="s">
        <v>687</v>
      </c>
    </row>
    <row r="99" spans="1:47" s="2" customFormat="1" ht="12">
      <c r="A99" s="38"/>
      <c r="B99" s="39"/>
      <c r="C99" s="40"/>
      <c r="D99" s="217" t="s">
        <v>143</v>
      </c>
      <c r="E99" s="40"/>
      <c r="F99" s="218" t="s">
        <v>688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143</v>
      </c>
      <c r="AU99" s="17" t="s">
        <v>82</v>
      </c>
    </row>
    <row r="100" spans="1:47" s="2" customFormat="1" ht="12">
      <c r="A100" s="38"/>
      <c r="B100" s="39"/>
      <c r="C100" s="40"/>
      <c r="D100" s="222" t="s">
        <v>145</v>
      </c>
      <c r="E100" s="40"/>
      <c r="F100" s="223" t="s">
        <v>689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145</v>
      </c>
      <c r="AU100" s="17" t="s">
        <v>82</v>
      </c>
    </row>
    <row r="101" spans="1:51" s="13" customFormat="1" ht="12">
      <c r="A101" s="13"/>
      <c r="B101" s="224"/>
      <c r="C101" s="225"/>
      <c r="D101" s="217" t="s">
        <v>147</v>
      </c>
      <c r="E101" s="226" t="s">
        <v>19</v>
      </c>
      <c r="F101" s="227" t="s">
        <v>690</v>
      </c>
      <c r="G101" s="225"/>
      <c r="H101" s="228">
        <v>10.128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147</v>
      </c>
      <c r="AU101" s="234" t="s">
        <v>82</v>
      </c>
      <c r="AV101" s="13" t="s">
        <v>82</v>
      </c>
      <c r="AW101" s="13" t="s">
        <v>33</v>
      </c>
      <c r="AX101" s="13" t="s">
        <v>71</v>
      </c>
      <c r="AY101" s="234" t="s">
        <v>134</v>
      </c>
    </row>
    <row r="102" spans="1:51" s="13" customFormat="1" ht="12">
      <c r="A102" s="13"/>
      <c r="B102" s="224"/>
      <c r="C102" s="225"/>
      <c r="D102" s="217" t="s">
        <v>147</v>
      </c>
      <c r="E102" s="226" t="s">
        <v>19</v>
      </c>
      <c r="F102" s="227" t="s">
        <v>691</v>
      </c>
      <c r="G102" s="225"/>
      <c r="H102" s="228">
        <v>4.13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147</v>
      </c>
      <c r="AU102" s="234" t="s">
        <v>82</v>
      </c>
      <c r="AV102" s="13" t="s">
        <v>82</v>
      </c>
      <c r="AW102" s="13" t="s">
        <v>33</v>
      </c>
      <c r="AX102" s="13" t="s">
        <v>71</v>
      </c>
      <c r="AY102" s="234" t="s">
        <v>134</v>
      </c>
    </row>
    <row r="103" spans="1:65" s="2" customFormat="1" ht="21.75" customHeight="1">
      <c r="A103" s="38"/>
      <c r="B103" s="39"/>
      <c r="C103" s="204" t="s">
        <v>141</v>
      </c>
      <c r="D103" s="204" t="s">
        <v>136</v>
      </c>
      <c r="E103" s="205" t="s">
        <v>692</v>
      </c>
      <c r="F103" s="206" t="s">
        <v>693</v>
      </c>
      <c r="G103" s="207" t="s">
        <v>165</v>
      </c>
      <c r="H103" s="208">
        <v>35.646</v>
      </c>
      <c r="I103" s="209"/>
      <c r="J103" s="210">
        <f>ROUND(I103*H103,2)</f>
        <v>0</v>
      </c>
      <c r="K103" s="206" t="s">
        <v>140</v>
      </c>
      <c r="L103" s="44"/>
      <c r="M103" s="211" t="s">
        <v>19</v>
      </c>
      <c r="N103" s="212" t="s">
        <v>42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141</v>
      </c>
      <c r="AT103" s="215" t="s">
        <v>136</v>
      </c>
      <c r="AU103" s="215" t="s">
        <v>82</v>
      </c>
      <c r="AY103" s="17" t="s">
        <v>134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79</v>
      </c>
      <c r="BK103" s="216">
        <f>ROUND(I103*H103,2)</f>
        <v>0</v>
      </c>
      <c r="BL103" s="17" t="s">
        <v>141</v>
      </c>
      <c r="BM103" s="215" t="s">
        <v>694</v>
      </c>
    </row>
    <row r="104" spans="1:47" s="2" customFormat="1" ht="12">
      <c r="A104" s="38"/>
      <c r="B104" s="39"/>
      <c r="C104" s="40"/>
      <c r="D104" s="217" t="s">
        <v>143</v>
      </c>
      <c r="E104" s="40"/>
      <c r="F104" s="218" t="s">
        <v>695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143</v>
      </c>
      <c r="AU104" s="17" t="s">
        <v>82</v>
      </c>
    </row>
    <row r="105" spans="1:47" s="2" customFormat="1" ht="12">
      <c r="A105" s="38"/>
      <c r="B105" s="39"/>
      <c r="C105" s="40"/>
      <c r="D105" s="222" t="s">
        <v>145</v>
      </c>
      <c r="E105" s="40"/>
      <c r="F105" s="223" t="s">
        <v>696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145</v>
      </c>
      <c r="AU105" s="17" t="s">
        <v>82</v>
      </c>
    </row>
    <row r="106" spans="1:51" s="13" customFormat="1" ht="12">
      <c r="A106" s="13"/>
      <c r="B106" s="224"/>
      <c r="C106" s="225"/>
      <c r="D106" s="217" t="s">
        <v>147</v>
      </c>
      <c r="E106" s="226" t="s">
        <v>19</v>
      </c>
      <c r="F106" s="227" t="s">
        <v>697</v>
      </c>
      <c r="G106" s="225"/>
      <c r="H106" s="228">
        <v>9.282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147</v>
      </c>
      <c r="AU106" s="234" t="s">
        <v>82</v>
      </c>
      <c r="AV106" s="13" t="s">
        <v>82</v>
      </c>
      <c r="AW106" s="13" t="s">
        <v>33</v>
      </c>
      <c r="AX106" s="13" t="s">
        <v>71</v>
      </c>
      <c r="AY106" s="234" t="s">
        <v>134</v>
      </c>
    </row>
    <row r="107" spans="1:51" s="13" customFormat="1" ht="12">
      <c r="A107" s="13"/>
      <c r="B107" s="224"/>
      <c r="C107" s="225"/>
      <c r="D107" s="217" t="s">
        <v>147</v>
      </c>
      <c r="E107" s="226" t="s">
        <v>19</v>
      </c>
      <c r="F107" s="227" t="s">
        <v>698</v>
      </c>
      <c r="G107" s="225"/>
      <c r="H107" s="228">
        <v>5.724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147</v>
      </c>
      <c r="AU107" s="234" t="s">
        <v>82</v>
      </c>
      <c r="AV107" s="13" t="s">
        <v>82</v>
      </c>
      <c r="AW107" s="13" t="s">
        <v>33</v>
      </c>
      <c r="AX107" s="13" t="s">
        <v>71</v>
      </c>
      <c r="AY107" s="234" t="s">
        <v>134</v>
      </c>
    </row>
    <row r="108" spans="1:51" s="13" customFormat="1" ht="12">
      <c r="A108" s="13"/>
      <c r="B108" s="224"/>
      <c r="C108" s="225"/>
      <c r="D108" s="217" t="s">
        <v>147</v>
      </c>
      <c r="E108" s="226" t="s">
        <v>19</v>
      </c>
      <c r="F108" s="227" t="s">
        <v>699</v>
      </c>
      <c r="G108" s="225"/>
      <c r="H108" s="228">
        <v>15.84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147</v>
      </c>
      <c r="AU108" s="234" t="s">
        <v>82</v>
      </c>
      <c r="AV108" s="13" t="s">
        <v>82</v>
      </c>
      <c r="AW108" s="13" t="s">
        <v>33</v>
      </c>
      <c r="AX108" s="13" t="s">
        <v>71</v>
      </c>
      <c r="AY108" s="234" t="s">
        <v>134</v>
      </c>
    </row>
    <row r="109" spans="1:51" s="13" customFormat="1" ht="12">
      <c r="A109" s="13"/>
      <c r="B109" s="224"/>
      <c r="C109" s="225"/>
      <c r="D109" s="217" t="s">
        <v>147</v>
      </c>
      <c r="E109" s="226" t="s">
        <v>19</v>
      </c>
      <c r="F109" s="227" t="s">
        <v>700</v>
      </c>
      <c r="G109" s="225"/>
      <c r="H109" s="228">
        <v>4.8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147</v>
      </c>
      <c r="AU109" s="234" t="s">
        <v>82</v>
      </c>
      <c r="AV109" s="13" t="s">
        <v>82</v>
      </c>
      <c r="AW109" s="13" t="s">
        <v>33</v>
      </c>
      <c r="AX109" s="13" t="s">
        <v>71</v>
      </c>
      <c r="AY109" s="234" t="s">
        <v>134</v>
      </c>
    </row>
    <row r="110" spans="1:65" s="2" customFormat="1" ht="16.5" customHeight="1">
      <c r="A110" s="38"/>
      <c r="B110" s="39"/>
      <c r="C110" s="204" t="s">
        <v>170</v>
      </c>
      <c r="D110" s="204" t="s">
        <v>136</v>
      </c>
      <c r="E110" s="205" t="s">
        <v>701</v>
      </c>
      <c r="F110" s="206" t="s">
        <v>702</v>
      </c>
      <c r="G110" s="207" t="s">
        <v>165</v>
      </c>
      <c r="H110" s="208">
        <v>257.8</v>
      </c>
      <c r="I110" s="209"/>
      <c r="J110" s="210">
        <f>ROUND(I110*H110,2)</f>
        <v>0</v>
      </c>
      <c r="K110" s="206" t="s">
        <v>140</v>
      </c>
      <c r="L110" s="44"/>
      <c r="M110" s="211" t="s">
        <v>19</v>
      </c>
      <c r="N110" s="212" t="s">
        <v>42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141</v>
      </c>
      <c r="AT110" s="215" t="s">
        <v>136</v>
      </c>
      <c r="AU110" s="215" t="s">
        <v>82</v>
      </c>
      <c r="AY110" s="17" t="s">
        <v>134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79</v>
      </c>
      <c r="BK110" s="216">
        <f>ROUND(I110*H110,2)</f>
        <v>0</v>
      </c>
      <c r="BL110" s="17" t="s">
        <v>141</v>
      </c>
      <c r="BM110" s="215" t="s">
        <v>703</v>
      </c>
    </row>
    <row r="111" spans="1:47" s="2" customFormat="1" ht="12">
      <c r="A111" s="38"/>
      <c r="B111" s="39"/>
      <c r="C111" s="40"/>
      <c r="D111" s="217" t="s">
        <v>143</v>
      </c>
      <c r="E111" s="40"/>
      <c r="F111" s="218" t="s">
        <v>704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143</v>
      </c>
      <c r="AU111" s="17" t="s">
        <v>82</v>
      </c>
    </row>
    <row r="112" spans="1:47" s="2" customFormat="1" ht="12">
      <c r="A112" s="38"/>
      <c r="B112" s="39"/>
      <c r="C112" s="40"/>
      <c r="D112" s="222" t="s">
        <v>145</v>
      </c>
      <c r="E112" s="40"/>
      <c r="F112" s="223" t="s">
        <v>705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145</v>
      </c>
      <c r="AU112" s="17" t="s">
        <v>82</v>
      </c>
    </row>
    <row r="113" spans="1:51" s="13" customFormat="1" ht="12">
      <c r="A113" s="13"/>
      <c r="B113" s="224"/>
      <c r="C113" s="225"/>
      <c r="D113" s="217" t="s">
        <v>147</v>
      </c>
      <c r="E113" s="226" t="s">
        <v>19</v>
      </c>
      <c r="F113" s="227" t="s">
        <v>706</v>
      </c>
      <c r="G113" s="225"/>
      <c r="H113" s="228">
        <v>257.8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147</v>
      </c>
      <c r="AU113" s="234" t="s">
        <v>82</v>
      </c>
      <c r="AV113" s="13" t="s">
        <v>82</v>
      </c>
      <c r="AW113" s="13" t="s">
        <v>33</v>
      </c>
      <c r="AX113" s="13" t="s">
        <v>79</v>
      </c>
      <c r="AY113" s="234" t="s">
        <v>134</v>
      </c>
    </row>
    <row r="114" spans="1:65" s="2" customFormat="1" ht="21.75" customHeight="1">
      <c r="A114" s="38"/>
      <c r="B114" s="39"/>
      <c r="C114" s="204" t="s">
        <v>177</v>
      </c>
      <c r="D114" s="204" t="s">
        <v>136</v>
      </c>
      <c r="E114" s="205" t="s">
        <v>186</v>
      </c>
      <c r="F114" s="206" t="s">
        <v>187</v>
      </c>
      <c r="G114" s="207" t="s">
        <v>165</v>
      </c>
      <c r="H114" s="208">
        <v>181</v>
      </c>
      <c r="I114" s="209"/>
      <c r="J114" s="210">
        <f>ROUND(I114*H114,2)</f>
        <v>0</v>
      </c>
      <c r="K114" s="206" t="s">
        <v>140</v>
      </c>
      <c r="L114" s="44"/>
      <c r="M114" s="211" t="s">
        <v>19</v>
      </c>
      <c r="N114" s="212" t="s">
        <v>42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141</v>
      </c>
      <c r="AT114" s="215" t="s">
        <v>136</v>
      </c>
      <c r="AU114" s="215" t="s">
        <v>82</v>
      </c>
      <c r="AY114" s="17" t="s">
        <v>134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79</v>
      </c>
      <c r="BK114" s="216">
        <f>ROUND(I114*H114,2)</f>
        <v>0</v>
      </c>
      <c r="BL114" s="17" t="s">
        <v>141</v>
      </c>
      <c r="BM114" s="215" t="s">
        <v>707</v>
      </c>
    </row>
    <row r="115" spans="1:47" s="2" customFormat="1" ht="12">
      <c r="A115" s="38"/>
      <c r="B115" s="39"/>
      <c r="C115" s="40"/>
      <c r="D115" s="217" t="s">
        <v>143</v>
      </c>
      <c r="E115" s="40"/>
      <c r="F115" s="218" t="s">
        <v>189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143</v>
      </c>
      <c r="AU115" s="17" t="s">
        <v>82</v>
      </c>
    </row>
    <row r="116" spans="1:47" s="2" customFormat="1" ht="12">
      <c r="A116" s="38"/>
      <c r="B116" s="39"/>
      <c r="C116" s="40"/>
      <c r="D116" s="222" t="s">
        <v>145</v>
      </c>
      <c r="E116" s="40"/>
      <c r="F116" s="223" t="s">
        <v>190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145</v>
      </c>
      <c r="AU116" s="17" t="s">
        <v>82</v>
      </c>
    </row>
    <row r="117" spans="1:51" s="13" customFormat="1" ht="12">
      <c r="A117" s="13"/>
      <c r="B117" s="224"/>
      <c r="C117" s="225"/>
      <c r="D117" s="217" t="s">
        <v>147</v>
      </c>
      <c r="E117" s="226" t="s">
        <v>19</v>
      </c>
      <c r="F117" s="227" t="s">
        <v>708</v>
      </c>
      <c r="G117" s="225"/>
      <c r="H117" s="228">
        <v>181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147</v>
      </c>
      <c r="AU117" s="234" t="s">
        <v>82</v>
      </c>
      <c r="AV117" s="13" t="s">
        <v>82</v>
      </c>
      <c r="AW117" s="13" t="s">
        <v>33</v>
      </c>
      <c r="AX117" s="13" t="s">
        <v>79</v>
      </c>
      <c r="AY117" s="234" t="s">
        <v>134</v>
      </c>
    </row>
    <row r="118" spans="1:65" s="2" customFormat="1" ht="16.5" customHeight="1">
      <c r="A118" s="38"/>
      <c r="B118" s="39"/>
      <c r="C118" s="204" t="s">
        <v>185</v>
      </c>
      <c r="D118" s="204" t="s">
        <v>136</v>
      </c>
      <c r="E118" s="205" t="s">
        <v>709</v>
      </c>
      <c r="F118" s="206" t="s">
        <v>710</v>
      </c>
      <c r="G118" s="207" t="s">
        <v>165</v>
      </c>
      <c r="H118" s="208">
        <v>16.8</v>
      </c>
      <c r="I118" s="209"/>
      <c r="J118" s="210">
        <f>ROUND(I118*H118,2)</f>
        <v>0</v>
      </c>
      <c r="K118" s="206" t="s">
        <v>140</v>
      </c>
      <c r="L118" s="44"/>
      <c r="M118" s="211" t="s">
        <v>19</v>
      </c>
      <c r="N118" s="212" t="s">
        <v>42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141</v>
      </c>
      <c r="AT118" s="215" t="s">
        <v>136</v>
      </c>
      <c r="AU118" s="215" t="s">
        <v>82</v>
      </c>
      <c r="AY118" s="17" t="s">
        <v>134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79</v>
      </c>
      <c r="BK118" s="216">
        <f>ROUND(I118*H118,2)</f>
        <v>0</v>
      </c>
      <c r="BL118" s="17" t="s">
        <v>141</v>
      </c>
      <c r="BM118" s="215" t="s">
        <v>711</v>
      </c>
    </row>
    <row r="119" spans="1:47" s="2" customFormat="1" ht="12">
      <c r="A119" s="38"/>
      <c r="B119" s="39"/>
      <c r="C119" s="40"/>
      <c r="D119" s="217" t="s">
        <v>143</v>
      </c>
      <c r="E119" s="40"/>
      <c r="F119" s="218" t="s">
        <v>712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143</v>
      </c>
      <c r="AU119" s="17" t="s">
        <v>82</v>
      </c>
    </row>
    <row r="120" spans="1:47" s="2" customFormat="1" ht="12">
      <c r="A120" s="38"/>
      <c r="B120" s="39"/>
      <c r="C120" s="40"/>
      <c r="D120" s="222" t="s">
        <v>145</v>
      </c>
      <c r="E120" s="40"/>
      <c r="F120" s="223" t="s">
        <v>713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82</v>
      </c>
    </row>
    <row r="121" spans="1:51" s="13" customFormat="1" ht="12">
      <c r="A121" s="13"/>
      <c r="B121" s="224"/>
      <c r="C121" s="225"/>
      <c r="D121" s="217" t="s">
        <v>147</v>
      </c>
      <c r="E121" s="226" t="s">
        <v>19</v>
      </c>
      <c r="F121" s="227" t="s">
        <v>714</v>
      </c>
      <c r="G121" s="225"/>
      <c r="H121" s="228">
        <v>16.8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147</v>
      </c>
      <c r="AU121" s="234" t="s">
        <v>82</v>
      </c>
      <c r="AV121" s="13" t="s">
        <v>82</v>
      </c>
      <c r="AW121" s="13" t="s">
        <v>33</v>
      </c>
      <c r="AX121" s="13" t="s">
        <v>79</v>
      </c>
      <c r="AY121" s="234" t="s">
        <v>134</v>
      </c>
    </row>
    <row r="122" spans="1:65" s="2" customFormat="1" ht="16.5" customHeight="1">
      <c r="A122" s="38"/>
      <c r="B122" s="39"/>
      <c r="C122" s="204" t="s">
        <v>194</v>
      </c>
      <c r="D122" s="204" t="s">
        <v>136</v>
      </c>
      <c r="E122" s="205" t="s">
        <v>715</v>
      </c>
      <c r="F122" s="206" t="s">
        <v>716</v>
      </c>
      <c r="G122" s="207" t="s">
        <v>165</v>
      </c>
      <c r="H122" s="208">
        <v>774</v>
      </c>
      <c r="I122" s="209"/>
      <c r="J122" s="210">
        <f>ROUND(I122*H122,2)</f>
        <v>0</v>
      </c>
      <c r="K122" s="206" t="s">
        <v>140</v>
      </c>
      <c r="L122" s="44"/>
      <c r="M122" s="211" t="s">
        <v>19</v>
      </c>
      <c r="N122" s="212" t="s">
        <v>42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141</v>
      </c>
      <c r="AT122" s="215" t="s">
        <v>136</v>
      </c>
      <c r="AU122" s="215" t="s">
        <v>82</v>
      </c>
      <c r="AY122" s="17" t="s">
        <v>134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79</v>
      </c>
      <c r="BK122" s="216">
        <f>ROUND(I122*H122,2)</f>
        <v>0</v>
      </c>
      <c r="BL122" s="17" t="s">
        <v>141</v>
      </c>
      <c r="BM122" s="215" t="s">
        <v>717</v>
      </c>
    </row>
    <row r="123" spans="1:47" s="2" customFormat="1" ht="12">
      <c r="A123" s="38"/>
      <c r="B123" s="39"/>
      <c r="C123" s="40"/>
      <c r="D123" s="217" t="s">
        <v>143</v>
      </c>
      <c r="E123" s="40"/>
      <c r="F123" s="218" t="s">
        <v>718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143</v>
      </c>
      <c r="AU123" s="17" t="s">
        <v>82</v>
      </c>
    </row>
    <row r="124" spans="1:47" s="2" customFormat="1" ht="12">
      <c r="A124" s="38"/>
      <c r="B124" s="39"/>
      <c r="C124" s="40"/>
      <c r="D124" s="222" t="s">
        <v>145</v>
      </c>
      <c r="E124" s="40"/>
      <c r="F124" s="223" t="s">
        <v>719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145</v>
      </c>
      <c r="AU124" s="17" t="s">
        <v>82</v>
      </c>
    </row>
    <row r="125" spans="1:47" s="2" customFormat="1" ht="12">
      <c r="A125" s="38"/>
      <c r="B125" s="39"/>
      <c r="C125" s="40"/>
      <c r="D125" s="217" t="s">
        <v>200</v>
      </c>
      <c r="E125" s="40"/>
      <c r="F125" s="235" t="s">
        <v>720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200</v>
      </c>
      <c r="AU125" s="17" t="s">
        <v>82</v>
      </c>
    </row>
    <row r="126" spans="1:51" s="13" customFormat="1" ht="12">
      <c r="A126" s="13"/>
      <c r="B126" s="224"/>
      <c r="C126" s="225"/>
      <c r="D126" s="217" t="s">
        <v>147</v>
      </c>
      <c r="E126" s="226" t="s">
        <v>19</v>
      </c>
      <c r="F126" s="227" t="s">
        <v>721</v>
      </c>
      <c r="G126" s="225"/>
      <c r="H126" s="228">
        <v>774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147</v>
      </c>
      <c r="AU126" s="234" t="s">
        <v>82</v>
      </c>
      <c r="AV126" s="13" t="s">
        <v>82</v>
      </c>
      <c r="AW126" s="13" t="s">
        <v>33</v>
      </c>
      <c r="AX126" s="13" t="s">
        <v>79</v>
      </c>
      <c r="AY126" s="234" t="s">
        <v>134</v>
      </c>
    </row>
    <row r="127" spans="1:65" s="2" customFormat="1" ht="16.5" customHeight="1">
      <c r="A127" s="38"/>
      <c r="B127" s="39"/>
      <c r="C127" s="204" t="s">
        <v>204</v>
      </c>
      <c r="D127" s="204" t="s">
        <v>136</v>
      </c>
      <c r="E127" s="205" t="s">
        <v>722</v>
      </c>
      <c r="F127" s="206" t="s">
        <v>723</v>
      </c>
      <c r="G127" s="207" t="s">
        <v>165</v>
      </c>
      <c r="H127" s="208">
        <v>33.053</v>
      </c>
      <c r="I127" s="209"/>
      <c r="J127" s="210">
        <f>ROUND(I127*H127,2)</f>
        <v>0</v>
      </c>
      <c r="K127" s="206" t="s">
        <v>140</v>
      </c>
      <c r="L127" s="44"/>
      <c r="M127" s="211" t="s">
        <v>19</v>
      </c>
      <c r="N127" s="212" t="s">
        <v>42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141</v>
      </c>
      <c r="AT127" s="215" t="s">
        <v>136</v>
      </c>
      <c r="AU127" s="215" t="s">
        <v>82</v>
      </c>
      <c r="AY127" s="17" t="s">
        <v>134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79</v>
      </c>
      <c r="BK127" s="216">
        <f>ROUND(I127*H127,2)</f>
        <v>0</v>
      </c>
      <c r="BL127" s="17" t="s">
        <v>141</v>
      </c>
      <c r="BM127" s="215" t="s">
        <v>724</v>
      </c>
    </row>
    <row r="128" spans="1:47" s="2" customFormat="1" ht="12">
      <c r="A128" s="38"/>
      <c r="B128" s="39"/>
      <c r="C128" s="40"/>
      <c r="D128" s="217" t="s">
        <v>143</v>
      </c>
      <c r="E128" s="40"/>
      <c r="F128" s="218" t="s">
        <v>725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143</v>
      </c>
      <c r="AU128" s="17" t="s">
        <v>82</v>
      </c>
    </row>
    <row r="129" spans="1:47" s="2" customFormat="1" ht="12">
      <c r="A129" s="38"/>
      <c r="B129" s="39"/>
      <c r="C129" s="40"/>
      <c r="D129" s="222" t="s">
        <v>145</v>
      </c>
      <c r="E129" s="40"/>
      <c r="F129" s="223" t="s">
        <v>726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145</v>
      </c>
      <c r="AU129" s="17" t="s">
        <v>82</v>
      </c>
    </row>
    <row r="130" spans="1:51" s="13" customFormat="1" ht="12">
      <c r="A130" s="13"/>
      <c r="B130" s="224"/>
      <c r="C130" s="225"/>
      <c r="D130" s="217" t="s">
        <v>147</v>
      </c>
      <c r="E130" s="226" t="s">
        <v>19</v>
      </c>
      <c r="F130" s="227" t="s">
        <v>727</v>
      </c>
      <c r="G130" s="225"/>
      <c r="H130" s="228">
        <v>1.584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147</v>
      </c>
      <c r="AU130" s="234" t="s">
        <v>82</v>
      </c>
      <c r="AV130" s="13" t="s">
        <v>82</v>
      </c>
      <c r="AW130" s="13" t="s">
        <v>33</v>
      </c>
      <c r="AX130" s="13" t="s">
        <v>71</v>
      </c>
      <c r="AY130" s="234" t="s">
        <v>134</v>
      </c>
    </row>
    <row r="131" spans="1:51" s="13" customFormat="1" ht="12">
      <c r="A131" s="13"/>
      <c r="B131" s="224"/>
      <c r="C131" s="225"/>
      <c r="D131" s="217" t="s">
        <v>147</v>
      </c>
      <c r="E131" s="226" t="s">
        <v>19</v>
      </c>
      <c r="F131" s="227" t="s">
        <v>728</v>
      </c>
      <c r="G131" s="225"/>
      <c r="H131" s="228">
        <v>5.088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147</v>
      </c>
      <c r="AU131" s="234" t="s">
        <v>82</v>
      </c>
      <c r="AV131" s="13" t="s">
        <v>82</v>
      </c>
      <c r="AW131" s="13" t="s">
        <v>33</v>
      </c>
      <c r="AX131" s="13" t="s">
        <v>71</v>
      </c>
      <c r="AY131" s="234" t="s">
        <v>134</v>
      </c>
    </row>
    <row r="132" spans="1:51" s="13" customFormat="1" ht="12">
      <c r="A132" s="13"/>
      <c r="B132" s="224"/>
      <c r="C132" s="225"/>
      <c r="D132" s="217" t="s">
        <v>147</v>
      </c>
      <c r="E132" s="226" t="s">
        <v>19</v>
      </c>
      <c r="F132" s="227" t="s">
        <v>729</v>
      </c>
      <c r="G132" s="225"/>
      <c r="H132" s="228">
        <v>8.64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147</v>
      </c>
      <c r="AU132" s="234" t="s">
        <v>82</v>
      </c>
      <c r="AV132" s="13" t="s">
        <v>82</v>
      </c>
      <c r="AW132" s="13" t="s">
        <v>33</v>
      </c>
      <c r="AX132" s="13" t="s">
        <v>71</v>
      </c>
      <c r="AY132" s="234" t="s">
        <v>134</v>
      </c>
    </row>
    <row r="133" spans="1:51" s="13" customFormat="1" ht="12">
      <c r="A133" s="13"/>
      <c r="B133" s="224"/>
      <c r="C133" s="225"/>
      <c r="D133" s="217" t="s">
        <v>147</v>
      </c>
      <c r="E133" s="226" t="s">
        <v>19</v>
      </c>
      <c r="F133" s="227" t="s">
        <v>730</v>
      </c>
      <c r="G133" s="225"/>
      <c r="H133" s="228">
        <v>17.741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147</v>
      </c>
      <c r="AU133" s="234" t="s">
        <v>82</v>
      </c>
      <c r="AV133" s="13" t="s">
        <v>82</v>
      </c>
      <c r="AW133" s="13" t="s">
        <v>33</v>
      </c>
      <c r="AX133" s="13" t="s">
        <v>71</v>
      </c>
      <c r="AY133" s="234" t="s">
        <v>134</v>
      </c>
    </row>
    <row r="134" spans="1:65" s="2" customFormat="1" ht="16.5" customHeight="1">
      <c r="A134" s="38"/>
      <c r="B134" s="39"/>
      <c r="C134" s="204" t="s">
        <v>212</v>
      </c>
      <c r="D134" s="204" t="s">
        <v>136</v>
      </c>
      <c r="E134" s="205" t="s">
        <v>290</v>
      </c>
      <c r="F134" s="206" t="s">
        <v>291</v>
      </c>
      <c r="G134" s="207" t="s">
        <v>158</v>
      </c>
      <c r="H134" s="208">
        <v>1524</v>
      </c>
      <c r="I134" s="209"/>
      <c r="J134" s="210">
        <f>ROUND(I134*H134,2)</f>
        <v>0</v>
      </c>
      <c r="K134" s="206" t="s">
        <v>140</v>
      </c>
      <c r="L134" s="44"/>
      <c r="M134" s="211" t="s">
        <v>19</v>
      </c>
      <c r="N134" s="212" t="s">
        <v>42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141</v>
      </c>
      <c r="AT134" s="215" t="s">
        <v>136</v>
      </c>
      <c r="AU134" s="215" t="s">
        <v>82</v>
      </c>
      <c r="AY134" s="17" t="s">
        <v>134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79</v>
      </c>
      <c r="BK134" s="216">
        <f>ROUND(I134*H134,2)</f>
        <v>0</v>
      </c>
      <c r="BL134" s="17" t="s">
        <v>141</v>
      </c>
      <c r="BM134" s="215" t="s">
        <v>731</v>
      </c>
    </row>
    <row r="135" spans="1:47" s="2" customFormat="1" ht="12">
      <c r="A135" s="38"/>
      <c r="B135" s="39"/>
      <c r="C135" s="40"/>
      <c r="D135" s="217" t="s">
        <v>143</v>
      </c>
      <c r="E135" s="40"/>
      <c r="F135" s="218" t="s">
        <v>293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143</v>
      </c>
      <c r="AU135" s="17" t="s">
        <v>82</v>
      </c>
    </row>
    <row r="136" spans="1:47" s="2" customFormat="1" ht="12">
      <c r="A136" s="38"/>
      <c r="B136" s="39"/>
      <c r="C136" s="40"/>
      <c r="D136" s="222" t="s">
        <v>145</v>
      </c>
      <c r="E136" s="40"/>
      <c r="F136" s="223" t="s">
        <v>294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82</v>
      </c>
    </row>
    <row r="137" spans="1:51" s="13" customFormat="1" ht="12">
      <c r="A137" s="13"/>
      <c r="B137" s="224"/>
      <c r="C137" s="225"/>
      <c r="D137" s="217" t="s">
        <v>147</v>
      </c>
      <c r="E137" s="226" t="s">
        <v>19</v>
      </c>
      <c r="F137" s="227" t="s">
        <v>732</v>
      </c>
      <c r="G137" s="225"/>
      <c r="H137" s="228">
        <v>1524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147</v>
      </c>
      <c r="AU137" s="234" t="s">
        <v>82</v>
      </c>
      <c r="AV137" s="13" t="s">
        <v>82</v>
      </c>
      <c r="AW137" s="13" t="s">
        <v>33</v>
      </c>
      <c r="AX137" s="13" t="s">
        <v>79</v>
      </c>
      <c r="AY137" s="234" t="s">
        <v>134</v>
      </c>
    </row>
    <row r="138" spans="1:65" s="2" customFormat="1" ht="16.5" customHeight="1">
      <c r="A138" s="38"/>
      <c r="B138" s="39"/>
      <c r="C138" s="204" t="s">
        <v>220</v>
      </c>
      <c r="D138" s="204" t="s">
        <v>136</v>
      </c>
      <c r="E138" s="205" t="s">
        <v>733</v>
      </c>
      <c r="F138" s="206" t="s">
        <v>734</v>
      </c>
      <c r="G138" s="207" t="s">
        <v>158</v>
      </c>
      <c r="H138" s="208">
        <v>352</v>
      </c>
      <c r="I138" s="209"/>
      <c r="J138" s="210">
        <f>ROUND(I138*H138,2)</f>
        <v>0</v>
      </c>
      <c r="K138" s="206" t="s">
        <v>140</v>
      </c>
      <c r="L138" s="44"/>
      <c r="M138" s="211" t="s">
        <v>19</v>
      </c>
      <c r="N138" s="212" t="s">
        <v>42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141</v>
      </c>
      <c r="AT138" s="215" t="s">
        <v>136</v>
      </c>
      <c r="AU138" s="215" t="s">
        <v>82</v>
      </c>
      <c r="AY138" s="17" t="s">
        <v>134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79</v>
      </c>
      <c r="BK138" s="216">
        <f>ROUND(I138*H138,2)</f>
        <v>0</v>
      </c>
      <c r="BL138" s="17" t="s">
        <v>141</v>
      </c>
      <c r="BM138" s="215" t="s">
        <v>735</v>
      </c>
    </row>
    <row r="139" spans="1:47" s="2" customFormat="1" ht="12">
      <c r="A139" s="38"/>
      <c r="B139" s="39"/>
      <c r="C139" s="40"/>
      <c r="D139" s="217" t="s">
        <v>143</v>
      </c>
      <c r="E139" s="40"/>
      <c r="F139" s="218" t="s">
        <v>736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143</v>
      </c>
      <c r="AU139" s="17" t="s">
        <v>82</v>
      </c>
    </row>
    <row r="140" spans="1:47" s="2" customFormat="1" ht="12">
      <c r="A140" s="38"/>
      <c r="B140" s="39"/>
      <c r="C140" s="40"/>
      <c r="D140" s="222" t="s">
        <v>145</v>
      </c>
      <c r="E140" s="40"/>
      <c r="F140" s="223" t="s">
        <v>737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82</v>
      </c>
    </row>
    <row r="141" spans="1:51" s="13" customFormat="1" ht="12">
      <c r="A141" s="13"/>
      <c r="B141" s="224"/>
      <c r="C141" s="225"/>
      <c r="D141" s="217" t="s">
        <v>147</v>
      </c>
      <c r="E141" s="226" t="s">
        <v>19</v>
      </c>
      <c r="F141" s="227" t="s">
        <v>738</v>
      </c>
      <c r="G141" s="225"/>
      <c r="H141" s="228">
        <v>352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147</v>
      </c>
      <c r="AU141" s="234" t="s">
        <v>82</v>
      </c>
      <c r="AV141" s="13" t="s">
        <v>82</v>
      </c>
      <c r="AW141" s="13" t="s">
        <v>33</v>
      </c>
      <c r="AX141" s="13" t="s">
        <v>79</v>
      </c>
      <c r="AY141" s="234" t="s">
        <v>134</v>
      </c>
    </row>
    <row r="142" spans="1:65" s="2" customFormat="1" ht="16.5" customHeight="1">
      <c r="A142" s="38"/>
      <c r="B142" s="39"/>
      <c r="C142" s="204" t="s">
        <v>226</v>
      </c>
      <c r="D142" s="204" t="s">
        <v>136</v>
      </c>
      <c r="E142" s="205" t="s">
        <v>296</v>
      </c>
      <c r="F142" s="206" t="s">
        <v>297</v>
      </c>
      <c r="G142" s="207" t="s">
        <v>158</v>
      </c>
      <c r="H142" s="208">
        <v>227</v>
      </c>
      <c r="I142" s="209"/>
      <c r="J142" s="210">
        <f>ROUND(I142*H142,2)</f>
        <v>0</v>
      </c>
      <c r="K142" s="206" t="s">
        <v>140</v>
      </c>
      <c r="L142" s="44"/>
      <c r="M142" s="211" t="s">
        <v>19</v>
      </c>
      <c r="N142" s="212" t="s">
        <v>42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141</v>
      </c>
      <c r="AT142" s="215" t="s">
        <v>136</v>
      </c>
      <c r="AU142" s="215" t="s">
        <v>82</v>
      </c>
      <c r="AY142" s="17" t="s">
        <v>134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79</v>
      </c>
      <c r="BK142" s="216">
        <f>ROUND(I142*H142,2)</f>
        <v>0</v>
      </c>
      <c r="BL142" s="17" t="s">
        <v>141</v>
      </c>
      <c r="BM142" s="215" t="s">
        <v>739</v>
      </c>
    </row>
    <row r="143" spans="1:47" s="2" customFormat="1" ht="12">
      <c r="A143" s="38"/>
      <c r="B143" s="39"/>
      <c r="C143" s="40"/>
      <c r="D143" s="217" t="s">
        <v>143</v>
      </c>
      <c r="E143" s="40"/>
      <c r="F143" s="218" t="s">
        <v>299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143</v>
      </c>
      <c r="AU143" s="17" t="s">
        <v>82</v>
      </c>
    </row>
    <row r="144" spans="1:47" s="2" customFormat="1" ht="12">
      <c r="A144" s="38"/>
      <c r="B144" s="39"/>
      <c r="C144" s="40"/>
      <c r="D144" s="222" t="s">
        <v>145</v>
      </c>
      <c r="E144" s="40"/>
      <c r="F144" s="223" t="s">
        <v>300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145</v>
      </c>
      <c r="AU144" s="17" t="s">
        <v>82</v>
      </c>
    </row>
    <row r="145" spans="1:51" s="13" customFormat="1" ht="12">
      <c r="A145" s="13"/>
      <c r="B145" s="224"/>
      <c r="C145" s="225"/>
      <c r="D145" s="217" t="s">
        <v>147</v>
      </c>
      <c r="E145" s="226" t="s">
        <v>19</v>
      </c>
      <c r="F145" s="227" t="s">
        <v>740</v>
      </c>
      <c r="G145" s="225"/>
      <c r="H145" s="228">
        <v>227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147</v>
      </c>
      <c r="AU145" s="234" t="s">
        <v>82</v>
      </c>
      <c r="AV145" s="13" t="s">
        <v>82</v>
      </c>
      <c r="AW145" s="13" t="s">
        <v>33</v>
      </c>
      <c r="AX145" s="13" t="s">
        <v>79</v>
      </c>
      <c r="AY145" s="234" t="s">
        <v>134</v>
      </c>
    </row>
    <row r="146" spans="1:65" s="2" customFormat="1" ht="16.5" customHeight="1">
      <c r="A146" s="38"/>
      <c r="B146" s="39"/>
      <c r="C146" s="204" t="s">
        <v>231</v>
      </c>
      <c r="D146" s="204" t="s">
        <v>136</v>
      </c>
      <c r="E146" s="205" t="s">
        <v>741</v>
      </c>
      <c r="F146" s="206" t="s">
        <v>742</v>
      </c>
      <c r="G146" s="207" t="s">
        <v>158</v>
      </c>
      <c r="H146" s="208">
        <v>2125</v>
      </c>
      <c r="I146" s="209"/>
      <c r="J146" s="210">
        <f>ROUND(I146*H146,2)</f>
        <v>0</v>
      </c>
      <c r="K146" s="206" t="s">
        <v>140</v>
      </c>
      <c r="L146" s="44"/>
      <c r="M146" s="211" t="s">
        <v>19</v>
      </c>
      <c r="N146" s="212" t="s">
        <v>42</v>
      </c>
      <c r="O146" s="84"/>
      <c r="P146" s="213">
        <f>O146*H146</f>
        <v>0</v>
      </c>
      <c r="Q146" s="213">
        <v>0.00397</v>
      </c>
      <c r="R146" s="213">
        <f>Q146*H146</f>
        <v>8.43625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141</v>
      </c>
      <c r="AT146" s="215" t="s">
        <v>136</v>
      </c>
      <c r="AU146" s="215" t="s">
        <v>82</v>
      </c>
      <c r="AY146" s="17" t="s">
        <v>134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79</v>
      </c>
      <c r="BK146" s="216">
        <f>ROUND(I146*H146,2)</f>
        <v>0</v>
      </c>
      <c r="BL146" s="17" t="s">
        <v>141</v>
      </c>
      <c r="BM146" s="215" t="s">
        <v>743</v>
      </c>
    </row>
    <row r="147" spans="1:47" s="2" customFormat="1" ht="12">
      <c r="A147" s="38"/>
      <c r="B147" s="39"/>
      <c r="C147" s="40"/>
      <c r="D147" s="217" t="s">
        <v>143</v>
      </c>
      <c r="E147" s="40"/>
      <c r="F147" s="218" t="s">
        <v>742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143</v>
      </c>
      <c r="AU147" s="17" t="s">
        <v>82</v>
      </c>
    </row>
    <row r="148" spans="1:47" s="2" customFormat="1" ht="12">
      <c r="A148" s="38"/>
      <c r="B148" s="39"/>
      <c r="C148" s="40"/>
      <c r="D148" s="222" t="s">
        <v>145</v>
      </c>
      <c r="E148" s="40"/>
      <c r="F148" s="223" t="s">
        <v>744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82</v>
      </c>
    </row>
    <row r="149" spans="1:51" s="13" customFormat="1" ht="12">
      <c r="A149" s="13"/>
      <c r="B149" s="224"/>
      <c r="C149" s="225"/>
      <c r="D149" s="217" t="s">
        <v>147</v>
      </c>
      <c r="E149" s="226" t="s">
        <v>19</v>
      </c>
      <c r="F149" s="227" t="s">
        <v>745</v>
      </c>
      <c r="G149" s="225"/>
      <c r="H149" s="228">
        <v>2125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147</v>
      </c>
      <c r="AU149" s="234" t="s">
        <v>82</v>
      </c>
      <c r="AV149" s="13" t="s">
        <v>82</v>
      </c>
      <c r="AW149" s="13" t="s">
        <v>33</v>
      </c>
      <c r="AX149" s="13" t="s">
        <v>79</v>
      </c>
      <c r="AY149" s="234" t="s">
        <v>134</v>
      </c>
    </row>
    <row r="150" spans="1:65" s="2" customFormat="1" ht="16.5" customHeight="1">
      <c r="A150" s="38"/>
      <c r="B150" s="39"/>
      <c r="C150" s="236" t="s">
        <v>238</v>
      </c>
      <c r="D150" s="236" t="s">
        <v>221</v>
      </c>
      <c r="E150" s="237" t="s">
        <v>274</v>
      </c>
      <c r="F150" s="238" t="s">
        <v>275</v>
      </c>
      <c r="G150" s="239" t="s">
        <v>269</v>
      </c>
      <c r="H150" s="240">
        <v>31.394</v>
      </c>
      <c r="I150" s="241"/>
      <c r="J150" s="242">
        <f>ROUND(I150*H150,2)</f>
        <v>0</v>
      </c>
      <c r="K150" s="238" t="s">
        <v>140</v>
      </c>
      <c r="L150" s="243"/>
      <c r="M150" s="244" t="s">
        <v>19</v>
      </c>
      <c r="N150" s="245" t="s">
        <v>42</v>
      </c>
      <c r="O150" s="84"/>
      <c r="P150" s="213">
        <f>O150*H150</f>
        <v>0</v>
      </c>
      <c r="Q150" s="213">
        <v>0.001</v>
      </c>
      <c r="R150" s="213">
        <f>Q150*H150</f>
        <v>0.031394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194</v>
      </c>
      <c r="AT150" s="215" t="s">
        <v>221</v>
      </c>
      <c r="AU150" s="215" t="s">
        <v>82</v>
      </c>
      <c r="AY150" s="17" t="s">
        <v>134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79</v>
      </c>
      <c r="BK150" s="216">
        <f>ROUND(I150*H150,2)</f>
        <v>0</v>
      </c>
      <c r="BL150" s="17" t="s">
        <v>141</v>
      </c>
      <c r="BM150" s="215" t="s">
        <v>746</v>
      </c>
    </row>
    <row r="151" spans="1:47" s="2" customFormat="1" ht="12">
      <c r="A151" s="38"/>
      <c r="B151" s="39"/>
      <c r="C151" s="40"/>
      <c r="D151" s="217" t="s">
        <v>143</v>
      </c>
      <c r="E151" s="40"/>
      <c r="F151" s="218" t="s">
        <v>275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143</v>
      </c>
      <c r="AU151" s="17" t="s">
        <v>82</v>
      </c>
    </row>
    <row r="152" spans="1:51" s="13" customFormat="1" ht="12">
      <c r="A152" s="13"/>
      <c r="B152" s="224"/>
      <c r="C152" s="225"/>
      <c r="D152" s="217" t="s">
        <v>147</v>
      </c>
      <c r="E152" s="226" t="s">
        <v>19</v>
      </c>
      <c r="F152" s="227" t="s">
        <v>747</v>
      </c>
      <c r="G152" s="225"/>
      <c r="H152" s="228">
        <v>31.394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147</v>
      </c>
      <c r="AU152" s="234" t="s">
        <v>82</v>
      </c>
      <c r="AV152" s="13" t="s">
        <v>82</v>
      </c>
      <c r="AW152" s="13" t="s">
        <v>33</v>
      </c>
      <c r="AX152" s="13" t="s">
        <v>79</v>
      </c>
      <c r="AY152" s="234" t="s">
        <v>134</v>
      </c>
    </row>
    <row r="153" spans="1:65" s="2" customFormat="1" ht="16.5" customHeight="1">
      <c r="A153" s="38"/>
      <c r="B153" s="39"/>
      <c r="C153" s="236" t="s">
        <v>8</v>
      </c>
      <c r="D153" s="236" t="s">
        <v>221</v>
      </c>
      <c r="E153" s="237" t="s">
        <v>285</v>
      </c>
      <c r="F153" s="238" t="s">
        <v>286</v>
      </c>
      <c r="G153" s="239" t="s">
        <v>269</v>
      </c>
      <c r="H153" s="240">
        <v>12.381</v>
      </c>
      <c r="I153" s="241"/>
      <c r="J153" s="242">
        <f>ROUND(I153*H153,2)</f>
        <v>0</v>
      </c>
      <c r="K153" s="238" t="s">
        <v>140</v>
      </c>
      <c r="L153" s="243"/>
      <c r="M153" s="244" t="s">
        <v>19</v>
      </c>
      <c r="N153" s="245" t="s">
        <v>42</v>
      </c>
      <c r="O153" s="84"/>
      <c r="P153" s="213">
        <f>O153*H153</f>
        <v>0</v>
      </c>
      <c r="Q153" s="213">
        <v>0.001</v>
      </c>
      <c r="R153" s="213">
        <f>Q153*H153</f>
        <v>0.012381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194</v>
      </c>
      <c r="AT153" s="215" t="s">
        <v>221</v>
      </c>
      <c r="AU153" s="215" t="s">
        <v>82</v>
      </c>
      <c r="AY153" s="17" t="s">
        <v>134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79</v>
      </c>
      <c r="BK153" s="216">
        <f>ROUND(I153*H153,2)</f>
        <v>0</v>
      </c>
      <c r="BL153" s="17" t="s">
        <v>141</v>
      </c>
      <c r="BM153" s="215" t="s">
        <v>748</v>
      </c>
    </row>
    <row r="154" spans="1:47" s="2" customFormat="1" ht="12">
      <c r="A154" s="38"/>
      <c r="B154" s="39"/>
      <c r="C154" s="40"/>
      <c r="D154" s="217" t="s">
        <v>143</v>
      </c>
      <c r="E154" s="40"/>
      <c r="F154" s="218" t="s">
        <v>286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143</v>
      </c>
      <c r="AU154" s="17" t="s">
        <v>82</v>
      </c>
    </row>
    <row r="155" spans="1:51" s="13" customFormat="1" ht="12">
      <c r="A155" s="13"/>
      <c r="B155" s="224"/>
      <c r="C155" s="225"/>
      <c r="D155" s="217" t="s">
        <v>147</v>
      </c>
      <c r="E155" s="226" t="s">
        <v>19</v>
      </c>
      <c r="F155" s="227" t="s">
        <v>749</v>
      </c>
      <c r="G155" s="225"/>
      <c r="H155" s="228">
        <v>12.381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147</v>
      </c>
      <c r="AU155" s="234" t="s">
        <v>82</v>
      </c>
      <c r="AV155" s="13" t="s">
        <v>82</v>
      </c>
      <c r="AW155" s="13" t="s">
        <v>33</v>
      </c>
      <c r="AX155" s="13" t="s">
        <v>79</v>
      </c>
      <c r="AY155" s="234" t="s">
        <v>134</v>
      </c>
    </row>
    <row r="156" spans="1:63" s="12" customFormat="1" ht="22.8" customHeight="1">
      <c r="A156" s="12"/>
      <c r="B156" s="188"/>
      <c r="C156" s="189"/>
      <c r="D156" s="190" t="s">
        <v>70</v>
      </c>
      <c r="E156" s="202" t="s">
        <v>82</v>
      </c>
      <c r="F156" s="202" t="s">
        <v>467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SUM(P157:P176)</f>
        <v>0</v>
      </c>
      <c r="Q156" s="196"/>
      <c r="R156" s="197">
        <f>SUM(R157:R176)</f>
        <v>47.10906788</v>
      </c>
      <c r="S156" s="196"/>
      <c r="T156" s="198">
        <f>SUM(T157:T176)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9" t="s">
        <v>79</v>
      </c>
      <c r="AT156" s="200" t="s">
        <v>70</v>
      </c>
      <c r="AU156" s="200" t="s">
        <v>79</v>
      </c>
      <c r="AY156" s="199" t="s">
        <v>134</v>
      </c>
      <c r="BK156" s="201">
        <f>SUM(BK157:BK176)</f>
        <v>0</v>
      </c>
    </row>
    <row r="157" spans="1:65" s="2" customFormat="1" ht="16.5" customHeight="1">
      <c r="A157" s="38"/>
      <c r="B157" s="39"/>
      <c r="C157" s="204" t="s">
        <v>250</v>
      </c>
      <c r="D157" s="204" t="s">
        <v>136</v>
      </c>
      <c r="E157" s="205" t="s">
        <v>750</v>
      </c>
      <c r="F157" s="206" t="s">
        <v>751</v>
      </c>
      <c r="G157" s="207" t="s">
        <v>165</v>
      </c>
      <c r="H157" s="208">
        <v>18.24</v>
      </c>
      <c r="I157" s="209"/>
      <c r="J157" s="210">
        <f>ROUND(I157*H157,2)</f>
        <v>0</v>
      </c>
      <c r="K157" s="206" t="s">
        <v>140</v>
      </c>
      <c r="L157" s="44"/>
      <c r="M157" s="211" t="s">
        <v>19</v>
      </c>
      <c r="N157" s="212" t="s">
        <v>42</v>
      </c>
      <c r="O157" s="84"/>
      <c r="P157" s="213">
        <f>O157*H157</f>
        <v>0</v>
      </c>
      <c r="Q157" s="213">
        <v>2.55054</v>
      </c>
      <c r="R157" s="213">
        <f>Q157*H157</f>
        <v>46.521849599999996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141</v>
      </c>
      <c r="AT157" s="215" t="s">
        <v>136</v>
      </c>
      <c r="AU157" s="215" t="s">
        <v>82</v>
      </c>
      <c r="AY157" s="17" t="s">
        <v>134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79</v>
      </c>
      <c r="BK157" s="216">
        <f>ROUND(I157*H157,2)</f>
        <v>0</v>
      </c>
      <c r="BL157" s="17" t="s">
        <v>141</v>
      </c>
      <c r="BM157" s="215" t="s">
        <v>752</v>
      </c>
    </row>
    <row r="158" spans="1:47" s="2" customFormat="1" ht="12">
      <c r="A158" s="38"/>
      <c r="B158" s="39"/>
      <c r="C158" s="40"/>
      <c r="D158" s="217" t="s">
        <v>143</v>
      </c>
      <c r="E158" s="40"/>
      <c r="F158" s="218" t="s">
        <v>753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143</v>
      </c>
      <c r="AU158" s="17" t="s">
        <v>82</v>
      </c>
    </row>
    <row r="159" spans="1:47" s="2" customFormat="1" ht="12">
      <c r="A159" s="38"/>
      <c r="B159" s="39"/>
      <c r="C159" s="40"/>
      <c r="D159" s="222" t="s">
        <v>145</v>
      </c>
      <c r="E159" s="40"/>
      <c r="F159" s="223" t="s">
        <v>754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145</v>
      </c>
      <c r="AU159" s="17" t="s">
        <v>82</v>
      </c>
    </row>
    <row r="160" spans="1:51" s="13" customFormat="1" ht="12">
      <c r="A160" s="13"/>
      <c r="B160" s="224"/>
      <c r="C160" s="225"/>
      <c r="D160" s="217" t="s">
        <v>147</v>
      </c>
      <c r="E160" s="226" t="s">
        <v>19</v>
      </c>
      <c r="F160" s="227" t="s">
        <v>755</v>
      </c>
      <c r="G160" s="225"/>
      <c r="H160" s="228">
        <v>2.46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147</v>
      </c>
      <c r="AU160" s="234" t="s">
        <v>82</v>
      </c>
      <c r="AV160" s="13" t="s">
        <v>82</v>
      </c>
      <c r="AW160" s="13" t="s">
        <v>33</v>
      </c>
      <c r="AX160" s="13" t="s">
        <v>71</v>
      </c>
      <c r="AY160" s="234" t="s">
        <v>134</v>
      </c>
    </row>
    <row r="161" spans="1:51" s="13" customFormat="1" ht="12">
      <c r="A161" s="13"/>
      <c r="B161" s="224"/>
      <c r="C161" s="225"/>
      <c r="D161" s="217" t="s">
        <v>147</v>
      </c>
      <c r="E161" s="226" t="s">
        <v>19</v>
      </c>
      <c r="F161" s="227" t="s">
        <v>756</v>
      </c>
      <c r="G161" s="225"/>
      <c r="H161" s="228">
        <v>3.18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147</v>
      </c>
      <c r="AU161" s="234" t="s">
        <v>82</v>
      </c>
      <c r="AV161" s="13" t="s">
        <v>82</v>
      </c>
      <c r="AW161" s="13" t="s">
        <v>33</v>
      </c>
      <c r="AX161" s="13" t="s">
        <v>71</v>
      </c>
      <c r="AY161" s="234" t="s">
        <v>134</v>
      </c>
    </row>
    <row r="162" spans="1:51" s="13" customFormat="1" ht="12">
      <c r="A162" s="13"/>
      <c r="B162" s="224"/>
      <c r="C162" s="225"/>
      <c r="D162" s="217" t="s">
        <v>147</v>
      </c>
      <c r="E162" s="226" t="s">
        <v>19</v>
      </c>
      <c r="F162" s="227" t="s">
        <v>757</v>
      </c>
      <c r="G162" s="225"/>
      <c r="H162" s="228">
        <v>12.6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147</v>
      </c>
      <c r="AU162" s="234" t="s">
        <v>82</v>
      </c>
      <c r="AV162" s="13" t="s">
        <v>82</v>
      </c>
      <c r="AW162" s="13" t="s">
        <v>33</v>
      </c>
      <c r="AX162" s="13" t="s">
        <v>71</v>
      </c>
      <c r="AY162" s="234" t="s">
        <v>134</v>
      </c>
    </row>
    <row r="163" spans="1:65" s="2" customFormat="1" ht="16.5" customHeight="1">
      <c r="A163" s="38"/>
      <c r="B163" s="39"/>
      <c r="C163" s="204" t="s">
        <v>258</v>
      </c>
      <c r="D163" s="204" t="s">
        <v>136</v>
      </c>
      <c r="E163" s="205" t="s">
        <v>758</v>
      </c>
      <c r="F163" s="206" t="s">
        <v>759</v>
      </c>
      <c r="G163" s="207" t="s">
        <v>158</v>
      </c>
      <c r="H163" s="208">
        <v>94.6</v>
      </c>
      <c r="I163" s="209"/>
      <c r="J163" s="210">
        <f>ROUND(I163*H163,2)</f>
        <v>0</v>
      </c>
      <c r="K163" s="206" t="s">
        <v>140</v>
      </c>
      <c r="L163" s="44"/>
      <c r="M163" s="211" t="s">
        <v>19</v>
      </c>
      <c r="N163" s="212" t="s">
        <v>42</v>
      </c>
      <c r="O163" s="84"/>
      <c r="P163" s="213">
        <f>O163*H163</f>
        <v>0</v>
      </c>
      <c r="Q163" s="213">
        <v>0.00144</v>
      </c>
      <c r="R163" s="213">
        <f>Q163*H163</f>
        <v>0.136224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141</v>
      </c>
      <c r="AT163" s="215" t="s">
        <v>136</v>
      </c>
      <c r="AU163" s="215" t="s">
        <v>82</v>
      </c>
      <c r="AY163" s="17" t="s">
        <v>134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79</v>
      </c>
      <c r="BK163" s="216">
        <f>ROUND(I163*H163,2)</f>
        <v>0</v>
      </c>
      <c r="BL163" s="17" t="s">
        <v>141</v>
      </c>
      <c r="BM163" s="215" t="s">
        <v>760</v>
      </c>
    </row>
    <row r="164" spans="1:47" s="2" customFormat="1" ht="12">
      <c r="A164" s="38"/>
      <c r="B164" s="39"/>
      <c r="C164" s="40"/>
      <c r="D164" s="217" t="s">
        <v>143</v>
      </c>
      <c r="E164" s="40"/>
      <c r="F164" s="218" t="s">
        <v>761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143</v>
      </c>
      <c r="AU164" s="17" t="s">
        <v>82</v>
      </c>
    </row>
    <row r="165" spans="1:47" s="2" customFormat="1" ht="12">
      <c r="A165" s="38"/>
      <c r="B165" s="39"/>
      <c r="C165" s="40"/>
      <c r="D165" s="222" t="s">
        <v>145</v>
      </c>
      <c r="E165" s="40"/>
      <c r="F165" s="223" t="s">
        <v>762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145</v>
      </c>
      <c r="AU165" s="17" t="s">
        <v>82</v>
      </c>
    </row>
    <row r="166" spans="1:51" s="13" customFormat="1" ht="12">
      <c r="A166" s="13"/>
      <c r="B166" s="224"/>
      <c r="C166" s="225"/>
      <c r="D166" s="217" t="s">
        <v>147</v>
      </c>
      <c r="E166" s="226" t="s">
        <v>19</v>
      </c>
      <c r="F166" s="227" t="s">
        <v>763</v>
      </c>
      <c r="G166" s="225"/>
      <c r="H166" s="228">
        <v>17.6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147</v>
      </c>
      <c r="AU166" s="234" t="s">
        <v>82</v>
      </c>
      <c r="AV166" s="13" t="s">
        <v>82</v>
      </c>
      <c r="AW166" s="13" t="s">
        <v>33</v>
      </c>
      <c r="AX166" s="13" t="s">
        <v>71</v>
      </c>
      <c r="AY166" s="234" t="s">
        <v>134</v>
      </c>
    </row>
    <row r="167" spans="1:51" s="13" customFormat="1" ht="12">
      <c r="A167" s="13"/>
      <c r="B167" s="224"/>
      <c r="C167" s="225"/>
      <c r="D167" s="217" t="s">
        <v>147</v>
      </c>
      <c r="E167" s="226" t="s">
        <v>19</v>
      </c>
      <c r="F167" s="227" t="s">
        <v>764</v>
      </c>
      <c r="G167" s="225"/>
      <c r="H167" s="228">
        <v>22.4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147</v>
      </c>
      <c r="AU167" s="234" t="s">
        <v>82</v>
      </c>
      <c r="AV167" s="13" t="s">
        <v>82</v>
      </c>
      <c r="AW167" s="13" t="s">
        <v>33</v>
      </c>
      <c r="AX167" s="13" t="s">
        <v>71</v>
      </c>
      <c r="AY167" s="234" t="s">
        <v>134</v>
      </c>
    </row>
    <row r="168" spans="1:51" s="13" customFormat="1" ht="12">
      <c r="A168" s="13"/>
      <c r="B168" s="224"/>
      <c r="C168" s="225"/>
      <c r="D168" s="217" t="s">
        <v>147</v>
      </c>
      <c r="E168" s="226" t="s">
        <v>19</v>
      </c>
      <c r="F168" s="227" t="s">
        <v>765</v>
      </c>
      <c r="G168" s="225"/>
      <c r="H168" s="228">
        <v>54.6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147</v>
      </c>
      <c r="AU168" s="234" t="s">
        <v>82</v>
      </c>
      <c r="AV168" s="13" t="s">
        <v>82</v>
      </c>
      <c r="AW168" s="13" t="s">
        <v>33</v>
      </c>
      <c r="AX168" s="13" t="s">
        <v>71</v>
      </c>
      <c r="AY168" s="234" t="s">
        <v>134</v>
      </c>
    </row>
    <row r="169" spans="1:65" s="2" customFormat="1" ht="16.5" customHeight="1">
      <c r="A169" s="38"/>
      <c r="B169" s="39"/>
      <c r="C169" s="204" t="s">
        <v>266</v>
      </c>
      <c r="D169" s="204" t="s">
        <v>136</v>
      </c>
      <c r="E169" s="205" t="s">
        <v>766</v>
      </c>
      <c r="F169" s="206" t="s">
        <v>767</v>
      </c>
      <c r="G169" s="207" t="s">
        <v>158</v>
      </c>
      <c r="H169" s="208">
        <v>94.6</v>
      </c>
      <c r="I169" s="209"/>
      <c r="J169" s="210">
        <f>ROUND(I169*H169,2)</f>
        <v>0</v>
      </c>
      <c r="K169" s="206" t="s">
        <v>140</v>
      </c>
      <c r="L169" s="44"/>
      <c r="M169" s="211" t="s">
        <v>19</v>
      </c>
      <c r="N169" s="212" t="s">
        <v>42</v>
      </c>
      <c r="O169" s="84"/>
      <c r="P169" s="213">
        <f>O169*H169</f>
        <v>0</v>
      </c>
      <c r="Q169" s="213">
        <v>4E-05</v>
      </c>
      <c r="R169" s="213">
        <f>Q169*H169</f>
        <v>0.003784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141</v>
      </c>
      <c r="AT169" s="215" t="s">
        <v>136</v>
      </c>
      <c r="AU169" s="215" t="s">
        <v>82</v>
      </c>
      <c r="AY169" s="17" t="s">
        <v>134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79</v>
      </c>
      <c r="BK169" s="216">
        <f>ROUND(I169*H169,2)</f>
        <v>0</v>
      </c>
      <c r="BL169" s="17" t="s">
        <v>141</v>
      </c>
      <c r="BM169" s="215" t="s">
        <v>768</v>
      </c>
    </row>
    <row r="170" spans="1:47" s="2" customFormat="1" ht="12">
      <c r="A170" s="38"/>
      <c r="B170" s="39"/>
      <c r="C170" s="40"/>
      <c r="D170" s="217" t="s">
        <v>143</v>
      </c>
      <c r="E170" s="40"/>
      <c r="F170" s="218" t="s">
        <v>769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143</v>
      </c>
      <c r="AU170" s="17" t="s">
        <v>82</v>
      </c>
    </row>
    <row r="171" spans="1:47" s="2" customFormat="1" ht="12">
      <c r="A171" s="38"/>
      <c r="B171" s="39"/>
      <c r="C171" s="40"/>
      <c r="D171" s="222" t="s">
        <v>145</v>
      </c>
      <c r="E171" s="40"/>
      <c r="F171" s="223" t="s">
        <v>770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145</v>
      </c>
      <c r="AU171" s="17" t="s">
        <v>82</v>
      </c>
    </row>
    <row r="172" spans="1:65" s="2" customFormat="1" ht="16.5" customHeight="1">
      <c r="A172" s="38"/>
      <c r="B172" s="39"/>
      <c r="C172" s="204" t="s">
        <v>273</v>
      </c>
      <c r="D172" s="204" t="s">
        <v>136</v>
      </c>
      <c r="E172" s="205" t="s">
        <v>771</v>
      </c>
      <c r="F172" s="206" t="s">
        <v>772</v>
      </c>
      <c r="G172" s="207" t="s">
        <v>380</v>
      </c>
      <c r="H172" s="208">
        <v>0.422</v>
      </c>
      <c r="I172" s="209"/>
      <c r="J172" s="210">
        <f>ROUND(I172*H172,2)</f>
        <v>0</v>
      </c>
      <c r="K172" s="206" t="s">
        <v>140</v>
      </c>
      <c r="L172" s="44"/>
      <c r="M172" s="211" t="s">
        <v>19</v>
      </c>
      <c r="N172" s="212" t="s">
        <v>42</v>
      </c>
      <c r="O172" s="84"/>
      <c r="P172" s="213">
        <f>O172*H172</f>
        <v>0</v>
      </c>
      <c r="Q172" s="213">
        <v>1.05974</v>
      </c>
      <c r="R172" s="213">
        <f>Q172*H172</f>
        <v>0.44721027999999996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141</v>
      </c>
      <c r="AT172" s="215" t="s">
        <v>136</v>
      </c>
      <c r="AU172" s="215" t="s">
        <v>82</v>
      </c>
      <c r="AY172" s="17" t="s">
        <v>134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79</v>
      </c>
      <c r="BK172" s="216">
        <f>ROUND(I172*H172,2)</f>
        <v>0</v>
      </c>
      <c r="BL172" s="17" t="s">
        <v>141</v>
      </c>
      <c r="BM172" s="215" t="s">
        <v>773</v>
      </c>
    </row>
    <row r="173" spans="1:47" s="2" customFormat="1" ht="12">
      <c r="A173" s="38"/>
      <c r="B173" s="39"/>
      <c r="C173" s="40"/>
      <c r="D173" s="217" t="s">
        <v>143</v>
      </c>
      <c r="E173" s="40"/>
      <c r="F173" s="218" t="s">
        <v>774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143</v>
      </c>
      <c r="AU173" s="17" t="s">
        <v>82</v>
      </c>
    </row>
    <row r="174" spans="1:47" s="2" customFormat="1" ht="12">
      <c r="A174" s="38"/>
      <c r="B174" s="39"/>
      <c r="C174" s="40"/>
      <c r="D174" s="222" t="s">
        <v>145</v>
      </c>
      <c r="E174" s="40"/>
      <c r="F174" s="223" t="s">
        <v>775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145</v>
      </c>
      <c r="AU174" s="17" t="s">
        <v>82</v>
      </c>
    </row>
    <row r="175" spans="1:51" s="13" customFormat="1" ht="12">
      <c r="A175" s="13"/>
      <c r="B175" s="224"/>
      <c r="C175" s="225"/>
      <c r="D175" s="217" t="s">
        <v>147</v>
      </c>
      <c r="E175" s="226" t="s">
        <v>19</v>
      </c>
      <c r="F175" s="227" t="s">
        <v>776</v>
      </c>
      <c r="G175" s="225"/>
      <c r="H175" s="228">
        <v>0.169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147</v>
      </c>
      <c r="AU175" s="234" t="s">
        <v>82</v>
      </c>
      <c r="AV175" s="13" t="s">
        <v>82</v>
      </c>
      <c r="AW175" s="13" t="s">
        <v>33</v>
      </c>
      <c r="AX175" s="13" t="s">
        <v>71</v>
      </c>
      <c r="AY175" s="234" t="s">
        <v>134</v>
      </c>
    </row>
    <row r="176" spans="1:51" s="13" customFormat="1" ht="12">
      <c r="A176" s="13"/>
      <c r="B176" s="224"/>
      <c r="C176" s="225"/>
      <c r="D176" s="217" t="s">
        <v>147</v>
      </c>
      <c r="E176" s="226" t="s">
        <v>19</v>
      </c>
      <c r="F176" s="227" t="s">
        <v>777</v>
      </c>
      <c r="G176" s="225"/>
      <c r="H176" s="228">
        <v>0.253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147</v>
      </c>
      <c r="AU176" s="234" t="s">
        <v>82</v>
      </c>
      <c r="AV176" s="13" t="s">
        <v>82</v>
      </c>
      <c r="AW176" s="13" t="s">
        <v>33</v>
      </c>
      <c r="AX176" s="13" t="s">
        <v>71</v>
      </c>
      <c r="AY176" s="234" t="s">
        <v>134</v>
      </c>
    </row>
    <row r="177" spans="1:63" s="12" customFormat="1" ht="22.8" customHeight="1">
      <c r="A177" s="12"/>
      <c r="B177" s="188"/>
      <c r="C177" s="189"/>
      <c r="D177" s="190" t="s">
        <v>70</v>
      </c>
      <c r="E177" s="202" t="s">
        <v>141</v>
      </c>
      <c r="F177" s="202" t="s">
        <v>562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SUM(P178:P191)</f>
        <v>0</v>
      </c>
      <c r="Q177" s="196"/>
      <c r="R177" s="197">
        <f>SUM(R178:R191)</f>
        <v>45.3367763</v>
      </c>
      <c r="S177" s="196"/>
      <c r="T177" s="198">
        <f>SUM(T178:T191)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79</v>
      </c>
      <c r="AT177" s="200" t="s">
        <v>70</v>
      </c>
      <c r="AU177" s="200" t="s">
        <v>79</v>
      </c>
      <c r="AY177" s="199" t="s">
        <v>134</v>
      </c>
      <c r="BK177" s="201">
        <f>SUM(BK178:BK191)</f>
        <v>0</v>
      </c>
    </row>
    <row r="178" spans="1:65" s="2" customFormat="1" ht="21.75" customHeight="1">
      <c r="A178" s="38"/>
      <c r="B178" s="39"/>
      <c r="C178" s="204" t="s">
        <v>278</v>
      </c>
      <c r="D178" s="204" t="s">
        <v>136</v>
      </c>
      <c r="E178" s="205" t="s">
        <v>778</v>
      </c>
      <c r="F178" s="206" t="s">
        <v>779</v>
      </c>
      <c r="G178" s="207" t="s">
        <v>158</v>
      </c>
      <c r="H178" s="208">
        <v>30.115</v>
      </c>
      <c r="I178" s="209"/>
      <c r="J178" s="210">
        <f>ROUND(I178*H178,2)</f>
        <v>0</v>
      </c>
      <c r="K178" s="206" t="s">
        <v>140</v>
      </c>
      <c r="L178" s="44"/>
      <c r="M178" s="211" t="s">
        <v>19</v>
      </c>
      <c r="N178" s="212" t="s">
        <v>42</v>
      </c>
      <c r="O178" s="84"/>
      <c r="P178" s="213">
        <f>O178*H178</f>
        <v>0</v>
      </c>
      <c r="Q178" s="213">
        <v>0.36435</v>
      </c>
      <c r="R178" s="213">
        <f>Q178*H178</f>
        <v>10.97240025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141</v>
      </c>
      <c r="AT178" s="215" t="s">
        <v>136</v>
      </c>
      <c r="AU178" s="215" t="s">
        <v>82</v>
      </c>
      <c r="AY178" s="17" t="s">
        <v>134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79</v>
      </c>
      <c r="BK178" s="216">
        <f>ROUND(I178*H178,2)</f>
        <v>0</v>
      </c>
      <c r="BL178" s="17" t="s">
        <v>141</v>
      </c>
      <c r="BM178" s="215" t="s">
        <v>780</v>
      </c>
    </row>
    <row r="179" spans="1:47" s="2" customFormat="1" ht="12">
      <c r="A179" s="38"/>
      <c r="B179" s="39"/>
      <c r="C179" s="40"/>
      <c r="D179" s="217" t="s">
        <v>143</v>
      </c>
      <c r="E179" s="40"/>
      <c r="F179" s="218" t="s">
        <v>781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143</v>
      </c>
      <c r="AU179" s="17" t="s">
        <v>82</v>
      </c>
    </row>
    <row r="180" spans="1:47" s="2" customFormat="1" ht="12">
      <c r="A180" s="38"/>
      <c r="B180" s="39"/>
      <c r="C180" s="40"/>
      <c r="D180" s="222" t="s">
        <v>145</v>
      </c>
      <c r="E180" s="40"/>
      <c r="F180" s="223" t="s">
        <v>782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145</v>
      </c>
      <c r="AU180" s="17" t="s">
        <v>82</v>
      </c>
    </row>
    <row r="181" spans="1:51" s="13" customFormat="1" ht="12">
      <c r="A181" s="13"/>
      <c r="B181" s="224"/>
      <c r="C181" s="225"/>
      <c r="D181" s="217" t="s">
        <v>147</v>
      </c>
      <c r="E181" s="226" t="s">
        <v>19</v>
      </c>
      <c r="F181" s="227" t="s">
        <v>783</v>
      </c>
      <c r="G181" s="225"/>
      <c r="H181" s="228">
        <v>18.615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147</v>
      </c>
      <c r="AU181" s="234" t="s">
        <v>82</v>
      </c>
      <c r="AV181" s="13" t="s">
        <v>82</v>
      </c>
      <c r="AW181" s="13" t="s">
        <v>33</v>
      </c>
      <c r="AX181" s="13" t="s">
        <v>71</v>
      </c>
      <c r="AY181" s="234" t="s">
        <v>134</v>
      </c>
    </row>
    <row r="182" spans="1:51" s="13" customFormat="1" ht="12">
      <c r="A182" s="13"/>
      <c r="B182" s="224"/>
      <c r="C182" s="225"/>
      <c r="D182" s="217" t="s">
        <v>147</v>
      </c>
      <c r="E182" s="226" t="s">
        <v>19</v>
      </c>
      <c r="F182" s="227" t="s">
        <v>784</v>
      </c>
      <c r="G182" s="225"/>
      <c r="H182" s="228">
        <v>11.5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147</v>
      </c>
      <c r="AU182" s="234" t="s">
        <v>82</v>
      </c>
      <c r="AV182" s="13" t="s">
        <v>82</v>
      </c>
      <c r="AW182" s="13" t="s">
        <v>33</v>
      </c>
      <c r="AX182" s="13" t="s">
        <v>71</v>
      </c>
      <c r="AY182" s="234" t="s">
        <v>134</v>
      </c>
    </row>
    <row r="183" spans="1:65" s="2" customFormat="1" ht="16.5" customHeight="1">
      <c r="A183" s="38"/>
      <c r="B183" s="39"/>
      <c r="C183" s="204" t="s">
        <v>7</v>
      </c>
      <c r="D183" s="204" t="s">
        <v>136</v>
      </c>
      <c r="E183" s="205" t="s">
        <v>575</v>
      </c>
      <c r="F183" s="206" t="s">
        <v>576</v>
      </c>
      <c r="G183" s="207" t="s">
        <v>165</v>
      </c>
      <c r="H183" s="208">
        <v>6</v>
      </c>
      <c r="I183" s="209"/>
      <c r="J183" s="210">
        <f>ROUND(I183*H183,2)</f>
        <v>0</v>
      </c>
      <c r="K183" s="206" t="s">
        <v>140</v>
      </c>
      <c r="L183" s="44"/>
      <c r="M183" s="211" t="s">
        <v>19</v>
      </c>
      <c r="N183" s="212" t="s">
        <v>42</v>
      </c>
      <c r="O183" s="84"/>
      <c r="P183" s="213">
        <f>O183*H183</f>
        <v>0</v>
      </c>
      <c r="Q183" s="213">
        <v>1.9968</v>
      </c>
      <c r="R183" s="213">
        <f>Q183*H183</f>
        <v>11.980799999999999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141</v>
      </c>
      <c r="AT183" s="215" t="s">
        <v>136</v>
      </c>
      <c r="AU183" s="215" t="s">
        <v>82</v>
      </c>
      <c r="AY183" s="17" t="s">
        <v>134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79</v>
      </c>
      <c r="BK183" s="216">
        <f>ROUND(I183*H183,2)</f>
        <v>0</v>
      </c>
      <c r="BL183" s="17" t="s">
        <v>141</v>
      </c>
      <c r="BM183" s="215" t="s">
        <v>785</v>
      </c>
    </row>
    <row r="184" spans="1:47" s="2" customFormat="1" ht="12">
      <c r="A184" s="38"/>
      <c r="B184" s="39"/>
      <c r="C184" s="40"/>
      <c r="D184" s="217" t="s">
        <v>143</v>
      </c>
      <c r="E184" s="40"/>
      <c r="F184" s="218" t="s">
        <v>578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143</v>
      </c>
      <c r="AU184" s="17" t="s">
        <v>82</v>
      </c>
    </row>
    <row r="185" spans="1:47" s="2" customFormat="1" ht="12">
      <c r="A185" s="38"/>
      <c r="B185" s="39"/>
      <c r="C185" s="40"/>
      <c r="D185" s="222" t="s">
        <v>145</v>
      </c>
      <c r="E185" s="40"/>
      <c r="F185" s="223" t="s">
        <v>579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145</v>
      </c>
      <c r="AU185" s="17" t="s">
        <v>82</v>
      </c>
    </row>
    <row r="186" spans="1:51" s="13" customFormat="1" ht="12">
      <c r="A186" s="13"/>
      <c r="B186" s="224"/>
      <c r="C186" s="225"/>
      <c r="D186" s="217" t="s">
        <v>147</v>
      </c>
      <c r="E186" s="226" t="s">
        <v>19</v>
      </c>
      <c r="F186" s="227" t="s">
        <v>786</v>
      </c>
      <c r="G186" s="225"/>
      <c r="H186" s="228">
        <v>6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147</v>
      </c>
      <c r="AU186" s="234" t="s">
        <v>82</v>
      </c>
      <c r="AV186" s="13" t="s">
        <v>82</v>
      </c>
      <c r="AW186" s="13" t="s">
        <v>33</v>
      </c>
      <c r="AX186" s="13" t="s">
        <v>79</v>
      </c>
      <c r="AY186" s="234" t="s">
        <v>134</v>
      </c>
    </row>
    <row r="187" spans="1:65" s="2" customFormat="1" ht="16.5" customHeight="1">
      <c r="A187" s="38"/>
      <c r="B187" s="39"/>
      <c r="C187" s="204" t="s">
        <v>289</v>
      </c>
      <c r="D187" s="204" t="s">
        <v>136</v>
      </c>
      <c r="E187" s="205" t="s">
        <v>787</v>
      </c>
      <c r="F187" s="206" t="s">
        <v>788</v>
      </c>
      <c r="G187" s="207" t="s">
        <v>158</v>
      </c>
      <c r="H187" s="208">
        <v>30.115</v>
      </c>
      <c r="I187" s="209"/>
      <c r="J187" s="210">
        <f>ROUND(I187*H187,2)</f>
        <v>0</v>
      </c>
      <c r="K187" s="206" t="s">
        <v>140</v>
      </c>
      <c r="L187" s="44"/>
      <c r="M187" s="211" t="s">
        <v>19</v>
      </c>
      <c r="N187" s="212" t="s">
        <v>42</v>
      </c>
      <c r="O187" s="84"/>
      <c r="P187" s="213">
        <f>O187*H187</f>
        <v>0</v>
      </c>
      <c r="Q187" s="213">
        <v>0.74327</v>
      </c>
      <c r="R187" s="213">
        <f>Q187*H187</f>
        <v>22.38357605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141</v>
      </c>
      <c r="AT187" s="215" t="s">
        <v>136</v>
      </c>
      <c r="AU187" s="215" t="s">
        <v>82</v>
      </c>
      <c r="AY187" s="17" t="s">
        <v>134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79</v>
      </c>
      <c r="BK187" s="216">
        <f>ROUND(I187*H187,2)</f>
        <v>0</v>
      </c>
      <c r="BL187" s="17" t="s">
        <v>141</v>
      </c>
      <c r="BM187" s="215" t="s">
        <v>789</v>
      </c>
    </row>
    <row r="188" spans="1:47" s="2" customFormat="1" ht="12">
      <c r="A188" s="38"/>
      <c r="B188" s="39"/>
      <c r="C188" s="40"/>
      <c r="D188" s="217" t="s">
        <v>143</v>
      </c>
      <c r="E188" s="40"/>
      <c r="F188" s="218" t="s">
        <v>790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143</v>
      </c>
      <c r="AU188" s="17" t="s">
        <v>82</v>
      </c>
    </row>
    <row r="189" spans="1:47" s="2" customFormat="1" ht="12">
      <c r="A189" s="38"/>
      <c r="B189" s="39"/>
      <c r="C189" s="40"/>
      <c r="D189" s="222" t="s">
        <v>145</v>
      </c>
      <c r="E189" s="40"/>
      <c r="F189" s="223" t="s">
        <v>791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145</v>
      </c>
      <c r="AU189" s="17" t="s">
        <v>82</v>
      </c>
    </row>
    <row r="190" spans="1:51" s="13" customFormat="1" ht="12">
      <c r="A190" s="13"/>
      <c r="B190" s="224"/>
      <c r="C190" s="225"/>
      <c r="D190" s="217" t="s">
        <v>147</v>
      </c>
      <c r="E190" s="226" t="s">
        <v>19</v>
      </c>
      <c r="F190" s="227" t="s">
        <v>783</v>
      </c>
      <c r="G190" s="225"/>
      <c r="H190" s="228">
        <v>18.615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147</v>
      </c>
      <c r="AU190" s="234" t="s">
        <v>82</v>
      </c>
      <c r="AV190" s="13" t="s">
        <v>82</v>
      </c>
      <c r="AW190" s="13" t="s">
        <v>33</v>
      </c>
      <c r="AX190" s="13" t="s">
        <v>71</v>
      </c>
      <c r="AY190" s="234" t="s">
        <v>134</v>
      </c>
    </row>
    <row r="191" spans="1:51" s="13" customFormat="1" ht="12">
      <c r="A191" s="13"/>
      <c r="B191" s="224"/>
      <c r="C191" s="225"/>
      <c r="D191" s="217" t="s">
        <v>147</v>
      </c>
      <c r="E191" s="226" t="s">
        <v>19</v>
      </c>
      <c r="F191" s="227" t="s">
        <v>784</v>
      </c>
      <c r="G191" s="225"/>
      <c r="H191" s="228">
        <v>11.5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147</v>
      </c>
      <c r="AU191" s="234" t="s">
        <v>82</v>
      </c>
      <c r="AV191" s="13" t="s">
        <v>82</v>
      </c>
      <c r="AW191" s="13" t="s">
        <v>33</v>
      </c>
      <c r="AX191" s="13" t="s">
        <v>71</v>
      </c>
      <c r="AY191" s="234" t="s">
        <v>134</v>
      </c>
    </row>
    <row r="192" spans="1:63" s="12" customFormat="1" ht="22.8" customHeight="1">
      <c r="A192" s="12"/>
      <c r="B192" s="188"/>
      <c r="C192" s="189"/>
      <c r="D192" s="190" t="s">
        <v>70</v>
      </c>
      <c r="E192" s="202" t="s">
        <v>204</v>
      </c>
      <c r="F192" s="202" t="s">
        <v>352</v>
      </c>
      <c r="G192" s="189"/>
      <c r="H192" s="189"/>
      <c r="I192" s="192"/>
      <c r="J192" s="203">
        <f>BK192</f>
        <v>0</v>
      </c>
      <c r="K192" s="189"/>
      <c r="L192" s="194"/>
      <c r="M192" s="195"/>
      <c r="N192" s="196"/>
      <c r="O192" s="196"/>
      <c r="P192" s="197">
        <f>SUM(P193:P205)</f>
        <v>0</v>
      </c>
      <c r="Q192" s="196"/>
      <c r="R192" s="197">
        <f>SUM(R193:R205)</f>
        <v>11.390630000000003</v>
      </c>
      <c r="S192" s="196"/>
      <c r="T192" s="198">
        <f>SUM(T193:T205)</f>
        <v>5.88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9" t="s">
        <v>79</v>
      </c>
      <c r="AT192" s="200" t="s">
        <v>70</v>
      </c>
      <c r="AU192" s="200" t="s">
        <v>79</v>
      </c>
      <c r="AY192" s="199" t="s">
        <v>134</v>
      </c>
      <c r="BK192" s="201">
        <f>SUM(BK193:BK205)</f>
        <v>0</v>
      </c>
    </row>
    <row r="193" spans="1:65" s="2" customFormat="1" ht="16.5" customHeight="1">
      <c r="A193" s="38"/>
      <c r="B193" s="39"/>
      <c r="C193" s="204" t="s">
        <v>295</v>
      </c>
      <c r="D193" s="204" t="s">
        <v>136</v>
      </c>
      <c r="E193" s="205" t="s">
        <v>792</v>
      </c>
      <c r="F193" s="206" t="s">
        <v>793</v>
      </c>
      <c r="G193" s="207" t="s">
        <v>139</v>
      </c>
      <c r="H193" s="208">
        <v>8.5</v>
      </c>
      <c r="I193" s="209"/>
      <c r="J193" s="210">
        <f>ROUND(I193*H193,2)</f>
        <v>0</v>
      </c>
      <c r="K193" s="206" t="s">
        <v>140</v>
      </c>
      <c r="L193" s="44"/>
      <c r="M193" s="211" t="s">
        <v>19</v>
      </c>
      <c r="N193" s="212" t="s">
        <v>42</v>
      </c>
      <c r="O193" s="84"/>
      <c r="P193" s="213">
        <f>O193*H193</f>
        <v>0</v>
      </c>
      <c r="Q193" s="213">
        <v>1.31678</v>
      </c>
      <c r="R193" s="213">
        <f>Q193*H193</f>
        <v>11.192630000000001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141</v>
      </c>
      <c r="AT193" s="215" t="s">
        <v>136</v>
      </c>
      <c r="AU193" s="215" t="s">
        <v>82</v>
      </c>
      <c r="AY193" s="17" t="s">
        <v>134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79</v>
      </c>
      <c r="BK193" s="216">
        <f>ROUND(I193*H193,2)</f>
        <v>0</v>
      </c>
      <c r="BL193" s="17" t="s">
        <v>141</v>
      </c>
      <c r="BM193" s="215" t="s">
        <v>794</v>
      </c>
    </row>
    <row r="194" spans="1:47" s="2" customFormat="1" ht="12">
      <c r="A194" s="38"/>
      <c r="B194" s="39"/>
      <c r="C194" s="40"/>
      <c r="D194" s="217" t="s">
        <v>143</v>
      </c>
      <c r="E194" s="40"/>
      <c r="F194" s="218" t="s">
        <v>795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143</v>
      </c>
      <c r="AU194" s="17" t="s">
        <v>82</v>
      </c>
    </row>
    <row r="195" spans="1:47" s="2" customFormat="1" ht="12">
      <c r="A195" s="38"/>
      <c r="B195" s="39"/>
      <c r="C195" s="40"/>
      <c r="D195" s="222" t="s">
        <v>145</v>
      </c>
      <c r="E195" s="40"/>
      <c r="F195" s="223" t="s">
        <v>796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145</v>
      </c>
      <c r="AU195" s="17" t="s">
        <v>82</v>
      </c>
    </row>
    <row r="196" spans="1:51" s="13" customFormat="1" ht="12">
      <c r="A196" s="13"/>
      <c r="B196" s="224"/>
      <c r="C196" s="225"/>
      <c r="D196" s="217" t="s">
        <v>147</v>
      </c>
      <c r="E196" s="226" t="s">
        <v>19</v>
      </c>
      <c r="F196" s="227" t="s">
        <v>797</v>
      </c>
      <c r="G196" s="225"/>
      <c r="H196" s="228">
        <v>8.5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147</v>
      </c>
      <c r="AU196" s="234" t="s">
        <v>82</v>
      </c>
      <c r="AV196" s="13" t="s">
        <v>82</v>
      </c>
      <c r="AW196" s="13" t="s">
        <v>33</v>
      </c>
      <c r="AX196" s="13" t="s">
        <v>79</v>
      </c>
      <c r="AY196" s="234" t="s">
        <v>134</v>
      </c>
    </row>
    <row r="197" spans="1:65" s="2" customFormat="1" ht="16.5" customHeight="1">
      <c r="A197" s="38"/>
      <c r="B197" s="39"/>
      <c r="C197" s="236" t="s">
        <v>302</v>
      </c>
      <c r="D197" s="236" t="s">
        <v>221</v>
      </c>
      <c r="E197" s="237" t="s">
        <v>798</v>
      </c>
      <c r="F197" s="238" t="s">
        <v>799</v>
      </c>
      <c r="G197" s="239" t="s">
        <v>335</v>
      </c>
      <c r="H197" s="240">
        <v>1</v>
      </c>
      <c r="I197" s="241"/>
      <c r="J197" s="242">
        <f>ROUND(I197*H197,2)</f>
        <v>0</v>
      </c>
      <c r="K197" s="238" t="s">
        <v>19</v>
      </c>
      <c r="L197" s="243"/>
      <c r="M197" s="244" t="s">
        <v>19</v>
      </c>
      <c r="N197" s="245" t="s">
        <v>42</v>
      </c>
      <c r="O197" s="84"/>
      <c r="P197" s="213">
        <f>O197*H197</f>
        <v>0</v>
      </c>
      <c r="Q197" s="213">
        <v>0.13</v>
      </c>
      <c r="R197" s="213">
        <f>Q197*H197</f>
        <v>0.13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194</v>
      </c>
      <c r="AT197" s="215" t="s">
        <v>221</v>
      </c>
      <c r="AU197" s="215" t="s">
        <v>82</v>
      </c>
      <c r="AY197" s="17" t="s">
        <v>134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79</v>
      </c>
      <c r="BK197" s="216">
        <f>ROUND(I197*H197,2)</f>
        <v>0</v>
      </c>
      <c r="BL197" s="17" t="s">
        <v>141</v>
      </c>
      <c r="BM197" s="215" t="s">
        <v>800</v>
      </c>
    </row>
    <row r="198" spans="1:47" s="2" customFormat="1" ht="12">
      <c r="A198" s="38"/>
      <c r="B198" s="39"/>
      <c r="C198" s="40"/>
      <c r="D198" s="217" t="s">
        <v>143</v>
      </c>
      <c r="E198" s="40"/>
      <c r="F198" s="218" t="s">
        <v>799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143</v>
      </c>
      <c r="AU198" s="17" t="s">
        <v>82</v>
      </c>
    </row>
    <row r="199" spans="1:65" s="2" customFormat="1" ht="16.5" customHeight="1">
      <c r="A199" s="38"/>
      <c r="B199" s="39"/>
      <c r="C199" s="236" t="s">
        <v>309</v>
      </c>
      <c r="D199" s="236" t="s">
        <v>221</v>
      </c>
      <c r="E199" s="237" t="s">
        <v>801</v>
      </c>
      <c r="F199" s="238" t="s">
        <v>802</v>
      </c>
      <c r="G199" s="239" t="s">
        <v>335</v>
      </c>
      <c r="H199" s="240">
        <v>1</v>
      </c>
      <c r="I199" s="241"/>
      <c r="J199" s="242">
        <f>ROUND(I199*H199,2)</f>
        <v>0</v>
      </c>
      <c r="K199" s="238" t="s">
        <v>19</v>
      </c>
      <c r="L199" s="243"/>
      <c r="M199" s="244" t="s">
        <v>19</v>
      </c>
      <c r="N199" s="245" t="s">
        <v>42</v>
      </c>
      <c r="O199" s="84"/>
      <c r="P199" s="213">
        <f>O199*H199</f>
        <v>0</v>
      </c>
      <c r="Q199" s="213">
        <v>0.0615</v>
      </c>
      <c r="R199" s="213">
        <f>Q199*H199</f>
        <v>0.0615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194</v>
      </c>
      <c r="AT199" s="215" t="s">
        <v>221</v>
      </c>
      <c r="AU199" s="215" t="s">
        <v>82</v>
      </c>
      <c r="AY199" s="17" t="s">
        <v>134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79</v>
      </c>
      <c r="BK199" s="216">
        <f>ROUND(I199*H199,2)</f>
        <v>0</v>
      </c>
      <c r="BL199" s="17" t="s">
        <v>141</v>
      </c>
      <c r="BM199" s="215" t="s">
        <v>803</v>
      </c>
    </row>
    <row r="200" spans="1:47" s="2" customFormat="1" ht="12">
      <c r="A200" s="38"/>
      <c r="B200" s="39"/>
      <c r="C200" s="40"/>
      <c r="D200" s="217" t="s">
        <v>143</v>
      </c>
      <c r="E200" s="40"/>
      <c r="F200" s="218" t="s">
        <v>802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143</v>
      </c>
      <c r="AU200" s="17" t="s">
        <v>82</v>
      </c>
    </row>
    <row r="201" spans="1:65" s="2" customFormat="1" ht="16.5" customHeight="1">
      <c r="A201" s="38"/>
      <c r="B201" s="39"/>
      <c r="C201" s="236" t="s">
        <v>316</v>
      </c>
      <c r="D201" s="236" t="s">
        <v>221</v>
      </c>
      <c r="E201" s="237" t="s">
        <v>804</v>
      </c>
      <c r="F201" s="238" t="s">
        <v>805</v>
      </c>
      <c r="G201" s="239" t="s">
        <v>335</v>
      </c>
      <c r="H201" s="240">
        <v>1</v>
      </c>
      <c r="I201" s="241"/>
      <c r="J201" s="242">
        <f>ROUND(I201*H201,2)</f>
        <v>0</v>
      </c>
      <c r="K201" s="238" t="s">
        <v>19</v>
      </c>
      <c r="L201" s="243"/>
      <c r="M201" s="244" t="s">
        <v>19</v>
      </c>
      <c r="N201" s="245" t="s">
        <v>42</v>
      </c>
      <c r="O201" s="84"/>
      <c r="P201" s="213">
        <f>O201*H201</f>
        <v>0</v>
      </c>
      <c r="Q201" s="213">
        <v>0.0065</v>
      </c>
      <c r="R201" s="213">
        <f>Q201*H201</f>
        <v>0.0065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194</v>
      </c>
      <c r="AT201" s="215" t="s">
        <v>221</v>
      </c>
      <c r="AU201" s="215" t="s">
        <v>82</v>
      </c>
      <c r="AY201" s="17" t="s">
        <v>134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79</v>
      </c>
      <c r="BK201" s="216">
        <f>ROUND(I201*H201,2)</f>
        <v>0</v>
      </c>
      <c r="BL201" s="17" t="s">
        <v>141</v>
      </c>
      <c r="BM201" s="215" t="s">
        <v>806</v>
      </c>
    </row>
    <row r="202" spans="1:47" s="2" customFormat="1" ht="12">
      <c r="A202" s="38"/>
      <c r="B202" s="39"/>
      <c r="C202" s="40"/>
      <c r="D202" s="217" t="s">
        <v>143</v>
      </c>
      <c r="E202" s="40"/>
      <c r="F202" s="218" t="s">
        <v>805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143</v>
      </c>
      <c r="AU202" s="17" t="s">
        <v>82</v>
      </c>
    </row>
    <row r="203" spans="1:65" s="2" customFormat="1" ht="16.5" customHeight="1">
      <c r="A203" s="38"/>
      <c r="B203" s="39"/>
      <c r="C203" s="204" t="s">
        <v>324</v>
      </c>
      <c r="D203" s="204" t="s">
        <v>136</v>
      </c>
      <c r="E203" s="205" t="s">
        <v>807</v>
      </c>
      <c r="F203" s="206" t="s">
        <v>808</v>
      </c>
      <c r="G203" s="207" t="s">
        <v>139</v>
      </c>
      <c r="H203" s="208">
        <v>6</v>
      </c>
      <c r="I203" s="209"/>
      <c r="J203" s="210">
        <f>ROUND(I203*H203,2)</f>
        <v>0</v>
      </c>
      <c r="K203" s="206" t="s">
        <v>140</v>
      </c>
      <c r="L203" s="44"/>
      <c r="M203" s="211" t="s">
        <v>19</v>
      </c>
      <c r="N203" s="212" t="s">
        <v>42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0.98</v>
      </c>
      <c r="T203" s="214">
        <f>S203*H203</f>
        <v>5.88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141</v>
      </c>
      <c r="AT203" s="215" t="s">
        <v>136</v>
      </c>
      <c r="AU203" s="215" t="s">
        <v>82</v>
      </c>
      <c r="AY203" s="17" t="s">
        <v>134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79</v>
      </c>
      <c r="BK203" s="216">
        <f>ROUND(I203*H203,2)</f>
        <v>0</v>
      </c>
      <c r="BL203" s="17" t="s">
        <v>141</v>
      </c>
      <c r="BM203" s="215" t="s">
        <v>809</v>
      </c>
    </row>
    <row r="204" spans="1:47" s="2" customFormat="1" ht="12">
      <c r="A204" s="38"/>
      <c r="B204" s="39"/>
      <c r="C204" s="40"/>
      <c r="D204" s="217" t="s">
        <v>143</v>
      </c>
      <c r="E204" s="40"/>
      <c r="F204" s="218" t="s">
        <v>810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143</v>
      </c>
      <c r="AU204" s="17" t="s">
        <v>82</v>
      </c>
    </row>
    <row r="205" spans="1:47" s="2" customFormat="1" ht="12">
      <c r="A205" s="38"/>
      <c r="B205" s="39"/>
      <c r="C205" s="40"/>
      <c r="D205" s="222" t="s">
        <v>145</v>
      </c>
      <c r="E205" s="40"/>
      <c r="F205" s="223" t="s">
        <v>811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145</v>
      </c>
      <c r="AU205" s="17" t="s">
        <v>82</v>
      </c>
    </row>
    <row r="206" spans="1:63" s="12" customFormat="1" ht="22.8" customHeight="1">
      <c r="A206" s="12"/>
      <c r="B206" s="188"/>
      <c r="C206" s="189"/>
      <c r="D206" s="190" t="s">
        <v>70</v>
      </c>
      <c r="E206" s="202" t="s">
        <v>375</v>
      </c>
      <c r="F206" s="202" t="s">
        <v>376</v>
      </c>
      <c r="G206" s="189"/>
      <c r="H206" s="189"/>
      <c r="I206" s="192"/>
      <c r="J206" s="203">
        <f>BK206</f>
        <v>0</v>
      </c>
      <c r="K206" s="189"/>
      <c r="L206" s="194"/>
      <c r="M206" s="195"/>
      <c r="N206" s="196"/>
      <c r="O206" s="196"/>
      <c r="P206" s="197">
        <f>SUM(P207:P218)</f>
        <v>0</v>
      </c>
      <c r="Q206" s="196"/>
      <c r="R206" s="197">
        <f>SUM(R207:R218)</f>
        <v>0</v>
      </c>
      <c r="S206" s="196"/>
      <c r="T206" s="198">
        <f>SUM(T207:T218)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9" t="s">
        <v>79</v>
      </c>
      <c r="AT206" s="200" t="s">
        <v>70</v>
      </c>
      <c r="AU206" s="200" t="s">
        <v>79</v>
      </c>
      <c r="AY206" s="199" t="s">
        <v>134</v>
      </c>
      <c r="BK206" s="201">
        <f>SUM(BK207:BK218)</f>
        <v>0</v>
      </c>
    </row>
    <row r="207" spans="1:65" s="2" customFormat="1" ht="16.5" customHeight="1">
      <c r="A207" s="38"/>
      <c r="B207" s="39"/>
      <c r="C207" s="204" t="s">
        <v>332</v>
      </c>
      <c r="D207" s="204" t="s">
        <v>136</v>
      </c>
      <c r="E207" s="205" t="s">
        <v>812</v>
      </c>
      <c r="F207" s="206" t="s">
        <v>813</v>
      </c>
      <c r="G207" s="207" t="s">
        <v>380</v>
      </c>
      <c r="H207" s="208">
        <v>5.88</v>
      </c>
      <c r="I207" s="209"/>
      <c r="J207" s="210">
        <f>ROUND(I207*H207,2)</f>
        <v>0</v>
      </c>
      <c r="K207" s="206" t="s">
        <v>140</v>
      </c>
      <c r="L207" s="44"/>
      <c r="M207" s="211" t="s">
        <v>19</v>
      </c>
      <c r="N207" s="212" t="s">
        <v>42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141</v>
      </c>
      <c r="AT207" s="215" t="s">
        <v>136</v>
      </c>
      <c r="AU207" s="215" t="s">
        <v>82</v>
      </c>
      <c r="AY207" s="17" t="s">
        <v>134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79</v>
      </c>
      <c r="BK207" s="216">
        <f>ROUND(I207*H207,2)</f>
        <v>0</v>
      </c>
      <c r="BL207" s="17" t="s">
        <v>141</v>
      </c>
      <c r="BM207" s="215" t="s">
        <v>814</v>
      </c>
    </row>
    <row r="208" spans="1:47" s="2" customFormat="1" ht="12">
      <c r="A208" s="38"/>
      <c r="B208" s="39"/>
      <c r="C208" s="40"/>
      <c r="D208" s="217" t="s">
        <v>143</v>
      </c>
      <c r="E208" s="40"/>
      <c r="F208" s="218" t="s">
        <v>815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143</v>
      </c>
      <c r="AU208" s="17" t="s">
        <v>82</v>
      </c>
    </row>
    <row r="209" spans="1:47" s="2" customFormat="1" ht="12">
      <c r="A209" s="38"/>
      <c r="B209" s="39"/>
      <c r="C209" s="40"/>
      <c r="D209" s="222" t="s">
        <v>145</v>
      </c>
      <c r="E209" s="40"/>
      <c r="F209" s="223" t="s">
        <v>816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145</v>
      </c>
      <c r="AU209" s="17" t="s">
        <v>82</v>
      </c>
    </row>
    <row r="210" spans="1:51" s="13" customFormat="1" ht="12">
      <c r="A210" s="13"/>
      <c r="B210" s="224"/>
      <c r="C210" s="225"/>
      <c r="D210" s="217" t="s">
        <v>147</v>
      </c>
      <c r="E210" s="226" t="s">
        <v>19</v>
      </c>
      <c r="F210" s="227" t="s">
        <v>817</v>
      </c>
      <c r="G210" s="225"/>
      <c r="H210" s="228">
        <v>5.88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147</v>
      </c>
      <c r="AU210" s="234" t="s">
        <v>82</v>
      </c>
      <c r="AV210" s="13" t="s">
        <v>82</v>
      </c>
      <c r="AW210" s="13" t="s">
        <v>33</v>
      </c>
      <c r="AX210" s="13" t="s">
        <v>79</v>
      </c>
      <c r="AY210" s="234" t="s">
        <v>134</v>
      </c>
    </row>
    <row r="211" spans="1:65" s="2" customFormat="1" ht="16.5" customHeight="1">
      <c r="A211" s="38"/>
      <c r="B211" s="39"/>
      <c r="C211" s="204" t="s">
        <v>340</v>
      </c>
      <c r="D211" s="204" t="s">
        <v>136</v>
      </c>
      <c r="E211" s="205" t="s">
        <v>818</v>
      </c>
      <c r="F211" s="206" t="s">
        <v>819</v>
      </c>
      <c r="G211" s="207" t="s">
        <v>380</v>
      </c>
      <c r="H211" s="208">
        <v>23.52</v>
      </c>
      <c r="I211" s="209"/>
      <c r="J211" s="210">
        <f>ROUND(I211*H211,2)</f>
        <v>0</v>
      </c>
      <c r="K211" s="206" t="s">
        <v>140</v>
      </c>
      <c r="L211" s="44"/>
      <c r="M211" s="211" t="s">
        <v>19</v>
      </c>
      <c r="N211" s="212" t="s">
        <v>42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141</v>
      </c>
      <c r="AT211" s="215" t="s">
        <v>136</v>
      </c>
      <c r="AU211" s="215" t="s">
        <v>82</v>
      </c>
      <c r="AY211" s="17" t="s">
        <v>134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79</v>
      </c>
      <c r="BK211" s="216">
        <f>ROUND(I211*H211,2)</f>
        <v>0</v>
      </c>
      <c r="BL211" s="17" t="s">
        <v>141</v>
      </c>
      <c r="BM211" s="215" t="s">
        <v>820</v>
      </c>
    </row>
    <row r="212" spans="1:47" s="2" customFormat="1" ht="12">
      <c r="A212" s="38"/>
      <c r="B212" s="39"/>
      <c r="C212" s="40"/>
      <c r="D212" s="217" t="s">
        <v>143</v>
      </c>
      <c r="E212" s="40"/>
      <c r="F212" s="218" t="s">
        <v>821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143</v>
      </c>
      <c r="AU212" s="17" t="s">
        <v>82</v>
      </c>
    </row>
    <row r="213" spans="1:47" s="2" customFormat="1" ht="12">
      <c r="A213" s="38"/>
      <c r="B213" s="39"/>
      <c r="C213" s="40"/>
      <c r="D213" s="222" t="s">
        <v>145</v>
      </c>
      <c r="E213" s="40"/>
      <c r="F213" s="223" t="s">
        <v>822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145</v>
      </c>
      <c r="AU213" s="17" t="s">
        <v>82</v>
      </c>
    </row>
    <row r="214" spans="1:51" s="13" customFormat="1" ht="12">
      <c r="A214" s="13"/>
      <c r="B214" s="224"/>
      <c r="C214" s="225"/>
      <c r="D214" s="217" t="s">
        <v>147</v>
      </c>
      <c r="E214" s="226" t="s">
        <v>19</v>
      </c>
      <c r="F214" s="227" t="s">
        <v>823</v>
      </c>
      <c r="G214" s="225"/>
      <c r="H214" s="228">
        <v>23.52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147</v>
      </c>
      <c r="AU214" s="234" t="s">
        <v>82</v>
      </c>
      <c r="AV214" s="13" t="s">
        <v>82</v>
      </c>
      <c r="AW214" s="13" t="s">
        <v>33</v>
      </c>
      <c r="AX214" s="13" t="s">
        <v>79</v>
      </c>
      <c r="AY214" s="234" t="s">
        <v>134</v>
      </c>
    </row>
    <row r="215" spans="1:65" s="2" customFormat="1" ht="21.75" customHeight="1">
      <c r="A215" s="38"/>
      <c r="B215" s="39"/>
      <c r="C215" s="204" t="s">
        <v>344</v>
      </c>
      <c r="D215" s="204" t="s">
        <v>136</v>
      </c>
      <c r="E215" s="205" t="s">
        <v>824</v>
      </c>
      <c r="F215" s="206" t="s">
        <v>825</v>
      </c>
      <c r="G215" s="207" t="s">
        <v>380</v>
      </c>
      <c r="H215" s="208">
        <v>5.88</v>
      </c>
      <c r="I215" s="209"/>
      <c r="J215" s="210">
        <f>ROUND(I215*H215,2)</f>
        <v>0</v>
      </c>
      <c r="K215" s="206" t="s">
        <v>140</v>
      </c>
      <c r="L215" s="44"/>
      <c r="M215" s="211" t="s">
        <v>19</v>
      </c>
      <c r="N215" s="212" t="s">
        <v>42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141</v>
      </c>
      <c r="AT215" s="215" t="s">
        <v>136</v>
      </c>
      <c r="AU215" s="215" t="s">
        <v>82</v>
      </c>
      <c r="AY215" s="17" t="s">
        <v>134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79</v>
      </c>
      <c r="BK215" s="216">
        <f>ROUND(I215*H215,2)</f>
        <v>0</v>
      </c>
      <c r="BL215" s="17" t="s">
        <v>141</v>
      </c>
      <c r="BM215" s="215" t="s">
        <v>826</v>
      </c>
    </row>
    <row r="216" spans="1:47" s="2" customFormat="1" ht="12">
      <c r="A216" s="38"/>
      <c r="B216" s="39"/>
      <c r="C216" s="40"/>
      <c r="D216" s="217" t="s">
        <v>143</v>
      </c>
      <c r="E216" s="40"/>
      <c r="F216" s="218" t="s">
        <v>827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143</v>
      </c>
      <c r="AU216" s="17" t="s">
        <v>82</v>
      </c>
    </row>
    <row r="217" spans="1:47" s="2" customFormat="1" ht="12">
      <c r="A217" s="38"/>
      <c r="B217" s="39"/>
      <c r="C217" s="40"/>
      <c r="D217" s="222" t="s">
        <v>145</v>
      </c>
      <c r="E217" s="40"/>
      <c r="F217" s="223" t="s">
        <v>828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145</v>
      </c>
      <c r="AU217" s="17" t="s">
        <v>82</v>
      </c>
    </row>
    <row r="218" spans="1:51" s="13" customFormat="1" ht="12">
      <c r="A218" s="13"/>
      <c r="B218" s="224"/>
      <c r="C218" s="225"/>
      <c r="D218" s="217" t="s">
        <v>147</v>
      </c>
      <c r="E218" s="226" t="s">
        <v>19</v>
      </c>
      <c r="F218" s="227" t="s">
        <v>817</v>
      </c>
      <c r="G218" s="225"/>
      <c r="H218" s="228">
        <v>5.88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147</v>
      </c>
      <c r="AU218" s="234" t="s">
        <v>82</v>
      </c>
      <c r="AV218" s="13" t="s">
        <v>82</v>
      </c>
      <c r="AW218" s="13" t="s">
        <v>33</v>
      </c>
      <c r="AX218" s="13" t="s">
        <v>79</v>
      </c>
      <c r="AY218" s="234" t="s">
        <v>134</v>
      </c>
    </row>
    <row r="219" spans="1:63" s="12" customFormat="1" ht="22.8" customHeight="1">
      <c r="A219" s="12"/>
      <c r="B219" s="188"/>
      <c r="C219" s="189"/>
      <c r="D219" s="190" t="s">
        <v>70</v>
      </c>
      <c r="E219" s="202" t="s">
        <v>406</v>
      </c>
      <c r="F219" s="202" t="s">
        <v>407</v>
      </c>
      <c r="G219" s="189"/>
      <c r="H219" s="189"/>
      <c r="I219" s="192"/>
      <c r="J219" s="203">
        <f>BK219</f>
        <v>0</v>
      </c>
      <c r="K219" s="189"/>
      <c r="L219" s="194"/>
      <c r="M219" s="195"/>
      <c r="N219" s="196"/>
      <c r="O219" s="196"/>
      <c r="P219" s="197">
        <f>SUM(P220:P222)</f>
        <v>0</v>
      </c>
      <c r="Q219" s="196"/>
      <c r="R219" s="197">
        <f>SUM(R220:R222)</f>
        <v>0</v>
      </c>
      <c r="S219" s="196"/>
      <c r="T219" s="198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99" t="s">
        <v>79</v>
      </c>
      <c r="AT219" s="200" t="s">
        <v>70</v>
      </c>
      <c r="AU219" s="200" t="s">
        <v>79</v>
      </c>
      <c r="AY219" s="199" t="s">
        <v>134</v>
      </c>
      <c r="BK219" s="201">
        <f>SUM(BK220:BK222)</f>
        <v>0</v>
      </c>
    </row>
    <row r="220" spans="1:65" s="2" customFormat="1" ht="16.5" customHeight="1">
      <c r="A220" s="38"/>
      <c r="B220" s="39"/>
      <c r="C220" s="204" t="s">
        <v>348</v>
      </c>
      <c r="D220" s="204" t="s">
        <v>136</v>
      </c>
      <c r="E220" s="205" t="s">
        <v>829</v>
      </c>
      <c r="F220" s="206" t="s">
        <v>830</v>
      </c>
      <c r="G220" s="207" t="s">
        <v>380</v>
      </c>
      <c r="H220" s="208">
        <v>112.316</v>
      </c>
      <c r="I220" s="209"/>
      <c r="J220" s="210">
        <f>ROUND(I220*H220,2)</f>
        <v>0</v>
      </c>
      <c r="K220" s="206" t="s">
        <v>140</v>
      </c>
      <c r="L220" s="44"/>
      <c r="M220" s="211" t="s">
        <v>19</v>
      </c>
      <c r="N220" s="212" t="s">
        <v>42</v>
      </c>
      <c r="O220" s="8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141</v>
      </c>
      <c r="AT220" s="215" t="s">
        <v>136</v>
      </c>
      <c r="AU220" s="215" t="s">
        <v>82</v>
      </c>
      <c r="AY220" s="17" t="s">
        <v>134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79</v>
      </c>
      <c r="BK220" s="216">
        <f>ROUND(I220*H220,2)</f>
        <v>0</v>
      </c>
      <c r="BL220" s="17" t="s">
        <v>141</v>
      </c>
      <c r="BM220" s="215" t="s">
        <v>831</v>
      </c>
    </row>
    <row r="221" spans="1:47" s="2" customFormat="1" ht="12">
      <c r="A221" s="38"/>
      <c r="B221" s="39"/>
      <c r="C221" s="40"/>
      <c r="D221" s="217" t="s">
        <v>143</v>
      </c>
      <c r="E221" s="40"/>
      <c r="F221" s="218" t="s">
        <v>832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143</v>
      </c>
      <c r="AU221" s="17" t="s">
        <v>82</v>
      </c>
    </row>
    <row r="222" spans="1:47" s="2" customFormat="1" ht="12">
      <c r="A222" s="38"/>
      <c r="B222" s="39"/>
      <c r="C222" s="40"/>
      <c r="D222" s="222" t="s">
        <v>145</v>
      </c>
      <c r="E222" s="40"/>
      <c r="F222" s="223" t="s">
        <v>833</v>
      </c>
      <c r="G222" s="40"/>
      <c r="H222" s="40"/>
      <c r="I222" s="219"/>
      <c r="J222" s="40"/>
      <c r="K222" s="40"/>
      <c r="L222" s="44"/>
      <c r="M222" s="246"/>
      <c r="N222" s="247"/>
      <c r="O222" s="248"/>
      <c r="P222" s="248"/>
      <c r="Q222" s="248"/>
      <c r="R222" s="248"/>
      <c r="S222" s="248"/>
      <c r="T222" s="249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145</v>
      </c>
      <c r="AU222" s="17" t="s">
        <v>82</v>
      </c>
    </row>
    <row r="223" spans="1:31" s="2" customFormat="1" ht="6.95" customHeight="1">
      <c r="A223" s="38"/>
      <c r="B223" s="59"/>
      <c r="C223" s="60"/>
      <c r="D223" s="60"/>
      <c r="E223" s="60"/>
      <c r="F223" s="60"/>
      <c r="G223" s="60"/>
      <c r="H223" s="60"/>
      <c r="I223" s="60"/>
      <c r="J223" s="60"/>
      <c r="K223" s="60"/>
      <c r="L223" s="44"/>
      <c r="M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</row>
  </sheetData>
  <sheetProtection password="CC35" sheet="1" objects="1" scenarios="1" formatColumns="0" formatRows="0" autoFilter="0"/>
  <autoFilter ref="C85:K22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121151123"/>
    <hyperlink ref="F96" r:id="rId2" display="https://podminky.urs.cz/item/CS_URS_2022_01/124253101"/>
    <hyperlink ref="F100" r:id="rId3" display="https://podminky.urs.cz/item/CS_URS_2022_01/131251100"/>
    <hyperlink ref="F105" r:id="rId4" display="https://podminky.urs.cz/item/CS_URS_2022_01/132251252"/>
    <hyperlink ref="F112" r:id="rId5" display="https://podminky.urs.cz/item/CS_URS_2022_01/162251101"/>
    <hyperlink ref="F116" r:id="rId6" display="https://podminky.urs.cz/item/CS_URS_2022_01/162351103"/>
    <hyperlink ref="F120" r:id="rId7" display="https://podminky.urs.cz/item/CS_URS_2022_01/167151101"/>
    <hyperlink ref="F124" r:id="rId8" display="https://podminky.urs.cz/item/CS_URS_2022_01/171151131"/>
    <hyperlink ref="F129" r:id="rId9" display="https://podminky.urs.cz/item/CS_URS_2022_01/174151101"/>
    <hyperlink ref="F136" r:id="rId10" display="https://podminky.urs.cz/item/CS_URS_2022_01/181951112"/>
    <hyperlink ref="F140" r:id="rId11" display="https://podminky.urs.cz/item/CS_URS_2022_01/182151111"/>
    <hyperlink ref="F144" r:id="rId12" display="https://podminky.urs.cz/item/CS_URS_2022_01/182251101"/>
    <hyperlink ref="F148" r:id="rId13" display="https://podminky.urs.cz/item/CS_URS_2022_01/183405212"/>
    <hyperlink ref="F159" r:id="rId14" display="https://podminky.urs.cz/item/CS_URS_2022_01/274321117"/>
    <hyperlink ref="F165" r:id="rId15" display="https://podminky.urs.cz/item/CS_URS_2022_01/274354111"/>
    <hyperlink ref="F171" r:id="rId16" display="https://podminky.urs.cz/item/CS_URS_2022_01/274354211"/>
    <hyperlink ref="F174" r:id="rId17" display="https://podminky.urs.cz/item/CS_URS_2022_01/274361412"/>
    <hyperlink ref="F180" r:id="rId18" display="https://podminky.urs.cz/item/CS_URS_2022_01/451317112"/>
    <hyperlink ref="F185" r:id="rId19" display="https://podminky.urs.cz/item/CS_URS_2022_01/463212111"/>
    <hyperlink ref="F189" r:id="rId20" display="https://podminky.urs.cz/item/CS_URS_2022_01/465513127"/>
    <hyperlink ref="F195" r:id="rId21" display="https://podminky.urs.cz/item/CS_URS_2022_01/919551014"/>
    <hyperlink ref="F205" r:id="rId22" display="https://podminky.urs.cz/item/CS_URS_2022_01/966008112"/>
    <hyperlink ref="F209" r:id="rId23" display="https://podminky.urs.cz/item/CS_URS_2022_01/997221571"/>
    <hyperlink ref="F213" r:id="rId24" display="https://podminky.urs.cz/item/CS_URS_2022_01/997221579"/>
    <hyperlink ref="F217" r:id="rId25" display="https://podminky.urs.cz/item/CS_URS_2022_01/997221615"/>
    <hyperlink ref="F222" r:id="rId26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Poldr Cihelna v k.ú. Močovice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834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94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16. 6. 2022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ROUND((SUM(BE87:BE322)),2)</f>
        <v>0</v>
      </c>
      <c r="G33" s="38"/>
      <c r="H33" s="38"/>
      <c r="I33" s="148">
        <v>0.21</v>
      </c>
      <c r="J33" s="147">
        <f>ROUND(((SUM(BE87:BE322))*I33),2)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ROUND((SUM(BF87:BF322)),2)</f>
        <v>0</v>
      </c>
      <c r="G34" s="38"/>
      <c r="H34" s="38"/>
      <c r="I34" s="148">
        <v>0.15</v>
      </c>
      <c r="J34" s="147">
        <f>ROUND(((SUM(BF87:BF322))*I34),2)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ROUND((SUM(BG87:BG322)),2)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ROUND((SUM(BH87:BH322)),2)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ROUND((SUM(BI87:BI322)),2)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Poldr Cihelna v k.ú. Močovice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SO-04 - Úprava studny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ČR-SPÚ, Pobočka Kutná Hora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>
      <c r="A60" s="9"/>
      <c r="B60" s="165"/>
      <c r="C60" s="166"/>
      <c r="D60" s="167" t="s">
        <v>112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113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415</v>
      </c>
      <c r="E62" s="174"/>
      <c r="F62" s="174"/>
      <c r="G62" s="174"/>
      <c r="H62" s="174"/>
      <c r="I62" s="174"/>
      <c r="J62" s="175">
        <f>J171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416</v>
      </c>
      <c r="E63" s="174"/>
      <c r="F63" s="174"/>
      <c r="G63" s="174"/>
      <c r="H63" s="174"/>
      <c r="I63" s="174"/>
      <c r="J63" s="175">
        <f>J192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115</v>
      </c>
      <c r="E64" s="174"/>
      <c r="F64" s="174"/>
      <c r="G64" s="174"/>
      <c r="H64" s="174"/>
      <c r="I64" s="174"/>
      <c r="J64" s="175">
        <f>J251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116</v>
      </c>
      <c r="E65" s="174"/>
      <c r="F65" s="174"/>
      <c r="G65" s="174"/>
      <c r="H65" s="174"/>
      <c r="I65" s="174"/>
      <c r="J65" s="175">
        <f>J283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117</v>
      </c>
      <c r="E66" s="174"/>
      <c r="F66" s="174"/>
      <c r="G66" s="174"/>
      <c r="H66" s="174"/>
      <c r="I66" s="174"/>
      <c r="J66" s="175">
        <f>J302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118</v>
      </c>
      <c r="E67" s="174"/>
      <c r="F67" s="174"/>
      <c r="G67" s="174"/>
      <c r="H67" s="174"/>
      <c r="I67" s="174"/>
      <c r="J67" s="175">
        <f>J319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119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Poldr Cihelna v k.ú. Močovice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106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SO-04 - Úprava studny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16. 6. 2022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2" t="s">
        <v>25</v>
      </c>
      <c r="D83" s="40"/>
      <c r="E83" s="40"/>
      <c r="F83" s="27" t="str">
        <f>E15</f>
        <v>ČR-SPÚ, Pobočka Kutná Hora</v>
      </c>
      <c r="G83" s="40"/>
      <c r="H83" s="40"/>
      <c r="I83" s="32" t="s">
        <v>31</v>
      </c>
      <c r="J83" s="36" t="str">
        <f>E21</f>
        <v>Agroprojekce Litomyšl, s.r.o.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IF(E18="","",E18)</f>
        <v>Vyplň údaj</v>
      </c>
      <c r="G84" s="40"/>
      <c r="H84" s="40"/>
      <c r="I84" s="32" t="s">
        <v>34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120</v>
      </c>
      <c r="D86" s="180" t="s">
        <v>56</v>
      </c>
      <c r="E86" s="180" t="s">
        <v>52</v>
      </c>
      <c r="F86" s="180" t="s">
        <v>53</v>
      </c>
      <c r="G86" s="180" t="s">
        <v>121</v>
      </c>
      <c r="H86" s="180" t="s">
        <v>122</v>
      </c>
      <c r="I86" s="180" t="s">
        <v>123</v>
      </c>
      <c r="J86" s="180" t="s">
        <v>110</v>
      </c>
      <c r="K86" s="181" t="s">
        <v>124</v>
      </c>
      <c r="L86" s="182"/>
      <c r="M86" s="92" t="s">
        <v>19</v>
      </c>
      <c r="N86" s="93" t="s">
        <v>41</v>
      </c>
      <c r="O86" s="93" t="s">
        <v>125</v>
      </c>
      <c r="P86" s="93" t="s">
        <v>126</v>
      </c>
      <c r="Q86" s="93" t="s">
        <v>127</v>
      </c>
      <c r="R86" s="93" t="s">
        <v>128</v>
      </c>
      <c r="S86" s="93" t="s">
        <v>129</v>
      </c>
      <c r="T86" s="94" t="s">
        <v>130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131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</f>
        <v>0</v>
      </c>
      <c r="Q87" s="96"/>
      <c r="R87" s="185">
        <f>R88</f>
        <v>1020.22530339</v>
      </c>
      <c r="S87" s="96"/>
      <c r="T87" s="186">
        <f>T88</f>
        <v>6.0481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70</v>
      </c>
      <c r="AU87" s="17" t="s">
        <v>111</v>
      </c>
      <c r="BK87" s="187">
        <f>BK88</f>
        <v>0</v>
      </c>
    </row>
    <row r="88" spans="1:63" s="12" customFormat="1" ht="25.9" customHeight="1">
      <c r="A88" s="12"/>
      <c r="B88" s="188"/>
      <c r="C88" s="189"/>
      <c r="D88" s="190" t="s">
        <v>70</v>
      </c>
      <c r="E88" s="191" t="s">
        <v>132</v>
      </c>
      <c r="F88" s="191" t="s">
        <v>133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P89+P171+P192+P251+P283+P302+P319</f>
        <v>0</v>
      </c>
      <c r="Q88" s="196"/>
      <c r="R88" s="197">
        <f>R89+R171+R192+R251+R283+R302+R319</f>
        <v>1020.22530339</v>
      </c>
      <c r="S88" s="196"/>
      <c r="T88" s="198">
        <f>T89+T171+T192+T251+T283+T302+T319</f>
        <v>6.0481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79</v>
      </c>
      <c r="AT88" s="200" t="s">
        <v>70</v>
      </c>
      <c r="AU88" s="200" t="s">
        <v>71</v>
      </c>
      <c r="AY88" s="199" t="s">
        <v>134</v>
      </c>
      <c r="BK88" s="201">
        <f>BK89+BK171+BK192+BK251+BK283+BK302+BK319</f>
        <v>0</v>
      </c>
    </row>
    <row r="89" spans="1:63" s="12" customFormat="1" ht="22.8" customHeight="1">
      <c r="A89" s="12"/>
      <c r="B89" s="188"/>
      <c r="C89" s="189"/>
      <c r="D89" s="190" t="s">
        <v>70</v>
      </c>
      <c r="E89" s="202" t="s">
        <v>79</v>
      </c>
      <c r="F89" s="202" t="s">
        <v>135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SUM(P90:P170)</f>
        <v>0</v>
      </c>
      <c r="Q89" s="196"/>
      <c r="R89" s="197">
        <f>SUM(R90:R170)</f>
        <v>989.3885700000001</v>
      </c>
      <c r="S89" s="196"/>
      <c r="T89" s="198">
        <f>SUM(T90:T170)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79</v>
      </c>
      <c r="AT89" s="200" t="s">
        <v>70</v>
      </c>
      <c r="AU89" s="200" t="s">
        <v>79</v>
      </c>
      <c r="AY89" s="199" t="s">
        <v>134</v>
      </c>
      <c r="BK89" s="201">
        <f>SUM(BK90:BK170)</f>
        <v>0</v>
      </c>
    </row>
    <row r="90" spans="1:65" s="2" customFormat="1" ht="16.5" customHeight="1">
      <c r="A90" s="38"/>
      <c r="B90" s="39"/>
      <c r="C90" s="204" t="s">
        <v>79</v>
      </c>
      <c r="D90" s="204" t="s">
        <v>136</v>
      </c>
      <c r="E90" s="205" t="s">
        <v>835</v>
      </c>
      <c r="F90" s="206" t="s">
        <v>836</v>
      </c>
      <c r="G90" s="207" t="s">
        <v>158</v>
      </c>
      <c r="H90" s="208">
        <v>349</v>
      </c>
      <c r="I90" s="209"/>
      <c r="J90" s="210">
        <f>ROUND(I90*H90,2)</f>
        <v>0</v>
      </c>
      <c r="K90" s="206" t="s">
        <v>140</v>
      </c>
      <c r="L90" s="44"/>
      <c r="M90" s="211" t="s">
        <v>19</v>
      </c>
      <c r="N90" s="212" t="s">
        <v>42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141</v>
      </c>
      <c r="AT90" s="215" t="s">
        <v>136</v>
      </c>
      <c r="AU90" s="215" t="s">
        <v>82</v>
      </c>
      <c r="AY90" s="17" t="s">
        <v>134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79</v>
      </c>
      <c r="BK90" s="216">
        <f>ROUND(I90*H90,2)</f>
        <v>0</v>
      </c>
      <c r="BL90" s="17" t="s">
        <v>141</v>
      </c>
      <c r="BM90" s="215" t="s">
        <v>837</v>
      </c>
    </row>
    <row r="91" spans="1:47" s="2" customFormat="1" ht="12">
      <c r="A91" s="38"/>
      <c r="B91" s="39"/>
      <c r="C91" s="40"/>
      <c r="D91" s="217" t="s">
        <v>143</v>
      </c>
      <c r="E91" s="40"/>
      <c r="F91" s="218" t="s">
        <v>838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143</v>
      </c>
      <c r="AU91" s="17" t="s">
        <v>82</v>
      </c>
    </row>
    <row r="92" spans="1:47" s="2" customFormat="1" ht="12">
      <c r="A92" s="38"/>
      <c r="B92" s="39"/>
      <c r="C92" s="40"/>
      <c r="D92" s="222" t="s">
        <v>145</v>
      </c>
      <c r="E92" s="40"/>
      <c r="F92" s="223" t="s">
        <v>839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145</v>
      </c>
      <c r="AU92" s="17" t="s">
        <v>82</v>
      </c>
    </row>
    <row r="93" spans="1:51" s="13" customFormat="1" ht="12">
      <c r="A93" s="13"/>
      <c r="B93" s="224"/>
      <c r="C93" s="225"/>
      <c r="D93" s="217" t="s">
        <v>147</v>
      </c>
      <c r="E93" s="226" t="s">
        <v>19</v>
      </c>
      <c r="F93" s="227" t="s">
        <v>840</v>
      </c>
      <c r="G93" s="225"/>
      <c r="H93" s="228">
        <v>168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147</v>
      </c>
      <c r="AU93" s="234" t="s">
        <v>82</v>
      </c>
      <c r="AV93" s="13" t="s">
        <v>82</v>
      </c>
      <c r="AW93" s="13" t="s">
        <v>33</v>
      </c>
      <c r="AX93" s="13" t="s">
        <v>71</v>
      </c>
      <c r="AY93" s="234" t="s">
        <v>134</v>
      </c>
    </row>
    <row r="94" spans="1:51" s="13" customFormat="1" ht="12">
      <c r="A94" s="13"/>
      <c r="B94" s="224"/>
      <c r="C94" s="225"/>
      <c r="D94" s="217" t="s">
        <v>147</v>
      </c>
      <c r="E94" s="226" t="s">
        <v>19</v>
      </c>
      <c r="F94" s="227" t="s">
        <v>841</v>
      </c>
      <c r="G94" s="225"/>
      <c r="H94" s="228">
        <v>100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147</v>
      </c>
      <c r="AU94" s="234" t="s">
        <v>82</v>
      </c>
      <c r="AV94" s="13" t="s">
        <v>82</v>
      </c>
      <c r="AW94" s="13" t="s">
        <v>33</v>
      </c>
      <c r="AX94" s="13" t="s">
        <v>71</v>
      </c>
      <c r="AY94" s="234" t="s">
        <v>134</v>
      </c>
    </row>
    <row r="95" spans="1:51" s="13" customFormat="1" ht="12">
      <c r="A95" s="13"/>
      <c r="B95" s="224"/>
      <c r="C95" s="225"/>
      <c r="D95" s="217" t="s">
        <v>147</v>
      </c>
      <c r="E95" s="226" t="s">
        <v>19</v>
      </c>
      <c r="F95" s="227" t="s">
        <v>842</v>
      </c>
      <c r="G95" s="225"/>
      <c r="H95" s="228">
        <v>81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147</v>
      </c>
      <c r="AU95" s="234" t="s">
        <v>82</v>
      </c>
      <c r="AV95" s="13" t="s">
        <v>82</v>
      </c>
      <c r="AW95" s="13" t="s">
        <v>33</v>
      </c>
      <c r="AX95" s="13" t="s">
        <v>71</v>
      </c>
      <c r="AY95" s="234" t="s">
        <v>134</v>
      </c>
    </row>
    <row r="96" spans="1:65" s="2" customFormat="1" ht="21.75" customHeight="1">
      <c r="A96" s="38"/>
      <c r="B96" s="39"/>
      <c r="C96" s="204" t="s">
        <v>82</v>
      </c>
      <c r="D96" s="204" t="s">
        <v>136</v>
      </c>
      <c r="E96" s="205" t="s">
        <v>843</v>
      </c>
      <c r="F96" s="206" t="s">
        <v>844</v>
      </c>
      <c r="G96" s="207" t="s">
        <v>165</v>
      </c>
      <c r="H96" s="208">
        <v>3.5</v>
      </c>
      <c r="I96" s="209"/>
      <c r="J96" s="210">
        <f>ROUND(I96*H96,2)</f>
        <v>0</v>
      </c>
      <c r="K96" s="206" t="s">
        <v>140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141</v>
      </c>
      <c r="AT96" s="215" t="s">
        <v>136</v>
      </c>
      <c r="AU96" s="215" t="s">
        <v>82</v>
      </c>
      <c r="AY96" s="17" t="s">
        <v>134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79</v>
      </c>
      <c r="BK96" s="216">
        <f>ROUND(I96*H96,2)</f>
        <v>0</v>
      </c>
      <c r="BL96" s="17" t="s">
        <v>141</v>
      </c>
      <c r="BM96" s="215" t="s">
        <v>845</v>
      </c>
    </row>
    <row r="97" spans="1:47" s="2" customFormat="1" ht="12">
      <c r="A97" s="38"/>
      <c r="B97" s="39"/>
      <c r="C97" s="40"/>
      <c r="D97" s="217" t="s">
        <v>143</v>
      </c>
      <c r="E97" s="40"/>
      <c r="F97" s="218" t="s">
        <v>846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143</v>
      </c>
      <c r="AU97" s="17" t="s">
        <v>82</v>
      </c>
    </row>
    <row r="98" spans="1:47" s="2" customFormat="1" ht="12">
      <c r="A98" s="38"/>
      <c r="B98" s="39"/>
      <c r="C98" s="40"/>
      <c r="D98" s="222" t="s">
        <v>145</v>
      </c>
      <c r="E98" s="40"/>
      <c r="F98" s="223" t="s">
        <v>847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82</v>
      </c>
    </row>
    <row r="99" spans="1:51" s="13" customFormat="1" ht="12">
      <c r="A99" s="13"/>
      <c r="B99" s="224"/>
      <c r="C99" s="225"/>
      <c r="D99" s="217" t="s">
        <v>147</v>
      </c>
      <c r="E99" s="226" t="s">
        <v>19</v>
      </c>
      <c r="F99" s="227" t="s">
        <v>848</v>
      </c>
      <c r="G99" s="225"/>
      <c r="H99" s="228">
        <v>3.5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147</v>
      </c>
      <c r="AU99" s="234" t="s">
        <v>82</v>
      </c>
      <c r="AV99" s="13" t="s">
        <v>82</v>
      </c>
      <c r="AW99" s="13" t="s">
        <v>33</v>
      </c>
      <c r="AX99" s="13" t="s">
        <v>79</v>
      </c>
      <c r="AY99" s="234" t="s">
        <v>134</v>
      </c>
    </row>
    <row r="100" spans="1:65" s="2" customFormat="1" ht="21.75" customHeight="1">
      <c r="A100" s="38"/>
      <c r="B100" s="39"/>
      <c r="C100" s="204" t="s">
        <v>155</v>
      </c>
      <c r="D100" s="204" t="s">
        <v>136</v>
      </c>
      <c r="E100" s="205" t="s">
        <v>849</v>
      </c>
      <c r="F100" s="206" t="s">
        <v>850</v>
      </c>
      <c r="G100" s="207" t="s">
        <v>165</v>
      </c>
      <c r="H100" s="208">
        <v>5.832</v>
      </c>
      <c r="I100" s="209"/>
      <c r="J100" s="210">
        <f>ROUND(I100*H100,2)</f>
        <v>0</v>
      </c>
      <c r="K100" s="206" t="s">
        <v>140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141</v>
      </c>
      <c r="AT100" s="215" t="s">
        <v>136</v>
      </c>
      <c r="AU100" s="215" t="s">
        <v>82</v>
      </c>
      <c r="AY100" s="17" t="s">
        <v>134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141</v>
      </c>
      <c r="BM100" s="215" t="s">
        <v>851</v>
      </c>
    </row>
    <row r="101" spans="1:47" s="2" customFormat="1" ht="12">
      <c r="A101" s="38"/>
      <c r="B101" s="39"/>
      <c r="C101" s="40"/>
      <c r="D101" s="217" t="s">
        <v>143</v>
      </c>
      <c r="E101" s="40"/>
      <c r="F101" s="218" t="s">
        <v>852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143</v>
      </c>
      <c r="AU101" s="17" t="s">
        <v>82</v>
      </c>
    </row>
    <row r="102" spans="1:47" s="2" customFormat="1" ht="12">
      <c r="A102" s="38"/>
      <c r="B102" s="39"/>
      <c r="C102" s="40"/>
      <c r="D102" s="222" t="s">
        <v>145</v>
      </c>
      <c r="E102" s="40"/>
      <c r="F102" s="223" t="s">
        <v>853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145</v>
      </c>
      <c r="AU102" s="17" t="s">
        <v>82</v>
      </c>
    </row>
    <row r="103" spans="1:51" s="14" customFormat="1" ht="12">
      <c r="A103" s="14"/>
      <c r="B103" s="250"/>
      <c r="C103" s="251"/>
      <c r="D103" s="217" t="s">
        <v>147</v>
      </c>
      <c r="E103" s="252" t="s">
        <v>19</v>
      </c>
      <c r="F103" s="253" t="s">
        <v>854</v>
      </c>
      <c r="G103" s="251"/>
      <c r="H103" s="252" t="s">
        <v>19</v>
      </c>
      <c r="I103" s="254"/>
      <c r="J103" s="251"/>
      <c r="K103" s="251"/>
      <c r="L103" s="255"/>
      <c r="M103" s="256"/>
      <c r="N103" s="257"/>
      <c r="O103" s="257"/>
      <c r="P103" s="257"/>
      <c r="Q103" s="257"/>
      <c r="R103" s="257"/>
      <c r="S103" s="257"/>
      <c r="T103" s="25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9" t="s">
        <v>147</v>
      </c>
      <c r="AU103" s="259" t="s">
        <v>82</v>
      </c>
      <c r="AV103" s="14" t="s">
        <v>79</v>
      </c>
      <c r="AW103" s="14" t="s">
        <v>33</v>
      </c>
      <c r="AX103" s="14" t="s">
        <v>71</v>
      </c>
      <c r="AY103" s="259" t="s">
        <v>134</v>
      </c>
    </row>
    <row r="104" spans="1:51" s="13" customFormat="1" ht="12">
      <c r="A104" s="13"/>
      <c r="B104" s="224"/>
      <c r="C104" s="225"/>
      <c r="D104" s="217" t="s">
        <v>147</v>
      </c>
      <c r="E104" s="226" t="s">
        <v>19</v>
      </c>
      <c r="F104" s="227" t="s">
        <v>855</v>
      </c>
      <c r="G104" s="225"/>
      <c r="H104" s="228">
        <v>2.304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147</v>
      </c>
      <c r="AU104" s="234" t="s">
        <v>82</v>
      </c>
      <c r="AV104" s="13" t="s">
        <v>82</v>
      </c>
      <c r="AW104" s="13" t="s">
        <v>33</v>
      </c>
      <c r="AX104" s="13" t="s">
        <v>71</v>
      </c>
      <c r="AY104" s="234" t="s">
        <v>134</v>
      </c>
    </row>
    <row r="105" spans="1:51" s="13" customFormat="1" ht="12">
      <c r="A105" s="13"/>
      <c r="B105" s="224"/>
      <c r="C105" s="225"/>
      <c r="D105" s="217" t="s">
        <v>147</v>
      </c>
      <c r="E105" s="226" t="s">
        <v>19</v>
      </c>
      <c r="F105" s="227" t="s">
        <v>856</v>
      </c>
      <c r="G105" s="225"/>
      <c r="H105" s="228">
        <v>1.8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147</v>
      </c>
      <c r="AU105" s="234" t="s">
        <v>82</v>
      </c>
      <c r="AV105" s="13" t="s">
        <v>82</v>
      </c>
      <c r="AW105" s="13" t="s">
        <v>33</v>
      </c>
      <c r="AX105" s="13" t="s">
        <v>71</v>
      </c>
      <c r="AY105" s="234" t="s">
        <v>134</v>
      </c>
    </row>
    <row r="106" spans="1:51" s="13" customFormat="1" ht="12">
      <c r="A106" s="13"/>
      <c r="B106" s="224"/>
      <c r="C106" s="225"/>
      <c r="D106" s="217" t="s">
        <v>147</v>
      </c>
      <c r="E106" s="226" t="s">
        <v>19</v>
      </c>
      <c r="F106" s="227" t="s">
        <v>857</v>
      </c>
      <c r="G106" s="225"/>
      <c r="H106" s="228">
        <v>1.728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147</v>
      </c>
      <c r="AU106" s="234" t="s">
        <v>82</v>
      </c>
      <c r="AV106" s="13" t="s">
        <v>82</v>
      </c>
      <c r="AW106" s="13" t="s">
        <v>33</v>
      </c>
      <c r="AX106" s="13" t="s">
        <v>71</v>
      </c>
      <c r="AY106" s="234" t="s">
        <v>134</v>
      </c>
    </row>
    <row r="107" spans="1:65" s="2" customFormat="1" ht="21.75" customHeight="1">
      <c r="A107" s="38"/>
      <c r="B107" s="39"/>
      <c r="C107" s="204" t="s">
        <v>141</v>
      </c>
      <c r="D107" s="204" t="s">
        <v>136</v>
      </c>
      <c r="E107" s="205" t="s">
        <v>186</v>
      </c>
      <c r="F107" s="206" t="s">
        <v>187</v>
      </c>
      <c r="G107" s="207" t="s">
        <v>165</v>
      </c>
      <c r="H107" s="208">
        <v>158.2</v>
      </c>
      <c r="I107" s="209"/>
      <c r="J107" s="210">
        <f>ROUND(I107*H107,2)</f>
        <v>0</v>
      </c>
      <c r="K107" s="206" t="s">
        <v>140</v>
      </c>
      <c r="L107" s="44"/>
      <c r="M107" s="211" t="s">
        <v>19</v>
      </c>
      <c r="N107" s="212" t="s">
        <v>42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141</v>
      </c>
      <c r="AT107" s="215" t="s">
        <v>136</v>
      </c>
      <c r="AU107" s="215" t="s">
        <v>82</v>
      </c>
      <c r="AY107" s="17" t="s">
        <v>134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79</v>
      </c>
      <c r="BK107" s="216">
        <f>ROUND(I107*H107,2)</f>
        <v>0</v>
      </c>
      <c r="BL107" s="17" t="s">
        <v>141</v>
      </c>
      <c r="BM107" s="215" t="s">
        <v>858</v>
      </c>
    </row>
    <row r="108" spans="1:47" s="2" customFormat="1" ht="12">
      <c r="A108" s="38"/>
      <c r="B108" s="39"/>
      <c r="C108" s="40"/>
      <c r="D108" s="217" t="s">
        <v>143</v>
      </c>
      <c r="E108" s="40"/>
      <c r="F108" s="218" t="s">
        <v>189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143</v>
      </c>
      <c r="AU108" s="17" t="s">
        <v>82</v>
      </c>
    </row>
    <row r="109" spans="1:47" s="2" customFormat="1" ht="12">
      <c r="A109" s="38"/>
      <c r="B109" s="39"/>
      <c r="C109" s="40"/>
      <c r="D109" s="222" t="s">
        <v>145</v>
      </c>
      <c r="E109" s="40"/>
      <c r="F109" s="223" t="s">
        <v>190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145</v>
      </c>
      <c r="AU109" s="17" t="s">
        <v>82</v>
      </c>
    </row>
    <row r="110" spans="1:51" s="13" customFormat="1" ht="12">
      <c r="A110" s="13"/>
      <c r="B110" s="224"/>
      <c r="C110" s="225"/>
      <c r="D110" s="217" t="s">
        <v>147</v>
      </c>
      <c r="E110" s="226" t="s">
        <v>19</v>
      </c>
      <c r="F110" s="227" t="s">
        <v>859</v>
      </c>
      <c r="G110" s="225"/>
      <c r="H110" s="228">
        <v>139.6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147</v>
      </c>
      <c r="AU110" s="234" t="s">
        <v>82</v>
      </c>
      <c r="AV110" s="13" t="s">
        <v>82</v>
      </c>
      <c r="AW110" s="13" t="s">
        <v>33</v>
      </c>
      <c r="AX110" s="13" t="s">
        <v>71</v>
      </c>
      <c r="AY110" s="234" t="s">
        <v>134</v>
      </c>
    </row>
    <row r="111" spans="1:51" s="13" customFormat="1" ht="12">
      <c r="A111" s="13"/>
      <c r="B111" s="224"/>
      <c r="C111" s="225"/>
      <c r="D111" s="217" t="s">
        <v>147</v>
      </c>
      <c r="E111" s="226" t="s">
        <v>19</v>
      </c>
      <c r="F111" s="227" t="s">
        <v>860</v>
      </c>
      <c r="G111" s="225"/>
      <c r="H111" s="228">
        <v>18.6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147</v>
      </c>
      <c r="AU111" s="234" t="s">
        <v>82</v>
      </c>
      <c r="AV111" s="13" t="s">
        <v>82</v>
      </c>
      <c r="AW111" s="13" t="s">
        <v>33</v>
      </c>
      <c r="AX111" s="13" t="s">
        <v>71</v>
      </c>
      <c r="AY111" s="234" t="s">
        <v>134</v>
      </c>
    </row>
    <row r="112" spans="1:65" s="2" customFormat="1" ht="21.75" customHeight="1">
      <c r="A112" s="38"/>
      <c r="B112" s="39"/>
      <c r="C112" s="204" t="s">
        <v>170</v>
      </c>
      <c r="D112" s="204" t="s">
        <v>136</v>
      </c>
      <c r="E112" s="205" t="s">
        <v>195</v>
      </c>
      <c r="F112" s="206" t="s">
        <v>196</v>
      </c>
      <c r="G112" s="207" t="s">
        <v>165</v>
      </c>
      <c r="H112" s="208">
        <v>548.6</v>
      </c>
      <c r="I112" s="209"/>
      <c r="J112" s="210">
        <f>ROUND(I112*H112,2)</f>
        <v>0</v>
      </c>
      <c r="K112" s="206" t="s">
        <v>140</v>
      </c>
      <c r="L112" s="44"/>
      <c r="M112" s="211" t="s">
        <v>19</v>
      </c>
      <c r="N112" s="212" t="s">
        <v>42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141</v>
      </c>
      <c r="AT112" s="215" t="s">
        <v>136</v>
      </c>
      <c r="AU112" s="215" t="s">
        <v>82</v>
      </c>
      <c r="AY112" s="17" t="s">
        <v>134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79</v>
      </c>
      <c r="BK112" s="216">
        <f>ROUND(I112*H112,2)</f>
        <v>0</v>
      </c>
      <c r="BL112" s="17" t="s">
        <v>141</v>
      </c>
      <c r="BM112" s="215" t="s">
        <v>861</v>
      </c>
    </row>
    <row r="113" spans="1:47" s="2" customFormat="1" ht="12">
      <c r="A113" s="38"/>
      <c r="B113" s="39"/>
      <c r="C113" s="40"/>
      <c r="D113" s="217" t="s">
        <v>143</v>
      </c>
      <c r="E113" s="40"/>
      <c r="F113" s="218" t="s">
        <v>198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143</v>
      </c>
      <c r="AU113" s="17" t="s">
        <v>82</v>
      </c>
    </row>
    <row r="114" spans="1:47" s="2" customFormat="1" ht="12">
      <c r="A114" s="38"/>
      <c r="B114" s="39"/>
      <c r="C114" s="40"/>
      <c r="D114" s="222" t="s">
        <v>145</v>
      </c>
      <c r="E114" s="40"/>
      <c r="F114" s="223" t="s">
        <v>199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145</v>
      </c>
      <c r="AU114" s="17" t="s">
        <v>82</v>
      </c>
    </row>
    <row r="115" spans="1:51" s="13" customFormat="1" ht="12">
      <c r="A115" s="13"/>
      <c r="B115" s="224"/>
      <c r="C115" s="225"/>
      <c r="D115" s="217" t="s">
        <v>147</v>
      </c>
      <c r="E115" s="226" t="s">
        <v>19</v>
      </c>
      <c r="F115" s="227" t="s">
        <v>862</v>
      </c>
      <c r="G115" s="225"/>
      <c r="H115" s="228">
        <v>13.4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147</v>
      </c>
      <c r="AU115" s="234" t="s">
        <v>82</v>
      </c>
      <c r="AV115" s="13" t="s">
        <v>82</v>
      </c>
      <c r="AW115" s="13" t="s">
        <v>33</v>
      </c>
      <c r="AX115" s="13" t="s">
        <v>71</v>
      </c>
      <c r="AY115" s="234" t="s">
        <v>134</v>
      </c>
    </row>
    <row r="116" spans="1:51" s="13" customFormat="1" ht="12">
      <c r="A116" s="13"/>
      <c r="B116" s="224"/>
      <c r="C116" s="225"/>
      <c r="D116" s="217" t="s">
        <v>147</v>
      </c>
      <c r="E116" s="226" t="s">
        <v>19</v>
      </c>
      <c r="F116" s="227" t="s">
        <v>863</v>
      </c>
      <c r="G116" s="225"/>
      <c r="H116" s="228">
        <v>9.5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147</v>
      </c>
      <c r="AU116" s="234" t="s">
        <v>82</v>
      </c>
      <c r="AV116" s="13" t="s">
        <v>82</v>
      </c>
      <c r="AW116" s="13" t="s">
        <v>33</v>
      </c>
      <c r="AX116" s="13" t="s">
        <v>71</v>
      </c>
      <c r="AY116" s="234" t="s">
        <v>134</v>
      </c>
    </row>
    <row r="117" spans="1:51" s="13" customFormat="1" ht="12">
      <c r="A117" s="13"/>
      <c r="B117" s="224"/>
      <c r="C117" s="225"/>
      <c r="D117" s="217" t="s">
        <v>147</v>
      </c>
      <c r="E117" s="226" t="s">
        <v>19</v>
      </c>
      <c r="F117" s="227" t="s">
        <v>864</v>
      </c>
      <c r="G117" s="225"/>
      <c r="H117" s="228">
        <v>525.7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147</v>
      </c>
      <c r="AU117" s="234" t="s">
        <v>82</v>
      </c>
      <c r="AV117" s="13" t="s">
        <v>82</v>
      </c>
      <c r="AW117" s="13" t="s">
        <v>33</v>
      </c>
      <c r="AX117" s="13" t="s">
        <v>71</v>
      </c>
      <c r="AY117" s="234" t="s">
        <v>134</v>
      </c>
    </row>
    <row r="118" spans="1:65" s="2" customFormat="1" ht="24.15" customHeight="1">
      <c r="A118" s="38"/>
      <c r="B118" s="39"/>
      <c r="C118" s="204" t="s">
        <v>177</v>
      </c>
      <c r="D118" s="204" t="s">
        <v>136</v>
      </c>
      <c r="E118" s="205" t="s">
        <v>205</v>
      </c>
      <c r="F118" s="206" t="s">
        <v>206</v>
      </c>
      <c r="G118" s="207" t="s">
        <v>165</v>
      </c>
      <c r="H118" s="208">
        <v>5486</v>
      </c>
      <c r="I118" s="209"/>
      <c r="J118" s="210">
        <f>ROUND(I118*H118,2)</f>
        <v>0</v>
      </c>
      <c r="K118" s="206" t="s">
        <v>140</v>
      </c>
      <c r="L118" s="44"/>
      <c r="M118" s="211" t="s">
        <v>19</v>
      </c>
      <c r="N118" s="212" t="s">
        <v>42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141</v>
      </c>
      <c r="AT118" s="215" t="s">
        <v>136</v>
      </c>
      <c r="AU118" s="215" t="s">
        <v>82</v>
      </c>
      <c r="AY118" s="17" t="s">
        <v>134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79</v>
      </c>
      <c r="BK118" s="216">
        <f>ROUND(I118*H118,2)</f>
        <v>0</v>
      </c>
      <c r="BL118" s="17" t="s">
        <v>141</v>
      </c>
      <c r="BM118" s="215" t="s">
        <v>865</v>
      </c>
    </row>
    <row r="119" spans="1:47" s="2" customFormat="1" ht="12">
      <c r="A119" s="38"/>
      <c r="B119" s="39"/>
      <c r="C119" s="40"/>
      <c r="D119" s="217" t="s">
        <v>143</v>
      </c>
      <c r="E119" s="40"/>
      <c r="F119" s="218" t="s">
        <v>208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143</v>
      </c>
      <c r="AU119" s="17" t="s">
        <v>82</v>
      </c>
    </row>
    <row r="120" spans="1:47" s="2" customFormat="1" ht="12">
      <c r="A120" s="38"/>
      <c r="B120" s="39"/>
      <c r="C120" s="40"/>
      <c r="D120" s="222" t="s">
        <v>145</v>
      </c>
      <c r="E120" s="40"/>
      <c r="F120" s="223" t="s">
        <v>209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145</v>
      </c>
      <c r="AU120" s="17" t="s">
        <v>82</v>
      </c>
    </row>
    <row r="121" spans="1:51" s="13" customFormat="1" ht="12">
      <c r="A121" s="13"/>
      <c r="B121" s="224"/>
      <c r="C121" s="225"/>
      <c r="D121" s="217" t="s">
        <v>147</v>
      </c>
      <c r="E121" s="226" t="s">
        <v>19</v>
      </c>
      <c r="F121" s="227" t="s">
        <v>866</v>
      </c>
      <c r="G121" s="225"/>
      <c r="H121" s="228">
        <v>134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147</v>
      </c>
      <c r="AU121" s="234" t="s">
        <v>82</v>
      </c>
      <c r="AV121" s="13" t="s">
        <v>82</v>
      </c>
      <c r="AW121" s="13" t="s">
        <v>33</v>
      </c>
      <c r="AX121" s="13" t="s">
        <v>71</v>
      </c>
      <c r="AY121" s="234" t="s">
        <v>134</v>
      </c>
    </row>
    <row r="122" spans="1:51" s="13" customFormat="1" ht="12">
      <c r="A122" s="13"/>
      <c r="B122" s="224"/>
      <c r="C122" s="225"/>
      <c r="D122" s="217" t="s">
        <v>147</v>
      </c>
      <c r="E122" s="226" t="s">
        <v>19</v>
      </c>
      <c r="F122" s="227" t="s">
        <v>867</v>
      </c>
      <c r="G122" s="225"/>
      <c r="H122" s="228">
        <v>95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147</v>
      </c>
      <c r="AU122" s="234" t="s">
        <v>82</v>
      </c>
      <c r="AV122" s="13" t="s">
        <v>82</v>
      </c>
      <c r="AW122" s="13" t="s">
        <v>33</v>
      </c>
      <c r="AX122" s="13" t="s">
        <v>71</v>
      </c>
      <c r="AY122" s="234" t="s">
        <v>134</v>
      </c>
    </row>
    <row r="123" spans="1:51" s="13" customFormat="1" ht="12">
      <c r="A123" s="13"/>
      <c r="B123" s="224"/>
      <c r="C123" s="225"/>
      <c r="D123" s="217" t="s">
        <v>147</v>
      </c>
      <c r="E123" s="226" t="s">
        <v>19</v>
      </c>
      <c r="F123" s="227" t="s">
        <v>868</v>
      </c>
      <c r="G123" s="225"/>
      <c r="H123" s="228">
        <v>5257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147</v>
      </c>
      <c r="AU123" s="234" t="s">
        <v>82</v>
      </c>
      <c r="AV123" s="13" t="s">
        <v>82</v>
      </c>
      <c r="AW123" s="13" t="s">
        <v>33</v>
      </c>
      <c r="AX123" s="13" t="s">
        <v>71</v>
      </c>
      <c r="AY123" s="234" t="s">
        <v>134</v>
      </c>
    </row>
    <row r="124" spans="1:65" s="2" customFormat="1" ht="16.5" customHeight="1">
      <c r="A124" s="38"/>
      <c r="B124" s="39"/>
      <c r="C124" s="204" t="s">
        <v>185</v>
      </c>
      <c r="D124" s="204" t="s">
        <v>136</v>
      </c>
      <c r="E124" s="205" t="s">
        <v>709</v>
      </c>
      <c r="F124" s="206" t="s">
        <v>710</v>
      </c>
      <c r="G124" s="207" t="s">
        <v>165</v>
      </c>
      <c r="H124" s="208">
        <v>102</v>
      </c>
      <c r="I124" s="209"/>
      <c r="J124" s="210">
        <f>ROUND(I124*H124,2)</f>
        <v>0</v>
      </c>
      <c r="K124" s="206" t="s">
        <v>140</v>
      </c>
      <c r="L124" s="44"/>
      <c r="M124" s="211" t="s">
        <v>19</v>
      </c>
      <c r="N124" s="212" t="s">
        <v>42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141</v>
      </c>
      <c r="AT124" s="215" t="s">
        <v>136</v>
      </c>
      <c r="AU124" s="215" t="s">
        <v>82</v>
      </c>
      <c r="AY124" s="17" t="s">
        <v>134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79</v>
      </c>
      <c r="BK124" s="216">
        <f>ROUND(I124*H124,2)</f>
        <v>0</v>
      </c>
      <c r="BL124" s="17" t="s">
        <v>141</v>
      </c>
      <c r="BM124" s="215" t="s">
        <v>869</v>
      </c>
    </row>
    <row r="125" spans="1:47" s="2" customFormat="1" ht="12">
      <c r="A125" s="38"/>
      <c r="B125" s="39"/>
      <c r="C125" s="40"/>
      <c r="D125" s="217" t="s">
        <v>143</v>
      </c>
      <c r="E125" s="40"/>
      <c r="F125" s="218" t="s">
        <v>712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143</v>
      </c>
      <c r="AU125" s="17" t="s">
        <v>82</v>
      </c>
    </row>
    <row r="126" spans="1:47" s="2" customFormat="1" ht="12">
      <c r="A126" s="38"/>
      <c r="B126" s="39"/>
      <c r="C126" s="40"/>
      <c r="D126" s="222" t="s">
        <v>145</v>
      </c>
      <c r="E126" s="40"/>
      <c r="F126" s="223" t="s">
        <v>713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82</v>
      </c>
    </row>
    <row r="127" spans="1:51" s="13" customFormat="1" ht="12">
      <c r="A127" s="13"/>
      <c r="B127" s="224"/>
      <c r="C127" s="225"/>
      <c r="D127" s="217" t="s">
        <v>147</v>
      </c>
      <c r="E127" s="226" t="s">
        <v>19</v>
      </c>
      <c r="F127" s="227" t="s">
        <v>870</v>
      </c>
      <c r="G127" s="225"/>
      <c r="H127" s="228">
        <v>69.8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147</v>
      </c>
      <c r="AU127" s="234" t="s">
        <v>82</v>
      </c>
      <c r="AV127" s="13" t="s">
        <v>82</v>
      </c>
      <c r="AW127" s="13" t="s">
        <v>33</v>
      </c>
      <c r="AX127" s="13" t="s">
        <v>71</v>
      </c>
      <c r="AY127" s="234" t="s">
        <v>134</v>
      </c>
    </row>
    <row r="128" spans="1:51" s="13" customFormat="1" ht="12">
      <c r="A128" s="13"/>
      <c r="B128" s="224"/>
      <c r="C128" s="225"/>
      <c r="D128" s="217" t="s">
        <v>147</v>
      </c>
      <c r="E128" s="226" t="s">
        <v>19</v>
      </c>
      <c r="F128" s="227" t="s">
        <v>862</v>
      </c>
      <c r="G128" s="225"/>
      <c r="H128" s="228">
        <v>13.4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147</v>
      </c>
      <c r="AU128" s="234" t="s">
        <v>82</v>
      </c>
      <c r="AV128" s="13" t="s">
        <v>82</v>
      </c>
      <c r="AW128" s="13" t="s">
        <v>33</v>
      </c>
      <c r="AX128" s="13" t="s">
        <v>71</v>
      </c>
      <c r="AY128" s="234" t="s">
        <v>134</v>
      </c>
    </row>
    <row r="129" spans="1:51" s="13" customFormat="1" ht="12">
      <c r="A129" s="13"/>
      <c r="B129" s="224"/>
      <c r="C129" s="225"/>
      <c r="D129" s="217" t="s">
        <v>147</v>
      </c>
      <c r="E129" s="226" t="s">
        <v>19</v>
      </c>
      <c r="F129" s="227" t="s">
        <v>871</v>
      </c>
      <c r="G129" s="225"/>
      <c r="H129" s="228">
        <v>9.3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147</v>
      </c>
      <c r="AU129" s="234" t="s">
        <v>82</v>
      </c>
      <c r="AV129" s="13" t="s">
        <v>82</v>
      </c>
      <c r="AW129" s="13" t="s">
        <v>33</v>
      </c>
      <c r="AX129" s="13" t="s">
        <v>71</v>
      </c>
      <c r="AY129" s="234" t="s">
        <v>134</v>
      </c>
    </row>
    <row r="130" spans="1:51" s="13" customFormat="1" ht="12">
      <c r="A130" s="13"/>
      <c r="B130" s="224"/>
      <c r="C130" s="225"/>
      <c r="D130" s="217" t="s">
        <v>147</v>
      </c>
      <c r="E130" s="226" t="s">
        <v>19</v>
      </c>
      <c r="F130" s="227" t="s">
        <v>863</v>
      </c>
      <c r="G130" s="225"/>
      <c r="H130" s="228">
        <v>9.5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147</v>
      </c>
      <c r="AU130" s="234" t="s">
        <v>82</v>
      </c>
      <c r="AV130" s="13" t="s">
        <v>82</v>
      </c>
      <c r="AW130" s="13" t="s">
        <v>33</v>
      </c>
      <c r="AX130" s="13" t="s">
        <v>71</v>
      </c>
      <c r="AY130" s="234" t="s">
        <v>134</v>
      </c>
    </row>
    <row r="131" spans="1:65" s="2" customFormat="1" ht="16.5" customHeight="1">
      <c r="A131" s="38"/>
      <c r="B131" s="39"/>
      <c r="C131" s="236" t="s">
        <v>194</v>
      </c>
      <c r="D131" s="236" t="s">
        <v>221</v>
      </c>
      <c r="E131" s="237" t="s">
        <v>222</v>
      </c>
      <c r="F131" s="238" t="s">
        <v>223</v>
      </c>
      <c r="G131" s="239" t="s">
        <v>165</v>
      </c>
      <c r="H131" s="240">
        <v>13.4</v>
      </c>
      <c r="I131" s="241"/>
      <c r="J131" s="242">
        <f>ROUND(I131*H131,2)</f>
        <v>0</v>
      </c>
      <c r="K131" s="238" t="s">
        <v>19</v>
      </c>
      <c r="L131" s="243"/>
      <c r="M131" s="244" t="s">
        <v>19</v>
      </c>
      <c r="N131" s="245" t="s">
        <v>42</v>
      </c>
      <c r="O131" s="84"/>
      <c r="P131" s="213">
        <f>O131*H131</f>
        <v>0</v>
      </c>
      <c r="Q131" s="213">
        <v>1.8</v>
      </c>
      <c r="R131" s="213">
        <f>Q131*H131</f>
        <v>24.12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194</v>
      </c>
      <c r="AT131" s="215" t="s">
        <v>221</v>
      </c>
      <c r="AU131" s="215" t="s">
        <v>82</v>
      </c>
      <c r="AY131" s="17" t="s">
        <v>134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79</v>
      </c>
      <c r="BK131" s="216">
        <f>ROUND(I131*H131,2)</f>
        <v>0</v>
      </c>
      <c r="BL131" s="17" t="s">
        <v>141</v>
      </c>
      <c r="BM131" s="215" t="s">
        <v>872</v>
      </c>
    </row>
    <row r="132" spans="1:47" s="2" customFormat="1" ht="12">
      <c r="A132" s="38"/>
      <c r="B132" s="39"/>
      <c r="C132" s="40"/>
      <c r="D132" s="217" t="s">
        <v>143</v>
      </c>
      <c r="E132" s="40"/>
      <c r="F132" s="218" t="s">
        <v>223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143</v>
      </c>
      <c r="AU132" s="17" t="s">
        <v>82</v>
      </c>
    </row>
    <row r="133" spans="1:51" s="13" customFormat="1" ht="12">
      <c r="A133" s="13"/>
      <c r="B133" s="224"/>
      <c r="C133" s="225"/>
      <c r="D133" s="217" t="s">
        <v>147</v>
      </c>
      <c r="E133" s="226" t="s">
        <v>19</v>
      </c>
      <c r="F133" s="227" t="s">
        <v>873</v>
      </c>
      <c r="G133" s="225"/>
      <c r="H133" s="228">
        <v>13.4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147</v>
      </c>
      <c r="AU133" s="234" t="s">
        <v>82</v>
      </c>
      <c r="AV133" s="13" t="s">
        <v>82</v>
      </c>
      <c r="AW133" s="13" t="s">
        <v>33</v>
      </c>
      <c r="AX133" s="13" t="s">
        <v>79</v>
      </c>
      <c r="AY133" s="234" t="s">
        <v>134</v>
      </c>
    </row>
    <row r="134" spans="1:65" s="2" customFormat="1" ht="16.5" customHeight="1">
      <c r="A134" s="38"/>
      <c r="B134" s="39"/>
      <c r="C134" s="236" t="s">
        <v>204</v>
      </c>
      <c r="D134" s="236" t="s">
        <v>221</v>
      </c>
      <c r="E134" s="237" t="s">
        <v>874</v>
      </c>
      <c r="F134" s="238" t="s">
        <v>875</v>
      </c>
      <c r="G134" s="239" t="s">
        <v>165</v>
      </c>
      <c r="H134" s="240">
        <v>9.5</v>
      </c>
      <c r="I134" s="241"/>
      <c r="J134" s="242">
        <f>ROUND(I134*H134,2)</f>
        <v>0</v>
      </c>
      <c r="K134" s="238" t="s">
        <v>19</v>
      </c>
      <c r="L134" s="243"/>
      <c r="M134" s="244" t="s">
        <v>19</v>
      </c>
      <c r="N134" s="245" t="s">
        <v>42</v>
      </c>
      <c r="O134" s="84"/>
      <c r="P134" s="213">
        <f>O134*H134</f>
        <v>0</v>
      </c>
      <c r="Q134" s="213">
        <v>2</v>
      </c>
      <c r="R134" s="213">
        <f>Q134*H134</f>
        <v>19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194</v>
      </c>
      <c r="AT134" s="215" t="s">
        <v>221</v>
      </c>
      <c r="AU134" s="215" t="s">
        <v>82</v>
      </c>
      <c r="AY134" s="17" t="s">
        <v>134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79</v>
      </c>
      <c r="BK134" s="216">
        <f>ROUND(I134*H134,2)</f>
        <v>0</v>
      </c>
      <c r="BL134" s="17" t="s">
        <v>141</v>
      </c>
      <c r="BM134" s="215" t="s">
        <v>876</v>
      </c>
    </row>
    <row r="135" spans="1:47" s="2" customFormat="1" ht="12">
      <c r="A135" s="38"/>
      <c r="B135" s="39"/>
      <c r="C135" s="40"/>
      <c r="D135" s="217" t="s">
        <v>143</v>
      </c>
      <c r="E135" s="40"/>
      <c r="F135" s="218" t="s">
        <v>875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143</v>
      </c>
      <c r="AU135" s="17" t="s">
        <v>82</v>
      </c>
    </row>
    <row r="136" spans="1:51" s="13" customFormat="1" ht="12">
      <c r="A136" s="13"/>
      <c r="B136" s="224"/>
      <c r="C136" s="225"/>
      <c r="D136" s="217" t="s">
        <v>147</v>
      </c>
      <c r="E136" s="226" t="s">
        <v>19</v>
      </c>
      <c r="F136" s="227" t="s">
        <v>863</v>
      </c>
      <c r="G136" s="225"/>
      <c r="H136" s="228">
        <v>9.5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147</v>
      </c>
      <c r="AU136" s="234" t="s">
        <v>82</v>
      </c>
      <c r="AV136" s="13" t="s">
        <v>82</v>
      </c>
      <c r="AW136" s="13" t="s">
        <v>33</v>
      </c>
      <c r="AX136" s="13" t="s">
        <v>79</v>
      </c>
      <c r="AY136" s="234" t="s">
        <v>134</v>
      </c>
    </row>
    <row r="137" spans="1:65" s="2" customFormat="1" ht="16.5" customHeight="1">
      <c r="A137" s="38"/>
      <c r="B137" s="39"/>
      <c r="C137" s="204" t="s">
        <v>212</v>
      </c>
      <c r="D137" s="204" t="s">
        <v>136</v>
      </c>
      <c r="E137" s="205" t="s">
        <v>213</v>
      </c>
      <c r="F137" s="206" t="s">
        <v>214</v>
      </c>
      <c r="G137" s="207" t="s">
        <v>165</v>
      </c>
      <c r="H137" s="208">
        <v>525.7</v>
      </c>
      <c r="I137" s="209"/>
      <c r="J137" s="210">
        <f>ROUND(I137*H137,2)</f>
        <v>0</v>
      </c>
      <c r="K137" s="206" t="s">
        <v>140</v>
      </c>
      <c r="L137" s="44"/>
      <c r="M137" s="211" t="s">
        <v>19</v>
      </c>
      <c r="N137" s="212" t="s">
        <v>42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141</v>
      </c>
      <c r="AT137" s="215" t="s">
        <v>136</v>
      </c>
      <c r="AU137" s="215" t="s">
        <v>82</v>
      </c>
      <c r="AY137" s="17" t="s">
        <v>134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79</v>
      </c>
      <c r="BK137" s="216">
        <f>ROUND(I137*H137,2)</f>
        <v>0</v>
      </c>
      <c r="BL137" s="17" t="s">
        <v>141</v>
      </c>
      <c r="BM137" s="215" t="s">
        <v>877</v>
      </c>
    </row>
    <row r="138" spans="1:47" s="2" customFormat="1" ht="12">
      <c r="A138" s="38"/>
      <c r="B138" s="39"/>
      <c r="C138" s="40"/>
      <c r="D138" s="217" t="s">
        <v>143</v>
      </c>
      <c r="E138" s="40"/>
      <c r="F138" s="218" t="s">
        <v>216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82</v>
      </c>
    </row>
    <row r="139" spans="1:47" s="2" customFormat="1" ht="12">
      <c r="A139" s="38"/>
      <c r="B139" s="39"/>
      <c r="C139" s="40"/>
      <c r="D139" s="222" t="s">
        <v>145</v>
      </c>
      <c r="E139" s="40"/>
      <c r="F139" s="223" t="s">
        <v>217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145</v>
      </c>
      <c r="AU139" s="17" t="s">
        <v>82</v>
      </c>
    </row>
    <row r="140" spans="1:51" s="13" customFormat="1" ht="12">
      <c r="A140" s="13"/>
      <c r="B140" s="224"/>
      <c r="C140" s="225"/>
      <c r="D140" s="217" t="s">
        <v>147</v>
      </c>
      <c r="E140" s="226" t="s">
        <v>19</v>
      </c>
      <c r="F140" s="227" t="s">
        <v>878</v>
      </c>
      <c r="G140" s="225"/>
      <c r="H140" s="228">
        <v>525.7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147</v>
      </c>
      <c r="AU140" s="234" t="s">
        <v>82</v>
      </c>
      <c r="AV140" s="13" t="s">
        <v>82</v>
      </c>
      <c r="AW140" s="13" t="s">
        <v>33</v>
      </c>
      <c r="AX140" s="13" t="s">
        <v>79</v>
      </c>
      <c r="AY140" s="234" t="s">
        <v>134</v>
      </c>
    </row>
    <row r="141" spans="1:65" s="2" customFormat="1" ht="16.5" customHeight="1">
      <c r="A141" s="38"/>
      <c r="B141" s="39"/>
      <c r="C141" s="236" t="s">
        <v>220</v>
      </c>
      <c r="D141" s="236" t="s">
        <v>221</v>
      </c>
      <c r="E141" s="237" t="s">
        <v>227</v>
      </c>
      <c r="F141" s="238" t="s">
        <v>228</v>
      </c>
      <c r="G141" s="239" t="s">
        <v>165</v>
      </c>
      <c r="H141" s="240">
        <v>525.7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42</v>
      </c>
      <c r="O141" s="84"/>
      <c r="P141" s="213">
        <f>O141*H141</f>
        <v>0</v>
      </c>
      <c r="Q141" s="213">
        <v>1.8</v>
      </c>
      <c r="R141" s="213">
        <f>Q141*H141</f>
        <v>946.2600000000001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194</v>
      </c>
      <c r="AT141" s="215" t="s">
        <v>221</v>
      </c>
      <c r="AU141" s="215" t="s">
        <v>82</v>
      </c>
      <c r="AY141" s="17" t="s">
        <v>134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79</v>
      </c>
      <c r="BK141" s="216">
        <f>ROUND(I141*H141,2)</f>
        <v>0</v>
      </c>
      <c r="BL141" s="17" t="s">
        <v>141</v>
      </c>
      <c r="BM141" s="215" t="s">
        <v>879</v>
      </c>
    </row>
    <row r="142" spans="1:47" s="2" customFormat="1" ht="12">
      <c r="A142" s="38"/>
      <c r="B142" s="39"/>
      <c r="C142" s="40"/>
      <c r="D142" s="217" t="s">
        <v>143</v>
      </c>
      <c r="E142" s="40"/>
      <c r="F142" s="218" t="s">
        <v>228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143</v>
      </c>
      <c r="AU142" s="17" t="s">
        <v>82</v>
      </c>
    </row>
    <row r="143" spans="1:51" s="13" customFormat="1" ht="12">
      <c r="A143" s="13"/>
      <c r="B143" s="224"/>
      <c r="C143" s="225"/>
      <c r="D143" s="217" t="s">
        <v>147</v>
      </c>
      <c r="E143" s="226" t="s">
        <v>19</v>
      </c>
      <c r="F143" s="227" t="s">
        <v>878</v>
      </c>
      <c r="G143" s="225"/>
      <c r="H143" s="228">
        <v>525.7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147</v>
      </c>
      <c r="AU143" s="234" t="s">
        <v>82</v>
      </c>
      <c r="AV143" s="13" t="s">
        <v>82</v>
      </c>
      <c r="AW143" s="13" t="s">
        <v>33</v>
      </c>
      <c r="AX143" s="13" t="s">
        <v>79</v>
      </c>
      <c r="AY143" s="234" t="s">
        <v>134</v>
      </c>
    </row>
    <row r="144" spans="1:65" s="2" customFormat="1" ht="21.75" customHeight="1">
      <c r="A144" s="38"/>
      <c r="B144" s="39"/>
      <c r="C144" s="204" t="s">
        <v>226</v>
      </c>
      <c r="D144" s="204" t="s">
        <v>136</v>
      </c>
      <c r="E144" s="205" t="s">
        <v>880</v>
      </c>
      <c r="F144" s="206" t="s">
        <v>881</v>
      </c>
      <c r="G144" s="207" t="s">
        <v>165</v>
      </c>
      <c r="H144" s="208">
        <v>535</v>
      </c>
      <c r="I144" s="209"/>
      <c r="J144" s="210">
        <f>ROUND(I144*H144,2)</f>
        <v>0</v>
      </c>
      <c r="K144" s="206" t="s">
        <v>140</v>
      </c>
      <c r="L144" s="44"/>
      <c r="M144" s="211" t="s">
        <v>19</v>
      </c>
      <c r="N144" s="212" t="s">
        <v>42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141</v>
      </c>
      <c r="AT144" s="215" t="s">
        <v>136</v>
      </c>
      <c r="AU144" s="215" t="s">
        <v>82</v>
      </c>
      <c r="AY144" s="17" t="s">
        <v>134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79</v>
      </c>
      <c r="BK144" s="216">
        <f>ROUND(I144*H144,2)</f>
        <v>0</v>
      </c>
      <c r="BL144" s="17" t="s">
        <v>141</v>
      </c>
      <c r="BM144" s="215" t="s">
        <v>882</v>
      </c>
    </row>
    <row r="145" spans="1:47" s="2" customFormat="1" ht="12">
      <c r="A145" s="38"/>
      <c r="B145" s="39"/>
      <c r="C145" s="40"/>
      <c r="D145" s="217" t="s">
        <v>143</v>
      </c>
      <c r="E145" s="40"/>
      <c r="F145" s="218" t="s">
        <v>883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143</v>
      </c>
      <c r="AU145" s="17" t="s">
        <v>82</v>
      </c>
    </row>
    <row r="146" spans="1:47" s="2" customFormat="1" ht="12">
      <c r="A146" s="38"/>
      <c r="B146" s="39"/>
      <c r="C146" s="40"/>
      <c r="D146" s="222" t="s">
        <v>145</v>
      </c>
      <c r="E146" s="40"/>
      <c r="F146" s="223" t="s">
        <v>884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82</v>
      </c>
    </row>
    <row r="147" spans="1:51" s="13" customFormat="1" ht="12">
      <c r="A147" s="13"/>
      <c r="B147" s="224"/>
      <c r="C147" s="225"/>
      <c r="D147" s="217" t="s">
        <v>147</v>
      </c>
      <c r="E147" s="226" t="s">
        <v>19</v>
      </c>
      <c r="F147" s="227" t="s">
        <v>885</v>
      </c>
      <c r="G147" s="225"/>
      <c r="H147" s="228">
        <v>258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147</v>
      </c>
      <c r="AU147" s="234" t="s">
        <v>82</v>
      </c>
      <c r="AV147" s="13" t="s">
        <v>82</v>
      </c>
      <c r="AW147" s="13" t="s">
        <v>33</v>
      </c>
      <c r="AX147" s="13" t="s">
        <v>71</v>
      </c>
      <c r="AY147" s="234" t="s">
        <v>134</v>
      </c>
    </row>
    <row r="148" spans="1:51" s="13" customFormat="1" ht="12">
      <c r="A148" s="13"/>
      <c r="B148" s="224"/>
      <c r="C148" s="225"/>
      <c r="D148" s="217" t="s">
        <v>147</v>
      </c>
      <c r="E148" s="226" t="s">
        <v>19</v>
      </c>
      <c r="F148" s="227" t="s">
        <v>886</v>
      </c>
      <c r="G148" s="225"/>
      <c r="H148" s="228">
        <v>147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147</v>
      </c>
      <c r="AU148" s="234" t="s">
        <v>82</v>
      </c>
      <c r="AV148" s="13" t="s">
        <v>82</v>
      </c>
      <c r="AW148" s="13" t="s">
        <v>33</v>
      </c>
      <c r="AX148" s="13" t="s">
        <v>71</v>
      </c>
      <c r="AY148" s="234" t="s">
        <v>134</v>
      </c>
    </row>
    <row r="149" spans="1:51" s="13" customFormat="1" ht="12">
      <c r="A149" s="13"/>
      <c r="B149" s="224"/>
      <c r="C149" s="225"/>
      <c r="D149" s="217" t="s">
        <v>147</v>
      </c>
      <c r="E149" s="226" t="s">
        <v>19</v>
      </c>
      <c r="F149" s="227" t="s">
        <v>887</v>
      </c>
      <c r="G149" s="225"/>
      <c r="H149" s="228">
        <v>130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147</v>
      </c>
      <c r="AU149" s="234" t="s">
        <v>82</v>
      </c>
      <c r="AV149" s="13" t="s">
        <v>82</v>
      </c>
      <c r="AW149" s="13" t="s">
        <v>33</v>
      </c>
      <c r="AX149" s="13" t="s">
        <v>71</v>
      </c>
      <c r="AY149" s="234" t="s">
        <v>134</v>
      </c>
    </row>
    <row r="150" spans="1:65" s="2" customFormat="1" ht="16.5" customHeight="1">
      <c r="A150" s="38"/>
      <c r="B150" s="39"/>
      <c r="C150" s="204" t="s">
        <v>231</v>
      </c>
      <c r="D150" s="204" t="s">
        <v>136</v>
      </c>
      <c r="E150" s="205" t="s">
        <v>888</v>
      </c>
      <c r="F150" s="206" t="s">
        <v>889</v>
      </c>
      <c r="G150" s="207" t="s">
        <v>158</v>
      </c>
      <c r="H150" s="208">
        <v>416</v>
      </c>
      <c r="I150" s="209"/>
      <c r="J150" s="210">
        <f>ROUND(I150*H150,2)</f>
        <v>0</v>
      </c>
      <c r="K150" s="206" t="s">
        <v>140</v>
      </c>
      <c r="L150" s="44"/>
      <c r="M150" s="211" t="s">
        <v>19</v>
      </c>
      <c r="N150" s="212" t="s">
        <v>42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141</v>
      </c>
      <c r="AT150" s="215" t="s">
        <v>136</v>
      </c>
      <c r="AU150" s="215" t="s">
        <v>82</v>
      </c>
      <c r="AY150" s="17" t="s">
        <v>134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79</v>
      </c>
      <c r="BK150" s="216">
        <f>ROUND(I150*H150,2)</f>
        <v>0</v>
      </c>
      <c r="BL150" s="17" t="s">
        <v>141</v>
      </c>
      <c r="BM150" s="215" t="s">
        <v>890</v>
      </c>
    </row>
    <row r="151" spans="1:47" s="2" customFormat="1" ht="12">
      <c r="A151" s="38"/>
      <c r="B151" s="39"/>
      <c r="C151" s="40"/>
      <c r="D151" s="217" t="s">
        <v>143</v>
      </c>
      <c r="E151" s="40"/>
      <c r="F151" s="218" t="s">
        <v>891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143</v>
      </c>
      <c r="AU151" s="17" t="s">
        <v>82</v>
      </c>
    </row>
    <row r="152" spans="1:47" s="2" customFormat="1" ht="12">
      <c r="A152" s="38"/>
      <c r="B152" s="39"/>
      <c r="C152" s="40"/>
      <c r="D152" s="222" t="s">
        <v>145</v>
      </c>
      <c r="E152" s="40"/>
      <c r="F152" s="223" t="s">
        <v>892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145</v>
      </c>
      <c r="AU152" s="17" t="s">
        <v>82</v>
      </c>
    </row>
    <row r="153" spans="1:51" s="13" customFormat="1" ht="12">
      <c r="A153" s="13"/>
      <c r="B153" s="224"/>
      <c r="C153" s="225"/>
      <c r="D153" s="217" t="s">
        <v>147</v>
      </c>
      <c r="E153" s="226" t="s">
        <v>19</v>
      </c>
      <c r="F153" s="227" t="s">
        <v>893</v>
      </c>
      <c r="G153" s="225"/>
      <c r="H153" s="228">
        <v>190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147</v>
      </c>
      <c r="AU153" s="234" t="s">
        <v>82</v>
      </c>
      <c r="AV153" s="13" t="s">
        <v>82</v>
      </c>
      <c r="AW153" s="13" t="s">
        <v>33</v>
      </c>
      <c r="AX153" s="13" t="s">
        <v>71</v>
      </c>
      <c r="AY153" s="234" t="s">
        <v>134</v>
      </c>
    </row>
    <row r="154" spans="1:51" s="13" customFormat="1" ht="12">
      <c r="A154" s="13"/>
      <c r="B154" s="224"/>
      <c r="C154" s="225"/>
      <c r="D154" s="217" t="s">
        <v>147</v>
      </c>
      <c r="E154" s="226" t="s">
        <v>19</v>
      </c>
      <c r="F154" s="227" t="s">
        <v>894</v>
      </c>
      <c r="G154" s="225"/>
      <c r="H154" s="228">
        <v>121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147</v>
      </c>
      <c r="AU154" s="234" t="s">
        <v>82</v>
      </c>
      <c r="AV154" s="13" t="s">
        <v>82</v>
      </c>
      <c r="AW154" s="13" t="s">
        <v>33</v>
      </c>
      <c r="AX154" s="13" t="s">
        <v>71</v>
      </c>
      <c r="AY154" s="234" t="s">
        <v>134</v>
      </c>
    </row>
    <row r="155" spans="1:51" s="13" customFormat="1" ht="12">
      <c r="A155" s="13"/>
      <c r="B155" s="224"/>
      <c r="C155" s="225"/>
      <c r="D155" s="217" t="s">
        <v>147</v>
      </c>
      <c r="E155" s="226" t="s">
        <v>19</v>
      </c>
      <c r="F155" s="227" t="s">
        <v>895</v>
      </c>
      <c r="G155" s="225"/>
      <c r="H155" s="228">
        <v>105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147</v>
      </c>
      <c r="AU155" s="234" t="s">
        <v>82</v>
      </c>
      <c r="AV155" s="13" t="s">
        <v>82</v>
      </c>
      <c r="AW155" s="13" t="s">
        <v>33</v>
      </c>
      <c r="AX155" s="13" t="s">
        <v>71</v>
      </c>
      <c r="AY155" s="234" t="s">
        <v>134</v>
      </c>
    </row>
    <row r="156" spans="1:65" s="2" customFormat="1" ht="16.5" customHeight="1">
      <c r="A156" s="38"/>
      <c r="B156" s="39"/>
      <c r="C156" s="236" t="s">
        <v>238</v>
      </c>
      <c r="D156" s="236" t="s">
        <v>221</v>
      </c>
      <c r="E156" s="237" t="s">
        <v>285</v>
      </c>
      <c r="F156" s="238" t="s">
        <v>286</v>
      </c>
      <c r="G156" s="239" t="s">
        <v>269</v>
      </c>
      <c r="H156" s="240">
        <v>8.57</v>
      </c>
      <c r="I156" s="241"/>
      <c r="J156" s="242">
        <f>ROUND(I156*H156,2)</f>
        <v>0</v>
      </c>
      <c r="K156" s="238" t="s">
        <v>140</v>
      </c>
      <c r="L156" s="243"/>
      <c r="M156" s="244" t="s">
        <v>19</v>
      </c>
      <c r="N156" s="245" t="s">
        <v>42</v>
      </c>
      <c r="O156" s="84"/>
      <c r="P156" s="213">
        <f>O156*H156</f>
        <v>0</v>
      </c>
      <c r="Q156" s="213">
        <v>0.001</v>
      </c>
      <c r="R156" s="213">
        <f>Q156*H156</f>
        <v>0.008570000000000001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194</v>
      </c>
      <c r="AT156" s="215" t="s">
        <v>221</v>
      </c>
      <c r="AU156" s="215" t="s">
        <v>82</v>
      </c>
      <c r="AY156" s="17" t="s">
        <v>134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79</v>
      </c>
      <c r="BK156" s="216">
        <f>ROUND(I156*H156,2)</f>
        <v>0</v>
      </c>
      <c r="BL156" s="17" t="s">
        <v>141</v>
      </c>
      <c r="BM156" s="215" t="s">
        <v>896</v>
      </c>
    </row>
    <row r="157" spans="1:47" s="2" customFormat="1" ht="12">
      <c r="A157" s="38"/>
      <c r="B157" s="39"/>
      <c r="C157" s="40"/>
      <c r="D157" s="217" t="s">
        <v>143</v>
      </c>
      <c r="E157" s="40"/>
      <c r="F157" s="218" t="s">
        <v>286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143</v>
      </c>
      <c r="AU157" s="17" t="s">
        <v>82</v>
      </c>
    </row>
    <row r="158" spans="1:51" s="13" customFormat="1" ht="12">
      <c r="A158" s="13"/>
      <c r="B158" s="224"/>
      <c r="C158" s="225"/>
      <c r="D158" s="217" t="s">
        <v>147</v>
      </c>
      <c r="E158" s="226" t="s">
        <v>19</v>
      </c>
      <c r="F158" s="227" t="s">
        <v>897</v>
      </c>
      <c r="G158" s="225"/>
      <c r="H158" s="228">
        <v>8.57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147</v>
      </c>
      <c r="AU158" s="234" t="s">
        <v>82</v>
      </c>
      <c r="AV158" s="13" t="s">
        <v>82</v>
      </c>
      <c r="AW158" s="13" t="s">
        <v>33</v>
      </c>
      <c r="AX158" s="13" t="s">
        <v>79</v>
      </c>
      <c r="AY158" s="234" t="s">
        <v>134</v>
      </c>
    </row>
    <row r="159" spans="1:65" s="2" customFormat="1" ht="16.5" customHeight="1">
      <c r="A159" s="38"/>
      <c r="B159" s="39"/>
      <c r="C159" s="204" t="s">
        <v>8</v>
      </c>
      <c r="D159" s="204" t="s">
        <v>136</v>
      </c>
      <c r="E159" s="205" t="s">
        <v>296</v>
      </c>
      <c r="F159" s="206" t="s">
        <v>297</v>
      </c>
      <c r="G159" s="207" t="s">
        <v>158</v>
      </c>
      <c r="H159" s="208">
        <v>357</v>
      </c>
      <c r="I159" s="209"/>
      <c r="J159" s="210">
        <f>ROUND(I159*H159,2)</f>
        <v>0</v>
      </c>
      <c r="K159" s="206" t="s">
        <v>140</v>
      </c>
      <c r="L159" s="44"/>
      <c r="M159" s="211" t="s">
        <v>19</v>
      </c>
      <c r="N159" s="212" t="s">
        <v>42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141</v>
      </c>
      <c r="AT159" s="215" t="s">
        <v>136</v>
      </c>
      <c r="AU159" s="215" t="s">
        <v>82</v>
      </c>
      <c r="AY159" s="17" t="s">
        <v>134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79</v>
      </c>
      <c r="BK159" s="216">
        <f>ROUND(I159*H159,2)</f>
        <v>0</v>
      </c>
      <c r="BL159" s="17" t="s">
        <v>141</v>
      </c>
      <c r="BM159" s="215" t="s">
        <v>898</v>
      </c>
    </row>
    <row r="160" spans="1:47" s="2" customFormat="1" ht="12">
      <c r="A160" s="38"/>
      <c r="B160" s="39"/>
      <c r="C160" s="40"/>
      <c r="D160" s="217" t="s">
        <v>143</v>
      </c>
      <c r="E160" s="40"/>
      <c r="F160" s="218" t="s">
        <v>299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143</v>
      </c>
      <c r="AU160" s="17" t="s">
        <v>82</v>
      </c>
    </row>
    <row r="161" spans="1:47" s="2" customFormat="1" ht="12">
      <c r="A161" s="38"/>
      <c r="B161" s="39"/>
      <c r="C161" s="40"/>
      <c r="D161" s="222" t="s">
        <v>145</v>
      </c>
      <c r="E161" s="40"/>
      <c r="F161" s="223" t="s">
        <v>300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145</v>
      </c>
      <c r="AU161" s="17" t="s">
        <v>82</v>
      </c>
    </row>
    <row r="162" spans="1:51" s="13" customFormat="1" ht="12">
      <c r="A162" s="13"/>
      <c r="B162" s="224"/>
      <c r="C162" s="225"/>
      <c r="D162" s="217" t="s">
        <v>147</v>
      </c>
      <c r="E162" s="226" t="s">
        <v>19</v>
      </c>
      <c r="F162" s="227" t="s">
        <v>899</v>
      </c>
      <c r="G162" s="225"/>
      <c r="H162" s="228">
        <v>170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147</v>
      </c>
      <c r="AU162" s="234" t="s">
        <v>82</v>
      </c>
      <c r="AV162" s="13" t="s">
        <v>82</v>
      </c>
      <c r="AW162" s="13" t="s">
        <v>33</v>
      </c>
      <c r="AX162" s="13" t="s">
        <v>71</v>
      </c>
      <c r="AY162" s="234" t="s">
        <v>134</v>
      </c>
    </row>
    <row r="163" spans="1:51" s="13" customFormat="1" ht="12">
      <c r="A163" s="13"/>
      <c r="B163" s="224"/>
      <c r="C163" s="225"/>
      <c r="D163" s="217" t="s">
        <v>147</v>
      </c>
      <c r="E163" s="226" t="s">
        <v>19</v>
      </c>
      <c r="F163" s="227" t="s">
        <v>900</v>
      </c>
      <c r="G163" s="225"/>
      <c r="H163" s="228">
        <v>102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147</v>
      </c>
      <c r="AU163" s="234" t="s">
        <v>82</v>
      </c>
      <c r="AV163" s="13" t="s">
        <v>82</v>
      </c>
      <c r="AW163" s="13" t="s">
        <v>33</v>
      </c>
      <c r="AX163" s="13" t="s">
        <v>71</v>
      </c>
      <c r="AY163" s="234" t="s">
        <v>134</v>
      </c>
    </row>
    <row r="164" spans="1:51" s="13" customFormat="1" ht="12">
      <c r="A164" s="13"/>
      <c r="B164" s="224"/>
      <c r="C164" s="225"/>
      <c r="D164" s="217" t="s">
        <v>147</v>
      </c>
      <c r="E164" s="226" t="s">
        <v>19</v>
      </c>
      <c r="F164" s="227" t="s">
        <v>901</v>
      </c>
      <c r="G164" s="225"/>
      <c r="H164" s="228">
        <v>85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147</v>
      </c>
      <c r="AU164" s="234" t="s">
        <v>82</v>
      </c>
      <c r="AV164" s="13" t="s">
        <v>82</v>
      </c>
      <c r="AW164" s="13" t="s">
        <v>33</v>
      </c>
      <c r="AX164" s="13" t="s">
        <v>71</v>
      </c>
      <c r="AY164" s="234" t="s">
        <v>134</v>
      </c>
    </row>
    <row r="165" spans="1:65" s="2" customFormat="1" ht="16.5" customHeight="1">
      <c r="A165" s="38"/>
      <c r="B165" s="39"/>
      <c r="C165" s="204" t="s">
        <v>250</v>
      </c>
      <c r="D165" s="204" t="s">
        <v>136</v>
      </c>
      <c r="E165" s="205" t="s">
        <v>303</v>
      </c>
      <c r="F165" s="206" t="s">
        <v>304</v>
      </c>
      <c r="G165" s="207" t="s">
        <v>158</v>
      </c>
      <c r="H165" s="208">
        <v>416</v>
      </c>
      <c r="I165" s="209"/>
      <c r="J165" s="210">
        <f>ROUND(I165*H165,2)</f>
        <v>0</v>
      </c>
      <c r="K165" s="206" t="s">
        <v>140</v>
      </c>
      <c r="L165" s="44"/>
      <c r="M165" s="211" t="s">
        <v>19</v>
      </c>
      <c r="N165" s="212" t="s">
        <v>42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141</v>
      </c>
      <c r="AT165" s="215" t="s">
        <v>136</v>
      </c>
      <c r="AU165" s="215" t="s">
        <v>82</v>
      </c>
      <c r="AY165" s="17" t="s">
        <v>134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79</v>
      </c>
      <c r="BK165" s="216">
        <f>ROUND(I165*H165,2)</f>
        <v>0</v>
      </c>
      <c r="BL165" s="17" t="s">
        <v>141</v>
      </c>
      <c r="BM165" s="215" t="s">
        <v>902</v>
      </c>
    </row>
    <row r="166" spans="1:47" s="2" customFormat="1" ht="12">
      <c r="A166" s="38"/>
      <c r="B166" s="39"/>
      <c r="C166" s="40"/>
      <c r="D166" s="217" t="s">
        <v>143</v>
      </c>
      <c r="E166" s="40"/>
      <c r="F166" s="218" t="s">
        <v>306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143</v>
      </c>
      <c r="AU166" s="17" t="s">
        <v>82</v>
      </c>
    </row>
    <row r="167" spans="1:47" s="2" customFormat="1" ht="12">
      <c r="A167" s="38"/>
      <c r="B167" s="39"/>
      <c r="C167" s="40"/>
      <c r="D167" s="222" t="s">
        <v>145</v>
      </c>
      <c r="E167" s="40"/>
      <c r="F167" s="223" t="s">
        <v>307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145</v>
      </c>
      <c r="AU167" s="17" t="s">
        <v>82</v>
      </c>
    </row>
    <row r="168" spans="1:51" s="13" customFormat="1" ht="12">
      <c r="A168" s="13"/>
      <c r="B168" s="224"/>
      <c r="C168" s="225"/>
      <c r="D168" s="217" t="s">
        <v>147</v>
      </c>
      <c r="E168" s="226" t="s">
        <v>19</v>
      </c>
      <c r="F168" s="227" t="s">
        <v>893</v>
      </c>
      <c r="G168" s="225"/>
      <c r="H168" s="228">
        <v>190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147</v>
      </c>
      <c r="AU168" s="234" t="s">
        <v>82</v>
      </c>
      <c r="AV168" s="13" t="s">
        <v>82</v>
      </c>
      <c r="AW168" s="13" t="s">
        <v>33</v>
      </c>
      <c r="AX168" s="13" t="s">
        <v>71</v>
      </c>
      <c r="AY168" s="234" t="s">
        <v>134</v>
      </c>
    </row>
    <row r="169" spans="1:51" s="13" customFormat="1" ht="12">
      <c r="A169" s="13"/>
      <c r="B169" s="224"/>
      <c r="C169" s="225"/>
      <c r="D169" s="217" t="s">
        <v>147</v>
      </c>
      <c r="E169" s="226" t="s">
        <v>19</v>
      </c>
      <c r="F169" s="227" t="s">
        <v>894</v>
      </c>
      <c r="G169" s="225"/>
      <c r="H169" s="228">
        <v>121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147</v>
      </c>
      <c r="AU169" s="234" t="s">
        <v>82</v>
      </c>
      <c r="AV169" s="13" t="s">
        <v>82</v>
      </c>
      <c r="AW169" s="13" t="s">
        <v>33</v>
      </c>
      <c r="AX169" s="13" t="s">
        <v>71</v>
      </c>
      <c r="AY169" s="234" t="s">
        <v>134</v>
      </c>
    </row>
    <row r="170" spans="1:51" s="13" customFormat="1" ht="12">
      <c r="A170" s="13"/>
      <c r="B170" s="224"/>
      <c r="C170" s="225"/>
      <c r="D170" s="217" t="s">
        <v>147</v>
      </c>
      <c r="E170" s="226" t="s">
        <v>19</v>
      </c>
      <c r="F170" s="227" t="s">
        <v>895</v>
      </c>
      <c r="G170" s="225"/>
      <c r="H170" s="228">
        <v>105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147</v>
      </c>
      <c r="AU170" s="234" t="s">
        <v>82</v>
      </c>
      <c r="AV170" s="13" t="s">
        <v>82</v>
      </c>
      <c r="AW170" s="13" t="s">
        <v>33</v>
      </c>
      <c r="AX170" s="13" t="s">
        <v>71</v>
      </c>
      <c r="AY170" s="234" t="s">
        <v>134</v>
      </c>
    </row>
    <row r="171" spans="1:63" s="12" customFormat="1" ht="22.8" customHeight="1">
      <c r="A171" s="12"/>
      <c r="B171" s="188"/>
      <c r="C171" s="189"/>
      <c r="D171" s="190" t="s">
        <v>70</v>
      </c>
      <c r="E171" s="202" t="s">
        <v>82</v>
      </c>
      <c r="F171" s="202" t="s">
        <v>467</v>
      </c>
      <c r="G171" s="189"/>
      <c r="H171" s="189"/>
      <c r="I171" s="192"/>
      <c r="J171" s="203">
        <f>BK171</f>
        <v>0</v>
      </c>
      <c r="K171" s="189"/>
      <c r="L171" s="194"/>
      <c r="M171" s="195"/>
      <c r="N171" s="196"/>
      <c r="O171" s="196"/>
      <c r="P171" s="197">
        <f>SUM(P172:P191)</f>
        <v>0</v>
      </c>
      <c r="Q171" s="196"/>
      <c r="R171" s="197">
        <f>SUM(R172:R191)</f>
        <v>13.595318639999999</v>
      </c>
      <c r="S171" s="196"/>
      <c r="T171" s="198">
        <f>SUM(T172:T191)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79</v>
      </c>
      <c r="AT171" s="200" t="s">
        <v>70</v>
      </c>
      <c r="AU171" s="200" t="s">
        <v>79</v>
      </c>
      <c r="AY171" s="199" t="s">
        <v>134</v>
      </c>
      <c r="BK171" s="201">
        <f>SUM(BK172:BK191)</f>
        <v>0</v>
      </c>
    </row>
    <row r="172" spans="1:65" s="2" customFormat="1" ht="16.5" customHeight="1">
      <c r="A172" s="38"/>
      <c r="B172" s="39"/>
      <c r="C172" s="204" t="s">
        <v>258</v>
      </c>
      <c r="D172" s="204" t="s">
        <v>136</v>
      </c>
      <c r="E172" s="205" t="s">
        <v>903</v>
      </c>
      <c r="F172" s="206" t="s">
        <v>904</v>
      </c>
      <c r="G172" s="207" t="s">
        <v>165</v>
      </c>
      <c r="H172" s="208">
        <v>9.5</v>
      </c>
      <c r="I172" s="209"/>
      <c r="J172" s="210">
        <f>ROUND(I172*H172,2)</f>
        <v>0</v>
      </c>
      <c r="K172" s="206" t="s">
        <v>140</v>
      </c>
      <c r="L172" s="44"/>
      <c r="M172" s="211" t="s">
        <v>19</v>
      </c>
      <c r="N172" s="212" t="s">
        <v>42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141</v>
      </c>
      <c r="AT172" s="215" t="s">
        <v>136</v>
      </c>
      <c r="AU172" s="215" t="s">
        <v>82</v>
      </c>
      <c r="AY172" s="17" t="s">
        <v>134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79</v>
      </c>
      <c r="BK172" s="216">
        <f>ROUND(I172*H172,2)</f>
        <v>0</v>
      </c>
      <c r="BL172" s="17" t="s">
        <v>141</v>
      </c>
      <c r="BM172" s="215" t="s">
        <v>905</v>
      </c>
    </row>
    <row r="173" spans="1:47" s="2" customFormat="1" ht="12">
      <c r="A173" s="38"/>
      <c r="B173" s="39"/>
      <c r="C173" s="40"/>
      <c r="D173" s="217" t="s">
        <v>143</v>
      </c>
      <c r="E173" s="40"/>
      <c r="F173" s="218" t="s">
        <v>906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143</v>
      </c>
      <c r="AU173" s="17" t="s">
        <v>82</v>
      </c>
    </row>
    <row r="174" spans="1:47" s="2" customFormat="1" ht="12">
      <c r="A174" s="38"/>
      <c r="B174" s="39"/>
      <c r="C174" s="40"/>
      <c r="D174" s="222" t="s">
        <v>145</v>
      </c>
      <c r="E174" s="40"/>
      <c r="F174" s="223" t="s">
        <v>907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145</v>
      </c>
      <c r="AU174" s="17" t="s">
        <v>82</v>
      </c>
    </row>
    <row r="175" spans="1:51" s="13" customFormat="1" ht="12">
      <c r="A175" s="13"/>
      <c r="B175" s="224"/>
      <c r="C175" s="225"/>
      <c r="D175" s="217" t="s">
        <v>147</v>
      </c>
      <c r="E175" s="226" t="s">
        <v>19</v>
      </c>
      <c r="F175" s="227" t="s">
        <v>908</v>
      </c>
      <c r="G175" s="225"/>
      <c r="H175" s="228">
        <v>3.9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147</v>
      </c>
      <c r="AU175" s="234" t="s">
        <v>82</v>
      </c>
      <c r="AV175" s="13" t="s">
        <v>82</v>
      </c>
      <c r="AW175" s="13" t="s">
        <v>33</v>
      </c>
      <c r="AX175" s="13" t="s">
        <v>71</v>
      </c>
      <c r="AY175" s="234" t="s">
        <v>134</v>
      </c>
    </row>
    <row r="176" spans="1:51" s="13" customFormat="1" ht="12">
      <c r="A176" s="13"/>
      <c r="B176" s="224"/>
      <c r="C176" s="225"/>
      <c r="D176" s="217" t="s">
        <v>147</v>
      </c>
      <c r="E176" s="226" t="s">
        <v>19</v>
      </c>
      <c r="F176" s="227" t="s">
        <v>909</v>
      </c>
      <c r="G176" s="225"/>
      <c r="H176" s="228">
        <v>3.5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147</v>
      </c>
      <c r="AU176" s="234" t="s">
        <v>82</v>
      </c>
      <c r="AV176" s="13" t="s">
        <v>82</v>
      </c>
      <c r="AW176" s="13" t="s">
        <v>33</v>
      </c>
      <c r="AX176" s="13" t="s">
        <v>71</v>
      </c>
      <c r="AY176" s="234" t="s">
        <v>134</v>
      </c>
    </row>
    <row r="177" spans="1:51" s="13" customFormat="1" ht="12">
      <c r="A177" s="13"/>
      <c r="B177" s="224"/>
      <c r="C177" s="225"/>
      <c r="D177" s="217" t="s">
        <v>147</v>
      </c>
      <c r="E177" s="226" t="s">
        <v>19</v>
      </c>
      <c r="F177" s="227" t="s">
        <v>910</v>
      </c>
      <c r="G177" s="225"/>
      <c r="H177" s="228">
        <v>2.1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147</v>
      </c>
      <c r="AU177" s="234" t="s">
        <v>82</v>
      </c>
      <c r="AV177" s="13" t="s">
        <v>82</v>
      </c>
      <c r="AW177" s="13" t="s">
        <v>33</v>
      </c>
      <c r="AX177" s="13" t="s">
        <v>71</v>
      </c>
      <c r="AY177" s="234" t="s">
        <v>134</v>
      </c>
    </row>
    <row r="178" spans="1:65" s="2" customFormat="1" ht="16.5" customHeight="1">
      <c r="A178" s="38"/>
      <c r="B178" s="39"/>
      <c r="C178" s="204" t="s">
        <v>266</v>
      </c>
      <c r="D178" s="204" t="s">
        <v>136</v>
      </c>
      <c r="E178" s="205" t="s">
        <v>911</v>
      </c>
      <c r="F178" s="206" t="s">
        <v>912</v>
      </c>
      <c r="G178" s="207" t="s">
        <v>165</v>
      </c>
      <c r="H178" s="208">
        <v>5.832</v>
      </c>
      <c r="I178" s="209"/>
      <c r="J178" s="210">
        <f>ROUND(I178*H178,2)</f>
        <v>0</v>
      </c>
      <c r="K178" s="206" t="s">
        <v>140</v>
      </c>
      <c r="L178" s="44"/>
      <c r="M178" s="211" t="s">
        <v>19</v>
      </c>
      <c r="N178" s="212" t="s">
        <v>42</v>
      </c>
      <c r="O178" s="84"/>
      <c r="P178" s="213">
        <f>O178*H178</f>
        <v>0</v>
      </c>
      <c r="Q178" s="213">
        <v>2.30102</v>
      </c>
      <c r="R178" s="213">
        <f>Q178*H178</f>
        <v>13.419548639999999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141</v>
      </c>
      <c r="AT178" s="215" t="s">
        <v>136</v>
      </c>
      <c r="AU178" s="215" t="s">
        <v>82</v>
      </c>
      <c r="AY178" s="17" t="s">
        <v>134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79</v>
      </c>
      <c r="BK178" s="216">
        <f>ROUND(I178*H178,2)</f>
        <v>0</v>
      </c>
      <c r="BL178" s="17" t="s">
        <v>141</v>
      </c>
      <c r="BM178" s="215" t="s">
        <v>913</v>
      </c>
    </row>
    <row r="179" spans="1:47" s="2" customFormat="1" ht="12">
      <c r="A179" s="38"/>
      <c r="B179" s="39"/>
      <c r="C179" s="40"/>
      <c r="D179" s="217" t="s">
        <v>143</v>
      </c>
      <c r="E179" s="40"/>
      <c r="F179" s="218" t="s">
        <v>914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143</v>
      </c>
      <c r="AU179" s="17" t="s">
        <v>82</v>
      </c>
    </row>
    <row r="180" spans="1:47" s="2" customFormat="1" ht="12">
      <c r="A180" s="38"/>
      <c r="B180" s="39"/>
      <c r="C180" s="40"/>
      <c r="D180" s="222" t="s">
        <v>145</v>
      </c>
      <c r="E180" s="40"/>
      <c r="F180" s="223" t="s">
        <v>915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145</v>
      </c>
      <c r="AU180" s="17" t="s">
        <v>82</v>
      </c>
    </row>
    <row r="181" spans="1:51" s="14" customFormat="1" ht="12">
      <c r="A181" s="14"/>
      <c r="B181" s="250"/>
      <c r="C181" s="251"/>
      <c r="D181" s="217" t="s">
        <v>147</v>
      </c>
      <c r="E181" s="252" t="s">
        <v>19</v>
      </c>
      <c r="F181" s="253" t="s">
        <v>854</v>
      </c>
      <c r="G181" s="251"/>
      <c r="H181" s="252" t="s">
        <v>19</v>
      </c>
      <c r="I181" s="254"/>
      <c r="J181" s="251"/>
      <c r="K181" s="251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147</v>
      </c>
      <c r="AU181" s="259" t="s">
        <v>82</v>
      </c>
      <c r="AV181" s="14" t="s">
        <v>79</v>
      </c>
      <c r="AW181" s="14" t="s">
        <v>33</v>
      </c>
      <c r="AX181" s="14" t="s">
        <v>71</v>
      </c>
      <c r="AY181" s="259" t="s">
        <v>134</v>
      </c>
    </row>
    <row r="182" spans="1:51" s="13" customFormat="1" ht="12">
      <c r="A182" s="13"/>
      <c r="B182" s="224"/>
      <c r="C182" s="225"/>
      <c r="D182" s="217" t="s">
        <v>147</v>
      </c>
      <c r="E182" s="226" t="s">
        <v>19</v>
      </c>
      <c r="F182" s="227" t="s">
        <v>855</v>
      </c>
      <c r="G182" s="225"/>
      <c r="H182" s="228">
        <v>2.304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147</v>
      </c>
      <c r="AU182" s="234" t="s">
        <v>82</v>
      </c>
      <c r="AV182" s="13" t="s">
        <v>82</v>
      </c>
      <c r="AW182" s="13" t="s">
        <v>33</v>
      </c>
      <c r="AX182" s="13" t="s">
        <v>71</v>
      </c>
      <c r="AY182" s="234" t="s">
        <v>134</v>
      </c>
    </row>
    <row r="183" spans="1:51" s="13" customFormat="1" ht="12">
      <c r="A183" s="13"/>
      <c r="B183" s="224"/>
      <c r="C183" s="225"/>
      <c r="D183" s="217" t="s">
        <v>147</v>
      </c>
      <c r="E183" s="226" t="s">
        <v>19</v>
      </c>
      <c r="F183" s="227" t="s">
        <v>856</v>
      </c>
      <c r="G183" s="225"/>
      <c r="H183" s="228">
        <v>1.8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147</v>
      </c>
      <c r="AU183" s="234" t="s">
        <v>82</v>
      </c>
      <c r="AV183" s="13" t="s">
        <v>82</v>
      </c>
      <c r="AW183" s="13" t="s">
        <v>33</v>
      </c>
      <c r="AX183" s="13" t="s">
        <v>71</v>
      </c>
      <c r="AY183" s="234" t="s">
        <v>134</v>
      </c>
    </row>
    <row r="184" spans="1:51" s="13" customFormat="1" ht="12">
      <c r="A184" s="13"/>
      <c r="B184" s="224"/>
      <c r="C184" s="225"/>
      <c r="D184" s="217" t="s">
        <v>147</v>
      </c>
      <c r="E184" s="226" t="s">
        <v>19</v>
      </c>
      <c r="F184" s="227" t="s">
        <v>857</v>
      </c>
      <c r="G184" s="225"/>
      <c r="H184" s="228">
        <v>1.728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147</v>
      </c>
      <c r="AU184" s="234" t="s">
        <v>82</v>
      </c>
      <c r="AV184" s="13" t="s">
        <v>82</v>
      </c>
      <c r="AW184" s="13" t="s">
        <v>33</v>
      </c>
      <c r="AX184" s="13" t="s">
        <v>71</v>
      </c>
      <c r="AY184" s="234" t="s">
        <v>134</v>
      </c>
    </row>
    <row r="185" spans="1:65" s="2" customFormat="1" ht="16.5" customHeight="1">
      <c r="A185" s="38"/>
      <c r="B185" s="39"/>
      <c r="C185" s="204" t="s">
        <v>273</v>
      </c>
      <c r="D185" s="204" t="s">
        <v>136</v>
      </c>
      <c r="E185" s="205" t="s">
        <v>916</v>
      </c>
      <c r="F185" s="206" t="s">
        <v>917</v>
      </c>
      <c r="G185" s="207" t="s">
        <v>335</v>
      </c>
      <c r="H185" s="208">
        <v>81</v>
      </c>
      <c r="I185" s="209"/>
      <c r="J185" s="210">
        <f>ROUND(I185*H185,2)</f>
        <v>0</v>
      </c>
      <c r="K185" s="206" t="s">
        <v>140</v>
      </c>
      <c r="L185" s="44"/>
      <c r="M185" s="211" t="s">
        <v>19</v>
      </c>
      <c r="N185" s="212" t="s">
        <v>42</v>
      </c>
      <c r="O185" s="84"/>
      <c r="P185" s="213">
        <f>O185*H185</f>
        <v>0</v>
      </c>
      <c r="Q185" s="213">
        <v>0.00217</v>
      </c>
      <c r="R185" s="213">
        <f>Q185*H185</f>
        <v>0.17577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141</v>
      </c>
      <c r="AT185" s="215" t="s">
        <v>136</v>
      </c>
      <c r="AU185" s="215" t="s">
        <v>82</v>
      </c>
      <c r="AY185" s="17" t="s">
        <v>134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79</v>
      </c>
      <c r="BK185" s="216">
        <f>ROUND(I185*H185,2)</f>
        <v>0</v>
      </c>
      <c r="BL185" s="17" t="s">
        <v>141</v>
      </c>
      <c r="BM185" s="215" t="s">
        <v>918</v>
      </c>
    </row>
    <row r="186" spans="1:47" s="2" customFormat="1" ht="12">
      <c r="A186" s="38"/>
      <c r="B186" s="39"/>
      <c r="C186" s="40"/>
      <c r="D186" s="217" t="s">
        <v>143</v>
      </c>
      <c r="E186" s="40"/>
      <c r="F186" s="218" t="s">
        <v>919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143</v>
      </c>
      <c r="AU186" s="17" t="s">
        <v>82</v>
      </c>
    </row>
    <row r="187" spans="1:47" s="2" customFormat="1" ht="12">
      <c r="A187" s="38"/>
      <c r="B187" s="39"/>
      <c r="C187" s="40"/>
      <c r="D187" s="222" t="s">
        <v>145</v>
      </c>
      <c r="E187" s="40"/>
      <c r="F187" s="223" t="s">
        <v>920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145</v>
      </c>
      <c r="AU187" s="17" t="s">
        <v>82</v>
      </c>
    </row>
    <row r="188" spans="1:51" s="14" customFormat="1" ht="12">
      <c r="A188" s="14"/>
      <c r="B188" s="250"/>
      <c r="C188" s="251"/>
      <c r="D188" s="217" t="s">
        <v>147</v>
      </c>
      <c r="E188" s="252" t="s">
        <v>19</v>
      </c>
      <c r="F188" s="253" t="s">
        <v>854</v>
      </c>
      <c r="G188" s="251"/>
      <c r="H188" s="252" t="s">
        <v>19</v>
      </c>
      <c r="I188" s="254"/>
      <c r="J188" s="251"/>
      <c r="K188" s="251"/>
      <c r="L188" s="255"/>
      <c r="M188" s="256"/>
      <c r="N188" s="257"/>
      <c r="O188" s="257"/>
      <c r="P188" s="257"/>
      <c r="Q188" s="257"/>
      <c r="R188" s="257"/>
      <c r="S188" s="257"/>
      <c r="T188" s="25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9" t="s">
        <v>147</v>
      </c>
      <c r="AU188" s="259" t="s">
        <v>82</v>
      </c>
      <c r="AV188" s="14" t="s">
        <v>79</v>
      </c>
      <c r="AW188" s="14" t="s">
        <v>33</v>
      </c>
      <c r="AX188" s="14" t="s">
        <v>71</v>
      </c>
      <c r="AY188" s="259" t="s">
        <v>134</v>
      </c>
    </row>
    <row r="189" spans="1:51" s="13" customFormat="1" ht="12">
      <c r="A189" s="13"/>
      <c r="B189" s="224"/>
      <c r="C189" s="225"/>
      <c r="D189" s="217" t="s">
        <v>147</v>
      </c>
      <c r="E189" s="226" t="s">
        <v>19</v>
      </c>
      <c r="F189" s="227" t="s">
        <v>921</v>
      </c>
      <c r="G189" s="225"/>
      <c r="H189" s="228">
        <v>32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147</v>
      </c>
      <c r="AU189" s="234" t="s">
        <v>82</v>
      </c>
      <c r="AV189" s="13" t="s">
        <v>82</v>
      </c>
      <c r="AW189" s="13" t="s">
        <v>33</v>
      </c>
      <c r="AX189" s="13" t="s">
        <v>71</v>
      </c>
      <c r="AY189" s="234" t="s">
        <v>134</v>
      </c>
    </row>
    <row r="190" spans="1:51" s="13" customFormat="1" ht="12">
      <c r="A190" s="13"/>
      <c r="B190" s="224"/>
      <c r="C190" s="225"/>
      <c r="D190" s="217" t="s">
        <v>147</v>
      </c>
      <c r="E190" s="226" t="s">
        <v>19</v>
      </c>
      <c r="F190" s="227" t="s">
        <v>922</v>
      </c>
      <c r="G190" s="225"/>
      <c r="H190" s="228">
        <v>25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147</v>
      </c>
      <c r="AU190" s="234" t="s">
        <v>82</v>
      </c>
      <c r="AV190" s="13" t="s">
        <v>82</v>
      </c>
      <c r="AW190" s="13" t="s">
        <v>33</v>
      </c>
      <c r="AX190" s="13" t="s">
        <v>71</v>
      </c>
      <c r="AY190" s="234" t="s">
        <v>134</v>
      </c>
    </row>
    <row r="191" spans="1:51" s="13" customFormat="1" ht="12">
      <c r="A191" s="13"/>
      <c r="B191" s="224"/>
      <c r="C191" s="225"/>
      <c r="D191" s="217" t="s">
        <v>147</v>
      </c>
      <c r="E191" s="226" t="s">
        <v>19</v>
      </c>
      <c r="F191" s="227" t="s">
        <v>923</v>
      </c>
      <c r="G191" s="225"/>
      <c r="H191" s="228">
        <v>24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147</v>
      </c>
      <c r="AU191" s="234" t="s">
        <v>82</v>
      </c>
      <c r="AV191" s="13" t="s">
        <v>82</v>
      </c>
      <c r="AW191" s="13" t="s">
        <v>33</v>
      </c>
      <c r="AX191" s="13" t="s">
        <v>71</v>
      </c>
      <c r="AY191" s="234" t="s">
        <v>134</v>
      </c>
    </row>
    <row r="192" spans="1:63" s="12" customFormat="1" ht="22.8" customHeight="1">
      <c r="A192" s="12"/>
      <c r="B192" s="188"/>
      <c r="C192" s="189"/>
      <c r="D192" s="190" t="s">
        <v>70</v>
      </c>
      <c r="E192" s="202" t="s">
        <v>155</v>
      </c>
      <c r="F192" s="202" t="s">
        <v>498</v>
      </c>
      <c r="G192" s="189"/>
      <c r="H192" s="189"/>
      <c r="I192" s="192"/>
      <c r="J192" s="203">
        <f>BK192</f>
        <v>0</v>
      </c>
      <c r="K192" s="189"/>
      <c r="L192" s="194"/>
      <c r="M192" s="195"/>
      <c r="N192" s="196"/>
      <c r="O192" s="196"/>
      <c r="P192" s="197">
        <f>SUM(P193:P250)</f>
        <v>0</v>
      </c>
      <c r="Q192" s="196"/>
      <c r="R192" s="197">
        <f>SUM(R193:R250)</f>
        <v>6.211594750000001</v>
      </c>
      <c r="S192" s="196"/>
      <c r="T192" s="198">
        <f>SUM(T193:T250)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9" t="s">
        <v>79</v>
      </c>
      <c r="AT192" s="200" t="s">
        <v>70</v>
      </c>
      <c r="AU192" s="200" t="s">
        <v>79</v>
      </c>
      <c r="AY192" s="199" t="s">
        <v>134</v>
      </c>
      <c r="BK192" s="201">
        <f>SUM(BK193:BK250)</f>
        <v>0</v>
      </c>
    </row>
    <row r="193" spans="1:65" s="2" customFormat="1" ht="16.5" customHeight="1">
      <c r="A193" s="38"/>
      <c r="B193" s="39"/>
      <c r="C193" s="204" t="s">
        <v>278</v>
      </c>
      <c r="D193" s="204" t="s">
        <v>136</v>
      </c>
      <c r="E193" s="205" t="s">
        <v>551</v>
      </c>
      <c r="F193" s="206" t="s">
        <v>552</v>
      </c>
      <c r="G193" s="207" t="s">
        <v>335</v>
      </c>
      <c r="H193" s="208">
        <v>81</v>
      </c>
      <c r="I193" s="209"/>
      <c r="J193" s="210">
        <f>ROUND(I193*H193,2)</f>
        <v>0</v>
      </c>
      <c r="K193" s="206" t="s">
        <v>140</v>
      </c>
      <c r="L193" s="44"/>
      <c r="M193" s="211" t="s">
        <v>19</v>
      </c>
      <c r="N193" s="212" t="s">
        <v>42</v>
      </c>
      <c r="O193" s="84"/>
      <c r="P193" s="213">
        <f>O193*H193</f>
        <v>0</v>
      </c>
      <c r="Q193" s="213">
        <v>0.00702</v>
      </c>
      <c r="R193" s="213">
        <f>Q193*H193</f>
        <v>0.56862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141</v>
      </c>
      <c r="AT193" s="215" t="s">
        <v>136</v>
      </c>
      <c r="AU193" s="215" t="s">
        <v>82</v>
      </c>
      <c r="AY193" s="17" t="s">
        <v>134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79</v>
      </c>
      <c r="BK193" s="216">
        <f>ROUND(I193*H193,2)</f>
        <v>0</v>
      </c>
      <c r="BL193" s="17" t="s">
        <v>141</v>
      </c>
      <c r="BM193" s="215" t="s">
        <v>924</v>
      </c>
    </row>
    <row r="194" spans="1:47" s="2" customFormat="1" ht="12">
      <c r="A194" s="38"/>
      <c r="B194" s="39"/>
      <c r="C194" s="40"/>
      <c r="D194" s="217" t="s">
        <v>143</v>
      </c>
      <c r="E194" s="40"/>
      <c r="F194" s="218" t="s">
        <v>554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143</v>
      </c>
      <c r="AU194" s="17" t="s">
        <v>82</v>
      </c>
    </row>
    <row r="195" spans="1:47" s="2" customFormat="1" ht="12">
      <c r="A195" s="38"/>
      <c r="B195" s="39"/>
      <c r="C195" s="40"/>
      <c r="D195" s="222" t="s">
        <v>145</v>
      </c>
      <c r="E195" s="40"/>
      <c r="F195" s="223" t="s">
        <v>555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145</v>
      </c>
      <c r="AU195" s="17" t="s">
        <v>82</v>
      </c>
    </row>
    <row r="196" spans="1:47" s="2" customFormat="1" ht="12">
      <c r="A196" s="38"/>
      <c r="B196" s="39"/>
      <c r="C196" s="40"/>
      <c r="D196" s="217" t="s">
        <v>200</v>
      </c>
      <c r="E196" s="40"/>
      <c r="F196" s="235" t="s">
        <v>925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200</v>
      </c>
      <c r="AU196" s="17" t="s">
        <v>82</v>
      </c>
    </row>
    <row r="197" spans="1:51" s="14" customFormat="1" ht="12">
      <c r="A197" s="14"/>
      <c r="B197" s="250"/>
      <c r="C197" s="251"/>
      <c r="D197" s="217" t="s">
        <v>147</v>
      </c>
      <c r="E197" s="252" t="s">
        <v>19</v>
      </c>
      <c r="F197" s="253" t="s">
        <v>926</v>
      </c>
      <c r="G197" s="251"/>
      <c r="H197" s="252" t="s">
        <v>19</v>
      </c>
      <c r="I197" s="254"/>
      <c r="J197" s="251"/>
      <c r="K197" s="251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147</v>
      </c>
      <c r="AU197" s="259" t="s">
        <v>82</v>
      </c>
      <c r="AV197" s="14" t="s">
        <v>79</v>
      </c>
      <c r="AW197" s="14" t="s">
        <v>33</v>
      </c>
      <c r="AX197" s="14" t="s">
        <v>71</v>
      </c>
      <c r="AY197" s="259" t="s">
        <v>134</v>
      </c>
    </row>
    <row r="198" spans="1:51" s="13" customFormat="1" ht="12">
      <c r="A198" s="13"/>
      <c r="B198" s="224"/>
      <c r="C198" s="225"/>
      <c r="D198" s="217" t="s">
        <v>147</v>
      </c>
      <c r="E198" s="226" t="s">
        <v>19</v>
      </c>
      <c r="F198" s="227" t="s">
        <v>921</v>
      </c>
      <c r="G198" s="225"/>
      <c r="H198" s="228">
        <v>32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147</v>
      </c>
      <c r="AU198" s="234" t="s">
        <v>82</v>
      </c>
      <c r="AV198" s="13" t="s">
        <v>82</v>
      </c>
      <c r="AW198" s="13" t="s">
        <v>33</v>
      </c>
      <c r="AX198" s="13" t="s">
        <v>71</v>
      </c>
      <c r="AY198" s="234" t="s">
        <v>134</v>
      </c>
    </row>
    <row r="199" spans="1:51" s="13" customFormat="1" ht="12">
      <c r="A199" s="13"/>
      <c r="B199" s="224"/>
      <c r="C199" s="225"/>
      <c r="D199" s="217" t="s">
        <v>147</v>
      </c>
      <c r="E199" s="226" t="s">
        <v>19</v>
      </c>
      <c r="F199" s="227" t="s">
        <v>922</v>
      </c>
      <c r="G199" s="225"/>
      <c r="H199" s="228">
        <v>25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147</v>
      </c>
      <c r="AU199" s="234" t="s">
        <v>82</v>
      </c>
      <c r="AV199" s="13" t="s">
        <v>82</v>
      </c>
      <c r="AW199" s="13" t="s">
        <v>33</v>
      </c>
      <c r="AX199" s="13" t="s">
        <v>71</v>
      </c>
      <c r="AY199" s="234" t="s">
        <v>134</v>
      </c>
    </row>
    <row r="200" spans="1:51" s="13" customFormat="1" ht="12">
      <c r="A200" s="13"/>
      <c r="B200" s="224"/>
      <c r="C200" s="225"/>
      <c r="D200" s="217" t="s">
        <v>147</v>
      </c>
      <c r="E200" s="226" t="s">
        <v>19</v>
      </c>
      <c r="F200" s="227" t="s">
        <v>923</v>
      </c>
      <c r="G200" s="225"/>
      <c r="H200" s="228">
        <v>24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147</v>
      </c>
      <c r="AU200" s="234" t="s">
        <v>82</v>
      </c>
      <c r="AV200" s="13" t="s">
        <v>82</v>
      </c>
      <c r="AW200" s="13" t="s">
        <v>33</v>
      </c>
      <c r="AX200" s="13" t="s">
        <v>71</v>
      </c>
      <c r="AY200" s="234" t="s">
        <v>134</v>
      </c>
    </row>
    <row r="201" spans="1:65" s="2" customFormat="1" ht="16.5" customHeight="1">
      <c r="A201" s="38"/>
      <c r="B201" s="39"/>
      <c r="C201" s="236" t="s">
        <v>7</v>
      </c>
      <c r="D201" s="236" t="s">
        <v>221</v>
      </c>
      <c r="E201" s="237" t="s">
        <v>927</v>
      </c>
      <c r="F201" s="238" t="s">
        <v>928</v>
      </c>
      <c r="G201" s="239" t="s">
        <v>335</v>
      </c>
      <c r="H201" s="240">
        <v>49</v>
      </c>
      <c r="I201" s="241"/>
      <c r="J201" s="242">
        <f>ROUND(I201*H201,2)</f>
        <v>0</v>
      </c>
      <c r="K201" s="238" t="s">
        <v>140</v>
      </c>
      <c r="L201" s="243"/>
      <c r="M201" s="244" t="s">
        <v>19</v>
      </c>
      <c r="N201" s="245" t="s">
        <v>42</v>
      </c>
      <c r="O201" s="84"/>
      <c r="P201" s="213">
        <f>O201*H201</f>
        <v>0</v>
      </c>
      <c r="Q201" s="213">
        <v>0.0032</v>
      </c>
      <c r="R201" s="213">
        <f>Q201*H201</f>
        <v>0.1568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194</v>
      </c>
      <c r="AT201" s="215" t="s">
        <v>221</v>
      </c>
      <c r="AU201" s="215" t="s">
        <v>82</v>
      </c>
      <c r="AY201" s="17" t="s">
        <v>134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79</v>
      </c>
      <c r="BK201" s="216">
        <f>ROUND(I201*H201,2)</f>
        <v>0</v>
      </c>
      <c r="BL201" s="17" t="s">
        <v>141</v>
      </c>
      <c r="BM201" s="215" t="s">
        <v>929</v>
      </c>
    </row>
    <row r="202" spans="1:47" s="2" customFormat="1" ht="12">
      <c r="A202" s="38"/>
      <c r="B202" s="39"/>
      <c r="C202" s="40"/>
      <c r="D202" s="217" t="s">
        <v>143</v>
      </c>
      <c r="E202" s="40"/>
      <c r="F202" s="218" t="s">
        <v>928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143</v>
      </c>
      <c r="AU202" s="17" t="s">
        <v>82</v>
      </c>
    </row>
    <row r="203" spans="1:47" s="2" customFormat="1" ht="12">
      <c r="A203" s="38"/>
      <c r="B203" s="39"/>
      <c r="C203" s="40"/>
      <c r="D203" s="217" t="s">
        <v>200</v>
      </c>
      <c r="E203" s="40"/>
      <c r="F203" s="235" t="s">
        <v>930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200</v>
      </c>
      <c r="AU203" s="17" t="s">
        <v>82</v>
      </c>
    </row>
    <row r="204" spans="1:51" s="14" customFormat="1" ht="12">
      <c r="A204" s="14"/>
      <c r="B204" s="250"/>
      <c r="C204" s="251"/>
      <c r="D204" s="217" t="s">
        <v>147</v>
      </c>
      <c r="E204" s="252" t="s">
        <v>19</v>
      </c>
      <c r="F204" s="253" t="s">
        <v>931</v>
      </c>
      <c r="G204" s="251"/>
      <c r="H204" s="252" t="s">
        <v>19</v>
      </c>
      <c r="I204" s="254"/>
      <c r="J204" s="251"/>
      <c r="K204" s="251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147</v>
      </c>
      <c r="AU204" s="259" t="s">
        <v>82</v>
      </c>
      <c r="AV204" s="14" t="s">
        <v>79</v>
      </c>
      <c r="AW204" s="14" t="s">
        <v>33</v>
      </c>
      <c r="AX204" s="14" t="s">
        <v>71</v>
      </c>
      <c r="AY204" s="259" t="s">
        <v>134</v>
      </c>
    </row>
    <row r="205" spans="1:51" s="13" customFormat="1" ht="12">
      <c r="A205" s="13"/>
      <c r="B205" s="224"/>
      <c r="C205" s="225"/>
      <c r="D205" s="217" t="s">
        <v>147</v>
      </c>
      <c r="E205" s="226" t="s">
        <v>19</v>
      </c>
      <c r="F205" s="227" t="s">
        <v>932</v>
      </c>
      <c r="G205" s="225"/>
      <c r="H205" s="228">
        <v>20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147</v>
      </c>
      <c r="AU205" s="234" t="s">
        <v>82</v>
      </c>
      <c r="AV205" s="13" t="s">
        <v>82</v>
      </c>
      <c r="AW205" s="13" t="s">
        <v>33</v>
      </c>
      <c r="AX205" s="13" t="s">
        <v>71</v>
      </c>
      <c r="AY205" s="234" t="s">
        <v>134</v>
      </c>
    </row>
    <row r="206" spans="1:51" s="13" customFormat="1" ht="12">
      <c r="A206" s="13"/>
      <c r="B206" s="224"/>
      <c r="C206" s="225"/>
      <c r="D206" s="217" t="s">
        <v>147</v>
      </c>
      <c r="E206" s="226" t="s">
        <v>19</v>
      </c>
      <c r="F206" s="227" t="s">
        <v>933</v>
      </c>
      <c r="G206" s="225"/>
      <c r="H206" s="228">
        <v>15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147</v>
      </c>
      <c r="AU206" s="234" t="s">
        <v>82</v>
      </c>
      <c r="AV206" s="13" t="s">
        <v>82</v>
      </c>
      <c r="AW206" s="13" t="s">
        <v>33</v>
      </c>
      <c r="AX206" s="13" t="s">
        <v>71</v>
      </c>
      <c r="AY206" s="234" t="s">
        <v>134</v>
      </c>
    </row>
    <row r="207" spans="1:51" s="13" customFormat="1" ht="12">
      <c r="A207" s="13"/>
      <c r="B207" s="224"/>
      <c r="C207" s="225"/>
      <c r="D207" s="217" t="s">
        <v>147</v>
      </c>
      <c r="E207" s="226" t="s">
        <v>19</v>
      </c>
      <c r="F207" s="227" t="s">
        <v>934</v>
      </c>
      <c r="G207" s="225"/>
      <c r="H207" s="228">
        <v>14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147</v>
      </c>
      <c r="AU207" s="234" t="s">
        <v>82</v>
      </c>
      <c r="AV207" s="13" t="s">
        <v>82</v>
      </c>
      <c r="AW207" s="13" t="s">
        <v>33</v>
      </c>
      <c r="AX207" s="13" t="s">
        <v>71</v>
      </c>
      <c r="AY207" s="234" t="s">
        <v>134</v>
      </c>
    </row>
    <row r="208" spans="1:65" s="2" customFormat="1" ht="16.5" customHeight="1">
      <c r="A208" s="38"/>
      <c r="B208" s="39"/>
      <c r="C208" s="236" t="s">
        <v>289</v>
      </c>
      <c r="D208" s="236" t="s">
        <v>221</v>
      </c>
      <c r="E208" s="237" t="s">
        <v>935</v>
      </c>
      <c r="F208" s="238" t="s">
        <v>936</v>
      </c>
      <c r="G208" s="239" t="s">
        <v>335</v>
      </c>
      <c r="H208" s="240">
        <v>26</v>
      </c>
      <c r="I208" s="241"/>
      <c r="J208" s="242">
        <f>ROUND(I208*H208,2)</f>
        <v>0</v>
      </c>
      <c r="K208" s="238" t="s">
        <v>140</v>
      </c>
      <c r="L208" s="243"/>
      <c r="M208" s="244" t="s">
        <v>19</v>
      </c>
      <c r="N208" s="245" t="s">
        <v>42</v>
      </c>
      <c r="O208" s="84"/>
      <c r="P208" s="213">
        <f>O208*H208</f>
        <v>0</v>
      </c>
      <c r="Q208" s="213">
        <v>0.0034</v>
      </c>
      <c r="R208" s="213">
        <f>Q208*H208</f>
        <v>0.08839999999999999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194</v>
      </c>
      <c r="AT208" s="215" t="s">
        <v>221</v>
      </c>
      <c r="AU208" s="215" t="s">
        <v>82</v>
      </c>
      <c r="AY208" s="17" t="s">
        <v>134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79</v>
      </c>
      <c r="BK208" s="216">
        <f>ROUND(I208*H208,2)</f>
        <v>0</v>
      </c>
      <c r="BL208" s="17" t="s">
        <v>141</v>
      </c>
      <c r="BM208" s="215" t="s">
        <v>937</v>
      </c>
    </row>
    <row r="209" spans="1:47" s="2" customFormat="1" ht="12">
      <c r="A209" s="38"/>
      <c r="B209" s="39"/>
      <c r="C209" s="40"/>
      <c r="D209" s="217" t="s">
        <v>143</v>
      </c>
      <c r="E209" s="40"/>
      <c r="F209" s="218" t="s">
        <v>936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143</v>
      </c>
      <c r="AU209" s="17" t="s">
        <v>82</v>
      </c>
    </row>
    <row r="210" spans="1:51" s="14" customFormat="1" ht="12">
      <c r="A210" s="14"/>
      <c r="B210" s="250"/>
      <c r="C210" s="251"/>
      <c r="D210" s="217" t="s">
        <v>147</v>
      </c>
      <c r="E210" s="252" t="s">
        <v>19</v>
      </c>
      <c r="F210" s="253" t="s">
        <v>938</v>
      </c>
      <c r="G210" s="251"/>
      <c r="H210" s="252" t="s">
        <v>19</v>
      </c>
      <c r="I210" s="254"/>
      <c r="J210" s="251"/>
      <c r="K210" s="251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147</v>
      </c>
      <c r="AU210" s="259" t="s">
        <v>82</v>
      </c>
      <c r="AV210" s="14" t="s">
        <v>79</v>
      </c>
      <c r="AW210" s="14" t="s">
        <v>33</v>
      </c>
      <c r="AX210" s="14" t="s">
        <v>71</v>
      </c>
      <c r="AY210" s="259" t="s">
        <v>134</v>
      </c>
    </row>
    <row r="211" spans="1:51" s="13" customFormat="1" ht="12">
      <c r="A211" s="13"/>
      <c r="B211" s="224"/>
      <c r="C211" s="225"/>
      <c r="D211" s="217" t="s">
        <v>147</v>
      </c>
      <c r="E211" s="226" t="s">
        <v>19</v>
      </c>
      <c r="F211" s="227" t="s">
        <v>939</v>
      </c>
      <c r="G211" s="225"/>
      <c r="H211" s="228">
        <v>10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147</v>
      </c>
      <c r="AU211" s="234" t="s">
        <v>82</v>
      </c>
      <c r="AV211" s="13" t="s">
        <v>82</v>
      </c>
      <c r="AW211" s="13" t="s">
        <v>33</v>
      </c>
      <c r="AX211" s="13" t="s">
        <v>71</v>
      </c>
      <c r="AY211" s="234" t="s">
        <v>134</v>
      </c>
    </row>
    <row r="212" spans="1:51" s="13" customFormat="1" ht="12">
      <c r="A212" s="13"/>
      <c r="B212" s="224"/>
      <c r="C212" s="225"/>
      <c r="D212" s="217" t="s">
        <v>147</v>
      </c>
      <c r="E212" s="226" t="s">
        <v>19</v>
      </c>
      <c r="F212" s="227" t="s">
        <v>940</v>
      </c>
      <c r="G212" s="225"/>
      <c r="H212" s="228">
        <v>8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147</v>
      </c>
      <c r="AU212" s="234" t="s">
        <v>82</v>
      </c>
      <c r="AV212" s="13" t="s">
        <v>82</v>
      </c>
      <c r="AW212" s="13" t="s">
        <v>33</v>
      </c>
      <c r="AX212" s="13" t="s">
        <v>71</v>
      </c>
      <c r="AY212" s="234" t="s">
        <v>134</v>
      </c>
    </row>
    <row r="213" spans="1:51" s="13" customFormat="1" ht="12">
      <c r="A213" s="13"/>
      <c r="B213" s="224"/>
      <c r="C213" s="225"/>
      <c r="D213" s="217" t="s">
        <v>147</v>
      </c>
      <c r="E213" s="226" t="s">
        <v>19</v>
      </c>
      <c r="F213" s="227" t="s">
        <v>941</v>
      </c>
      <c r="G213" s="225"/>
      <c r="H213" s="228">
        <v>8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147</v>
      </c>
      <c r="AU213" s="234" t="s">
        <v>82</v>
      </c>
      <c r="AV213" s="13" t="s">
        <v>82</v>
      </c>
      <c r="AW213" s="13" t="s">
        <v>33</v>
      </c>
      <c r="AX213" s="13" t="s">
        <v>71</v>
      </c>
      <c r="AY213" s="234" t="s">
        <v>134</v>
      </c>
    </row>
    <row r="214" spans="1:65" s="2" customFormat="1" ht="16.5" customHeight="1">
      <c r="A214" s="38"/>
      <c r="B214" s="39"/>
      <c r="C214" s="204" t="s">
        <v>295</v>
      </c>
      <c r="D214" s="204" t="s">
        <v>136</v>
      </c>
      <c r="E214" s="205" t="s">
        <v>942</v>
      </c>
      <c r="F214" s="206" t="s">
        <v>943</v>
      </c>
      <c r="G214" s="207" t="s">
        <v>139</v>
      </c>
      <c r="H214" s="208">
        <v>3.5</v>
      </c>
      <c r="I214" s="209"/>
      <c r="J214" s="210">
        <f>ROUND(I214*H214,2)</f>
        <v>0</v>
      </c>
      <c r="K214" s="206" t="s">
        <v>140</v>
      </c>
      <c r="L214" s="44"/>
      <c r="M214" s="211" t="s">
        <v>19</v>
      </c>
      <c r="N214" s="212" t="s">
        <v>42</v>
      </c>
      <c r="O214" s="84"/>
      <c r="P214" s="213">
        <f>O214*H214</f>
        <v>0</v>
      </c>
      <c r="Q214" s="213">
        <v>0.24127</v>
      </c>
      <c r="R214" s="213">
        <f>Q214*H214</f>
        <v>0.844445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141</v>
      </c>
      <c r="AT214" s="215" t="s">
        <v>136</v>
      </c>
      <c r="AU214" s="215" t="s">
        <v>82</v>
      </c>
      <c r="AY214" s="17" t="s">
        <v>134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79</v>
      </c>
      <c r="BK214" s="216">
        <f>ROUND(I214*H214,2)</f>
        <v>0</v>
      </c>
      <c r="BL214" s="17" t="s">
        <v>141</v>
      </c>
      <c r="BM214" s="215" t="s">
        <v>944</v>
      </c>
    </row>
    <row r="215" spans="1:47" s="2" customFormat="1" ht="12">
      <c r="A215" s="38"/>
      <c r="B215" s="39"/>
      <c r="C215" s="40"/>
      <c r="D215" s="217" t="s">
        <v>143</v>
      </c>
      <c r="E215" s="40"/>
      <c r="F215" s="218" t="s">
        <v>945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143</v>
      </c>
      <c r="AU215" s="17" t="s">
        <v>82</v>
      </c>
    </row>
    <row r="216" spans="1:47" s="2" customFormat="1" ht="12">
      <c r="A216" s="38"/>
      <c r="B216" s="39"/>
      <c r="C216" s="40"/>
      <c r="D216" s="222" t="s">
        <v>145</v>
      </c>
      <c r="E216" s="40"/>
      <c r="F216" s="223" t="s">
        <v>946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145</v>
      </c>
      <c r="AU216" s="17" t="s">
        <v>82</v>
      </c>
    </row>
    <row r="217" spans="1:47" s="2" customFormat="1" ht="12">
      <c r="A217" s="38"/>
      <c r="B217" s="39"/>
      <c r="C217" s="40"/>
      <c r="D217" s="217" t="s">
        <v>200</v>
      </c>
      <c r="E217" s="40"/>
      <c r="F217" s="235" t="s">
        <v>947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200</v>
      </c>
      <c r="AU217" s="17" t="s">
        <v>82</v>
      </c>
    </row>
    <row r="218" spans="1:51" s="14" customFormat="1" ht="12">
      <c r="A218" s="14"/>
      <c r="B218" s="250"/>
      <c r="C218" s="251"/>
      <c r="D218" s="217" t="s">
        <v>147</v>
      </c>
      <c r="E218" s="252" t="s">
        <v>19</v>
      </c>
      <c r="F218" s="253" t="s">
        <v>948</v>
      </c>
      <c r="G218" s="251"/>
      <c r="H218" s="252" t="s">
        <v>19</v>
      </c>
      <c r="I218" s="254"/>
      <c r="J218" s="251"/>
      <c r="K218" s="251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147</v>
      </c>
      <c r="AU218" s="259" t="s">
        <v>82</v>
      </c>
      <c r="AV218" s="14" t="s">
        <v>79</v>
      </c>
      <c r="AW218" s="14" t="s">
        <v>33</v>
      </c>
      <c r="AX218" s="14" t="s">
        <v>71</v>
      </c>
      <c r="AY218" s="259" t="s">
        <v>134</v>
      </c>
    </row>
    <row r="219" spans="1:51" s="13" customFormat="1" ht="12">
      <c r="A219" s="13"/>
      <c r="B219" s="224"/>
      <c r="C219" s="225"/>
      <c r="D219" s="217" t="s">
        <v>147</v>
      </c>
      <c r="E219" s="226" t="s">
        <v>19</v>
      </c>
      <c r="F219" s="227" t="s">
        <v>949</v>
      </c>
      <c r="G219" s="225"/>
      <c r="H219" s="228">
        <v>2.1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147</v>
      </c>
      <c r="AU219" s="234" t="s">
        <v>82</v>
      </c>
      <c r="AV219" s="13" t="s">
        <v>82</v>
      </c>
      <c r="AW219" s="13" t="s">
        <v>33</v>
      </c>
      <c r="AX219" s="13" t="s">
        <v>71</v>
      </c>
      <c r="AY219" s="234" t="s">
        <v>134</v>
      </c>
    </row>
    <row r="220" spans="1:51" s="13" customFormat="1" ht="12">
      <c r="A220" s="13"/>
      <c r="B220" s="224"/>
      <c r="C220" s="225"/>
      <c r="D220" s="217" t="s">
        <v>147</v>
      </c>
      <c r="E220" s="226" t="s">
        <v>19</v>
      </c>
      <c r="F220" s="227" t="s">
        <v>950</v>
      </c>
      <c r="G220" s="225"/>
      <c r="H220" s="228">
        <v>1.4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147</v>
      </c>
      <c r="AU220" s="234" t="s">
        <v>82</v>
      </c>
      <c r="AV220" s="13" t="s">
        <v>82</v>
      </c>
      <c r="AW220" s="13" t="s">
        <v>33</v>
      </c>
      <c r="AX220" s="13" t="s">
        <v>71</v>
      </c>
      <c r="AY220" s="234" t="s">
        <v>134</v>
      </c>
    </row>
    <row r="221" spans="1:65" s="2" customFormat="1" ht="16.5" customHeight="1">
      <c r="A221" s="38"/>
      <c r="B221" s="39"/>
      <c r="C221" s="236" t="s">
        <v>302</v>
      </c>
      <c r="D221" s="236" t="s">
        <v>221</v>
      </c>
      <c r="E221" s="237" t="s">
        <v>951</v>
      </c>
      <c r="F221" s="238" t="s">
        <v>952</v>
      </c>
      <c r="G221" s="239" t="s">
        <v>335</v>
      </c>
      <c r="H221" s="240">
        <v>12</v>
      </c>
      <c r="I221" s="241"/>
      <c r="J221" s="242">
        <f>ROUND(I221*H221,2)</f>
        <v>0</v>
      </c>
      <c r="K221" s="238" t="s">
        <v>140</v>
      </c>
      <c r="L221" s="243"/>
      <c r="M221" s="244" t="s">
        <v>19</v>
      </c>
      <c r="N221" s="245" t="s">
        <v>42</v>
      </c>
      <c r="O221" s="84"/>
      <c r="P221" s="213">
        <f>O221*H221</f>
        <v>0</v>
      </c>
      <c r="Q221" s="213">
        <v>0.0365</v>
      </c>
      <c r="R221" s="213">
        <f>Q221*H221</f>
        <v>0.43799999999999994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194</v>
      </c>
      <c r="AT221" s="215" t="s">
        <v>221</v>
      </c>
      <c r="AU221" s="215" t="s">
        <v>82</v>
      </c>
      <c r="AY221" s="17" t="s">
        <v>134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79</v>
      </c>
      <c r="BK221" s="216">
        <f>ROUND(I221*H221,2)</f>
        <v>0</v>
      </c>
      <c r="BL221" s="17" t="s">
        <v>141</v>
      </c>
      <c r="BM221" s="215" t="s">
        <v>953</v>
      </c>
    </row>
    <row r="222" spans="1:47" s="2" customFormat="1" ht="12">
      <c r="A222" s="38"/>
      <c r="B222" s="39"/>
      <c r="C222" s="40"/>
      <c r="D222" s="217" t="s">
        <v>143</v>
      </c>
      <c r="E222" s="40"/>
      <c r="F222" s="218" t="s">
        <v>952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143</v>
      </c>
      <c r="AU222" s="17" t="s">
        <v>82</v>
      </c>
    </row>
    <row r="223" spans="1:65" s="2" customFormat="1" ht="16.5" customHeight="1">
      <c r="A223" s="38"/>
      <c r="B223" s="39"/>
      <c r="C223" s="236" t="s">
        <v>309</v>
      </c>
      <c r="D223" s="236" t="s">
        <v>221</v>
      </c>
      <c r="E223" s="237" t="s">
        <v>954</v>
      </c>
      <c r="F223" s="238" t="s">
        <v>955</v>
      </c>
      <c r="G223" s="239" t="s">
        <v>335</v>
      </c>
      <c r="H223" s="240">
        <v>8</v>
      </c>
      <c r="I223" s="241"/>
      <c r="J223" s="242">
        <f>ROUND(I223*H223,2)</f>
        <v>0</v>
      </c>
      <c r="K223" s="238" t="s">
        <v>140</v>
      </c>
      <c r="L223" s="243"/>
      <c r="M223" s="244" t="s">
        <v>19</v>
      </c>
      <c r="N223" s="245" t="s">
        <v>42</v>
      </c>
      <c r="O223" s="84"/>
      <c r="P223" s="213">
        <f>O223*H223</f>
        <v>0</v>
      </c>
      <c r="Q223" s="213">
        <v>0.0505</v>
      </c>
      <c r="R223" s="213">
        <f>Q223*H223</f>
        <v>0.404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194</v>
      </c>
      <c r="AT223" s="215" t="s">
        <v>221</v>
      </c>
      <c r="AU223" s="215" t="s">
        <v>82</v>
      </c>
      <c r="AY223" s="17" t="s">
        <v>134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79</v>
      </c>
      <c r="BK223" s="216">
        <f>ROUND(I223*H223,2)</f>
        <v>0</v>
      </c>
      <c r="BL223" s="17" t="s">
        <v>141</v>
      </c>
      <c r="BM223" s="215" t="s">
        <v>956</v>
      </c>
    </row>
    <row r="224" spans="1:47" s="2" customFormat="1" ht="12">
      <c r="A224" s="38"/>
      <c r="B224" s="39"/>
      <c r="C224" s="40"/>
      <c r="D224" s="217" t="s">
        <v>143</v>
      </c>
      <c r="E224" s="40"/>
      <c r="F224" s="218" t="s">
        <v>955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143</v>
      </c>
      <c r="AU224" s="17" t="s">
        <v>82</v>
      </c>
    </row>
    <row r="225" spans="1:65" s="2" customFormat="1" ht="16.5" customHeight="1">
      <c r="A225" s="38"/>
      <c r="B225" s="39"/>
      <c r="C225" s="204" t="s">
        <v>316</v>
      </c>
      <c r="D225" s="204" t="s">
        <v>136</v>
      </c>
      <c r="E225" s="205" t="s">
        <v>957</v>
      </c>
      <c r="F225" s="206" t="s">
        <v>958</v>
      </c>
      <c r="G225" s="207" t="s">
        <v>139</v>
      </c>
      <c r="H225" s="208">
        <v>4.375</v>
      </c>
      <c r="I225" s="209"/>
      <c r="J225" s="210">
        <f>ROUND(I225*H225,2)</f>
        <v>0</v>
      </c>
      <c r="K225" s="206" t="s">
        <v>140</v>
      </c>
      <c r="L225" s="44"/>
      <c r="M225" s="211" t="s">
        <v>19</v>
      </c>
      <c r="N225" s="212" t="s">
        <v>42</v>
      </c>
      <c r="O225" s="84"/>
      <c r="P225" s="213">
        <f>O225*H225</f>
        <v>0</v>
      </c>
      <c r="Q225" s="213">
        <v>0.29757</v>
      </c>
      <c r="R225" s="213">
        <f>Q225*H225</f>
        <v>1.30186875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141</v>
      </c>
      <c r="AT225" s="215" t="s">
        <v>136</v>
      </c>
      <c r="AU225" s="215" t="s">
        <v>82</v>
      </c>
      <c r="AY225" s="17" t="s">
        <v>134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79</v>
      </c>
      <c r="BK225" s="216">
        <f>ROUND(I225*H225,2)</f>
        <v>0</v>
      </c>
      <c r="BL225" s="17" t="s">
        <v>141</v>
      </c>
      <c r="BM225" s="215" t="s">
        <v>959</v>
      </c>
    </row>
    <row r="226" spans="1:47" s="2" customFormat="1" ht="12">
      <c r="A226" s="38"/>
      <c r="B226" s="39"/>
      <c r="C226" s="40"/>
      <c r="D226" s="217" t="s">
        <v>143</v>
      </c>
      <c r="E226" s="40"/>
      <c r="F226" s="218" t="s">
        <v>960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143</v>
      </c>
      <c r="AU226" s="17" t="s">
        <v>82</v>
      </c>
    </row>
    <row r="227" spans="1:47" s="2" customFormat="1" ht="12">
      <c r="A227" s="38"/>
      <c r="B227" s="39"/>
      <c r="C227" s="40"/>
      <c r="D227" s="222" t="s">
        <v>145</v>
      </c>
      <c r="E227" s="40"/>
      <c r="F227" s="223" t="s">
        <v>961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145</v>
      </c>
      <c r="AU227" s="17" t="s">
        <v>82</v>
      </c>
    </row>
    <row r="228" spans="1:47" s="2" customFormat="1" ht="12">
      <c r="A228" s="38"/>
      <c r="B228" s="39"/>
      <c r="C228" s="40"/>
      <c r="D228" s="217" t="s">
        <v>200</v>
      </c>
      <c r="E228" s="40"/>
      <c r="F228" s="235" t="s">
        <v>947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200</v>
      </c>
      <c r="AU228" s="17" t="s">
        <v>82</v>
      </c>
    </row>
    <row r="229" spans="1:51" s="14" customFormat="1" ht="12">
      <c r="A229" s="14"/>
      <c r="B229" s="250"/>
      <c r="C229" s="251"/>
      <c r="D229" s="217" t="s">
        <v>147</v>
      </c>
      <c r="E229" s="252" t="s">
        <v>19</v>
      </c>
      <c r="F229" s="253" t="s">
        <v>948</v>
      </c>
      <c r="G229" s="251"/>
      <c r="H229" s="252" t="s">
        <v>19</v>
      </c>
      <c r="I229" s="254"/>
      <c r="J229" s="251"/>
      <c r="K229" s="251"/>
      <c r="L229" s="255"/>
      <c r="M229" s="256"/>
      <c r="N229" s="257"/>
      <c r="O229" s="257"/>
      <c r="P229" s="257"/>
      <c r="Q229" s="257"/>
      <c r="R229" s="257"/>
      <c r="S229" s="257"/>
      <c r="T229" s="25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9" t="s">
        <v>147</v>
      </c>
      <c r="AU229" s="259" t="s">
        <v>82</v>
      </c>
      <c r="AV229" s="14" t="s">
        <v>79</v>
      </c>
      <c r="AW229" s="14" t="s">
        <v>33</v>
      </c>
      <c r="AX229" s="14" t="s">
        <v>71</v>
      </c>
      <c r="AY229" s="259" t="s">
        <v>134</v>
      </c>
    </row>
    <row r="230" spans="1:51" s="13" customFormat="1" ht="12">
      <c r="A230" s="13"/>
      <c r="B230" s="224"/>
      <c r="C230" s="225"/>
      <c r="D230" s="217" t="s">
        <v>147</v>
      </c>
      <c r="E230" s="226" t="s">
        <v>19</v>
      </c>
      <c r="F230" s="227" t="s">
        <v>962</v>
      </c>
      <c r="G230" s="225"/>
      <c r="H230" s="228">
        <v>1.75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147</v>
      </c>
      <c r="AU230" s="234" t="s">
        <v>82</v>
      </c>
      <c r="AV230" s="13" t="s">
        <v>82</v>
      </c>
      <c r="AW230" s="13" t="s">
        <v>33</v>
      </c>
      <c r="AX230" s="13" t="s">
        <v>71</v>
      </c>
      <c r="AY230" s="234" t="s">
        <v>134</v>
      </c>
    </row>
    <row r="231" spans="1:51" s="13" customFormat="1" ht="12">
      <c r="A231" s="13"/>
      <c r="B231" s="224"/>
      <c r="C231" s="225"/>
      <c r="D231" s="217" t="s">
        <v>147</v>
      </c>
      <c r="E231" s="226" t="s">
        <v>19</v>
      </c>
      <c r="F231" s="227" t="s">
        <v>963</v>
      </c>
      <c r="G231" s="225"/>
      <c r="H231" s="228">
        <v>2.625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147</v>
      </c>
      <c r="AU231" s="234" t="s">
        <v>82</v>
      </c>
      <c r="AV231" s="13" t="s">
        <v>82</v>
      </c>
      <c r="AW231" s="13" t="s">
        <v>33</v>
      </c>
      <c r="AX231" s="13" t="s">
        <v>71</v>
      </c>
      <c r="AY231" s="234" t="s">
        <v>134</v>
      </c>
    </row>
    <row r="232" spans="1:65" s="2" customFormat="1" ht="16.5" customHeight="1">
      <c r="A232" s="38"/>
      <c r="B232" s="39"/>
      <c r="C232" s="236" t="s">
        <v>324</v>
      </c>
      <c r="D232" s="236" t="s">
        <v>221</v>
      </c>
      <c r="E232" s="237" t="s">
        <v>964</v>
      </c>
      <c r="F232" s="238" t="s">
        <v>965</v>
      </c>
      <c r="G232" s="239" t="s">
        <v>335</v>
      </c>
      <c r="H232" s="240">
        <v>10</v>
      </c>
      <c r="I232" s="241"/>
      <c r="J232" s="242">
        <f>ROUND(I232*H232,2)</f>
        <v>0</v>
      </c>
      <c r="K232" s="238" t="s">
        <v>140</v>
      </c>
      <c r="L232" s="243"/>
      <c r="M232" s="244" t="s">
        <v>19</v>
      </c>
      <c r="N232" s="245" t="s">
        <v>42</v>
      </c>
      <c r="O232" s="84"/>
      <c r="P232" s="213">
        <f>O232*H232</f>
        <v>0</v>
      </c>
      <c r="Q232" s="213">
        <v>0.072</v>
      </c>
      <c r="R232" s="213">
        <f>Q232*H232</f>
        <v>0.72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194</v>
      </c>
      <c r="AT232" s="215" t="s">
        <v>221</v>
      </c>
      <c r="AU232" s="215" t="s">
        <v>82</v>
      </c>
      <c r="AY232" s="17" t="s">
        <v>134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79</v>
      </c>
      <c r="BK232" s="216">
        <f>ROUND(I232*H232,2)</f>
        <v>0</v>
      </c>
      <c r="BL232" s="17" t="s">
        <v>141</v>
      </c>
      <c r="BM232" s="215" t="s">
        <v>966</v>
      </c>
    </row>
    <row r="233" spans="1:47" s="2" customFormat="1" ht="12">
      <c r="A233" s="38"/>
      <c r="B233" s="39"/>
      <c r="C233" s="40"/>
      <c r="D233" s="217" t="s">
        <v>143</v>
      </c>
      <c r="E233" s="40"/>
      <c r="F233" s="218" t="s">
        <v>965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143</v>
      </c>
      <c r="AU233" s="17" t="s">
        <v>82</v>
      </c>
    </row>
    <row r="234" spans="1:65" s="2" customFormat="1" ht="16.5" customHeight="1">
      <c r="A234" s="38"/>
      <c r="B234" s="39"/>
      <c r="C234" s="236" t="s">
        <v>332</v>
      </c>
      <c r="D234" s="236" t="s">
        <v>221</v>
      </c>
      <c r="E234" s="237" t="s">
        <v>967</v>
      </c>
      <c r="F234" s="238" t="s">
        <v>968</v>
      </c>
      <c r="G234" s="239" t="s">
        <v>335</v>
      </c>
      <c r="H234" s="240">
        <v>15</v>
      </c>
      <c r="I234" s="241"/>
      <c r="J234" s="242">
        <f>ROUND(I234*H234,2)</f>
        <v>0</v>
      </c>
      <c r="K234" s="238" t="s">
        <v>140</v>
      </c>
      <c r="L234" s="243"/>
      <c r="M234" s="244" t="s">
        <v>19</v>
      </c>
      <c r="N234" s="245" t="s">
        <v>42</v>
      </c>
      <c r="O234" s="84"/>
      <c r="P234" s="213">
        <f>O234*H234</f>
        <v>0</v>
      </c>
      <c r="Q234" s="213">
        <v>0.1005</v>
      </c>
      <c r="R234" s="213">
        <f>Q234*H234</f>
        <v>1.5075</v>
      </c>
      <c r="S234" s="213">
        <v>0</v>
      </c>
      <c r="T234" s="21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5" t="s">
        <v>194</v>
      </c>
      <c r="AT234" s="215" t="s">
        <v>221</v>
      </c>
      <c r="AU234" s="215" t="s">
        <v>82</v>
      </c>
      <c r="AY234" s="17" t="s">
        <v>134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7" t="s">
        <v>79</v>
      </c>
      <c r="BK234" s="216">
        <f>ROUND(I234*H234,2)</f>
        <v>0</v>
      </c>
      <c r="BL234" s="17" t="s">
        <v>141</v>
      </c>
      <c r="BM234" s="215" t="s">
        <v>969</v>
      </c>
    </row>
    <row r="235" spans="1:47" s="2" customFormat="1" ht="12">
      <c r="A235" s="38"/>
      <c r="B235" s="39"/>
      <c r="C235" s="40"/>
      <c r="D235" s="217" t="s">
        <v>143</v>
      </c>
      <c r="E235" s="40"/>
      <c r="F235" s="218" t="s">
        <v>968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143</v>
      </c>
      <c r="AU235" s="17" t="s">
        <v>82</v>
      </c>
    </row>
    <row r="236" spans="1:65" s="2" customFormat="1" ht="16.5" customHeight="1">
      <c r="A236" s="38"/>
      <c r="B236" s="39"/>
      <c r="C236" s="204" t="s">
        <v>340</v>
      </c>
      <c r="D236" s="204" t="s">
        <v>136</v>
      </c>
      <c r="E236" s="205" t="s">
        <v>970</v>
      </c>
      <c r="F236" s="206" t="s">
        <v>971</v>
      </c>
      <c r="G236" s="207" t="s">
        <v>335</v>
      </c>
      <c r="H236" s="208">
        <v>3</v>
      </c>
      <c r="I236" s="209"/>
      <c r="J236" s="210">
        <f>ROUND(I236*H236,2)</f>
        <v>0</v>
      </c>
      <c r="K236" s="206" t="s">
        <v>140</v>
      </c>
      <c r="L236" s="44"/>
      <c r="M236" s="211" t="s">
        <v>19</v>
      </c>
      <c r="N236" s="212" t="s">
        <v>42</v>
      </c>
      <c r="O236" s="8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141</v>
      </c>
      <c r="AT236" s="215" t="s">
        <v>136</v>
      </c>
      <c r="AU236" s="215" t="s">
        <v>82</v>
      </c>
      <c r="AY236" s="17" t="s">
        <v>134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79</v>
      </c>
      <c r="BK236" s="216">
        <f>ROUND(I236*H236,2)</f>
        <v>0</v>
      </c>
      <c r="BL236" s="17" t="s">
        <v>141</v>
      </c>
      <c r="BM236" s="215" t="s">
        <v>972</v>
      </c>
    </row>
    <row r="237" spans="1:47" s="2" customFormat="1" ht="12">
      <c r="A237" s="38"/>
      <c r="B237" s="39"/>
      <c r="C237" s="40"/>
      <c r="D237" s="217" t="s">
        <v>143</v>
      </c>
      <c r="E237" s="40"/>
      <c r="F237" s="218" t="s">
        <v>973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143</v>
      </c>
      <c r="AU237" s="17" t="s">
        <v>82</v>
      </c>
    </row>
    <row r="238" spans="1:47" s="2" customFormat="1" ht="12">
      <c r="A238" s="38"/>
      <c r="B238" s="39"/>
      <c r="C238" s="40"/>
      <c r="D238" s="222" t="s">
        <v>145</v>
      </c>
      <c r="E238" s="40"/>
      <c r="F238" s="223" t="s">
        <v>974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145</v>
      </c>
      <c r="AU238" s="17" t="s">
        <v>82</v>
      </c>
    </row>
    <row r="239" spans="1:51" s="13" customFormat="1" ht="12">
      <c r="A239" s="13"/>
      <c r="B239" s="224"/>
      <c r="C239" s="225"/>
      <c r="D239" s="217" t="s">
        <v>147</v>
      </c>
      <c r="E239" s="226" t="s">
        <v>19</v>
      </c>
      <c r="F239" s="227" t="s">
        <v>975</v>
      </c>
      <c r="G239" s="225"/>
      <c r="H239" s="228">
        <v>3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147</v>
      </c>
      <c r="AU239" s="234" t="s">
        <v>82</v>
      </c>
      <c r="AV239" s="13" t="s">
        <v>82</v>
      </c>
      <c r="AW239" s="13" t="s">
        <v>33</v>
      </c>
      <c r="AX239" s="13" t="s">
        <v>79</v>
      </c>
      <c r="AY239" s="234" t="s">
        <v>134</v>
      </c>
    </row>
    <row r="240" spans="1:65" s="2" customFormat="1" ht="21.75" customHeight="1">
      <c r="A240" s="38"/>
      <c r="B240" s="39"/>
      <c r="C240" s="236" t="s">
        <v>344</v>
      </c>
      <c r="D240" s="236" t="s">
        <v>221</v>
      </c>
      <c r="E240" s="237" t="s">
        <v>976</v>
      </c>
      <c r="F240" s="238" t="s">
        <v>977</v>
      </c>
      <c r="G240" s="239" t="s">
        <v>335</v>
      </c>
      <c r="H240" s="240">
        <v>3</v>
      </c>
      <c r="I240" s="241"/>
      <c r="J240" s="242">
        <f>ROUND(I240*H240,2)</f>
        <v>0</v>
      </c>
      <c r="K240" s="238" t="s">
        <v>19</v>
      </c>
      <c r="L240" s="243"/>
      <c r="M240" s="244" t="s">
        <v>19</v>
      </c>
      <c r="N240" s="245" t="s">
        <v>42</v>
      </c>
      <c r="O240" s="84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5" t="s">
        <v>194</v>
      </c>
      <c r="AT240" s="215" t="s">
        <v>221</v>
      </c>
      <c r="AU240" s="215" t="s">
        <v>82</v>
      </c>
      <c r="AY240" s="17" t="s">
        <v>134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7" t="s">
        <v>79</v>
      </c>
      <c r="BK240" s="216">
        <f>ROUND(I240*H240,2)</f>
        <v>0</v>
      </c>
      <c r="BL240" s="17" t="s">
        <v>141</v>
      </c>
      <c r="BM240" s="215" t="s">
        <v>978</v>
      </c>
    </row>
    <row r="241" spans="1:47" s="2" customFormat="1" ht="12">
      <c r="A241" s="38"/>
      <c r="B241" s="39"/>
      <c r="C241" s="40"/>
      <c r="D241" s="217" t="s">
        <v>143</v>
      </c>
      <c r="E241" s="40"/>
      <c r="F241" s="218" t="s">
        <v>977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143</v>
      </c>
      <c r="AU241" s="17" t="s">
        <v>82</v>
      </c>
    </row>
    <row r="242" spans="1:65" s="2" customFormat="1" ht="16.5" customHeight="1">
      <c r="A242" s="38"/>
      <c r="B242" s="39"/>
      <c r="C242" s="204" t="s">
        <v>348</v>
      </c>
      <c r="D242" s="204" t="s">
        <v>136</v>
      </c>
      <c r="E242" s="205" t="s">
        <v>979</v>
      </c>
      <c r="F242" s="206" t="s">
        <v>980</v>
      </c>
      <c r="G242" s="207" t="s">
        <v>139</v>
      </c>
      <c r="H242" s="208">
        <v>139.97</v>
      </c>
      <c r="I242" s="209"/>
      <c r="J242" s="210">
        <f>ROUND(I242*H242,2)</f>
        <v>0</v>
      </c>
      <c r="K242" s="206" t="s">
        <v>140</v>
      </c>
      <c r="L242" s="44"/>
      <c r="M242" s="211" t="s">
        <v>19</v>
      </c>
      <c r="N242" s="212" t="s">
        <v>42</v>
      </c>
      <c r="O242" s="84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141</v>
      </c>
      <c r="AT242" s="215" t="s">
        <v>136</v>
      </c>
      <c r="AU242" s="215" t="s">
        <v>82</v>
      </c>
      <c r="AY242" s="17" t="s">
        <v>134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79</v>
      </c>
      <c r="BK242" s="216">
        <f>ROUND(I242*H242,2)</f>
        <v>0</v>
      </c>
      <c r="BL242" s="17" t="s">
        <v>141</v>
      </c>
      <c r="BM242" s="215" t="s">
        <v>981</v>
      </c>
    </row>
    <row r="243" spans="1:47" s="2" customFormat="1" ht="12">
      <c r="A243" s="38"/>
      <c r="B243" s="39"/>
      <c r="C243" s="40"/>
      <c r="D243" s="217" t="s">
        <v>143</v>
      </c>
      <c r="E243" s="40"/>
      <c r="F243" s="218" t="s">
        <v>982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143</v>
      </c>
      <c r="AU243" s="17" t="s">
        <v>82</v>
      </c>
    </row>
    <row r="244" spans="1:47" s="2" customFormat="1" ht="12">
      <c r="A244" s="38"/>
      <c r="B244" s="39"/>
      <c r="C244" s="40"/>
      <c r="D244" s="222" t="s">
        <v>145</v>
      </c>
      <c r="E244" s="40"/>
      <c r="F244" s="223" t="s">
        <v>983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145</v>
      </c>
      <c r="AU244" s="17" t="s">
        <v>82</v>
      </c>
    </row>
    <row r="245" spans="1:51" s="13" customFormat="1" ht="12">
      <c r="A245" s="13"/>
      <c r="B245" s="224"/>
      <c r="C245" s="225"/>
      <c r="D245" s="217" t="s">
        <v>147</v>
      </c>
      <c r="E245" s="226" t="s">
        <v>19</v>
      </c>
      <c r="F245" s="227" t="s">
        <v>984</v>
      </c>
      <c r="G245" s="225"/>
      <c r="H245" s="228">
        <v>56.03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147</v>
      </c>
      <c r="AU245" s="234" t="s">
        <v>82</v>
      </c>
      <c r="AV245" s="13" t="s">
        <v>82</v>
      </c>
      <c r="AW245" s="13" t="s">
        <v>33</v>
      </c>
      <c r="AX245" s="13" t="s">
        <v>71</v>
      </c>
      <c r="AY245" s="234" t="s">
        <v>134</v>
      </c>
    </row>
    <row r="246" spans="1:51" s="13" customFormat="1" ht="12">
      <c r="A246" s="13"/>
      <c r="B246" s="224"/>
      <c r="C246" s="225"/>
      <c r="D246" s="217" t="s">
        <v>147</v>
      </c>
      <c r="E246" s="226" t="s">
        <v>19</v>
      </c>
      <c r="F246" s="227" t="s">
        <v>985</v>
      </c>
      <c r="G246" s="225"/>
      <c r="H246" s="228">
        <v>43.97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147</v>
      </c>
      <c r="AU246" s="234" t="s">
        <v>82</v>
      </c>
      <c r="AV246" s="13" t="s">
        <v>82</v>
      </c>
      <c r="AW246" s="13" t="s">
        <v>33</v>
      </c>
      <c r="AX246" s="13" t="s">
        <v>71</v>
      </c>
      <c r="AY246" s="234" t="s">
        <v>134</v>
      </c>
    </row>
    <row r="247" spans="1:51" s="13" customFormat="1" ht="12">
      <c r="A247" s="13"/>
      <c r="B247" s="224"/>
      <c r="C247" s="225"/>
      <c r="D247" s="217" t="s">
        <v>147</v>
      </c>
      <c r="E247" s="226" t="s">
        <v>19</v>
      </c>
      <c r="F247" s="227" t="s">
        <v>986</v>
      </c>
      <c r="G247" s="225"/>
      <c r="H247" s="228">
        <v>39.97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147</v>
      </c>
      <c r="AU247" s="234" t="s">
        <v>82</v>
      </c>
      <c r="AV247" s="13" t="s">
        <v>82</v>
      </c>
      <c r="AW247" s="13" t="s">
        <v>33</v>
      </c>
      <c r="AX247" s="13" t="s">
        <v>71</v>
      </c>
      <c r="AY247" s="234" t="s">
        <v>134</v>
      </c>
    </row>
    <row r="248" spans="1:65" s="2" customFormat="1" ht="16.5" customHeight="1">
      <c r="A248" s="38"/>
      <c r="B248" s="39"/>
      <c r="C248" s="236" t="s">
        <v>353</v>
      </c>
      <c r="D248" s="236" t="s">
        <v>221</v>
      </c>
      <c r="E248" s="237" t="s">
        <v>987</v>
      </c>
      <c r="F248" s="238" t="s">
        <v>988</v>
      </c>
      <c r="G248" s="239" t="s">
        <v>139</v>
      </c>
      <c r="H248" s="240">
        <v>139.97</v>
      </c>
      <c r="I248" s="241"/>
      <c r="J248" s="242">
        <f>ROUND(I248*H248,2)</f>
        <v>0</v>
      </c>
      <c r="K248" s="238" t="s">
        <v>140</v>
      </c>
      <c r="L248" s="243"/>
      <c r="M248" s="244" t="s">
        <v>19</v>
      </c>
      <c r="N248" s="245" t="s">
        <v>42</v>
      </c>
      <c r="O248" s="84"/>
      <c r="P248" s="213">
        <f>O248*H248</f>
        <v>0</v>
      </c>
      <c r="Q248" s="213">
        <v>0.0013</v>
      </c>
      <c r="R248" s="213">
        <f>Q248*H248</f>
        <v>0.18196099999999998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194</v>
      </c>
      <c r="AT248" s="215" t="s">
        <v>221</v>
      </c>
      <c r="AU248" s="215" t="s">
        <v>82</v>
      </c>
      <c r="AY248" s="17" t="s">
        <v>134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79</v>
      </c>
      <c r="BK248" s="216">
        <f>ROUND(I248*H248,2)</f>
        <v>0</v>
      </c>
      <c r="BL248" s="17" t="s">
        <v>141</v>
      </c>
      <c r="BM248" s="215" t="s">
        <v>989</v>
      </c>
    </row>
    <row r="249" spans="1:47" s="2" customFormat="1" ht="12">
      <c r="A249" s="38"/>
      <c r="B249" s="39"/>
      <c r="C249" s="40"/>
      <c r="D249" s="217" t="s">
        <v>143</v>
      </c>
      <c r="E249" s="40"/>
      <c r="F249" s="218" t="s">
        <v>988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143</v>
      </c>
      <c r="AU249" s="17" t="s">
        <v>82</v>
      </c>
    </row>
    <row r="250" spans="1:47" s="2" customFormat="1" ht="12">
      <c r="A250" s="38"/>
      <c r="B250" s="39"/>
      <c r="C250" s="40"/>
      <c r="D250" s="217" t="s">
        <v>200</v>
      </c>
      <c r="E250" s="40"/>
      <c r="F250" s="235" t="s">
        <v>990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200</v>
      </c>
      <c r="AU250" s="17" t="s">
        <v>82</v>
      </c>
    </row>
    <row r="251" spans="1:63" s="12" customFormat="1" ht="22.8" customHeight="1">
      <c r="A251" s="12"/>
      <c r="B251" s="188"/>
      <c r="C251" s="189"/>
      <c r="D251" s="190" t="s">
        <v>70</v>
      </c>
      <c r="E251" s="202" t="s">
        <v>194</v>
      </c>
      <c r="F251" s="202" t="s">
        <v>331</v>
      </c>
      <c r="G251" s="189"/>
      <c r="H251" s="189"/>
      <c r="I251" s="192"/>
      <c r="J251" s="203">
        <f>BK251</f>
        <v>0</v>
      </c>
      <c r="K251" s="189"/>
      <c r="L251" s="194"/>
      <c r="M251" s="195"/>
      <c r="N251" s="196"/>
      <c r="O251" s="196"/>
      <c r="P251" s="197">
        <f>SUM(P252:P282)</f>
        <v>0</v>
      </c>
      <c r="Q251" s="196"/>
      <c r="R251" s="197">
        <f>SUM(R252:R282)</f>
        <v>11.02982</v>
      </c>
      <c r="S251" s="196"/>
      <c r="T251" s="198">
        <f>SUM(T252:T282)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99" t="s">
        <v>79</v>
      </c>
      <c r="AT251" s="200" t="s">
        <v>70</v>
      </c>
      <c r="AU251" s="200" t="s">
        <v>79</v>
      </c>
      <c r="AY251" s="199" t="s">
        <v>134</v>
      </c>
      <c r="BK251" s="201">
        <f>SUM(BK252:BK282)</f>
        <v>0</v>
      </c>
    </row>
    <row r="252" spans="1:65" s="2" customFormat="1" ht="16.5" customHeight="1">
      <c r="A252" s="38"/>
      <c r="B252" s="39"/>
      <c r="C252" s="204" t="s">
        <v>359</v>
      </c>
      <c r="D252" s="204" t="s">
        <v>136</v>
      </c>
      <c r="E252" s="205" t="s">
        <v>991</v>
      </c>
      <c r="F252" s="206" t="s">
        <v>992</v>
      </c>
      <c r="G252" s="207" t="s">
        <v>335</v>
      </c>
      <c r="H252" s="208">
        <v>7</v>
      </c>
      <c r="I252" s="209"/>
      <c r="J252" s="210">
        <f>ROUND(I252*H252,2)</f>
        <v>0</v>
      </c>
      <c r="K252" s="206" t="s">
        <v>140</v>
      </c>
      <c r="L252" s="44"/>
      <c r="M252" s="211" t="s">
        <v>19</v>
      </c>
      <c r="N252" s="212" t="s">
        <v>42</v>
      </c>
      <c r="O252" s="84"/>
      <c r="P252" s="213">
        <f>O252*H252</f>
        <v>0</v>
      </c>
      <c r="Q252" s="213">
        <v>0.01019</v>
      </c>
      <c r="R252" s="213">
        <f>Q252*H252</f>
        <v>0.07132999999999999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141</v>
      </c>
      <c r="AT252" s="215" t="s">
        <v>136</v>
      </c>
      <c r="AU252" s="215" t="s">
        <v>82</v>
      </c>
      <c r="AY252" s="17" t="s">
        <v>134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79</v>
      </c>
      <c r="BK252" s="216">
        <f>ROUND(I252*H252,2)</f>
        <v>0</v>
      </c>
      <c r="BL252" s="17" t="s">
        <v>141</v>
      </c>
      <c r="BM252" s="215" t="s">
        <v>993</v>
      </c>
    </row>
    <row r="253" spans="1:47" s="2" customFormat="1" ht="12">
      <c r="A253" s="38"/>
      <c r="B253" s="39"/>
      <c r="C253" s="40"/>
      <c r="D253" s="217" t="s">
        <v>143</v>
      </c>
      <c r="E253" s="40"/>
      <c r="F253" s="218" t="s">
        <v>992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143</v>
      </c>
      <c r="AU253" s="17" t="s">
        <v>82</v>
      </c>
    </row>
    <row r="254" spans="1:47" s="2" customFormat="1" ht="12">
      <c r="A254" s="38"/>
      <c r="B254" s="39"/>
      <c r="C254" s="40"/>
      <c r="D254" s="222" t="s">
        <v>145</v>
      </c>
      <c r="E254" s="40"/>
      <c r="F254" s="223" t="s">
        <v>994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145</v>
      </c>
      <c r="AU254" s="17" t="s">
        <v>82</v>
      </c>
    </row>
    <row r="255" spans="1:51" s="13" customFormat="1" ht="12">
      <c r="A255" s="13"/>
      <c r="B255" s="224"/>
      <c r="C255" s="225"/>
      <c r="D255" s="217" t="s">
        <v>147</v>
      </c>
      <c r="E255" s="226" t="s">
        <v>19</v>
      </c>
      <c r="F255" s="227" t="s">
        <v>995</v>
      </c>
      <c r="G255" s="225"/>
      <c r="H255" s="228">
        <v>3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147</v>
      </c>
      <c r="AU255" s="234" t="s">
        <v>82</v>
      </c>
      <c r="AV255" s="13" t="s">
        <v>82</v>
      </c>
      <c r="AW255" s="13" t="s">
        <v>33</v>
      </c>
      <c r="AX255" s="13" t="s">
        <v>71</v>
      </c>
      <c r="AY255" s="234" t="s">
        <v>134</v>
      </c>
    </row>
    <row r="256" spans="1:51" s="13" customFormat="1" ht="12">
      <c r="A256" s="13"/>
      <c r="B256" s="224"/>
      <c r="C256" s="225"/>
      <c r="D256" s="217" t="s">
        <v>147</v>
      </c>
      <c r="E256" s="226" t="s">
        <v>19</v>
      </c>
      <c r="F256" s="227" t="s">
        <v>996</v>
      </c>
      <c r="G256" s="225"/>
      <c r="H256" s="228">
        <v>2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147</v>
      </c>
      <c r="AU256" s="234" t="s">
        <v>82</v>
      </c>
      <c r="AV256" s="13" t="s">
        <v>82</v>
      </c>
      <c r="AW256" s="13" t="s">
        <v>33</v>
      </c>
      <c r="AX256" s="13" t="s">
        <v>71</v>
      </c>
      <c r="AY256" s="234" t="s">
        <v>134</v>
      </c>
    </row>
    <row r="257" spans="1:51" s="13" customFormat="1" ht="12">
      <c r="A257" s="13"/>
      <c r="B257" s="224"/>
      <c r="C257" s="225"/>
      <c r="D257" s="217" t="s">
        <v>147</v>
      </c>
      <c r="E257" s="226" t="s">
        <v>19</v>
      </c>
      <c r="F257" s="227" t="s">
        <v>997</v>
      </c>
      <c r="G257" s="225"/>
      <c r="H257" s="228">
        <v>2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147</v>
      </c>
      <c r="AU257" s="234" t="s">
        <v>82</v>
      </c>
      <c r="AV257" s="13" t="s">
        <v>82</v>
      </c>
      <c r="AW257" s="13" t="s">
        <v>33</v>
      </c>
      <c r="AX257" s="13" t="s">
        <v>71</v>
      </c>
      <c r="AY257" s="234" t="s">
        <v>134</v>
      </c>
    </row>
    <row r="258" spans="1:65" s="2" customFormat="1" ht="16.5" customHeight="1">
      <c r="A258" s="38"/>
      <c r="B258" s="39"/>
      <c r="C258" s="236" t="s">
        <v>368</v>
      </c>
      <c r="D258" s="236" t="s">
        <v>221</v>
      </c>
      <c r="E258" s="237" t="s">
        <v>998</v>
      </c>
      <c r="F258" s="238" t="s">
        <v>999</v>
      </c>
      <c r="G258" s="239" t="s">
        <v>335</v>
      </c>
      <c r="H258" s="240">
        <v>2</v>
      </c>
      <c r="I258" s="241"/>
      <c r="J258" s="242">
        <f>ROUND(I258*H258,2)</f>
        <v>0</v>
      </c>
      <c r="K258" s="238" t="s">
        <v>140</v>
      </c>
      <c r="L258" s="243"/>
      <c r="M258" s="244" t="s">
        <v>19</v>
      </c>
      <c r="N258" s="245" t="s">
        <v>42</v>
      </c>
      <c r="O258" s="84"/>
      <c r="P258" s="213">
        <f>O258*H258</f>
        <v>0</v>
      </c>
      <c r="Q258" s="213">
        <v>0.79</v>
      </c>
      <c r="R258" s="213">
        <f>Q258*H258</f>
        <v>1.58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194</v>
      </c>
      <c r="AT258" s="215" t="s">
        <v>221</v>
      </c>
      <c r="AU258" s="215" t="s">
        <v>82</v>
      </c>
      <c r="AY258" s="17" t="s">
        <v>134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79</v>
      </c>
      <c r="BK258" s="216">
        <f>ROUND(I258*H258,2)</f>
        <v>0</v>
      </c>
      <c r="BL258" s="17" t="s">
        <v>141</v>
      </c>
      <c r="BM258" s="215" t="s">
        <v>1000</v>
      </c>
    </row>
    <row r="259" spans="1:47" s="2" customFormat="1" ht="12">
      <c r="A259" s="38"/>
      <c r="B259" s="39"/>
      <c r="C259" s="40"/>
      <c r="D259" s="217" t="s">
        <v>143</v>
      </c>
      <c r="E259" s="40"/>
      <c r="F259" s="218" t="s">
        <v>999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143</v>
      </c>
      <c r="AU259" s="17" t="s">
        <v>82</v>
      </c>
    </row>
    <row r="260" spans="1:51" s="13" customFormat="1" ht="12">
      <c r="A260" s="13"/>
      <c r="B260" s="224"/>
      <c r="C260" s="225"/>
      <c r="D260" s="217" t="s">
        <v>147</v>
      </c>
      <c r="E260" s="226" t="s">
        <v>19</v>
      </c>
      <c r="F260" s="227" t="s">
        <v>997</v>
      </c>
      <c r="G260" s="225"/>
      <c r="H260" s="228">
        <v>2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147</v>
      </c>
      <c r="AU260" s="234" t="s">
        <v>82</v>
      </c>
      <c r="AV260" s="13" t="s">
        <v>82</v>
      </c>
      <c r="AW260" s="13" t="s">
        <v>33</v>
      </c>
      <c r="AX260" s="13" t="s">
        <v>79</v>
      </c>
      <c r="AY260" s="234" t="s">
        <v>134</v>
      </c>
    </row>
    <row r="261" spans="1:65" s="2" customFormat="1" ht="16.5" customHeight="1">
      <c r="A261" s="38"/>
      <c r="B261" s="39"/>
      <c r="C261" s="236" t="s">
        <v>377</v>
      </c>
      <c r="D261" s="236" t="s">
        <v>221</v>
      </c>
      <c r="E261" s="237" t="s">
        <v>1001</v>
      </c>
      <c r="F261" s="238" t="s">
        <v>1002</v>
      </c>
      <c r="G261" s="239" t="s">
        <v>335</v>
      </c>
      <c r="H261" s="240">
        <v>1</v>
      </c>
      <c r="I261" s="241"/>
      <c r="J261" s="242">
        <f>ROUND(I261*H261,2)</f>
        <v>0</v>
      </c>
      <c r="K261" s="238" t="s">
        <v>19</v>
      </c>
      <c r="L261" s="243"/>
      <c r="M261" s="244" t="s">
        <v>19</v>
      </c>
      <c r="N261" s="245" t="s">
        <v>42</v>
      </c>
      <c r="O261" s="84"/>
      <c r="P261" s="213">
        <f>O261*H261</f>
        <v>0</v>
      </c>
      <c r="Q261" s="213">
        <v>0.69</v>
      </c>
      <c r="R261" s="213">
        <f>Q261*H261</f>
        <v>0.69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194</v>
      </c>
      <c r="AT261" s="215" t="s">
        <v>221</v>
      </c>
      <c r="AU261" s="215" t="s">
        <v>82</v>
      </c>
      <c r="AY261" s="17" t="s">
        <v>134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79</v>
      </c>
      <c r="BK261" s="216">
        <f>ROUND(I261*H261,2)</f>
        <v>0</v>
      </c>
      <c r="BL261" s="17" t="s">
        <v>141</v>
      </c>
      <c r="BM261" s="215" t="s">
        <v>1003</v>
      </c>
    </row>
    <row r="262" spans="1:47" s="2" customFormat="1" ht="12">
      <c r="A262" s="38"/>
      <c r="B262" s="39"/>
      <c r="C262" s="40"/>
      <c r="D262" s="217" t="s">
        <v>143</v>
      </c>
      <c r="E262" s="40"/>
      <c r="F262" s="218" t="s">
        <v>1002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143</v>
      </c>
      <c r="AU262" s="17" t="s">
        <v>82</v>
      </c>
    </row>
    <row r="263" spans="1:51" s="13" customFormat="1" ht="12">
      <c r="A263" s="13"/>
      <c r="B263" s="224"/>
      <c r="C263" s="225"/>
      <c r="D263" s="217" t="s">
        <v>147</v>
      </c>
      <c r="E263" s="226" t="s">
        <v>19</v>
      </c>
      <c r="F263" s="227" t="s">
        <v>1004</v>
      </c>
      <c r="G263" s="225"/>
      <c r="H263" s="228">
        <v>1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147</v>
      </c>
      <c r="AU263" s="234" t="s">
        <v>82</v>
      </c>
      <c r="AV263" s="13" t="s">
        <v>82</v>
      </c>
      <c r="AW263" s="13" t="s">
        <v>33</v>
      </c>
      <c r="AX263" s="13" t="s">
        <v>79</v>
      </c>
      <c r="AY263" s="234" t="s">
        <v>134</v>
      </c>
    </row>
    <row r="264" spans="1:65" s="2" customFormat="1" ht="16.5" customHeight="1">
      <c r="A264" s="38"/>
      <c r="B264" s="39"/>
      <c r="C264" s="236" t="s">
        <v>385</v>
      </c>
      <c r="D264" s="236" t="s">
        <v>221</v>
      </c>
      <c r="E264" s="237" t="s">
        <v>1005</v>
      </c>
      <c r="F264" s="238" t="s">
        <v>1006</v>
      </c>
      <c r="G264" s="239" t="s">
        <v>335</v>
      </c>
      <c r="H264" s="240">
        <v>4</v>
      </c>
      <c r="I264" s="241"/>
      <c r="J264" s="242">
        <f>ROUND(I264*H264,2)</f>
        <v>0</v>
      </c>
      <c r="K264" s="238" t="s">
        <v>19</v>
      </c>
      <c r="L264" s="243"/>
      <c r="M264" s="244" t="s">
        <v>19</v>
      </c>
      <c r="N264" s="245" t="s">
        <v>42</v>
      </c>
      <c r="O264" s="84"/>
      <c r="P264" s="213">
        <f>O264*H264</f>
        <v>0</v>
      </c>
      <c r="Q264" s="213">
        <v>1.38</v>
      </c>
      <c r="R264" s="213">
        <f>Q264*H264</f>
        <v>5.52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194</v>
      </c>
      <c r="AT264" s="215" t="s">
        <v>221</v>
      </c>
      <c r="AU264" s="215" t="s">
        <v>82</v>
      </c>
      <c r="AY264" s="17" t="s">
        <v>134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79</v>
      </c>
      <c r="BK264" s="216">
        <f>ROUND(I264*H264,2)</f>
        <v>0</v>
      </c>
      <c r="BL264" s="17" t="s">
        <v>141</v>
      </c>
      <c r="BM264" s="215" t="s">
        <v>1007</v>
      </c>
    </row>
    <row r="265" spans="1:47" s="2" customFormat="1" ht="12">
      <c r="A265" s="38"/>
      <c r="B265" s="39"/>
      <c r="C265" s="40"/>
      <c r="D265" s="217" t="s">
        <v>143</v>
      </c>
      <c r="E265" s="40"/>
      <c r="F265" s="218" t="s">
        <v>1006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143</v>
      </c>
      <c r="AU265" s="17" t="s">
        <v>82</v>
      </c>
    </row>
    <row r="266" spans="1:51" s="13" customFormat="1" ht="12">
      <c r="A266" s="13"/>
      <c r="B266" s="224"/>
      <c r="C266" s="225"/>
      <c r="D266" s="217" t="s">
        <v>147</v>
      </c>
      <c r="E266" s="226" t="s">
        <v>19</v>
      </c>
      <c r="F266" s="227" t="s">
        <v>1008</v>
      </c>
      <c r="G266" s="225"/>
      <c r="H266" s="228">
        <v>4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147</v>
      </c>
      <c r="AU266" s="234" t="s">
        <v>82</v>
      </c>
      <c r="AV266" s="13" t="s">
        <v>82</v>
      </c>
      <c r="AW266" s="13" t="s">
        <v>33</v>
      </c>
      <c r="AX266" s="13" t="s">
        <v>79</v>
      </c>
      <c r="AY266" s="234" t="s">
        <v>134</v>
      </c>
    </row>
    <row r="267" spans="1:65" s="2" customFormat="1" ht="16.5" customHeight="1">
      <c r="A267" s="38"/>
      <c r="B267" s="39"/>
      <c r="C267" s="204" t="s">
        <v>392</v>
      </c>
      <c r="D267" s="204" t="s">
        <v>136</v>
      </c>
      <c r="E267" s="205" t="s">
        <v>1009</v>
      </c>
      <c r="F267" s="206" t="s">
        <v>1010</v>
      </c>
      <c r="G267" s="207" t="s">
        <v>335</v>
      </c>
      <c r="H267" s="208">
        <v>3</v>
      </c>
      <c r="I267" s="209"/>
      <c r="J267" s="210">
        <f>ROUND(I267*H267,2)</f>
        <v>0</v>
      </c>
      <c r="K267" s="206" t="s">
        <v>140</v>
      </c>
      <c r="L267" s="44"/>
      <c r="M267" s="211" t="s">
        <v>19</v>
      </c>
      <c r="N267" s="212" t="s">
        <v>42</v>
      </c>
      <c r="O267" s="84"/>
      <c r="P267" s="213">
        <f>O267*H267</f>
        <v>0</v>
      </c>
      <c r="Q267" s="213">
        <v>0.03927</v>
      </c>
      <c r="R267" s="213">
        <f>Q267*H267</f>
        <v>0.11781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141</v>
      </c>
      <c r="AT267" s="215" t="s">
        <v>136</v>
      </c>
      <c r="AU267" s="215" t="s">
        <v>82</v>
      </c>
      <c r="AY267" s="17" t="s">
        <v>134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79</v>
      </c>
      <c r="BK267" s="216">
        <f>ROUND(I267*H267,2)</f>
        <v>0</v>
      </c>
      <c r="BL267" s="17" t="s">
        <v>141</v>
      </c>
      <c r="BM267" s="215" t="s">
        <v>1011</v>
      </c>
    </row>
    <row r="268" spans="1:47" s="2" customFormat="1" ht="12">
      <c r="A268" s="38"/>
      <c r="B268" s="39"/>
      <c r="C268" s="40"/>
      <c r="D268" s="217" t="s">
        <v>143</v>
      </c>
      <c r="E268" s="40"/>
      <c r="F268" s="218" t="s">
        <v>1010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143</v>
      </c>
      <c r="AU268" s="17" t="s">
        <v>82</v>
      </c>
    </row>
    <row r="269" spans="1:47" s="2" customFormat="1" ht="12">
      <c r="A269" s="38"/>
      <c r="B269" s="39"/>
      <c r="C269" s="40"/>
      <c r="D269" s="222" t="s">
        <v>145</v>
      </c>
      <c r="E269" s="40"/>
      <c r="F269" s="223" t="s">
        <v>1012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145</v>
      </c>
      <c r="AU269" s="17" t="s">
        <v>82</v>
      </c>
    </row>
    <row r="270" spans="1:51" s="13" customFormat="1" ht="12">
      <c r="A270" s="13"/>
      <c r="B270" s="224"/>
      <c r="C270" s="225"/>
      <c r="D270" s="217" t="s">
        <v>147</v>
      </c>
      <c r="E270" s="226" t="s">
        <v>19</v>
      </c>
      <c r="F270" s="227" t="s">
        <v>975</v>
      </c>
      <c r="G270" s="225"/>
      <c r="H270" s="228">
        <v>3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147</v>
      </c>
      <c r="AU270" s="234" t="s">
        <v>82</v>
      </c>
      <c r="AV270" s="13" t="s">
        <v>82</v>
      </c>
      <c r="AW270" s="13" t="s">
        <v>33</v>
      </c>
      <c r="AX270" s="13" t="s">
        <v>79</v>
      </c>
      <c r="AY270" s="234" t="s">
        <v>134</v>
      </c>
    </row>
    <row r="271" spans="1:65" s="2" customFormat="1" ht="16.5" customHeight="1">
      <c r="A271" s="38"/>
      <c r="B271" s="39"/>
      <c r="C271" s="236" t="s">
        <v>399</v>
      </c>
      <c r="D271" s="236" t="s">
        <v>221</v>
      </c>
      <c r="E271" s="237" t="s">
        <v>1013</v>
      </c>
      <c r="F271" s="238" t="s">
        <v>1014</v>
      </c>
      <c r="G271" s="239" t="s">
        <v>335</v>
      </c>
      <c r="H271" s="240">
        <v>1</v>
      </c>
      <c r="I271" s="241"/>
      <c r="J271" s="242">
        <f>ROUND(I271*H271,2)</f>
        <v>0</v>
      </c>
      <c r="K271" s="238" t="s">
        <v>140</v>
      </c>
      <c r="L271" s="243"/>
      <c r="M271" s="244" t="s">
        <v>19</v>
      </c>
      <c r="N271" s="245" t="s">
        <v>42</v>
      </c>
      <c r="O271" s="84"/>
      <c r="P271" s="213">
        <f>O271*H271</f>
        <v>0</v>
      </c>
      <c r="Q271" s="213">
        <v>0.218</v>
      </c>
      <c r="R271" s="213">
        <f>Q271*H271</f>
        <v>0.218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194</v>
      </c>
      <c r="AT271" s="215" t="s">
        <v>221</v>
      </c>
      <c r="AU271" s="215" t="s">
        <v>82</v>
      </c>
      <c r="AY271" s="17" t="s">
        <v>134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79</v>
      </c>
      <c r="BK271" s="216">
        <f>ROUND(I271*H271,2)</f>
        <v>0</v>
      </c>
      <c r="BL271" s="17" t="s">
        <v>141</v>
      </c>
      <c r="BM271" s="215" t="s">
        <v>1015</v>
      </c>
    </row>
    <row r="272" spans="1:47" s="2" customFormat="1" ht="12">
      <c r="A272" s="38"/>
      <c r="B272" s="39"/>
      <c r="C272" s="40"/>
      <c r="D272" s="217" t="s">
        <v>143</v>
      </c>
      <c r="E272" s="40"/>
      <c r="F272" s="218" t="s">
        <v>1014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143</v>
      </c>
      <c r="AU272" s="17" t="s">
        <v>82</v>
      </c>
    </row>
    <row r="273" spans="1:51" s="13" customFormat="1" ht="12">
      <c r="A273" s="13"/>
      <c r="B273" s="224"/>
      <c r="C273" s="225"/>
      <c r="D273" s="217" t="s">
        <v>147</v>
      </c>
      <c r="E273" s="226" t="s">
        <v>19</v>
      </c>
      <c r="F273" s="227" t="s">
        <v>1016</v>
      </c>
      <c r="G273" s="225"/>
      <c r="H273" s="228">
        <v>1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147</v>
      </c>
      <c r="AU273" s="234" t="s">
        <v>82</v>
      </c>
      <c r="AV273" s="13" t="s">
        <v>82</v>
      </c>
      <c r="AW273" s="13" t="s">
        <v>33</v>
      </c>
      <c r="AX273" s="13" t="s">
        <v>79</v>
      </c>
      <c r="AY273" s="234" t="s">
        <v>134</v>
      </c>
    </row>
    <row r="274" spans="1:65" s="2" customFormat="1" ht="16.5" customHeight="1">
      <c r="A274" s="38"/>
      <c r="B274" s="39"/>
      <c r="C274" s="236" t="s">
        <v>408</v>
      </c>
      <c r="D274" s="236" t="s">
        <v>221</v>
      </c>
      <c r="E274" s="237" t="s">
        <v>1017</v>
      </c>
      <c r="F274" s="238" t="s">
        <v>1018</v>
      </c>
      <c r="G274" s="239" t="s">
        <v>335</v>
      </c>
      <c r="H274" s="240">
        <v>2</v>
      </c>
      <c r="I274" s="241"/>
      <c r="J274" s="242">
        <f>ROUND(I274*H274,2)</f>
        <v>0</v>
      </c>
      <c r="K274" s="238" t="s">
        <v>19</v>
      </c>
      <c r="L274" s="243"/>
      <c r="M274" s="244" t="s">
        <v>19</v>
      </c>
      <c r="N274" s="245" t="s">
        <v>42</v>
      </c>
      <c r="O274" s="84"/>
      <c r="P274" s="213">
        <f>O274*H274</f>
        <v>0</v>
      </c>
      <c r="Q274" s="213">
        <v>1.1</v>
      </c>
      <c r="R274" s="213">
        <f>Q274*H274</f>
        <v>2.2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194</v>
      </c>
      <c r="AT274" s="215" t="s">
        <v>221</v>
      </c>
      <c r="AU274" s="215" t="s">
        <v>82</v>
      </c>
      <c r="AY274" s="17" t="s">
        <v>134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79</v>
      </c>
      <c r="BK274" s="216">
        <f>ROUND(I274*H274,2)</f>
        <v>0</v>
      </c>
      <c r="BL274" s="17" t="s">
        <v>141</v>
      </c>
      <c r="BM274" s="215" t="s">
        <v>1019</v>
      </c>
    </row>
    <row r="275" spans="1:47" s="2" customFormat="1" ht="12">
      <c r="A275" s="38"/>
      <c r="B275" s="39"/>
      <c r="C275" s="40"/>
      <c r="D275" s="217" t="s">
        <v>143</v>
      </c>
      <c r="E275" s="40"/>
      <c r="F275" s="218" t="s">
        <v>1018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143</v>
      </c>
      <c r="AU275" s="17" t="s">
        <v>82</v>
      </c>
    </row>
    <row r="276" spans="1:51" s="13" customFormat="1" ht="12">
      <c r="A276" s="13"/>
      <c r="B276" s="224"/>
      <c r="C276" s="225"/>
      <c r="D276" s="217" t="s">
        <v>147</v>
      </c>
      <c r="E276" s="226" t="s">
        <v>19</v>
      </c>
      <c r="F276" s="227" t="s">
        <v>1020</v>
      </c>
      <c r="G276" s="225"/>
      <c r="H276" s="228">
        <v>2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147</v>
      </c>
      <c r="AU276" s="234" t="s">
        <v>82</v>
      </c>
      <c r="AV276" s="13" t="s">
        <v>82</v>
      </c>
      <c r="AW276" s="13" t="s">
        <v>33</v>
      </c>
      <c r="AX276" s="13" t="s">
        <v>79</v>
      </c>
      <c r="AY276" s="234" t="s">
        <v>134</v>
      </c>
    </row>
    <row r="277" spans="1:65" s="2" customFormat="1" ht="16.5" customHeight="1">
      <c r="A277" s="38"/>
      <c r="B277" s="39"/>
      <c r="C277" s="204" t="s">
        <v>659</v>
      </c>
      <c r="D277" s="204" t="s">
        <v>136</v>
      </c>
      <c r="E277" s="205" t="s">
        <v>1021</v>
      </c>
      <c r="F277" s="206" t="s">
        <v>1022</v>
      </c>
      <c r="G277" s="207" t="s">
        <v>335</v>
      </c>
      <c r="H277" s="208">
        <v>2</v>
      </c>
      <c r="I277" s="209"/>
      <c r="J277" s="210">
        <f>ROUND(I277*H277,2)</f>
        <v>0</v>
      </c>
      <c r="K277" s="206" t="s">
        <v>140</v>
      </c>
      <c r="L277" s="44"/>
      <c r="M277" s="211" t="s">
        <v>19</v>
      </c>
      <c r="N277" s="212" t="s">
        <v>42</v>
      </c>
      <c r="O277" s="84"/>
      <c r="P277" s="213">
        <f>O277*H277</f>
        <v>0</v>
      </c>
      <c r="Q277" s="213">
        <v>0.21734</v>
      </c>
      <c r="R277" s="213">
        <f>Q277*H277</f>
        <v>0.43468</v>
      </c>
      <c r="S277" s="213">
        <v>0</v>
      </c>
      <c r="T277" s="21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5" t="s">
        <v>141</v>
      </c>
      <c r="AT277" s="215" t="s">
        <v>136</v>
      </c>
      <c r="AU277" s="215" t="s">
        <v>82</v>
      </c>
      <c r="AY277" s="17" t="s">
        <v>134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7" t="s">
        <v>79</v>
      </c>
      <c r="BK277" s="216">
        <f>ROUND(I277*H277,2)</f>
        <v>0</v>
      </c>
      <c r="BL277" s="17" t="s">
        <v>141</v>
      </c>
      <c r="BM277" s="215" t="s">
        <v>1023</v>
      </c>
    </row>
    <row r="278" spans="1:47" s="2" customFormat="1" ht="12">
      <c r="A278" s="38"/>
      <c r="B278" s="39"/>
      <c r="C278" s="40"/>
      <c r="D278" s="217" t="s">
        <v>143</v>
      </c>
      <c r="E278" s="40"/>
      <c r="F278" s="218" t="s">
        <v>1024</v>
      </c>
      <c r="G278" s="40"/>
      <c r="H278" s="40"/>
      <c r="I278" s="219"/>
      <c r="J278" s="40"/>
      <c r="K278" s="40"/>
      <c r="L278" s="44"/>
      <c r="M278" s="220"/>
      <c r="N278" s="221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143</v>
      </c>
      <c r="AU278" s="17" t="s">
        <v>82</v>
      </c>
    </row>
    <row r="279" spans="1:47" s="2" customFormat="1" ht="12">
      <c r="A279" s="38"/>
      <c r="B279" s="39"/>
      <c r="C279" s="40"/>
      <c r="D279" s="222" t="s">
        <v>145</v>
      </c>
      <c r="E279" s="40"/>
      <c r="F279" s="223" t="s">
        <v>1025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145</v>
      </c>
      <c r="AU279" s="17" t="s">
        <v>82</v>
      </c>
    </row>
    <row r="280" spans="1:51" s="13" customFormat="1" ht="12">
      <c r="A280" s="13"/>
      <c r="B280" s="224"/>
      <c r="C280" s="225"/>
      <c r="D280" s="217" t="s">
        <v>147</v>
      </c>
      <c r="E280" s="226" t="s">
        <v>19</v>
      </c>
      <c r="F280" s="227" t="s">
        <v>1020</v>
      </c>
      <c r="G280" s="225"/>
      <c r="H280" s="228">
        <v>2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147</v>
      </c>
      <c r="AU280" s="234" t="s">
        <v>82</v>
      </c>
      <c r="AV280" s="13" t="s">
        <v>82</v>
      </c>
      <c r="AW280" s="13" t="s">
        <v>33</v>
      </c>
      <c r="AX280" s="13" t="s">
        <v>79</v>
      </c>
      <c r="AY280" s="234" t="s">
        <v>134</v>
      </c>
    </row>
    <row r="281" spans="1:65" s="2" customFormat="1" ht="16.5" customHeight="1">
      <c r="A281" s="38"/>
      <c r="B281" s="39"/>
      <c r="C281" s="236" t="s">
        <v>664</v>
      </c>
      <c r="D281" s="236" t="s">
        <v>221</v>
      </c>
      <c r="E281" s="237" t="s">
        <v>1026</v>
      </c>
      <c r="F281" s="238" t="s">
        <v>1027</v>
      </c>
      <c r="G281" s="239" t="s">
        <v>335</v>
      </c>
      <c r="H281" s="240">
        <v>2</v>
      </c>
      <c r="I281" s="241"/>
      <c r="J281" s="242">
        <f>ROUND(I281*H281,2)</f>
        <v>0</v>
      </c>
      <c r="K281" s="238" t="s">
        <v>140</v>
      </c>
      <c r="L281" s="243"/>
      <c r="M281" s="244" t="s">
        <v>19</v>
      </c>
      <c r="N281" s="245" t="s">
        <v>42</v>
      </c>
      <c r="O281" s="84"/>
      <c r="P281" s="213">
        <f>O281*H281</f>
        <v>0</v>
      </c>
      <c r="Q281" s="213">
        <v>0.099</v>
      </c>
      <c r="R281" s="213">
        <f>Q281*H281</f>
        <v>0.198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194</v>
      </c>
      <c r="AT281" s="215" t="s">
        <v>221</v>
      </c>
      <c r="AU281" s="215" t="s">
        <v>82</v>
      </c>
      <c r="AY281" s="17" t="s">
        <v>134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79</v>
      </c>
      <c r="BK281" s="216">
        <f>ROUND(I281*H281,2)</f>
        <v>0</v>
      </c>
      <c r="BL281" s="17" t="s">
        <v>141</v>
      </c>
      <c r="BM281" s="215" t="s">
        <v>1028</v>
      </c>
    </row>
    <row r="282" spans="1:47" s="2" customFormat="1" ht="12">
      <c r="A282" s="38"/>
      <c r="B282" s="39"/>
      <c r="C282" s="40"/>
      <c r="D282" s="217" t="s">
        <v>143</v>
      </c>
      <c r="E282" s="40"/>
      <c r="F282" s="218" t="s">
        <v>1027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143</v>
      </c>
      <c r="AU282" s="17" t="s">
        <v>82</v>
      </c>
    </row>
    <row r="283" spans="1:63" s="12" customFormat="1" ht="22.8" customHeight="1">
      <c r="A283" s="12"/>
      <c r="B283" s="188"/>
      <c r="C283" s="189"/>
      <c r="D283" s="190" t="s">
        <v>70</v>
      </c>
      <c r="E283" s="202" t="s">
        <v>204</v>
      </c>
      <c r="F283" s="202" t="s">
        <v>352</v>
      </c>
      <c r="G283" s="189"/>
      <c r="H283" s="189"/>
      <c r="I283" s="192"/>
      <c r="J283" s="203">
        <f>BK283</f>
        <v>0</v>
      </c>
      <c r="K283" s="189"/>
      <c r="L283" s="194"/>
      <c r="M283" s="195"/>
      <c r="N283" s="196"/>
      <c r="O283" s="196"/>
      <c r="P283" s="197">
        <f>SUM(P284:P301)</f>
        <v>0</v>
      </c>
      <c r="Q283" s="196"/>
      <c r="R283" s="197">
        <f>SUM(R284:R301)</f>
        <v>0</v>
      </c>
      <c r="S283" s="196"/>
      <c r="T283" s="198">
        <f>SUM(T284:T301)</f>
        <v>6.0481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99" t="s">
        <v>79</v>
      </c>
      <c r="AT283" s="200" t="s">
        <v>70</v>
      </c>
      <c r="AU283" s="200" t="s">
        <v>79</v>
      </c>
      <c r="AY283" s="199" t="s">
        <v>134</v>
      </c>
      <c r="BK283" s="201">
        <f>SUM(BK284:BK301)</f>
        <v>0</v>
      </c>
    </row>
    <row r="284" spans="1:65" s="2" customFormat="1" ht="16.5" customHeight="1">
      <c r="A284" s="38"/>
      <c r="B284" s="39"/>
      <c r="C284" s="204" t="s">
        <v>669</v>
      </c>
      <c r="D284" s="204" t="s">
        <v>136</v>
      </c>
      <c r="E284" s="205" t="s">
        <v>1029</v>
      </c>
      <c r="F284" s="206" t="s">
        <v>1030</v>
      </c>
      <c r="G284" s="207" t="s">
        <v>335</v>
      </c>
      <c r="H284" s="208">
        <v>1</v>
      </c>
      <c r="I284" s="209"/>
      <c r="J284" s="210">
        <f>ROUND(I284*H284,2)</f>
        <v>0</v>
      </c>
      <c r="K284" s="206" t="s">
        <v>140</v>
      </c>
      <c r="L284" s="44"/>
      <c r="M284" s="211" t="s">
        <v>19</v>
      </c>
      <c r="N284" s="212" t="s">
        <v>42</v>
      </c>
      <c r="O284" s="84"/>
      <c r="P284" s="213">
        <f>O284*H284</f>
        <v>0</v>
      </c>
      <c r="Q284" s="213">
        <v>0</v>
      </c>
      <c r="R284" s="213">
        <f>Q284*H284</f>
        <v>0</v>
      </c>
      <c r="S284" s="213">
        <v>0.48</v>
      </c>
      <c r="T284" s="214">
        <f>S284*H284</f>
        <v>0.48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141</v>
      </c>
      <c r="AT284" s="215" t="s">
        <v>136</v>
      </c>
      <c r="AU284" s="215" t="s">
        <v>82</v>
      </c>
      <c r="AY284" s="17" t="s">
        <v>134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79</v>
      </c>
      <c r="BK284" s="216">
        <f>ROUND(I284*H284,2)</f>
        <v>0</v>
      </c>
      <c r="BL284" s="17" t="s">
        <v>141</v>
      </c>
      <c r="BM284" s="215" t="s">
        <v>1031</v>
      </c>
    </row>
    <row r="285" spans="1:47" s="2" customFormat="1" ht="12">
      <c r="A285" s="38"/>
      <c r="B285" s="39"/>
      <c r="C285" s="40"/>
      <c r="D285" s="217" t="s">
        <v>143</v>
      </c>
      <c r="E285" s="40"/>
      <c r="F285" s="218" t="s">
        <v>1032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143</v>
      </c>
      <c r="AU285" s="17" t="s">
        <v>82</v>
      </c>
    </row>
    <row r="286" spans="1:47" s="2" customFormat="1" ht="12">
      <c r="A286" s="38"/>
      <c r="B286" s="39"/>
      <c r="C286" s="40"/>
      <c r="D286" s="222" t="s">
        <v>145</v>
      </c>
      <c r="E286" s="40"/>
      <c r="F286" s="223" t="s">
        <v>1033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145</v>
      </c>
      <c r="AU286" s="17" t="s">
        <v>82</v>
      </c>
    </row>
    <row r="287" spans="1:65" s="2" customFormat="1" ht="16.5" customHeight="1">
      <c r="A287" s="38"/>
      <c r="B287" s="39"/>
      <c r="C287" s="204" t="s">
        <v>1034</v>
      </c>
      <c r="D287" s="204" t="s">
        <v>136</v>
      </c>
      <c r="E287" s="205" t="s">
        <v>1035</v>
      </c>
      <c r="F287" s="206" t="s">
        <v>1036</v>
      </c>
      <c r="G287" s="207" t="s">
        <v>335</v>
      </c>
      <c r="H287" s="208">
        <v>2</v>
      </c>
      <c r="I287" s="209"/>
      <c r="J287" s="210">
        <f>ROUND(I287*H287,2)</f>
        <v>0</v>
      </c>
      <c r="K287" s="206" t="s">
        <v>140</v>
      </c>
      <c r="L287" s="44"/>
      <c r="M287" s="211" t="s">
        <v>19</v>
      </c>
      <c r="N287" s="212" t="s">
        <v>42</v>
      </c>
      <c r="O287" s="84"/>
      <c r="P287" s="213">
        <f>O287*H287</f>
        <v>0</v>
      </c>
      <c r="Q287" s="213">
        <v>0</v>
      </c>
      <c r="R287" s="213">
        <f>Q287*H287</f>
        <v>0</v>
      </c>
      <c r="S287" s="213">
        <v>1.472</v>
      </c>
      <c r="T287" s="214">
        <f>S287*H287</f>
        <v>2.944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141</v>
      </c>
      <c r="AT287" s="215" t="s">
        <v>136</v>
      </c>
      <c r="AU287" s="215" t="s">
        <v>82</v>
      </c>
      <c r="AY287" s="17" t="s">
        <v>134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79</v>
      </c>
      <c r="BK287" s="216">
        <f>ROUND(I287*H287,2)</f>
        <v>0</v>
      </c>
      <c r="BL287" s="17" t="s">
        <v>141</v>
      </c>
      <c r="BM287" s="215" t="s">
        <v>1037</v>
      </c>
    </row>
    <row r="288" spans="1:47" s="2" customFormat="1" ht="12">
      <c r="A288" s="38"/>
      <c r="B288" s="39"/>
      <c r="C288" s="40"/>
      <c r="D288" s="217" t="s">
        <v>143</v>
      </c>
      <c r="E288" s="40"/>
      <c r="F288" s="218" t="s">
        <v>1038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143</v>
      </c>
      <c r="AU288" s="17" t="s">
        <v>82</v>
      </c>
    </row>
    <row r="289" spans="1:47" s="2" customFormat="1" ht="12">
      <c r="A289" s="38"/>
      <c r="B289" s="39"/>
      <c r="C289" s="40"/>
      <c r="D289" s="222" t="s">
        <v>145</v>
      </c>
      <c r="E289" s="40"/>
      <c r="F289" s="223" t="s">
        <v>1039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145</v>
      </c>
      <c r="AU289" s="17" t="s">
        <v>82</v>
      </c>
    </row>
    <row r="290" spans="1:65" s="2" customFormat="1" ht="16.5" customHeight="1">
      <c r="A290" s="38"/>
      <c r="B290" s="39"/>
      <c r="C290" s="204" t="s">
        <v>1040</v>
      </c>
      <c r="D290" s="204" t="s">
        <v>136</v>
      </c>
      <c r="E290" s="205" t="s">
        <v>1041</v>
      </c>
      <c r="F290" s="206" t="s">
        <v>1042</v>
      </c>
      <c r="G290" s="207" t="s">
        <v>335</v>
      </c>
      <c r="H290" s="208">
        <v>38</v>
      </c>
      <c r="I290" s="209"/>
      <c r="J290" s="210">
        <f>ROUND(I290*H290,2)</f>
        <v>0</v>
      </c>
      <c r="K290" s="206" t="s">
        <v>140</v>
      </c>
      <c r="L290" s="44"/>
      <c r="M290" s="211" t="s">
        <v>19</v>
      </c>
      <c r="N290" s="212" t="s">
        <v>42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0.054</v>
      </c>
      <c r="T290" s="214">
        <f>S290*H290</f>
        <v>2.052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141</v>
      </c>
      <c r="AT290" s="215" t="s">
        <v>136</v>
      </c>
      <c r="AU290" s="215" t="s">
        <v>82</v>
      </c>
      <c r="AY290" s="17" t="s">
        <v>134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79</v>
      </c>
      <c r="BK290" s="216">
        <f>ROUND(I290*H290,2)</f>
        <v>0</v>
      </c>
      <c r="BL290" s="17" t="s">
        <v>141</v>
      </c>
      <c r="BM290" s="215" t="s">
        <v>1043</v>
      </c>
    </row>
    <row r="291" spans="1:47" s="2" customFormat="1" ht="12">
      <c r="A291" s="38"/>
      <c r="B291" s="39"/>
      <c r="C291" s="40"/>
      <c r="D291" s="217" t="s">
        <v>143</v>
      </c>
      <c r="E291" s="40"/>
      <c r="F291" s="218" t="s">
        <v>1044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143</v>
      </c>
      <c r="AU291" s="17" t="s">
        <v>82</v>
      </c>
    </row>
    <row r="292" spans="1:47" s="2" customFormat="1" ht="12">
      <c r="A292" s="38"/>
      <c r="B292" s="39"/>
      <c r="C292" s="40"/>
      <c r="D292" s="222" t="s">
        <v>145</v>
      </c>
      <c r="E292" s="40"/>
      <c r="F292" s="223" t="s">
        <v>1045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145</v>
      </c>
      <c r="AU292" s="17" t="s">
        <v>82</v>
      </c>
    </row>
    <row r="293" spans="1:51" s="13" customFormat="1" ht="12">
      <c r="A293" s="13"/>
      <c r="B293" s="224"/>
      <c r="C293" s="225"/>
      <c r="D293" s="217" t="s">
        <v>147</v>
      </c>
      <c r="E293" s="226" t="s">
        <v>19</v>
      </c>
      <c r="F293" s="227" t="s">
        <v>1046</v>
      </c>
      <c r="G293" s="225"/>
      <c r="H293" s="228">
        <v>38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147</v>
      </c>
      <c r="AU293" s="234" t="s">
        <v>82</v>
      </c>
      <c r="AV293" s="13" t="s">
        <v>82</v>
      </c>
      <c r="AW293" s="13" t="s">
        <v>33</v>
      </c>
      <c r="AX293" s="13" t="s">
        <v>79</v>
      </c>
      <c r="AY293" s="234" t="s">
        <v>134</v>
      </c>
    </row>
    <row r="294" spans="1:65" s="2" customFormat="1" ht="16.5" customHeight="1">
      <c r="A294" s="38"/>
      <c r="B294" s="39"/>
      <c r="C294" s="204" t="s">
        <v>1047</v>
      </c>
      <c r="D294" s="204" t="s">
        <v>136</v>
      </c>
      <c r="E294" s="205" t="s">
        <v>1048</v>
      </c>
      <c r="F294" s="206" t="s">
        <v>1049</v>
      </c>
      <c r="G294" s="207" t="s">
        <v>139</v>
      </c>
      <c r="H294" s="208">
        <v>95</v>
      </c>
      <c r="I294" s="209"/>
      <c r="J294" s="210">
        <f>ROUND(I294*H294,2)</f>
        <v>0</v>
      </c>
      <c r="K294" s="206" t="s">
        <v>140</v>
      </c>
      <c r="L294" s="44"/>
      <c r="M294" s="211" t="s">
        <v>19</v>
      </c>
      <c r="N294" s="212" t="s">
        <v>42</v>
      </c>
      <c r="O294" s="84"/>
      <c r="P294" s="213">
        <f>O294*H294</f>
        <v>0</v>
      </c>
      <c r="Q294" s="213">
        <v>0</v>
      </c>
      <c r="R294" s="213">
        <f>Q294*H294</f>
        <v>0</v>
      </c>
      <c r="S294" s="213">
        <v>0.00198</v>
      </c>
      <c r="T294" s="214">
        <f>S294*H294</f>
        <v>0.1881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5" t="s">
        <v>141</v>
      </c>
      <c r="AT294" s="215" t="s">
        <v>136</v>
      </c>
      <c r="AU294" s="215" t="s">
        <v>82</v>
      </c>
      <c r="AY294" s="17" t="s">
        <v>134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79</v>
      </c>
      <c r="BK294" s="216">
        <f>ROUND(I294*H294,2)</f>
        <v>0</v>
      </c>
      <c r="BL294" s="17" t="s">
        <v>141</v>
      </c>
      <c r="BM294" s="215" t="s">
        <v>1050</v>
      </c>
    </row>
    <row r="295" spans="1:47" s="2" customFormat="1" ht="12">
      <c r="A295" s="38"/>
      <c r="B295" s="39"/>
      <c r="C295" s="40"/>
      <c r="D295" s="217" t="s">
        <v>143</v>
      </c>
      <c r="E295" s="40"/>
      <c r="F295" s="218" t="s">
        <v>1051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143</v>
      </c>
      <c r="AU295" s="17" t="s">
        <v>82</v>
      </c>
    </row>
    <row r="296" spans="1:47" s="2" customFormat="1" ht="12">
      <c r="A296" s="38"/>
      <c r="B296" s="39"/>
      <c r="C296" s="40"/>
      <c r="D296" s="222" t="s">
        <v>145</v>
      </c>
      <c r="E296" s="40"/>
      <c r="F296" s="223" t="s">
        <v>1052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145</v>
      </c>
      <c r="AU296" s="17" t="s">
        <v>82</v>
      </c>
    </row>
    <row r="297" spans="1:51" s="13" customFormat="1" ht="12">
      <c r="A297" s="13"/>
      <c r="B297" s="224"/>
      <c r="C297" s="225"/>
      <c r="D297" s="217" t="s">
        <v>147</v>
      </c>
      <c r="E297" s="226" t="s">
        <v>19</v>
      </c>
      <c r="F297" s="227" t="s">
        <v>1053</v>
      </c>
      <c r="G297" s="225"/>
      <c r="H297" s="228">
        <v>48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147</v>
      </c>
      <c r="AU297" s="234" t="s">
        <v>82</v>
      </c>
      <c r="AV297" s="13" t="s">
        <v>82</v>
      </c>
      <c r="AW297" s="13" t="s">
        <v>33</v>
      </c>
      <c r="AX297" s="13" t="s">
        <v>71</v>
      </c>
      <c r="AY297" s="234" t="s">
        <v>134</v>
      </c>
    </row>
    <row r="298" spans="1:51" s="13" customFormat="1" ht="12">
      <c r="A298" s="13"/>
      <c r="B298" s="224"/>
      <c r="C298" s="225"/>
      <c r="D298" s="217" t="s">
        <v>147</v>
      </c>
      <c r="E298" s="226" t="s">
        <v>19</v>
      </c>
      <c r="F298" s="227" t="s">
        <v>1054</v>
      </c>
      <c r="G298" s="225"/>
      <c r="H298" s="228">
        <v>47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147</v>
      </c>
      <c r="AU298" s="234" t="s">
        <v>82</v>
      </c>
      <c r="AV298" s="13" t="s">
        <v>82</v>
      </c>
      <c r="AW298" s="13" t="s">
        <v>33</v>
      </c>
      <c r="AX298" s="13" t="s">
        <v>71</v>
      </c>
      <c r="AY298" s="234" t="s">
        <v>134</v>
      </c>
    </row>
    <row r="299" spans="1:65" s="2" customFormat="1" ht="16.5" customHeight="1">
      <c r="A299" s="38"/>
      <c r="B299" s="39"/>
      <c r="C299" s="204" t="s">
        <v>1055</v>
      </c>
      <c r="D299" s="204" t="s">
        <v>136</v>
      </c>
      <c r="E299" s="205" t="s">
        <v>1056</v>
      </c>
      <c r="F299" s="206" t="s">
        <v>1057</v>
      </c>
      <c r="G299" s="207" t="s">
        <v>335</v>
      </c>
      <c r="H299" s="208">
        <v>2</v>
      </c>
      <c r="I299" s="209"/>
      <c r="J299" s="210">
        <f>ROUND(I299*H299,2)</f>
        <v>0</v>
      </c>
      <c r="K299" s="206" t="s">
        <v>140</v>
      </c>
      <c r="L299" s="44"/>
      <c r="M299" s="211" t="s">
        <v>19</v>
      </c>
      <c r="N299" s="212" t="s">
        <v>42</v>
      </c>
      <c r="O299" s="84"/>
      <c r="P299" s="213">
        <f>O299*H299</f>
        <v>0</v>
      </c>
      <c r="Q299" s="213">
        <v>0</v>
      </c>
      <c r="R299" s="213">
        <f>Q299*H299</f>
        <v>0</v>
      </c>
      <c r="S299" s="213">
        <v>0.192</v>
      </c>
      <c r="T299" s="214">
        <f>S299*H299</f>
        <v>0.384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141</v>
      </c>
      <c r="AT299" s="215" t="s">
        <v>136</v>
      </c>
      <c r="AU299" s="215" t="s">
        <v>82</v>
      </c>
      <c r="AY299" s="17" t="s">
        <v>134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79</v>
      </c>
      <c r="BK299" s="216">
        <f>ROUND(I299*H299,2)</f>
        <v>0</v>
      </c>
      <c r="BL299" s="17" t="s">
        <v>141</v>
      </c>
      <c r="BM299" s="215" t="s">
        <v>1058</v>
      </c>
    </row>
    <row r="300" spans="1:47" s="2" customFormat="1" ht="12">
      <c r="A300" s="38"/>
      <c r="B300" s="39"/>
      <c r="C300" s="40"/>
      <c r="D300" s="217" t="s">
        <v>143</v>
      </c>
      <c r="E300" s="40"/>
      <c r="F300" s="218" t="s">
        <v>1059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143</v>
      </c>
      <c r="AU300" s="17" t="s">
        <v>82</v>
      </c>
    </row>
    <row r="301" spans="1:47" s="2" customFormat="1" ht="12">
      <c r="A301" s="38"/>
      <c r="B301" s="39"/>
      <c r="C301" s="40"/>
      <c r="D301" s="222" t="s">
        <v>145</v>
      </c>
      <c r="E301" s="40"/>
      <c r="F301" s="223" t="s">
        <v>1060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145</v>
      </c>
      <c r="AU301" s="17" t="s">
        <v>82</v>
      </c>
    </row>
    <row r="302" spans="1:63" s="12" customFormat="1" ht="22.8" customHeight="1">
      <c r="A302" s="12"/>
      <c r="B302" s="188"/>
      <c r="C302" s="189"/>
      <c r="D302" s="190" t="s">
        <v>70</v>
      </c>
      <c r="E302" s="202" t="s">
        <v>375</v>
      </c>
      <c r="F302" s="202" t="s">
        <v>376</v>
      </c>
      <c r="G302" s="189"/>
      <c r="H302" s="189"/>
      <c r="I302" s="192"/>
      <c r="J302" s="203">
        <f>BK302</f>
        <v>0</v>
      </c>
      <c r="K302" s="189"/>
      <c r="L302" s="194"/>
      <c r="M302" s="195"/>
      <c r="N302" s="196"/>
      <c r="O302" s="196"/>
      <c r="P302" s="197">
        <f>SUM(P303:P318)</f>
        <v>0</v>
      </c>
      <c r="Q302" s="196"/>
      <c r="R302" s="197">
        <f>SUM(R303:R318)</f>
        <v>0</v>
      </c>
      <c r="S302" s="196"/>
      <c r="T302" s="198">
        <f>SUM(T303:T318)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99" t="s">
        <v>79</v>
      </c>
      <c r="AT302" s="200" t="s">
        <v>70</v>
      </c>
      <c r="AU302" s="200" t="s">
        <v>79</v>
      </c>
      <c r="AY302" s="199" t="s">
        <v>134</v>
      </c>
      <c r="BK302" s="201">
        <f>SUM(BK303:BK318)</f>
        <v>0</v>
      </c>
    </row>
    <row r="303" spans="1:65" s="2" customFormat="1" ht="16.5" customHeight="1">
      <c r="A303" s="38"/>
      <c r="B303" s="39"/>
      <c r="C303" s="204" t="s">
        <v>1061</v>
      </c>
      <c r="D303" s="204" t="s">
        <v>136</v>
      </c>
      <c r="E303" s="205" t="s">
        <v>378</v>
      </c>
      <c r="F303" s="206" t="s">
        <v>379</v>
      </c>
      <c r="G303" s="207" t="s">
        <v>380</v>
      </c>
      <c r="H303" s="208">
        <v>6.048</v>
      </c>
      <c r="I303" s="209"/>
      <c r="J303" s="210">
        <f>ROUND(I303*H303,2)</f>
        <v>0</v>
      </c>
      <c r="K303" s="206" t="s">
        <v>140</v>
      </c>
      <c r="L303" s="44"/>
      <c r="M303" s="211" t="s">
        <v>19</v>
      </c>
      <c r="N303" s="212" t="s">
        <v>42</v>
      </c>
      <c r="O303" s="84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5" t="s">
        <v>141</v>
      </c>
      <c r="AT303" s="215" t="s">
        <v>136</v>
      </c>
      <c r="AU303" s="215" t="s">
        <v>82</v>
      </c>
      <c r="AY303" s="17" t="s">
        <v>134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7" t="s">
        <v>79</v>
      </c>
      <c r="BK303" s="216">
        <f>ROUND(I303*H303,2)</f>
        <v>0</v>
      </c>
      <c r="BL303" s="17" t="s">
        <v>141</v>
      </c>
      <c r="BM303" s="215" t="s">
        <v>1062</v>
      </c>
    </row>
    <row r="304" spans="1:47" s="2" customFormat="1" ht="12">
      <c r="A304" s="38"/>
      <c r="B304" s="39"/>
      <c r="C304" s="40"/>
      <c r="D304" s="217" t="s">
        <v>143</v>
      </c>
      <c r="E304" s="40"/>
      <c r="F304" s="218" t="s">
        <v>382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143</v>
      </c>
      <c r="AU304" s="17" t="s">
        <v>82</v>
      </c>
    </row>
    <row r="305" spans="1:47" s="2" customFormat="1" ht="12">
      <c r="A305" s="38"/>
      <c r="B305" s="39"/>
      <c r="C305" s="40"/>
      <c r="D305" s="222" t="s">
        <v>145</v>
      </c>
      <c r="E305" s="40"/>
      <c r="F305" s="223" t="s">
        <v>383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145</v>
      </c>
      <c r="AU305" s="17" t="s">
        <v>82</v>
      </c>
    </row>
    <row r="306" spans="1:47" s="2" customFormat="1" ht="12">
      <c r="A306" s="38"/>
      <c r="B306" s="39"/>
      <c r="C306" s="40"/>
      <c r="D306" s="217" t="s">
        <v>200</v>
      </c>
      <c r="E306" s="40"/>
      <c r="F306" s="235" t="s">
        <v>1063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200</v>
      </c>
      <c r="AU306" s="17" t="s">
        <v>82</v>
      </c>
    </row>
    <row r="307" spans="1:51" s="13" customFormat="1" ht="12">
      <c r="A307" s="13"/>
      <c r="B307" s="224"/>
      <c r="C307" s="225"/>
      <c r="D307" s="217" t="s">
        <v>147</v>
      </c>
      <c r="E307" s="226" t="s">
        <v>19</v>
      </c>
      <c r="F307" s="227" t="s">
        <v>1064</v>
      </c>
      <c r="G307" s="225"/>
      <c r="H307" s="228">
        <v>3.424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147</v>
      </c>
      <c r="AU307" s="234" t="s">
        <v>82</v>
      </c>
      <c r="AV307" s="13" t="s">
        <v>82</v>
      </c>
      <c r="AW307" s="13" t="s">
        <v>33</v>
      </c>
      <c r="AX307" s="13" t="s">
        <v>71</v>
      </c>
      <c r="AY307" s="234" t="s">
        <v>134</v>
      </c>
    </row>
    <row r="308" spans="1:51" s="13" customFormat="1" ht="12">
      <c r="A308" s="13"/>
      <c r="B308" s="224"/>
      <c r="C308" s="225"/>
      <c r="D308" s="217" t="s">
        <v>147</v>
      </c>
      <c r="E308" s="226" t="s">
        <v>19</v>
      </c>
      <c r="F308" s="227" t="s">
        <v>1065</v>
      </c>
      <c r="G308" s="225"/>
      <c r="H308" s="228">
        <v>2.052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147</v>
      </c>
      <c r="AU308" s="234" t="s">
        <v>82</v>
      </c>
      <c r="AV308" s="13" t="s">
        <v>82</v>
      </c>
      <c r="AW308" s="13" t="s">
        <v>33</v>
      </c>
      <c r="AX308" s="13" t="s">
        <v>71</v>
      </c>
      <c r="AY308" s="234" t="s">
        <v>134</v>
      </c>
    </row>
    <row r="309" spans="1:51" s="13" customFormat="1" ht="12">
      <c r="A309" s="13"/>
      <c r="B309" s="224"/>
      <c r="C309" s="225"/>
      <c r="D309" s="217" t="s">
        <v>147</v>
      </c>
      <c r="E309" s="226" t="s">
        <v>19</v>
      </c>
      <c r="F309" s="227" t="s">
        <v>1066</v>
      </c>
      <c r="G309" s="225"/>
      <c r="H309" s="228">
        <v>0.572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147</v>
      </c>
      <c r="AU309" s="234" t="s">
        <v>82</v>
      </c>
      <c r="AV309" s="13" t="s">
        <v>82</v>
      </c>
      <c r="AW309" s="13" t="s">
        <v>33</v>
      </c>
      <c r="AX309" s="13" t="s">
        <v>71</v>
      </c>
      <c r="AY309" s="234" t="s">
        <v>134</v>
      </c>
    </row>
    <row r="310" spans="1:65" s="2" customFormat="1" ht="16.5" customHeight="1">
      <c r="A310" s="38"/>
      <c r="B310" s="39"/>
      <c r="C310" s="204" t="s">
        <v>1067</v>
      </c>
      <c r="D310" s="204" t="s">
        <v>136</v>
      </c>
      <c r="E310" s="205" t="s">
        <v>386</v>
      </c>
      <c r="F310" s="206" t="s">
        <v>387</v>
      </c>
      <c r="G310" s="207" t="s">
        <v>380</v>
      </c>
      <c r="H310" s="208">
        <v>24.192</v>
      </c>
      <c r="I310" s="209"/>
      <c r="J310" s="210">
        <f>ROUND(I310*H310,2)</f>
        <v>0</v>
      </c>
      <c r="K310" s="206" t="s">
        <v>140</v>
      </c>
      <c r="L310" s="44"/>
      <c r="M310" s="211" t="s">
        <v>19</v>
      </c>
      <c r="N310" s="212" t="s">
        <v>42</v>
      </c>
      <c r="O310" s="8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15" t="s">
        <v>141</v>
      </c>
      <c r="AT310" s="215" t="s">
        <v>136</v>
      </c>
      <c r="AU310" s="215" t="s">
        <v>82</v>
      </c>
      <c r="AY310" s="17" t="s">
        <v>134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7" t="s">
        <v>79</v>
      </c>
      <c r="BK310" s="216">
        <f>ROUND(I310*H310,2)</f>
        <v>0</v>
      </c>
      <c r="BL310" s="17" t="s">
        <v>141</v>
      </c>
      <c r="BM310" s="215" t="s">
        <v>1068</v>
      </c>
    </row>
    <row r="311" spans="1:47" s="2" customFormat="1" ht="12">
      <c r="A311" s="38"/>
      <c r="B311" s="39"/>
      <c r="C311" s="40"/>
      <c r="D311" s="217" t="s">
        <v>143</v>
      </c>
      <c r="E311" s="40"/>
      <c r="F311" s="218" t="s">
        <v>389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143</v>
      </c>
      <c r="AU311" s="17" t="s">
        <v>82</v>
      </c>
    </row>
    <row r="312" spans="1:47" s="2" customFormat="1" ht="12">
      <c r="A312" s="38"/>
      <c r="B312" s="39"/>
      <c r="C312" s="40"/>
      <c r="D312" s="222" t="s">
        <v>145</v>
      </c>
      <c r="E312" s="40"/>
      <c r="F312" s="223" t="s">
        <v>390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145</v>
      </c>
      <c r="AU312" s="17" t="s">
        <v>82</v>
      </c>
    </row>
    <row r="313" spans="1:51" s="13" customFormat="1" ht="12">
      <c r="A313" s="13"/>
      <c r="B313" s="224"/>
      <c r="C313" s="225"/>
      <c r="D313" s="217" t="s">
        <v>147</v>
      </c>
      <c r="E313" s="226" t="s">
        <v>19</v>
      </c>
      <c r="F313" s="227" t="s">
        <v>1069</v>
      </c>
      <c r="G313" s="225"/>
      <c r="H313" s="228">
        <v>24.192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147</v>
      </c>
      <c r="AU313" s="234" t="s">
        <v>82</v>
      </c>
      <c r="AV313" s="13" t="s">
        <v>82</v>
      </c>
      <c r="AW313" s="13" t="s">
        <v>33</v>
      </c>
      <c r="AX313" s="13" t="s">
        <v>79</v>
      </c>
      <c r="AY313" s="234" t="s">
        <v>134</v>
      </c>
    </row>
    <row r="314" spans="1:65" s="2" customFormat="1" ht="21.75" customHeight="1">
      <c r="A314" s="38"/>
      <c r="B314" s="39"/>
      <c r="C314" s="204" t="s">
        <v>1070</v>
      </c>
      <c r="D314" s="204" t="s">
        <v>136</v>
      </c>
      <c r="E314" s="205" t="s">
        <v>393</v>
      </c>
      <c r="F314" s="206" t="s">
        <v>394</v>
      </c>
      <c r="G314" s="207" t="s">
        <v>380</v>
      </c>
      <c r="H314" s="208">
        <v>5.476</v>
      </c>
      <c r="I314" s="209"/>
      <c r="J314" s="210">
        <f>ROUND(I314*H314,2)</f>
        <v>0</v>
      </c>
      <c r="K314" s="206" t="s">
        <v>140</v>
      </c>
      <c r="L314" s="44"/>
      <c r="M314" s="211" t="s">
        <v>19</v>
      </c>
      <c r="N314" s="212" t="s">
        <v>42</v>
      </c>
      <c r="O314" s="8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141</v>
      </c>
      <c r="AT314" s="215" t="s">
        <v>136</v>
      </c>
      <c r="AU314" s="215" t="s">
        <v>82</v>
      </c>
      <c r="AY314" s="17" t="s">
        <v>134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79</v>
      </c>
      <c r="BK314" s="216">
        <f>ROUND(I314*H314,2)</f>
        <v>0</v>
      </c>
      <c r="BL314" s="17" t="s">
        <v>141</v>
      </c>
      <c r="BM314" s="215" t="s">
        <v>1071</v>
      </c>
    </row>
    <row r="315" spans="1:47" s="2" customFormat="1" ht="12">
      <c r="A315" s="38"/>
      <c r="B315" s="39"/>
      <c r="C315" s="40"/>
      <c r="D315" s="217" t="s">
        <v>143</v>
      </c>
      <c r="E315" s="40"/>
      <c r="F315" s="218" t="s">
        <v>396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143</v>
      </c>
      <c r="AU315" s="17" t="s">
        <v>82</v>
      </c>
    </row>
    <row r="316" spans="1:47" s="2" customFormat="1" ht="12">
      <c r="A316" s="38"/>
      <c r="B316" s="39"/>
      <c r="C316" s="40"/>
      <c r="D316" s="222" t="s">
        <v>145</v>
      </c>
      <c r="E316" s="40"/>
      <c r="F316" s="223" t="s">
        <v>397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145</v>
      </c>
      <c r="AU316" s="17" t="s">
        <v>82</v>
      </c>
    </row>
    <row r="317" spans="1:51" s="13" customFormat="1" ht="12">
      <c r="A317" s="13"/>
      <c r="B317" s="224"/>
      <c r="C317" s="225"/>
      <c r="D317" s="217" t="s">
        <v>147</v>
      </c>
      <c r="E317" s="226" t="s">
        <v>19</v>
      </c>
      <c r="F317" s="227" t="s">
        <v>1064</v>
      </c>
      <c r="G317" s="225"/>
      <c r="H317" s="228">
        <v>3.424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147</v>
      </c>
      <c r="AU317" s="234" t="s">
        <v>82</v>
      </c>
      <c r="AV317" s="13" t="s">
        <v>82</v>
      </c>
      <c r="AW317" s="13" t="s">
        <v>33</v>
      </c>
      <c r="AX317" s="13" t="s">
        <v>71</v>
      </c>
      <c r="AY317" s="234" t="s">
        <v>134</v>
      </c>
    </row>
    <row r="318" spans="1:51" s="13" customFormat="1" ht="12">
      <c r="A318" s="13"/>
      <c r="B318" s="224"/>
      <c r="C318" s="225"/>
      <c r="D318" s="217" t="s">
        <v>147</v>
      </c>
      <c r="E318" s="226" t="s">
        <v>19</v>
      </c>
      <c r="F318" s="227" t="s">
        <v>1065</v>
      </c>
      <c r="G318" s="225"/>
      <c r="H318" s="228">
        <v>2.052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147</v>
      </c>
      <c r="AU318" s="234" t="s">
        <v>82</v>
      </c>
      <c r="AV318" s="13" t="s">
        <v>82</v>
      </c>
      <c r="AW318" s="13" t="s">
        <v>33</v>
      </c>
      <c r="AX318" s="13" t="s">
        <v>71</v>
      </c>
      <c r="AY318" s="234" t="s">
        <v>134</v>
      </c>
    </row>
    <row r="319" spans="1:63" s="12" customFormat="1" ht="22.8" customHeight="1">
      <c r="A319" s="12"/>
      <c r="B319" s="188"/>
      <c r="C319" s="189"/>
      <c r="D319" s="190" t="s">
        <v>70</v>
      </c>
      <c r="E319" s="202" t="s">
        <v>406</v>
      </c>
      <c r="F319" s="202" t="s">
        <v>407</v>
      </c>
      <c r="G319" s="189"/>
      <c r="H319" s="189"/>
      <c r="I319" s="192"/>
      <c r="J319" s="203">
        <f>BK319</f>
        <v>0</v>
      </c>
      <c r="K319" s="189"/>
      <c r="L319" s="194"/>
      <c r="M319" s="195"/>
      <c r="N319" s="196"/>
      <c r="O319" s="196"/>
      <c r="P319" s="197">
        <f>SUM(P320:P322)</f>
        <v>0</v>
      </c>
      <c r="Q319" s="196"/>
      <c r="R319" s="197">
        <f>SUM(R320:R322)</f>
        <v>0</v>
      </c>
      <c r="S319" s="196"/>
      <c r="T319" s="198">
        <f>SUM(T320:T322)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199" t="s">
        <v>79</v>
      </c>
      <c r="AT319" s="200" t="s">
        <v>70</v>
      </c>
      <c r="AU319" s="200" t="s">
        <v>79</v>
      </c>
      <c r="AY319" s="199" t="s">
        <v>134</v>
      </c>
      <c r="BK319" s="201">
        <f>SUM(BK320:BK322)</f>
        <v>0</v>
      </c>
    </row>
    <row r="320" spans="1:65" s="2" customFormat="1" ht="16.5" customHeight="1">
      <c r="A320" s="38"/>
      <c r="B320" s="39"/>
      <c r="C320" s="204" t="s">
        <v>1072</v>
      </c>
      <c r="D320" s="204" t="s">
        <v>136</v>
      </c>
      <c r="E320" s="205" t="s">
        <v>1073</v>
      </c>
      <c r="F320" s="206" t="s">
        <v>1074</v>
      </c>
      <c r="G320" s="207" t="s">
        <v>380</v>
      </c>
      <c r="H320" s="208">
        <v>1020.225</v>
      </c>
      <c r="I320" s="209"/>
      <c r="J320" s="210">
        <f>ROUND(I320*H320,2)</f>
        <v>0</v>
      </c>
      <c r="K320" s="206" t="s">
        <v>140</v>
      </c>
      <c r="L320" s="44"/>
      <c r="M320" s="211" t="s">
        <v>19</v>
      </c>
      <c r="N320" s="212" t="s">
        <v>42</v>
      </c>
      <c r="O320" s="84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15" t="s">
        <v>141</v>
      </c>
      <c r="AT320" s="215" t="s">
        <v>136</v>
      </c>
      <c r="AU320" s="215" t="s">
        <v>82</v>
      </c>
      <c r="AY320" s="17" t="s">
        <v>134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7" t="s">
        <v>79</v>
      </c>
      <c r="BK320" s="216">
        <f>ROUND(I320*H320,2)</f>
        <v>0</v>
      </c>
      <c r="BL320" s="17" t="s">
        <v>141</v>
      </c>
      <c r="BM320" s="215" t="s">
        <v>1075</v>
      </c>
    </row>
    <row r="321" spans="1:47" s="2" customFormat="1" ht="12">
      <c r="A321" s="38"/>
      <c r="B321" s="39"/>
      <c r="C321" s="40"/>
      <c r="D321" s="217" t="s">
        <v>143</v>
      </c>
      <c r="E321" s="40"/>
      <c r="F321" s="218" t="s">
        <v>1076</v>
      </c>
      <c r="G321" s="40"/>
      <c r="H321" s="40"/>
      <c r="I321" s="219"/>
      <c r="J321" s="40"/>
      <c r="K321" s="40"/>
      <c r="L321" s="44"/>
      <c r="M321" s="220"/>
      <c r="N321" s="221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143</v>
      </c>
      <c r="AU321" s="17" t="s">
        <v>82</v>
      </c>
    </row>
    <row r="322" spans="1:47" s="2" customFormat="1" ht="12">
      <c r="A322" s="38"/>
      <c r="B322" s="39"/>
      <c r="C322" s="40"/>
      <c r="D322" s="222" t="s">
        <v>145</v>
      </c>
      <c r="E322" s="40"/>
      <c r="F322" s="223" t="s">
        <v>1077</v>
      </c>
      <c r="G322" s="40"/>
      <c r="H322" s="40"/>
      <c r="I322" s="219"/>
      <c r="J322" s="40"/>
      <c r="K322" s="40"/>
      <c r="L322" s="44"/>
      <c r="M322" s="246"/>
      <c r="N322" s="247"/>
      <c r="O322" s="248"/>
      <c r="P322" s="248"/>
      <c r="Q322" s="248"/>
      <c r="R322" s="248"/>
      <c r="S322" s="248"/>
      <c r="T322" s="249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145</v>
      </c>
      <c r="AU322" s="17" t="s">
        <v>82</v>
      </c>
    </row>
    <row r="323" spans="1:31" s="2" customFormat="1" ht="6.95" customHeight="1">
      <c r="A323" s="38"/>
      <c r="B323" s="59"/>
      <c r="C323" s="60"/>
      <c r="D323" s="60"/>
      <c r="E323" s="60"/>
      <c r="F323" s="60"/>
      <c r="G323" s="60"/>
      <c r="H323" s="60"/>
      <c r="I323" s="60"/>
      <c r="J323" s="60"/>
      <c r="K323" s="60"/>
      <c r="L323" s="44"/>
      <c r="M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</row>
  </sheetData>
  <sheetProtection password="CC35" sheet="1" objects="1" scenarios="1" formatColumns="0" formatRows="0" autoFilter="0"/>
  <autoFilter ref="C86:K32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1/121151113"/>
    <hyperlink ref="F98" r:id="rId2" display="https://podminky.urs.cz/item/CS_URS_2022_01/132251101"/>
    <hyperlink ref="F102" r:id="rId3" display="https://podminky.urs.cz/item/CS_URS_2022_01/133212811"/>
    <hyperlink ref="F109" r:id="rId4" display="https://podminky.urs.cz/item/CS_URS_2022_01/162351103"/>
    <hyperlink ref="F114" r:id="rId5" display="https://podminky.urs.cz/item/CS_URS_2022_01/162751117"/>
    <hyperlink ref="F120" r:id="rId6" display="https://podminky.urs.cz/item/CS_URS_2022_01/162751119"/>
    <hyperlink ref="F126" r:id="rId7" display="https://podminky.urs.cz/item/CS_URS_2022_01/167151101"/>
    <hyperlink ref="F139" r:id="rId8" display="https://podminky.urs.cz/item/CS_URS_2022_01/167151111"/>
    <hyperlink ref="F146" r:id="rId9" display="https://podminky.urs.cz/item/CS_URS_2022_01/175151201"/>
    <hyperlink ref="F152" r:id="rId10" display="https://podminky.urs.cz/item/CS_URS_2022_01/181411122"/>
    <hyperlink ref="F161" r:id="rId11" display="https://podminky.urs.cz/item/CS_URS_2022_01/182251101"/>
    <hyperlink ref="F167" r:id="rId12" display="https://podminky.urs.cz/item/CS_URS_2022_01/182351123"/>
    <hyperlink ref="F174" r:id="rId13" display="https://podminky.urs.cz/item/CS_URS_2022_01/247681114"/>
    <hyperlink ref="F180" r:id="rId14" display="https://podminky.urs.cz/item/CS_URS_2022_01/275313611"/>
    <hyperlink ref="F187" r:id="rId15" display="https://podminky.urs.cz/item/CS_URS_2022_01/275353102"/>
    <hyperlink ref="F195" r:id="rId16" display="https://podminky.urs.cz/item/CS_URS_2022_01/338171121"/>
    <hyperlink ref="F216" r:id="rId17" display="https://podminky.urs.cz/item/CS_URS_2022_01/339921132"/>
    <hyperlink ref="F227" r:id="rId18" display="https://podminky.urs.cz/item/CS_URS_2022_01/339921133"/>
    <hyperlink ref="F238" r:id="rId19" display="https://podminky.urs.cz/item/CS_URS_2022_01/348101210"/>
    <hyperlink ref="F244" r:id="rId20" display="https://podminky.urs.cz/item/CS_URS_2022_01/348401120"/>
    <hyperlink ref="F254" r:id="rId21" display="https://podminky.urs.cz/item/CS_URS_2022_01/894411311"/>
    <hyperlink ref="F269" r:id="rId22" display="https://podminky.urs.cz/item/CS_URS_2022_01/894414211"/>
    <hyperlink ref="F279" r:id="rId23" display="https://podminky.urs.cz/item/CS_URS_2022_01/899103112"/>
    <hyperlink ref="F286" r:id="rId24" display="https://podminky.urs.cz/item/CS_URS_2022_01/963015141"/>
    <hyperlink ref="F289" r:id="rId25" display="https://podminky.urs.cz/item/CS_URS_2022_01/963015161"/>
    <hyperlink ref="F292" r:id="rId26" display="https://podminky.urs.cz/item/CS_URS_2022_01/966052111"/>
    <hyperlink ref="F296" r:id="rId27" display="https://podminky.urs.cz/item/CS_URS_2022_01/966071821"/>
    <hyperlink ref="F301" r:id="rId28" display="https://podminky.urs.cz/item/CS_URS_2022_01/966073810"/>
    <hyperlink ref="F305" r:id="rId29" display="https://podminky.urs.cz/item/CS_URS_2022_01/997013501"/>
    <hyperlink ref="F312" r:id="rId30" display="https://podminky.urs.cz/item/CS_URS_2022_01/997013509"/>
    <hyperlink ref="F316" r:id="rId31" display="https://podminky.urs.cz/item/CS_URS_2022_01/997013602"/>
    <hyperlink ref="F322" r:id="rId32" display="https://podminky.urs.cz/item/CS_URS_2022_01/998254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Poldr Cihelna v k.ú. Močovice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1078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16. 6. 2022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ROUND((SUM(BE81:BE214)),2)</f>
        <v>0</v>
      </c>
      <c r="G33" s="38"/>
      <c r="H33" s="38"/>
      <c r="I33" s="148">
        <v>0.21</v>
      </c>
      <c r="J33" s="147">
        <f>ROUND(((SUM(BE81:BE214))*I33),2)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ROUND((SUM(BF81:BF214)),2)</f>
        <v>0</v>
      </c>
      <c r="G34" s="38"/>
      <c r="H34" s="38"/>
      <c r="I34" s="148">
        <v>0.15</v>
      </c>
      <c r="J34" s="147">
        <f>ROUND(((SUM(BF81:BF214))*I34),2)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ROUND((SUM(BG81:BG214)),2)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ROUND((SUM(BH81:BH214)),2)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ROUND((SUM(BI81:BI214)),2)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Poldr Cihelna v k.ú. Močovice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SO-06 - Kácení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ČR-SPÚ, Pobočka Kutná Hora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>
      <c r="A60" s="9"/>
      <c r="B60" s="165"/>
      <c r="C60" s="166"/>
      <c r="D60" s="167" t="s">
        <v>112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113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119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Poldr Cihelna v k.ú. Močovice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SO-06 - Kácení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16. 6. 2022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ČR-SPÚ, Pobočka Kutná Hora</v>
      </c>
      <c r="G77" s="40"/>
      <c r="H77" s="40"/>
      <c r="I77" s="32" t="s">
        <v>31</v>
      </c>
      <c r="J77" s="36" t="str">
        <f>E21</f>
        <v>Agroprojekce Litomyšl, s.r.o.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120</v>
      </c>
      <c r="D80" s="180" t="s">
        <v>56</v>
      </c>
      <c r="E80" s="180" t="s">
        <v>52</v>
      </c>
      <c r="F80" s="180" t="s">
        <v>53</v>
      </c>
      <c r="G80" s="180" t="s">
        <v>121</v>
      </c>
      <c r="H80" s="180" t="s">
        <v>122</v>
      </c>
      <c r="I80" s="180" t="s">
        <v>123</v>
      </c>
      <c r="J80" s="180" t="s">
        <v>110</v>
      </c>
      <c r="K80" s="181" t="s">
        <v>124</v>
      </c>
      <c r="L80" s="182"/>
      <c r="M80" s="92" t="s">
        <v>19</v>
      </c>
      <c r="N80" s="93" t="s">
        <v>41</v>
      </c>
      <c r="O80" s="93" t="s">
        <v>125</v>
      </c>
      <c r="P80" s="93" t="s">
        <v>126</v>
      </c>
      <c r="Q80" s="93" t="s">
        <v>127</v>
      </c>
      <c r="R80" s="93" t="s">
        <v>128</v>
      </c>
      <c r="S80" s="93" t="s">
        <v>129</v>
      </c>
      <c r="T80" s="94" t="s">
        <v>130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131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0.0273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70</v>
      </c>
      <c r="AU81" s="17" t="s">
        <v>111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70</v>
      </c>
      <c r="E82" s="191" t="s">
        <v>132</v>
      </c>
      <c r="F82" s="191" t="s">
        <v>133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0.0273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79</v>
      </c>
      <c r="AT82" s="200" t="s">
        <v>70</v>
      </c>
      <c r="AU82" s="200" t="s">
        <v>71</v>
      </c>
      <c r="AY82" s="199" t="s">
        <v>134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70</v>
      </c>
      <c r="E83" s="202" t="s">
        <v>79</v>
      </c>
      <c r="F83" s="202" t="s">
        <v>135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SUM(P84:P214)</f>
        <v>0</v>
      </c>
      <c r="Q83" s="196"/>
      <c r="R83" s="197">
        <f>SUM(R84:R214)</f>
        <v>0.0273</v>
      </c>
      <c r="S83" s="196"/>
      <c r="T83" s="198">
        <f>SUM(T84:T214)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70</v>
      </c>
      <c r="AU83" s="200" t="s">
        <v>79</v>
      </c>
      <c r="AY83" s="199" t="s">
        <v>134</v>
      </c>
      <c r="BK83" s="201">
        <f>SUM(BK84:BK214)</f>
        <v>0</v>
      </c>
    </row>
    <row r="84" spans="1:65" s="2" customFormat="1" ht="16.5" customHeight="1">
      <c r="A84" s="38"/>
      <c r="B84" s="39"/>
      <c r="C84" s="204" t="s">
        <v>79</v>
      </c>
      <c r="D84" s="204" t="s">
        <v>136</v>
      </c>
      <c r="E84" s="205" t="s">
        <v>1079</v>
      </c>
      <c r="F84" s="206" t="s">
        <v>1080</v>
      </c>
      <c r="G84" s="207" t="s">
        <v>158</v>
      </c>
      <c r="H84" s="208">
        <v>910</v>
      </c>
      <c r="I84" s="209"/>
      <c r="J84" s="210">
        <f>ROUND(I84*H84,2)</f>
        <v>0</v>
      </c>
      <c r="K84" s="206" t="s">
        <v>140</v>
      </c>
      <c r="L84" s="44"/>
      <c r="M84" s="211" t="s">
        <v>19</v>
      </c>
      <c r="N84" s="212" t="s">
        <v>42</v>
      </c>
      <c r="O84" s="84"/>
      <c r="P84" s="213">
        <f>O84*H84</f>
        <v>0</v>
      </c>
      <c r="Q84" s="213">
        <v>3E-05</v>
      </c>
      <c r="R84" s="213">
        <f>Q84*H84</f>
        <v>0.0273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141</v>
      </c>
      <c r="AT84" s="215" t="s">
        <v>136</v>
      </c>
      <c r="AU84" s="215" t="s">
        <v>82</v>
      </c>
      <c r="AY84" s="17" t="s">
        <v>134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79</v>
      </c>
      <c r="BK84" s="216">
        <f>ROUND(I84*H84,2)</f>
        <v>0</v>
      </c>
      <c r="BL84" s="17" t="s">
        <v>141</v>
      </c>
      <c r="BM84" s="215" t="s">
        <v>1081</v>
      </c>
    </row>
    <row r="85" spans="1:47" s="2" customFormat="1" ht="12">
      <c r="A85" s="38"/>
      <c r="B85" s="39"/>
      <c r="C85" s="40"/>
      <c r="D85" s="217" t="s">
        <v>143</v>
      </c>
      <c r="E85" s="40"/>
      <c r="F85" s="218" t="s">
        <v>1082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143</v>
      </c>
      <c r="AU85" s="17" t="s">
        <v>82</v>
      </c>
    </row>
    <row r="86" spans="1:47" s="2" customFormat="1" ht="12">
      <c r="A86" s="38"/>
      <c r="B86" s="39"/>
      <c r="C86" s="40"/>
      <c r="D86" s="222" t="s">
        <v>145</v>
      </c>
      <c r="E86" s="40"/>
      <c r="F86" s="223" t="s">
        <v>1083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145</v>
      </c>
      <c r="AU86" s="17" t="s">
        <v>82</v>
      </c>
    </row>
    <row r="87" spans="1:51" s="13" customFormat="1" ht="12">
      <c r="A87" s="13"/>
      <c r="B87" s="224"/>
      <c r="C87" s="225"/>
      <c r="D87" s="217" t="s">
        <v>147</v>
      </c>
      <c r="E87" s="226" t="s">
        <v>19</v>
      </c>
      <c r="F87" s="227" t="s">
        <v>1084</v>
      </c>
      <c r="G87" s="225"/>
      <c r="H87" s="228">
        <v>910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147</v>
      </c>
      <c r="AU87" s="234" t="s">
        <v>82</v>
      </c>
      <c r="AV87" s="13" t="s">
        <v>82</v>
      </c>
      <c r="AW87" s="13" t="s">
        <v>33</v>
      </c>
      <c r="AX87" s="13" t="s">
        <v>79</v>
      </c>
      <c r="AY87" s="234" t="s">
        <v>134</v>
      </c>
    </row>
    <row r="88" spans="1:65" s="2" customFormat="1" ht="24.15" customHeight="1">
      <c r="A88" s="38"/>
      <c r="B88" s="39"/>
      <c r="C88" s="204" t="s">
        <v>82</v>
      </c>
      <c r="D88" s="204" t="s">
        <v>136</v>
      </c>
      <c r="E88" s="205" t="s">
        <v>1085</v>
      </c>
      <c r="F88" s="206" t="s">
        <v>1086</v>
      </c>
      <c r="G88" s="207" t="s">
        <v>158</v>
      </c>
      <c r="H88" s="208">
        <v>910</v>
      </c>
      <c r="I88" s="209"/>
      <c r="J88" s="210">
        <f>ROUND(I88*H88,2)</f>
        <v>0</v>
      </c>
      <c r="K88" s="206" t="s">
        <v>140</v>
      </c>
      <c r="L88" s="44"/>
      <c r="M88" s="211" t="s">
        <v>19</v>
      </c>
      <c r="N88" s="212" t="s">
        <v>42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141</v>
      </c>
      <c r="AT88" s="215" t="s">
        <v>136</v>
      </c>
      <c r="AU88" s="215" t="s">
        <v>82</v>
      </c>
      <c r="AY88" s="17" t="s">
        <v>134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79</v>
      </c>
      <c r="BK88" s="216">
        <f>ROUND(I88*H88,2)</f>
        <v>0</v>
      </c>
      <c r="BL88" s="17" t="s">
        <v>141</v>
      </c>
      <c r="BM88" s="215" t="s">
        <v>1087</v>
      </c>
    </row>
    <row r="89" spans="1:47" s="2" customFormat="1" ht="12">
      <c r="A89" s="38"/>
      <c r="B89" s="39"/>
      <c r="C89" s="40"/>
      <c r="D89" s="217" t="s">
        <v>143</v>
      </c>
      <c r="E89" s="40"/>
      <c r="F89" s="218" t="s">
        <v>1088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143</v>
      </c>
      <c r="AU89" s="17" t="s">
        <v>82</v>
      </c>
    </row>
    <row r="90" spans="1:47" s="2" customFormat="1" ht="12">
      <c r="A90" s="38"/>
      <c r="B90" s="39"/>
      <c r="C90" s="40"/>
      <c r="D90" s="222" t="s">
        <v>145</v>
      </c>
      <c r="E90" s="40"/>
      <c r="F90" s="223" t="s">
        <v>1089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145</v>
      </c>
      <c r="AU90" s="17" t="s">
        <v>82</v>
      </c>
    </row>
    <row r="91" spans="1:51" s="13" customFormat="1" ht="12">
      <c r="A91" s="13"/>
      <c r="B91" s="224"/>
      <c r="C91" s="225"/>
      <c r="D91" s="217" t="s">
        <v>147</v>
      </c>
      <c r="E91" s="226" t="s">
        <v>19</v>
      </c>
      <c r="F91" s="227" t="s">
        <v>1084</v>
      </c>
      <c r="G91" s="225"/>
      <c r="H91" s="228">
        <v>910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147</v>
      </c>
      <c r="AU91" s="234" t="s">
        <v>82</v>
      </c>
      <c r="AV91" s="13" t="s">
        <v>82</v>
      </c>
      <c r="AW91" s="13" t="s">
        <v>33</v>
      </c>
      <c r="AX91" s="13" t="s">
        <v>79</v>
      </c>
      <c r="AY91" s="234" t="s">
        <v>134</v>
      </c>
    </row>
    <row r="92" spans="1:65" s="2" customFormat="1" ht="16.5" customHeight="1">
      <c r="A92" s="38"/>
      <c r="B92" s="39"/>
      <c r="C92" s="204" t="s">
        <v>155</v>
      </c>
      <c r="D92" s="204" t="s">
        <v>136</v>
      </c>
      <c r="E92" s="205" t="s">
        <v>1090</v>
      </c>
      <c r="F92" s="206" t="s">
        <v>1091</v>
      </c>
      <c r="G92" s="207" t="s">
        <v>335</v>
      </c>
      <c r="H92" s="208">
        <v>80</v>
      </c>
      <c r="I92" s="209"/>
      <c r="J92" s="210">
        <f>ROUND(I92*H92,2)</f>
        <v>0</v>
      </c>
      <c r="K92" s="206" t="s">
        <v>140</v>
      </c>
      <c r="L92" s="44"/>
      <c r="M92" s="211" t="s">
        <v>19</v>
      </c>
      <c r="N92" s="212" t="s">
        <v>42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141</v>
      </c>
      <c r="AT92" s="215" t="s">
        <v>136</v>
      </c>
      <c r="AU92" s="215" t="s">
        <v>82</v>
      </c>
      <c r="AY92" s="17" t="s">
        <v>134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79</v>
      </c>
      <c r="BK92" s="216">
        <f>ROUND(I92*H92,2)</f>
        <v>0</v>
      </c>
      <c r="BL92" s="17" t="s">
        <v>141</v>
      </c>
      <c r="BM92" s="215" t="s">
        <v>1092</v>
      </c>
    </row>
    <row r="93" spans="1:47" s="2" customFormat="1" ht="12">
      <c r="A93" s="38"/>
      <c r="B93" s="39"/>
      <c r="C93" s="40"/>
      <c r="D93" s="217" t="s">
        <v>143</v>
      </c>
      <c r="E93" s="40"/>
      <c r="F93" s="218" t="s">
        <v>1093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143</v>
      </c>
      <c r="AU93" s="17" t="s">
        <v>82</v>
      </c>
    </row>
    <row r="94" spans="1:47" s="2" customFormat="1" ht="12">
      <c r="A94" s="38"/>
      <c r="B94" s="39"/>
      <c r="C94" s="40"/>
      <c r="D94" s="222" t="s">
        <v>145</v>
      </c>
      <c r="E94" s="40"/>
      <c r="F94" s="223" t="s">
        <v>1094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145</v>
      </c>
      <c r="AU94" s="17" t="s">
        <v>82</v>
      </c>
    </row>
    <row r="95" spans="1:51" s="13" customFormat="1" ht="12">
      <c r="A95" s="13"/>
      <c r="B95" s="224"/>
      <c r="C95" s="225"/>
      <c r="D95" s="217" t="s">
        <v>147</v>
      </c>
      <c r="E95" s="226" t="s">
        <v>19</v>
      </c>
      <c r="F95" s="227" t="s">
        <v>1095</v>
      </c>
      <c r="G95" s="225"/>
      <c r="H95" s="228">
        <v>80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147</v>
      </c>
      <c r="AU95" s="234" t="s">
        <v>82</v>
      </c>
      <c r="AV95" s="13" t="s">
        <v>82</v>
      </c>
      <c r="AW95" s="13" t="s">
        <v>33</v>
      </c>
      <c r="AX95" s="13" t="s">
        <v>79</v>
      </c>
      <c r="AY95" s="234" t="s">
        <v>134</v>
      </c>
    </row>
    <row r="96" spans="1:65" s="2" customFormat="1" ht="16.5" customHeight="1">
      <c r="A96" s="38"/>
      <c r="B96" s="39"/>
      <c r="C96" s="204" t="s">
        <v>141</v>
      </c>
      <c r="D96" s="204" t="s">
        <v>136</v>
      </c>
      <c r="E96" s="205" t="s">
        <v>1096</v>
      </c>
      <c r="F96" s="206" t="s">
        <v>1097</v>
      </c>
      <c r="G96" s="207" t="s">
        <v>335</v>
      </c>
      <c r="H96" s="208">
        <v>26</v>
      </c>
      <c r="I96" s="209"/>
      <c r="J96" s="210">
        <f>ROUND(I96*H96,2)</f>
        <v>0</v>
      </c>
      <c r="K96" s="206" t="s">
        <v>140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141</v>
      </c>
      <c r="AT96" s="215" t="s">
        <v>136</v>
      </c>
      <c r="AU96" s="215" t="s">
        <v>82</v>
      </c>
      <c r="AY96" s="17" t="s">
        <v>134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79</v>
      </c>
      <c r="BK96" s="216">
        <f>ROUND(I96*H96,2)</f>
        <v>0</v>
      </c>
      <c r="BL96" s="17" t="s">
        <v>141</v>
      </c>
      <c r="BM96" s="215" t="s">
        <v>1098</v>
      </c>
    </row>
    <row r="97" spans="1:47" s="2" customFormat="1" ht="12">
      <c r="A97" s="38"/>
      <c r="B97" s="39"/>
      <c r="C97" s="40"/>
      <c r="D97" s="217" t="s">
        <v>143</v>
      </c>
      <c r="E97" s="40"/>
      <c r="F97" s="218" t="s">
        <v>1099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143</v>
      </c>
      <c r="AU97" s="17" t="s">
        <v>82</v>
      </c>
    </row>
    <row r="98" spans="1:47" s="2" customFormat="1" ht="12">
      <c r="A98" s="38"/>
      <c r="B98" s="39"/>
      <c r="C98" s="40"/>
      <c r="D98" s="222" t="s">
        <v>145</v>
      </c>
      <c r="E98" s="40"/>
      <c r="F98" s="223" t="s">
        <v>1100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145</v>
      </c>
      <c r="AU98" s="17" t="s">
        <v>82</v>
      </c>
    </row>
    <row r="99" spans="1:51" s="13" customFormat="1" ht="12">
      <c r="A99" s="13"/>
      <c r="B99" s="224"/>
      <c r="C99" s="225"/>
      <c r="D99" s="217" t="s">
        <v>147</v>
      </c>
      <c r="E99" s="226" t="s">
        <v>19</v>
      </c>
      <c r="F99" s="227" t="s">
        <v>1101</v>
      </c>
      <c r="G99" s="225"/>
      <c r="H99" s="228">
        <v>26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147</v>
      </c>
      <c r="AU99" s="234" t="s">
        <v>82</v>
      </c>
      <c r="AV99" s="13" t="s">
        <v>82</v>
      </c>
      <c r="AW99" s="13" t="s">
        <v>33</v>
      </c>
      <c r="AX99" s="13" t="s">
        <v>79</v>
      </c>
      <c r="AY99" s="234" t="s">
        <v>134</v>
      </c>
    </row>
    <row r="100" spans="1:65" s="2" customFormat="1" ht="16.5" customHeight="1">
      <c r="A100" s="38"/>
      <c r="B100" s="39"/>
      <c r="C100" s="204" t="s">
        <v>170</v>
      </c>
      <c r="D100" s="204" t="s">
        <v>136</v>
      </c>
      <c r="E100" s="205" t="s">
        <v>1102</v>
      </c>
      <c r="F100" s="206" t="s">
        <v>1103</v>
      </c>
      <c r="G100" s="207" t="s">
        <v>335</v>
      </c>
      <c r="H100" s="208">
        <v>10</v>
      </c>
      <c r="I100" s="209"/>
      <c r="J100" s="210">
        <f>ROUND(I100*H100,2)</f>
        <v>0</v>
      </c>
      <c r="K100" s="206" t="s">
        <v>140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141</v>
      </c>
      <c r="AT100" s="215" t="s">
        <v>136</v>
      </c>
      <c r="AU100" s="215" t="s">
        <v>82</v>
      </c>
      <c r="AY100" s="17" t="s">
        <v>134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141</v>
      </c>
      <c r="BM100" s="215" t="s">
        <v>1104</v>
      </c>
    </row>
    <row r="101" spans="1:47" s="2" customFormat="1" ht="12">
      <c r="A101" s="38"/>
      <c r="B101" s="39"/>
      <c r="C101" s="40"/>
      <c r="D101" s="217" t="s">
        <v>143</v>
      </c>
      <c r="E101" s="40"/>
      <c r="F101" s="218" t="s">
        <v>1105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143</v>
      </c>
      <c r="AU101" s="17" t="s">
        <v>82</v>
      </c>
    </row>
    <row r="102" spans="1:47" s="2" customFormat="1" ht="12">
      <c r="A102" s="38"/>
      <c r="B102" s="39"/>
      <c r="C102" s="40"/>
      <c r="D102" s="222" t="s">
        <v>145</v>
      </c>
      <c r="E102" s="40"/>
      <c r="F102" s="223" t="s">
        <v>1106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145</v>
      </c>
      <c r="AU102" s="17" t="s">
        <v>82</v>
      </c>
    </row>
    <row r="103" spans="1:51" s="13" customFormat="1" ht="12">
      <c r="A103" s="13"/>
      <c r="B103" s="224"/>
      <c r="C103" s="225"/>
      <c r="D103" s="217" t="s">
        <v>147</v>
      </c>
      <c r="E103" s="226" t="s">
        <v>19</v>
      </c>
      <c r="F103" s="227" t="s">
        <v>1107</v>
      </c>
      <c r="G103" s="225"/>
      <c r="H103" s="228">
        <v>10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147</v>
      </c>
      <c r="AU103" s="234" t="s">
        <v>82</v>
      </c>
      <c r="AV103" s="13" t="s">
        <v>82</v>
      </c>
      <c r="AW103" s="13" t="s">
        <v>33</v>
      </c>
      <c r="AX103" s="13" t="s">
        <v>79</v>
      </c>
      <c r="AY103" s="234" t="s">
        <v>134</v>
      </c>
    </row>
    <row r="104" spans="1:65" s="2" customFormat="1" ht="16.5" customHeight="1">
      <c r="A104" s="38"/>
      <c r="B104" s="39"/>
      <c r="C104" s="204" t="s">
        <v>177</v>
      </c>
      <c r="D104" s="204" t="s">
        <v>136</v>
      </c>
      <c r="E104" s="205" t="s">
        <v>1108</v>
      </c>
      <c r="F104" s="206" t="s">
        <v>1109</v>
      </c>
      <c r="G104" s="207" t="s">
        <v>335</v>
      </c>
      <c r="H104" s="208">
        <v>3</v>
      </c>
      <c r="I104" s="209"/>
      <c r="J104" s="210">
        <f>ROUND(I104*H104,2)</f>
        <v>0</v>
      </c>
      <c r="K104" s="206" t="s">
        <v>140</v>
      </c>
      <c r="L104" s="44"/>
      <c r="M104" s="211" t="s">
        <v>19</v>
      </c>
      <c r="N104" s="212" t="s">
        <v>42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141</v>
      </c>
      <c r="AT104" s="215" t="s">
        <v>136</v>
      </c>
      <c r="AU104" s="215" t="s">
        <v>82</v>
      </c>
      <c r="AY104" s="17" t="s">
        <v>134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79</v>
      </c>
      <c r="BK104" s="216">
        <f>ROUND(I104*H104,2)</f>
        <v>0</v>
      </c>
      <c r="BL104" s="17" t="s">
        <v>141</v>
      </c>
      <c r="BM104" s="215" t="s">
        <v>1110</v>
      </c>
    </row>
    <row r="105" spans="1:47" s="2" customFormat="1" ht="12">
      <c r="A105" s="38"/>
      <c r="B105" s="39"/>
      <c r="C105" s="40"/>
      <c r="D105" s="217" t="s">
        <v>143</v>
      </c>
      <c r="E105" s="40"/>
      <c r="F105" s="218" t="s">
        <v>1111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143</v>
      </c>
      <c r="AU105" s="17" t="s">
        <v>82</v>
      </c>
    </row>
    <row r="106" spans="1:47" s="2" customFormat="1" ht="12">
      <c r="A106" s="38"/>
      <c r="B106" s="39"/>
      <c r="C106" s="40"/>
      <c r="D106" s="222" t="s">
        <v>145</v>
      </c>
      <c r="E106" s="40"/>
      <c r="F106" s="223" t="s">
        <v>1112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145</v>
      </c>
      <c r="AU106" s="17" t="s">
        <v>82</v>
      </c>
    </row>
    <row r="107" spans="1:51" s="13" customFormat="1" ht="12">
      <c r="A107" s="13"/>
      <c r="B107" s="224"/>
      <c r="C107" s="225"/>
      <c r="D107" s="217" t="s">
        <v>147</v>
      </c>
      <c r="E107" s="226" t="s">
        <v>19</v>
      </c>
      <c r="F107" s="227" t="s">
        <v>1113</v>
      </c>
      <c r="G107" s="225"/>
      <c r="H107" s="228">
        <v>3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147</v>
      </c>
      <c r="AU107" s="234" t="s">
        <v>82</v>
      </c>
      <c r="AV107" s="13" t="s">
        <v>82</v>
      </c>
      <c r="AW107" s="13" t="s">
        <v>33</v>
      </c>
      <c r="AX107" s="13" t="s">
        <v>79</v>
      </c>
      <c r="AY107" s="234" t="s">
        <v>134</v>
      </c>
    </row>
    <row r="108" spans="1:65" s="2" customFormat="1" ht="16.5" customHeight="1">
      <c r="A108" s="38"/>
      <c r="B108" s="39"/>
      <c r="C108" s="204" t="s">
        <v>185</v>
      </c>
      <c r="D108" s="204" t="s">
        <v>136</v>
      </c>
      <c r="E108" s="205" t="s">
        <v>1114</v>
      </c>
      <c r="F108" s="206" t="s">
        <v>1115</v>
      </c>
      <c r="G108" s="207" t="s">
        <v>335</v>
      </c>
      <c r="H108" s="208">
        <v>1</v>
      </c>
      <c r="I108" s="209"/>
      <c r="J108" s="210">
        <f>ROUND(I108*H108,2)</f>
        <v>0</v>
      </c>
      <c r="K108" s="206" t="s">
        <v>140</v>
      </c>
      <c r="L108" s="44"/>
      <c r="M108" s="211" t="s">
        <v>19</v>
      </c>
      <c r="N108" s="212" t="s">
        <v>42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141</v>
      </c>
      <c r="AT108" s="215" t="s">
        <v>136</v>
      </c>
      <c r="AU108" s="215" t="s">
        <v>82</v>
      </c>
      <c r="AY108" s="17" t="s">
        <v>134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79</v>
      </c>
      <c r="BK108" s="216">
        <f>ROUND(I108*H108,2)</f>
        <v>0</v>
      </c>
      <c r="BL108" s="17" t="s">
        <v>141</v>
      </c>
      <c r="BM108" s="215" t="s">
        <v>1116</v>
      </c>
    </row>
    <row r="109" spans="1:47" s="2" customFormat="1" ht="12">
      <c r="A109" s="38"/>
      <c r="B109" s="39"/>
      <c r="C109" s="40"/>
      <c r="D109" s="217" t="s">
        <v>143</v>
      </c>
      <c r="E109" s="40"/>
      <c r="F109" s="218" t="s">
        <v>1117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143</v>
      </c>
      <c r="AU109" s="17" t="s">
        <v>82</v>
      </c>
    </row>
    <row r="110" spans="1:47" s="2" customFormat="1" ht="12">
      <c r="A110" s="38"/>
      <c r="B110" s="39"/>
      <c r="C110" s="40"/>
      <c r="D110" s="222" t="s">
        <v>145</v>
      </c>
      <c r="E110" s="40"/>
      <c r="F110" s="223" t="s">
        <v>1118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145</v>
      </c>
      <c r="AU110" s="17" t="s">
        <v>82</v>
      </c>
    </row>
    <row r="111" spans="1:51" s="13" customFormat="1" ht="12">
      <c r="A111" s="13"/>
      <c r="B111" s="224"/>
      <c r="C111" s="225"/>
      <c r="D111" s="217" t="s">
        <v>147</v>
      </c>
      <c r="E111" s="226" t="s">
        <v>19</v>
      </c>
      <c r="F111" s="227" t="s">
        <v>1119</v>
      </c>
      <c r="G111" s="225"/>
      <c r="H111" s="228">
        <v>1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147</v>
      </c>
      <c r="AU111" s="234" t="s">
        <v>82</v>
      </c>
      <c r="AV111" s="13" t="s">
        <v>82</v>
      </c>
      <c r="AW111" s="13" t="s">
        <v>33</v>
      </c>
      <c r="AX111" s="13" t="s">
        <v>79</v>
      </c>
      <c r="AY111" s="234" t="s">
        <v>134</v>
      </c>
    </row>
    <row r="112" spans="1:65" s="2" customFormat="1" ht="16.5" customHeight="1">
      <c r="A112" s="38"/>
      <c r="B112" s="39"/>
      <c r="C112" s="204" t="s">
        <v>194</v>
      </c>
      <c r="D112" s="204" t="s">
        <v>136</v>
      </c>
      <c r="E112" s="205" t="s">
        <v>1120</v>
      </c>
      <c r="F112" s="206" t="s">
        <v>1121</v>
      </c>
      <c r="G112" s="207" t="s">
        <v>335</v>
      </c>
      <c r="H112" s="208">
        <v>2</v>
      </c>
      <c r="I112" s="209"/>
      <c r="J112" s="210">
        <f>ROUND(I112*H112,2)</f>
        <v>0</v>
      </c>
      <c r="K112" s="206" t="s">
        <v>140</v>
      </c>
      <c r="L112" s="44"/>
      <c r="M112" s="211" t="s">
        <v>19</v>
      </c>
      <c r="N112" s="212" t="s">
        <v>42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141</v>
      </c>
      <c r="AT112" s="215" t="s">
        <v>136</v>
      </c>
      <c r="AU112" s="215" t="s">
        <v>82</v>
      </c>
      <c r="AY112" s="17" t="s">
        <v>134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79</v>
      </c>
      <c r="BK112" s="216">
        <f>ROUND(I112*H112,2)</f>
        <v>0</v>
      </c>
      <c r="BL112" s="17" t="s">
        <v>141</v>
      </c>
      <c r="BM112" s="215" t="s">
        <v>1122</v>
      </c>
    </row>
    <row r="113" spans="1:47" s="2" customFormat="1" ht="12">
      <c r="A113" s="38"/>
      <c r="B113" s="39"/>
      <c r="C113" s="40"/>
      <c r="D113" s="217" t="s">
        <v>143</v>
      </c>
      <c r="E113" s="40"/>
      <c r="F113" s="218" t="s">
        <v>1123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143</v>
      </c>
      <c r="AU113" s="17" t="s">
        <v>82</v>
      </c>
    </row>
    <row r="114" spans="1:47" s="2" customFormat="1" ht="12">
      <c r="A114" s="38"/>
      <c r="B114" s="39"/>
      <c r="C114" s="40"/>
      <c r="D114" s="222" t="s">
        <v>145</v>
      </c>
      <c r="E114" s="40"/>
      <c r="F114" s="223" t="s">
        <v>1124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145</v>
      </c>
      <c r="AU114" s="17" t="s">
        <v>82</v>
      </c>
    </row>
    <row r="115" spans="1:51" s="13" customFormat="1" ht="12">
      <c r="A115" s="13"/>
      <c r="B115" s="224"/>
      <c r="C115" s="225"/>
      <c r="D115" s="217" t="s">
        <v>147</v>
      </c>
      <c r="E115" s="226" t="s">
        <v>19</v>
      </c>
      <c r="F115" s="227" t="s">
        <v>1125</v>
      </c>
      <c r="G115" s="225"/>
      <c r="H115" s="228">
        <v>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147</v>
      </c>
      <c r="AU115" s="234" t="s">
        <v>82</v>
      </c>
      <c r="AV115" s="13" t="s">
        <v>82</v>
      </c>
      <c r="AW115" s="13" t="s">
        <v>33</v>
      </c>
      <c r="AX115" s="13" t="s">
        <v>79</v>
      </c>
      <c r="AY115" s="234" t="s">
        <v>134</v>
      </c>
    </row>
    <row r="116" spans="1:65" s="2" customFormat="1" ht="16.5" customHeight="1">
      <c r="A116" s="38"/>
      <c r="B116" s="39"/>
      <c r="C116" s="204" t="s">
        <v>204</v>
      </c>
      <c r="D116" s="204" t="s">
        <v>136</v>
      </c>
      <c r="E116" s="205" t="s">
        <v>1126</v>
      </c>
      <c r="F116" s="206" t="s">
        <v>1127</v>
      </c>
      <c r="G116" s="207" t="s">
        <v>335</v>
      </c>
      <c r="H116" s="208">
        <v>122</v>
      </c>
      <c r="I116" s="209"/>
      <c r="J116" s="210">
        <f>ROUND(I116*H116,2)</f>
        <v>0</v>
      </c>
      <c r="K116" s="206" t="s">
        <v>140</v>
      </c>
      <c r="L116" s="44"/>
      <c r="M116" s="211" t="s">
        <v>19</v>
      </c>
      <c r="N116" s="212" t="s">
        <v>42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141</v>
      </c>
      <c r="AT116" s="215" t="s">
        <v>136</v>
      </c>
      <c r="AU116" s="215" t="s">
        <v>82</v>
      </c>
      <c r="AY116" s="17" t="s">
        <v>134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79</v>
      </c>
      <c r="BK116" s="216">
        <f>ROUND(I116*H116,2)</f>
        <v>0</v>
      </c>
      <c r="BL116" s="17" t="s">
        <v>141</v>
      </c>
      <c r="BM116" s="215" t="s">
        <v>1128</v>
      </c>
    </row>
    <row r="117" spans="1:47" s="2" customFormat="1" ht="12">
      <c r="A117" s="38"/>
      <c r="B117" s="39"/>
      <c r="C117" s="40"/>
      <c r="D117" s="217" t="s">
        <v>143</v>
      </c>
      <c r="E117" s="40"/>
      <c r="F117" s="218" t="s">
        <v>1129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143</v>
      </c>
      <c r="AU117" s="17" t="s">
        <v>82</v>
      </c>
    </row>
    <row r="118" spans="1:47" s="2" customFormat="1" ht="12">
      <c r="A118" s="38"/>
      <c r="B118" s="39"/>
      <c r="C118" s="40"/>
      <c r="D118" s="222" t="s">
        <v>145</v>
      </c>
      <c r="E118" s="40"/>
      <c r="F118" s="223" t="s">
        <v>1130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145</v>
      </c>
      <c r="AU118" s="17" t="s">
        <v>82</v>
      </c>
    </row>
    <row r="119" spans="1:51" s="13" customFormat="1" ht="12">
      <c r="A119" s="13"/>
      <c r="B119" s="224"/>
      <c r="C119" s="225"/>
      <c r="D119" s="217" t="s">
        <v>147</v>
      </c>
      <c r="E119" s="226" t="s">
        <v>19</v>
      </c>
      <c r="F119" s="227" t="s">
        <v>1131</v>
      </c>
      <c r="G119" s="225"/>
      <c r="H119" s="228">
        <v>122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147</v>
      </c>
      <c r="AU119" s="234" t="s">
        <v>82</v>
      </c>
      <c r="AV119" s="13" t="s">
        <v>82</v>
      </c>
      <c r="AW119" s="13" t="s">
        <v>33</v>
      </c>
      <c r="AX119" s="13" t="s">
        <v>79</v>
      </c>
      <c r="AY119" s="234" t="s">
        <v>134</v>
      </c>
    </row>
    <row r="120" spans="1:65" s="2" customFormat="1" ht="16.5" customHeight="1">
      <c r="A120" s="38"/>
      <c r="B120" s="39"/>
      <c r="C120" s="204" t="s">
        <v>212</v>
      </c>
      <c r="D120" s="204" t="s">
        <v>136</v>
      </c>
      <c r="E120" s="205" t="s">
        <v>1132</v>
      </c>
      <c r="F120" s="206" t="s">
        <v>1133</v>
      </c>
      <c r="G120" s="207" t="s">
        <v>335</v>
      </c>
      <c r="H120" s="208">
        <v>80</v>
      </c>
      <c r="I120" s="209"/>
      <c r="J120" s="210">
        <f>ROUND(I120*H120,2)</f>
        <v>0</v>
      </c>
      <c r="K120" s="206" t="s">
        <v>140</v>
      </c>
      <c r="L120" s="44"/>
      <c r="M120" s="211" t="s">
        <v>19</v>
      </c>
      <c r="N120" s="212" t="s">
        <v>42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141</v>
      </c>
      <c r="AT120" s="215" t="s">
        <v>136</v>
      </c>
      <c r="AU120" s="215" t="s">
        <v>82</v>
      </c>
      <c r="AY120" s="17" t="s">
        <v>134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79</v>
      </c>
      <c r="BK120" s="216">
        <f>ROUND(I120*H120,2)</f>
        <v>0</v>
      </c>
      <c r="BL120" s="17" t="s">
        <v>141</v>
      </c>
      <c r="BM120" s="215" t="s">
        <v>1134</v>
      </c>
    </row>
    <row r="121" spans="1:47" s="2" customFormat="1" ht="12">
      <c r="A121" s="38"/>
      <c r="B121" s="39"/>
      <c r="C121" s="40"/>
      <c r="D121" s="217" t="s">
        <v>143</v>
      </c>
      <c r="E121" s="40"/>
      <c r="F121" s="218" t="s">
        <v>1135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143</v>
      </c>
      <c r="AU121" s="17" t="s">
        <v>82</v>
      </c>
    </row>
    <row r="122" spans="1:47" s="2" customFormat="1" ht="12">
      <c r="A122" s="38"/>
      <c r="B122" s="39"/>
      <c r="C122" s="40"/>
      <c r="D122" s="222" t="s">
        <v>145</v>
      </c>
      <c r="E122" s="40"/>
      <c r="F122" s="223" t="s">
        <v>1136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145</v>
      </c>
      <c r="AU122" s="17" t="s">
        <v>82</v>
      </c>
    </row>
    <row r="123" spans="1:65" s="2" customFormat="1" ht="16.5" customHeight="1">
      <c r="A123" s="38"/>
      <c r="B123" s="39"/>
      <c r="C123" s="204" t="s">
        <v>220</v>
      </c>
      <c r="D123" s="204" t="s">
        <v>136</v>
      </c>
      <c r="E123" s="205" t="s">
        <v>1137</v>
      </c>
      <c r="F123" s="206" t="s">
        <v>1138</v>
      </c>
      <c r="G123" s="207" t="s">
        <v>335</v>
      </c>
      <c r="H123" s="208">
        <v>26</v>
      </c>
      <c r="I123" s="209"/>
      <c r="J123" s="210">
        <f>ROUND(I123*H123,2)</f>
        <v>0</v>
      </c>
      <c r="K123" s="206" t="s">
        <v>140</v>
      </c>
      <c r="L123" s="44"/>
      <c r="M123" s="211" t="s">
        <v>19</v>
      </c>
      <c r="N123" s="212" t="s">
        <v>42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141</v>
      </c>
      <c r="AT123" s="215" t="s">
        <v>136</v>
      </c>
      <c r="AU123" s="215" t="s">
        <v>82</v>
      </c>
      <c r="AY123" s="17" t="s">
        <v>134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79</v>
      </c>
      <c r="BK123" s="216">
        <f>ROUND(I123*H123,2)</f>
        <v>0</v>
      </c>
      <c r="BL123" s="17" t="s">
        <v>141</v>
      </c>
      <c r="BM123" s="215" t="s">
        <v>1139</v>
      </c>
    </row>
    <row r="124" spans="1:47" s="2" customFormat="1" ht="12">
      <c r="A124" s="38"/>
      <c r="B124" s="39"/>
      <c r="C124" s="40"/>
      <c r="D124" s="217" t="s">
        <v>143</v>
      </c>
      <c r="E124" s="40"/>
      <c r="F124" s="218" t="s">
        <v>1140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143</v>
      </c>
      <c r="AU124" s="17" t="s">
        <v>82</v>
      </c>
    </row>
    <row r="125" spans="1:47" s="2" customFormat="1" ht="12">
      <c r="A125" s="38"/>
      <c r="B125" s="39"/>
      <c r="C125" s="40"/>
      <c r="D125" s="222" t="s">
        <v>145</v>
      </c>
      <c r="E125" s="40"/>
      <c r="F125" s="223" t="s">
        <v>1141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82</v>
      </c>
    </row>
    <row r="126" spans="1:65" s="2" customFormat="1" ht="16.5" customHeight="1">
      <c r="A126" s="38"/>
      <c r="B126" s="39"/>
      <c r="C126" s="204" t="s">
        <v>226</v>
      </c>
      <c r="D126" s="204" t="s">
        <v>136</v>
      </c>
      <c r="E126" s="205" t="s">
        <v>1142</v>
      </c>
      <c r="F126" s="206" t="s">
        <v>1143</v>
      </c>
      <c r="G126" s="207" t="s">
        <v>335</v>
      </c>
      <c r="H126" s="208">
        <v>10</v>
      </c>
      <c r="I126" s="209"/>
      <c r="J126" s="210">
        <f>ROUND(I126*H126,2)</f>
        <v>0</v>
      </c>
      <c r="K126" s="206" t="s">
        <v>140</v>
      </c>
      <c r="L126" s="44"/>
      <c r="M126" s="211" t="s">
        <v>19</v>
      </c>
      <c r="N126" s="212" t="s">
        <v>42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141</v>
      </c>
      <c r="AT126" s="215" t="s">
        <v>136</v>
      </c>
      <c r="AU126" s="215" t="s">
        <v>82</v>
      </c>
      <c r="AY126" s="17" t="s">
        <v>134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79</v>
      </c>
      <c r="BK126" s="216">
        <f>ROUND(I126*H126,2)</f>
        <v>0</v>
      </c>
      <c r="BL126" s="17" t="s">
        <v>141</v>
      </c>
      <c r="BM126" s="215" t="s">
        <v>1144</v>
      </c>
    </row>
    <row r="127" spans="1:47" s="2" customFormat="1" ht="12">
      <c r="A127" s="38"/>
      <c r="B127" s="39"/>
      <c r="C127" s="40"/>
      <c r="D127" s="217" t="s">
        <v>143</v>
      </c>
      <c r="E127" s="40"/>
      <c r="F127" s="218" t="s">
        <v>1145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143</v>
      </c>
      <c r="AU127" s="17" t="s">
        <v>82</v>
      </c>
    </row>
    <row r="128" spans="1:47" s="2" customFormat="1" ht="12">
      <c r="A128" s="38"/>
      <c r="B128" s="39"/>
      <c r="C128" s="40"/>
      <c r="D128" s="222" t="s">
        <v>145</v>
      </c>
      <c r="E128" s="40"/>
      <c r="F128" s="223" t="s">
        <v>1146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145</v>
      </c>
      <c r="AU128" s="17" t="s">
        <v>82</v>
      </c>
    </row>
    <row r="129" spans="1:65" s="2" customFormat="1" ht="16.5" customHeight="1">
      <c r="A129" s="38"/>
      <c r="B129" s="39"/>
      <c r="C129" s="204" t="s">
        <v>231</v>
      </c>
      <c r="D129" s="204" t="s">
        <v>136</v>
      </c>
      <c r="E129" s="205" t="s">
        <v>1147</v>
      </c>
      <c r="F129" s="206" t="s">
        <v>1148</v>
      </c>
      <c r="G129" s="207" t="s">
        <v>335</v>
      </c>
      <c r="H129" s="208">
        <v>4</v>
      </c>
      <c r="I129" s="209"/>
      <c r="J129" s="210">
        <f>ROUND(I129*H129,2)</f>
        <v>0</v>
      </c>
      <c r="K129" s="206" t="s">
        <v>140</v>
      </c>
      <c r="L129" s="44"/>
      <c r="M129" s="211" t="s">
        <v>19</v>
      </c>
      <c r="N129" s="212" t="s">
        <v>42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141</v>
      </c>
      <c r="AT129" s="215" t="s">
        <v>136</v>
      </c>
      <c r="AU129" s="215" t="s">
        <v>82</v>
      </c>
      <c r="AY129" s="17" t="s">
        <v>134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79</v>
      </c>
      <c r="BK129" s="216">
        <f>ROUND(I129*H129,2)</f>
        <v>0</v>
      </c>
      <c r="BL129" s="17" t="s">
        <v>141</v>
      </c>
      <c r="BM129" s="215" t="s">
        <v>1149</v>
      </c>
    </row>
    <row r="130" spans="1:47" s="2" customFormat="1" ht="12">
      <c r="A130" s="38"/>
      <c r="B130" s="39"/>
      <c r="C130" s="40"/>
      <c r="D130" s="217" t="s">
        <v>143</v>
      </c>
      <c r="E130" s="40"/>
      <c r="F130" s="218" t="s">
        <v>1150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82</v>
      </c>
    </row>
    <row r="131" spans="1:47" s="2" customFormat="1" ht="12">
      <c r="A131" s="38"/>
      <c r="B131" s="39"/>
      <c r="C131" s="40"/>
      <c r="D131" s="222" t="s">
        <v>145</v>
      </c>
      <c r="E131" s="40"/>
      <c r="F131" s="223" t="s">
        <v>1151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145</v>
      </c>
      <c r="AU131" s="17" t="s">
        <v>82</v>
      </c>
    </row>
    <row r="132" spans="1:51" s="13" customFormat="1" ht="12">
      <c r="A132" s="13"/>
      <c r="B132" s="224"/>
      <c r="C132" s="225"/>
      <c r="D132" s="217" t="s">
        <v>147</v>
      </c>
      <c r="E132" s="226" t="s">
        <v>19</v>
      </c>
      <c r="F132" s="227" t="s">
        <v>1152</v>
      </c>
      <c r="G132" s="225"/>
      <c r="H132" s="228">
        <v>3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147</v>
      </c>
      <c r="AU132" s="234" t="s">
        <v>82</v>
      </c>
      <c r="AV132" s="13" t="s">
        <v>82</v>
      </c>
      <c r="AW132" s="13" t="s">
        <v>33</v>
      </c>
      <c r="AX132" s="13" t="s">
        <v>71</v>
      </c>
      <c r="AY132" s="234" t="s">
        <v>134</v>
      </c>
    </row>
    <row r="133" spans="1:51" s="13" customFormat="1" ht="12">
      <c r="A133" s="13"/>
      <c r="B133" s="224"/>
      <c r="C133" s="225"/>
      <c r="D133" s="217" t="s">
        <v>147</v>
      </c>
      <c r="E133" s="226" t="s">
        <v>19</v>
      </c>
      <c r="F133" s="227" t="s">
        <v>1153</v>
      </c>
      <c r="G133" s="225"/>
      <c r="H133" s="228">
        <v>1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147</v>
      </c>
      <c r="AU133" s="234" t="s">
        <v>82</v>
      </c>
      <c r="AV133" s="13" t="s">
        <v>82</v>
      </c>
      <c r="AW133" s="13" t="s">
        <v>33</v>
      </c>
      <c r="AX133" s="13" t="s">
        <v>71</v>
      </c>
      <c r="AY133" s="234" t="s">
        <v>134</v>
      </c>
    </row>
    <row r="134" spans="1:65" s="2" customFormat="1" ht="16.5" customHeight="1">
      <c r="A134" s="38"/>
      <c r="B134" s="39"/>
      <c r="C134" s="204" t="s">
        <v>238</v>
      </c>
      <c r="D134" s="204" t="s">
        <v>136</v>
      </c>
      <c r="E134" s="205" t="s">
        <v>1154</v>
      </c>
      <c r="F134" s="206" t="s">
        <v>1155</v>
      </c>
      <c r="G134" s="207" t="s">
        <v>335</v>
      </c>
      <c r="H134" s="208">
        <v>1</v>
      </c>
      <c r="I134" s="209"/>
      <c r="J134" s="210">
        <f>ROUND(I134*H134,2)</f>
        <v>0</v>
      </c>
      <c r="K134" s="206" t="s">
        <v>140</v>
      </c>
      <c r="L134" s="44"/>
      <c r="M134" s="211" t="s">
        <v>19</v>
      </c>
      <c r="N134" s="212" t="s">
        <v>42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141</v>
      </c>
      <c r="AT134" s="215" t="s">
        <v>136</v>
      </c>
      <c r="AU134" s="215" t="s">
        <v>82</v>
      </c>
      <c r="AY134" s="17" t="s">
        <v>134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79</v>
      </c>
      <c r="BK134" s="216">
        <f>ROUND(I134*H134,2)</f>
        <v>0</v>
      </c>
      <c r="BL134" s="17" t="s">
        <v>141</v>
      </c>
      <c r="BM134" s="215" t="s">
        <v>1156</v>
      </c>
    </row>
    <row r="135" spans="1:47" s="2" customFormat="1" ht="12">
      <c r="A135" s="38"/>
      <c r="B135" s="39"/>
      <c r="C135" s="40"/>
      <c r="D135" s="217" t="s">
        <v>143</v>
      </c>
      <c r="E135" s="40"/>
      <c r="F135" s="218" t="s">
        <v>1157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143</v>
      </c>
      <c r="AU135" s="17" t="s">
        <v>82</v>
      </c>
    </row>
    <row r="136" spans="1:47" s="2" customFormat="1" ht="12">
      <c r="A136" s="38"/>
      <c r="B136" s="39"/>
      <c r="C136" s="40"/>
      <c r="D136" s="222" t="s">
        <v>145</v>
      </c>
      <c r="E136" s="40"/>
      <c r="F136" s="223" t="s">
        <v>1158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82</v>
      </c>
    </row>
    <row r="137" spans="1:65" s="2" customFormat="1" ht="16.5" customHeight="1">
      <c r="A137" s="38"/>
      <c r="B137" s="39"/>
      <c r="C137" s="204" t="s">
        <v>8</v>
      </c>
      <c r="D137" s="204" t="s">
        <v>136</v>
      </c>
      <c r="E137" s="205" t="s">
        <v>1159</v>
      </c>
      <c r="F137" s="206" t="s">
        <v>1160</v>
      </c>
      <c r="G137" s="207" t="s">
        <v>335</v>
      </c>
      <c r="H137" s="208">
        <v>2</v>
      </c>
      <c r="I137" s="209"/>
      <c r="J137" s="210">
        <f>ROUND(I137*H137,2)</f>
        <v>0</v>
      </c>
      <c r="K137" s="206" t="s">
        <v>140</v>
      </c>
      <c r="L137" s="44"/>
      <c r="M137" s="211" t="s">
        <v>19</v>
      </c>
      <c r="N137" s="212" t="s">
        <v>42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141</v>
      </c>
      <c r="AT137" s="215" t="s">
        <v>136</v>
      </c>
      <c r="AU137" s="215" t="s">
        <v>82</v>
      </c>
      <c r="AY137" s="17" t="s">
        <v>134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79</v>
      </c>
      <c r="BK137" s="216">
        <f>ROUND(I137*H137,2)</f>
        <v>0</v>
      </c>
      <c r="BL137" s="17" t="s">
        <v>141</v>
      </c>
      <c r="BM137" s="215" t="s">
        <v>1161</v>
      </c>
    </row>
    <row r="138" spans="1:47" s="2" customFormat="1" ht="12">
      <c r="A138" s="38"/>
      <c r="B138" s="39"/>
      <c r="C138" s="40"/>
      <c r="D138" s="217" t="s">
        <v>143</v>
      </c>
      <c r="E138" s="40"/>
      <c r="F138" s="218" t="s">
        <v>1162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143</v>
      </c>
      <c r="AU138" s="17" t="s">
        <v>82</v>
      </c>
    </row>
    <row r="139" spans="1:47" s="2" customFormat="1" ht="12">
      <c r="A139" s="38"/>
      <c r="B139" s="39"/>
      <c r="C139" s="40"/>
      <c r="D139" s="222" t="s">
        <v>145</v>
      </c>
      <c r="E139" s="40"/>
      <c r="F139" s="223" t="s">
        <v>1163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145</v>
      </c>
      <c r="AU139" s="17" t="s">
        <v>82</v>
      </c>
    </row>
    <row r="140" spans="1:65" s="2" customFormat="1" ht="16.5" customHeight="1">
      <c r="A140" s="38"/>
      <c r="B140" s="39"/>
      <c r="C140" s="204" t="s">
        <v>250</v>
      </c>
      <c r="D140" s="204" t="s">
        <v>136</v>
      </c>
      <c r="E140" s="205" t="s">
        <v>1164</v>
      </c>
      <c r="F140" s="206" t="s">
        <v>1165</v>
      </c>
      <c r="G140" s="207" t="s">
        <v>335</v>
      </c>
      <c r="H140" s="208">
        <v>80</v>
      </c>
      <c r="I140" s="209"/>
      <c r="J140" s="210">
        <f>ROUND(I140*H140,2)</f>
        <v>0</v>
      </c>
      <c r="K140" s="206" t="s">
        <v>19</v>
      </c>
      <c r="L140" s="44"/>
      <c r="M140" s="211" t="s">
        <v>19</v>
      </c>
      <c r="N140" s="212" t="s">
        <v>42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141</v>
      </c>
      <c r="AT140" s="215" t="s">
        <v>136</v>
      </c>
      <c r="AU140" s="215" t="s">
        <v>82</v>
      </c>
      <c r="AY140" s="17" t="s">
        <v>134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79</v>
      </c>
      <c r="BK140" s="216">
        <f>ROUND(I140*H140,2)</f>
        <v>0</v>
      </c>
      <c r="BL140" s="17" t="s">
        <v>141</v>
      </c>
      <c r="BM140" s="215" t="s">
        <v>1166</v>
      </c>
    </row>
    <row r="141" spans="1:47" s="2" customFormat="1" ht="12">
      <c r="A141" s="38"/>
      <c r="B141" s="39"/>
      <c r="C141" s="40"/>
      <c r="D141" s="217" t="s">
        <v>143</v>
      </c>
      <c r="E141" s="40"/>
      <c r="F141" s="218" t="s">
        <v>1165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143</v>
      </c>
      <c r="AU141" s="17" t="s">
        <v>82</v>
      </c>
    </row>
    <row r="142" spans="1:65" s="2" customFormat="1" ht="16.5" customHeight="1">
      <c r="A142" s="38"/>
      <c r="B142" s="39"/>
      <c r="C142" s="204" t="s">
        <v>258</v>
      </c>
      <c r="D142" s="204" t="s">
        <v>136</v>
      </c>
      <c r="E142" s="205" t="s">
        <v>1167</v>
      </c>
      <c r="F142" s="206" t="s">
        <v>1168</v>
      </c>
      <c r="G142" s="207" t="s">
        <v>335</v>
      </c>
      <c r="H142" s="208">
        <v>26</v>
      </c>
      <c r="I142" s="209"/>
      <c r="J142" s="210">
        <f>ROUND(I142*H142,2)</f>
        <v>0</v>
      </c>
      <c r="K142" s="206" t="s">
        <v>19</v>
      </c>
      <c r="L142" s="44"/>
      <c r="M142" s="211" t="s">
        <v>19</v>
      </c>
      <c r="N142" s="212" t="s">
        <v>42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141</v>
      </c>
      <c r="AT142" s="215" t="s">
        <v>136</v>
      </c>
      <c r="AU142" s="215" t="s">
        <v>82</v>
      </c>
      <c r="AY142" s="17" t="s">
        <v>134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79</v>
      </c>
      <c r="BK142" s="216">
        <f>ROUND(I142*H142,2)</f>
        <v>0</v>
      </c>
      <c r="BL142" s="17" t="s">
        <v>141</v>
      </c>
      <c r="BM142" s="215" t="s">
        <v>1169</v>
      </c>
    </row>
    <row r="143" spans="1:47" s="2" customFormat="1" ht="12">
      <c r="A143" s="38"/>
      <c r="B143" s="39"/>
      <c r="C143" s="40"/>
      <c r="D143" s="217" t="s">
        <v>143</v>
      </c>
      <c r="E143" s="40"/>
      <c r="F143" s="218" t="s">
        <v>1168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143</v>
      </c>
      <c r="AU143" s="17" t="s">
        <v>82</v>
      </c>
    </row>
    <row r="144" spans="1:65" s="2" customFormat="1" ht="16.5" customHeight="1">
      <c r="A144" s="38"/>
      <c r="B144" s="39"/>
      <c r="C144" s="204" t="s">
        <v>266</v>
      </c>
      <c r="D144" s="204" t="s">
        <v>136</v>
      </c>
      <c r="E144" s="205" t="s">
        <v>1170</v>
      </c>
      <c r="F144" s="206" t="s">
        <v>1171</v>
      </c>
      <c r="G144" s="207" t="s">
        <v>335</v>
      </c>
      <c r="H144" s="208">
        <v>10</v>
      </c>
      <c r="I144" s="209"/>
      <c r="J144" s="210">
        <f>ROUND(I144*H144,2)</f>
        <v>0</v>
      </c>
      <c r="K144" s="206" t="s">
        <v>19</v>
      </c>
      <c r="L144" s="44"/>
      <c r="M144" s="211" t="s">
        <v>19</v>
      </c>
      <c r="N144" s="212" t="s">
        <v>42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141</v>
      </c>
      <c r="AT144" s="215" t="s">
        <v>136</v>
      </c>
      <c r="AU144" s="215" t="s">
        <v>82</v>
      </c>
      <c r="AY144" s="17" t="s">
        <v>134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79</v>
      </c>
      <c r="BK144" s="216">
        <f>ROUND(I144*H144,2)</f>
        <v>0</v>
      </c>
      <c r="BL144" s="17" t="s">
        <v>141</v>
      </c>
      <c r="BM144" s="215" t="s">
        <v>1172</v>
      </c>
    </row>
    <row r="145" spans="1:47" s="2" customFormat="1" ht="12">
      <c r="A145" s="38"/>
      <c r="B145" s="39"/>
      <c r="C145" s="40"/>
      <c r="D145" s="217" t="s">
        <v>143</v>
      </c>
      <c r="E145" s="40"/>
      <c r="F145" s="218" t="s">
        <v>1171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143</v>
      </c>
      <c r="AU145" s="17" t="s">
        <v>82</v>
      </c>
    </row>
    <row r="146" spans="1:65" s="2" customFormat="1" ht="16.5" customHeight="1">
      <c r="A146" s="38"/>
      <c r="B146" s="39"/>
      <c r="C146" s="204" t="s">
        <v>273</v>
      </c>
      <c r="D146" s="204" t="s">
        <v>136</v>
      </c>
      <c r="E146" s="205" t="s">
        <v>1173</v>
      </c>
      <c r="F146" s="206" t="s">
        <v>1174</v>
      </c>
      <c r="G146" s="207" t="s">
        <v>335</v>
      </c>
      <c r="H146" s="208">
        <v>3</v>
      </c>
      <c r="I146" s="209"/>
      <c r="J146" s="210">
        <f>ROUND(I146*H146,2)</f>
        <v>0</v>
      </c>
      <c r="K146" s="206" t="s">
        <v>19</v>
      </c>
      <c r="L146" s="44"/>
      <c r="M146" s="211" t="s">
        <v>19</v>
      </c>
      <c r="N146" s="212" t="s">
        <v>42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141</v>
      </c>
      <c r="AT146" s="215" t="s">
        <v>136</v>
      </c>
      <c r="AU146" s="215" t="s">
        <v>82</v>
      </c>
      <c r="AY146" s="17" t="s">
        <v>134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79</v>
      </c>
      <c r="BK146" s="216">
        <f>ROUND(I146*H146,2)</f>
        <v>0</v>
      </c>
      <c r="BL146" s="17" t="s">
        <v>141</v>
      </c>
      <c r="BM146" s="215" t="s">
        <v>1175</v>
      </c>
    </row>
    <row r="147" spans="1:47" s="2" customFormat="1" ht="12">
      <c r="A147" s="38"/>
      <c r="B147" s="39"/>
      <c r="C147" s="40"/>
      <c r="D147" s="217" t="s">
        <v>143</v>
      </c>
      <c r="E147" s="40"/>
      <c r="F147" s="218" t="s">
        <v>1174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143</v>
      </c>
      <c r="AU147" s="17" t="s">
        <v>82</v>
      </c>
    </row>
    <row r="148" spans="1:65" s="2" customFormat="1" ht="16.5" customHeight="1">
      <c r="A148" s="38"/>
      <c r="B148" s="39"/>
      <c r="C148" s="204" t="s">
        <v>278</v>
      </c>
      <c r="D148" s="204" t="s">
        <v>136</v>
      </c>
      <c r="E148" s="205" t="s">
        <v>1176</v>
      </c>
      <c r="F148" s="206" t="s">
        <v>1177</v>
      </c>
      <c r="G148" s="207" t="s">
        <v>335</v>
      </c>
      <c r="H148" s="208">
        <v>1</v>
      </c>
      <c r="I148" s="209"/>
      <c r="J148" s="210">
        <f>ROUND(I148*H148,2)</f>
        <v>0</v>
      </c>
      <c r="K148" s="206" t="s">
        <v>19</v>
      </c>
      <c r="L148" s="44"/>
      <c r="M148" s="211" t="s">
        <v>19</v>
      </c>
      <c r="N148" s="212" t="s">
        <v>42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141</v>
      </c>
      <c r="AT148" s="215" t="s">
        <v>136</v>
      </c>
      <c r="AU148" s="215" t="s">
        <v>82</v>
      </c>
      <c r="AY148" s="17" t="s">
        <v>134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79</v>
      </c>
      <c r="BK148" s="216">
        <f>ROUND(I148*H148,2)</f>
        <v>0</v>
      </c>
      <c r="BL148" s="17" t="s">
        <v>141</v>
      </c>
      <c r="BM148" s="215" t="s">
        <v>1178</v>
      </c>
    </row>
    <row r="149" spans="1:47" s="2" customFormat="1" ht="12">
      <c r="A149" s="38"/>
      <c r="B149" s="39"/>
      <c r="C149" s="40"/>
      <c r="D149" s="217" t="s">
        <v>143</v>
      </c>
      <c r="E149" s="40"/>
      <c r="F149" s="218" t="s">
        <v>1177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143</v>
      </c>
      <c r="AU149" s="17" t="s">
        <v>82</v>
      </c>
    </row>
    <row r="150" spans="1:65" s="2" customFormat="1" ht="16.5" customHeight="1">
      <c r="A150" s="38"/>
      <c r="B150" s="39"/>
      <c r="C150" s="204" t="s">
        <v>7</v>
      </c>
      <c r="D150" s="204" t="s">
        <v>136</v>
      </c>
      <c r="E150" s="205" t="s">
        <v>1179</v>
      </c>
      <c r="F150" s="206" t="s">
        <v>1180</v>
      </c>
      <c r="G150" s="207" t="s">
        <v>335</v>
      </c>
      <c r="H150" s="208">
        <v>2</v>
      </c>
      <c r="I150" s="209"/>
      <c r="J150" s="210">
        <f>ROUND(I150*H150,2)</f>
        <v>0</v>
      </c>
      <c r="K150" s="206" t="s">
        <v>19</v>
      </c>
      <c r="L150" s="44"/>
      <c r="M150" s="211" t="s">
        <v>19</v>
      </c>
      <c r="N150" s="212" t="s">
        <v>42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141</v>
      </c>
      <c r="AT150" s="215" t="s">
        <v>136</v>
      </c>
      <c r="AU150" s="215" t="s">
        <v>82</v>
      </c>
      <c r="AY150" s="17" t="s">
        <v>134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79</v>
      </c>
      <c r="BK150" s="216">
        <f>ROUND(I150*H150,2)</f>
        <v>0</v>
      </c>
      <c r="BL150" s="17" t="s">
        <v>141</v>
      </c>
      <c r="BM150" s="215" t="s">
        <v>1181</v>
      </c>
    </row>
    <row r="151" spans="1:47" s="2" customFormat="1" ht="12">
      <c r="A151" s="38"/>
      <c r="B151" s="39"/>
      <c r="C151" s="40"/>
      <c r="D151" s="217" t="s">
        <v>143</v>
      </c>
      <c r="E151" s="40"/>
      <c r="F151" s="218" t="s">
        <v>1180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143</v>
      </c>
      <c r="AU151" s="17" t="s">
        <v>82</v>
      </c>
    </row>
    <row r="152" spans="1:65" s="2" customFormat="1" ht="16.5" customHeight="1">
      <c r="A152" s="38"/>
      <c r="B152" s="39"/>
      <c r="C152" s="204" t="s">
        <v>289</v>
      </c>
      <c r="D152" s="204" t="s">
        <v>136</v>
      </c>
      <c r="E152" s="205" t="s">
        <v>1182</v>
      </c>
      <c r="F152" s="206" t="s">
        <v>1183</v>
      </c>
      <c r="G152" s="207" t="s">
        <v>335</v>
      </c>
      <c r="H152" s="208">
        <v>80</v>
      </c>
      <c r="I152" s="209"/>
      <c r="J152" s="210">
        <f>ROUND(I152*H152,2)</f>
        <v>0</v>
      </c>
      <c r="K152" s="206" t="s">
        <v>140</v>
      </c>
      <c r="L152" s="44"/>
      <c r="M152" s="211" t="s">
        <v>19</v>
      </c>
      <c r="N152" s="212" t="s">
        <v>42</v>
      </c>
      <c r="O152" s="8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141</v>
      </c>
      <c r="AT152" s="215" t="s">
        <v>136</v>
      </c>
      <c r="AU152" s="215" t="s">
        <v>82</v>
      </c>
      <c r="AY152" s="17" t="s">
        <v>134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79</v>
      </c>
      <c r="BK152" s="216">
        <f>ROUND(I152*H152,2)</f>
        <v>0</v>
      </c>
      <c r="BL152" s="17" t="s">
        <v>141</v>
      </c>
      <c r="BM152" s="215" t="s">
        <v>1184</v>
      </c>
    </row>
    <row r="153" spans="1:47" s="2" customFormat="1" ht="12">
      <c r="A153" s="38"/>
      <c r="B153" s="39"/>
      <c r="C153" s="40"/>
      <c r="D153" s="217" t="s">
        <v>143</v>
      </c>
      <c r="E153" s="40"/>
      <c r="F153" s="218" t="s">
        <v>1185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143</v>
      </c>
      <c r="AU153" s="17" t="s">
        <v>82</v>
      </c>
    </row>
    <row r="154" spans="1:47" s="2" customFormat="1" ht="12">
      <c r="A154" s="38"/>
      <c r="B154" s="39"/>
      <c r="C154" s="40"/>
      <c r="D154" s="222" t="s">
        <v>145</v>
      </c>
      <c r="E154" s="40"/>
      <c r="F154" s="223" t="s">
        <v>1186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145</v>
      </c>
      <c r="AU154" s="17" t="s">
        <v>82</v>
      </c>
    </row>
    <row r="155" spans="1:65" s="2" customFormat="1" ht="16.5" customHeight="1">
      <c r="A155" s="38"/>
      <c r="B155" s="39"/>
      <c r="C155" s="204" t="s">
        <v>295</v>
      </c>
      <c r="D155" s="204" t="s">
        <v>136</v>
      </c>
      <c r="E155" s="205" t="s">
        <v>1187</v>
      </c>
      <c r="F155" s="206" t="s">
        <v>1188</v>
      </c>
      <c r="G155" s="207" t="s">
        <v>335</v>
      </c>
      <c r="H155" s="208">
        <v>26</v>
      </c>
      <c r="I155" s="209"/>
      <c r="J155" s="210">
        <f>ROUND(I155*H155,2)</f>
        <v>0</v>
      </c>
      <c r="K155" s="206" t="s">
        <v>140</v>
      </c>
      <c r="L155" s="44"/>
      <c r="M155" s="211" t="s">
        <v>19</v>
      </c>
      <c r="N155" s="212" t="s">
        <v>42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141</v>
      </c>
      <c r="AT155" s="215" t="s">
        <v>136</v>
      </c>
      <c r="AU155" s="215" t="s">
        <v>82</v>
      </c>
      <c r="AY155" s="17" t="s">
        <v>134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79</v>
      </c>
      <c r="BK155" s="216">
        <f>ROUND(I155*H155,2)</f>
        <v>0</v>
      </c>
      <c r="BL155" s="17" t="s">
        <v>141</v>
      </c>
      <c r="BM155" s="215" t="s">
        <v>1189</v>
      </c>
    </row>
    <row r="156" spans="1:47" s="2" customFormat="1" ht="12">
      <c r="A156" s="38"/>
      <c r="B156" s="39"/>
      <c r="C156" s="40"/>
      <c r="D156" s="217" t="s">
        <v>143</v>
      </c>
      <c r="E156" s="40"/>
      <c r="F156" s="218" t="s">
        <v>1190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143</v>
      </c>
      <c r="AU156" s="17" t="s">
        <v>82</v>
      </c>
    </row>
    <row r="157" spans="1:47" s="2" customFormat="1" ht="12">
      <c r="A157" s="38"/>
      <c r="B157" s="39"/>
      <c r="C157" s="40"/>
      <c r="D157" s="222" t="s">
        <v>145</v>
      </c>
      <c r="E157" s="40"/>
      <c r="F157" s="223" t="s">
        <v>1191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145</v>
      </c>
      <c r="AU157" s="17" t="s">
        <v>82</v>
      </c>
    </row>
    <row r="158" spans="1:65" s="2" customFormat="1" ht="16.5" customHeight="1">
      <c r="A158" s="38"/>
      <c r="B158" s="39"/>
      <c r="C158" s="204" t="s">
        <v>302</v>
      </c>
      <c r="D158" s="204" t="s">
        <v>136</v>
      </c>
      <c r="E158" s="205" t="s">
        <v>1192</v>
      </c>
      <c r="F158" s="206" t="s">
        <v>1193</v>
      </c>
      <c r="G158" s="207" t="s">
        <v>335</v>
      </c>
      <c r="H158" s="208">
        <v>10</v>
      </c>
      <c r="I158" s="209"/>
      <c r="J158" s="210">
        <f>ROUND(I158*H158,2)</f>
        <v>0</v>
      </c>
      <c r="K158" s="206" t="s">
        <v>140</v>
      </c>
      <c r="L158" s="44"/>
      <c r="M158" s="211" t="s">
        <v>19</v>
      </c>
      <c r="N158" s="212" t="s">
        <v>42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141</v>
      </c>
      <c r="AT158" s="215" t="s">
        <v>136</v>
      </c>
      <c r="AU158" s="215" t="s">
        <v>82</v>
      </c>
      <c r="AY158" s="17" t="s">
        <v>134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79</v>
      </c>
      <c r="BK158" s="216">
        <f>ROUND(I158*H158,2)</f>
        <v>0</v>
      </c>
      <c r="BL158" s="17" t="s">
        <v>141</v>
      </c>
      <c r="BM158" s="215" t="s">
        <v>1194</v>
      </c>
    </row>
    <row r="159" spans="1:47" s="2" customFormat="1" ht="12">
      <c r="A159" s="38"/>
      <c r="B159" s="39"/>
      <c r="C159" s="40"/>
      <c r="D159" s="217" t="s">
        <v>143</v>
      </c>
      <c r="E159" s="40"/>
      <c r="F159" s="218" t="s">
        <v>1195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143</v>
      </c>
      <c r="AU159" s="17" t="s">
        <v>82</v>
      </c>
    </row>
    <row r="160" spans="1:47" s="2" customFormat="1" ht="12">
      <c r="A160" s="38"/>
      <c r="B160" s="39"/>
      <c r="C160" s="40"/>
      <c r="D160" s="222" t="s">
        <v>145</v>
      </c>
      <c r="E160" s="40"/>
      <c r="F160" s="223" t="s">
        <v>1196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145</v>
      </c>
      <c r="AU160" s="17" t="s">
        <v>82</v>
      </c>
    </row>
    <row r="161" spans="1:65" s="2" customFormat="1" ht="16.5" customHeight="1">
      <c r="A161" s="38"/>
      <c r="B161" s="39"/>
      <c r="C161" s="204" t="s">
        <v>309</v>
      </c>
      <c r="D161" s="204" t="s">
        <v>136</v>
      </c>
      <c r="E161" s="205" t="s">
        <v>1197</v>
      </c>
      <c r="F161" s="206" t="s">
        <v>1198</v>
      </c>
      <c r="G161" s="207" t="s">
        <v>335</v>
      </c>
      <c r="H161" s="208">
        <v>3</v>
      </c>
      <c r="I161" s="209"/>
      <c r="J161" s="210">
        <f>ROUND(I161*H161,2)</f>
        <v>0</v>
      </c>
      <c r="K161" s="206" t="s">
        <v>140</v>
      </c>
      <c r="L161" s="44"/>
      <c r="M161" s="211" t="s">
        <v>19</v>
      </c>
      <c r="N161" s="212" t="s">
        <v>42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141</v>
      </c>
      <c r="AT161" s="215" t="s">
        <v>136</v>
      </c>
      <c r="AU161" s="215" t="s">
        <v>82</v>
      </c>
      <c r="AY161" s="17" t="s">
        <v>134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79</v>
      </c>
      <c r="BK161" s="216">
        <f>ROUND(I161*H161,2)</f>
        <v>0</v>
      </c>
      <c r="BL161" s="17" t="s">
        <v>141</v>
      </c>
      <c r="BM161" s="215" t="s">
        <v>1199</v>
      </c>
    </row>
    <row r="162" spans="1:47" s="2" customFormat="1" ht="12">
      <c r="A162" s="38"/>
      <c r="B162" s="39"/>
      <c r="C162" s="40"/>
      <c r="D162" s="217" t="s">
        <v>143</v>
      </c>
      <c r="E162" s="40"/>
      <c r="F162" s="218" t="s">
        <v>1200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143</v>
      </c>
      <c r="AU162" s="17" t="s">
        <v>82</v>
      </c>
    </row>
    <row r="163" spans="1:47" s="2" customFormat="1" ht="12">
      <c r="A163" s="38"/>
      <c r="B163" s="39"/>
      <c r="C163" s="40"/>
      <c r="D163" s="222" t="s">
        <v>145</v>
      </c>
      <c r="E163" s="40"/>
      <c r="F163" s="223" t="s">
        <v>1201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145</v>
      </c>
      <c r="AU163" s="17" t="s">
        <v>82</v>
      </c>
    </row>
    <row r="164" spans="1:65" s="2" customFormat="1" ht="16.5" customHeight="1">
      <c r="A164" s="38"/>
      <c r="B164" s="39"/>
      <c r="C164" s="204" t="s">
        <v>316</v>
      </c>
      <c r="D164" s="204" t="s">
        <v>136</v>
      </c>
      <c r="E164" s="205" t="s">
        <v>1202</v>
      </c>
      <c r="F164" s="206" t="s">
        <v>1203</v>
      </c>
      <c r="G164" s="207" t="s">
        <v>335</v>
      </c>
      <c r="H164" s="208">
        <v>1</v>
      </c>
      <c r="I164" s="209"/>
      <c r="J164" s="210">
        <f>ROUND(I164*H164,2)</f>
        <v>0</v>
      </c>
      <c r="K164" s="206" t="s">
        <v>140</v>
      </c>
      <c r="L164" s="44"/>
      <c r="M164" s="211" t="s">
        <v>19</v>
      </c>
      <c r="N164" s="212" t="s">
        <v>42</v>
      </c>
      <c r="O164" s="8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141</v>
      </c>
      <c r="AT164" s="215" t="s">
        <v>136</v>
      </c>
      <c r="AU164" s="215" t="s">
        <v>82</v>
      </c>
      <c r="AY164" s="17" t="s">
        <v>134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79</v>
      </c>
      <c r="BK164" s="216">
        <f>ROUND(I164*H164,2)</f>
        <v>0</v>
      </c>
      <c r="BL164" s="17" t="s">
        <v>141</v>
      </c>
      <c r="BM164" s="215" t="s">
        <v>1204</v>
      </c>
    </row>
    <row r="165" spans="1:47" s="2" customFormat="1" ht="12">
      <c r="A165" s="38"/>
      <c r="B165" s="39"/>
      <c r="C165" s="40"/>
      <c r="D165" s="217" t="s">
        <v>143</v>
      </c>
      <c r="E165" s="40"/>
      <c r="F165" s="218" t="s">
        <v>1205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143</v>
      </c>
      <c r="AU165" s="17" t="s">
        <v>82</v>
      </c>
    </row>
    <row r="166" spans="1:47" s="2" customFormat="1" ht="12">
      <c r="A166" s="38"/>
      <c r="B166" s="39"/>
      <c r="C166" s="40"/>
      <c r="D166" s="222" t="s">
        <v>145</v>
      </c>
      <c r="E166" s="40"/>
      <c r="F166" s="223" t="s">
        <v>1206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82</v>
      </c>
    </row>
    <row r="167" spans="1:65" s="2" customFormat="1" ht="16.5" customHeight="1">
      <c r="A167" s="38"/>
      <c r="B167" s="39"/>
      <c r="C167" s="204" t="s">
        <v>324</v>
      </c>
      <c r="D167" s="204" t="s">
        <v>136</v>
      </c>
      <c r="E167" s="205" t="s">
        <v>1207</v>
      </c>
      <c r="F167" s="206" t="s">
        <v>1208</v>
      </c>
      <c r="G167" s="207" t="s">
        <v>335</v>
      </c>
      <c r="H167" s="208">
        <v>2</v>
      </c>
      <c r="I167" s="209"/>
      <c r="J167" s="210">
        <f>ROUND(I167*H167,2)</f>
        <v>0</v>
      </c>
      <c r="K167" s="206" t="s">
        <v>140</v>
      </c>
      <c r="L167" s="44"/>
      <c r="M167" s="211" t="s">
        <v>19</v>
      </c>
      <c r="N167" s="212" t="s">
        <v>42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141</v>
      </c>
      <c r="AT167" s="215" t="s">
        <v>136</v>
      </c>
      <c r="AU167" s="215" t="s">
        <v>82</v>
      </c>
      <c r="AY167" s="17" t="s">
        <v>134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79</v>
      </c>
      <c r="BK167" s="216">
        <f>ROUND(I167*H167,2)</f>
        <v>0</v>
      </c>
      <c r="BL167" s="17" t="s">
        <v>141</v>
      </c>
      <c r="BM167" s="215" t="s">
        <v>1209</v>
      </c>
    </row>
    <row r="168" spans="1:47" s="2" customFormat="1" ht="12">
      <c r="A168" s="38"/>
      <c r="B168" s="39"/>
      <c r="C168" s="40"/>
      <c r="D168" s="217" t="s">
        <v>143</v>
      </c>
      <c r="E168" s="40"/>
      <c r="F168" s="218" t="s">
        <v>1210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143</v>
      </c>
      <c r="AU168" s="17" t="s">
        <v>82</v>
      </c>
    </row>
    <row r="169" spans="1:47" s="2" customFormat="1" ht="12">
      <c r="A169" s="38"/>
      <c r="B169" s="39"/>
      <c r="C169" s="40"/>
      <c r="D169" s="222" t="s">
        <v>145</v>
      </c>
      <c r="E169" s="40"/>
      <c r="F169" s="223" t="s">
        <v>1211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145</v>
      </c>
      <c r="AU169" s="17" t="s">
        <v>82</v>
      </c>
    </row>
    <row r="170" spans="1:65" s="2" customFormat="1" ht="16.5" customHeight="1">
      <c r="A170" s="38"/>
      <c r="B170" s="39"/>
      <c r="C170" s="204" t="s">
        <v>332</v>
      </c>
      <c r="D170" s="204" t="s">
        <v>136</v>
      </c>
      <c r="E170" s="205" t="s">
        <v>1212</v>
      </c>
      <c r="F170" s="206" t="s">
        <v>1213</v>
      </c>
      <c r="G170" s="207" t="s">
        <v>335</v>
      </c>
      <c r="H170" s="208">
        <v>80</v>
      </c>
      <c r="I170" s="209"/>
      <c r="J170" s="210">
        <f>ROUND(I170*H170,2)</f>
        <v>0</v>
      </c>
      <c r="K170" s="206" t="s">
        <v>140</v>
      </c>
      <c r="L170" s="44"/>
      <c r="M170" s="211" t="s">
        <v>19</v>
      </c>
      <c r="N170" s="212" t="s">
        <v>42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141</v>
      </c>
      <c r="AT170" s="215" t="s">
        <v>136</v>
      </c>
      <c r="AU170" s="215" t="s">
        <v>82</v>
      </c>
      <c r="AY170" s="17" t="s">
        <v>134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79</v>
      </c>
      <c r="BK170" s="216">
        <f>ROUND(I170*H170,2)</f>
        <v>0</v>
      </c>
      <c r="BL170" s="17" t="s">
        <v>141</v>
      </c>
      <c r="BM170" s="215" t="s">
        <v>1214</v>
      </c>
    </row>
    <row r="171" spans="1:47" s="2" customFormat="1" ht="12">
      <c r="A171" s="38"/>
      <c r="B171" s="39"/>
      <c r="C171" s="40"/>
      <c r="D171" s="217" t="s">
        <v>143</v>
      </c>
      <c r="E171" s="40"/>
      <c r="F171" s="218" t="s">
        <v>1215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143</v>
      </c>
      <c r="AU171" s="17" t="s">
        <v>82</v>
      </c>
    </row>
    <row r="172" spans="1:47" s="2" customFormat="1" ht="12">
      <c r="A172" s="38"/>
      <c r="B172" s="39"/>
      <c r="C172" s="40"/>
      <c r="D172" s="222" t="s">
        <v>145</v>
      </c>
      <c r="E172" s="40"/>
      <c r="F172" s="223" t="s">
        <v>1216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145</v>
      </c>
      <c r="AU172" s="17" t="s">
        <v>82</v>
      </c>
    </row>
    <row r="173" spans="1:65" s="2" customFormat="1" ht="16.5" customHeight="1">
      <c r="A173" s="38"/>
      <c r="B173" s="39"/>
      <c r="C173" s="204" t="s">
        <v>340</v>
      </c>
      <c r="D173" s="204" t="s">
        <v>136</v>
      </c>
      <c r="E173" s="205" t="s">
        <v>1217</v>
      </c>
      <c r="F173" s="206" t="s">
        <v>1218</v>
      </c>
      <c r="G173" s="207" t="s">
        <v>335</v>
      </c>
      <c r="H173" s="208">
        <v>26</v>
      </c>
      <c r="I173" s="209"/>
      <c r="J173" s="210">
        <f>ROUND(I173*H173,2)</f>
        <v>0</v>
      </c>
      <c r="K173" s="206" t="s">
        <v>140</v>
      </c>
      <c r="L173" s="44"/>
      <c r="M173" s="211" t="s">
        <v>19</v>
      </c>
      <c r="N173" s="212" t="s">
        <v>42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141</v>
      </c>
      <c r="AT173" s="215" t="s">
        <v>136</v>
      </c>
      <c r="AU173" s="215" t="s">
        <v>82</v>
      </c>
      <c r="AY173" s="17" t="s">
        <v>134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79</v>
      </c>
      <c r="BK173" s="216">
        <f>ROUND(I173*H173,2)</f>
        <v>0</v>
      </c>
      <c r="BL173" s="17" t="s">
        <v>141</v>
      </c>
      <c r="BM173" s="215" t="s">
        <v>1219</v>
      </c>
    </row>
    <row r="174" spans="1:47" s="2" customFormat="1" ht="12">
      <c r="A174" s="38"/>
      <c r="B174" s="39"/>
      <c r="C174" s="40"/>
      <c r="D174" s="217" t="s">
        <v>143</v>
      </c>
      <c r="E174" s="40"/>
      <c r="F174" s="218" t="s">
        <v>1220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143</v>
      </c>
      <c r="AU174" s="17" t="s">
        <v>82</v>
      </c>
    </row>
    <row r="175" spans="1:47" s="2" customFormat="1" ht="12">
      <c r="A175" s="38"/>
      <c r="B175" s="39"/>
      <c r="C175" s="40"/>
      <c r="D175" s="222" t="s">
        <v>145</v>
      </c>
      <c r="E175" s="40"/>
      <c r="F175" s="223" t="s">
        <v>1221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145</v>
      </c>
      <c r="AU175" s="17" t="s">
        <v>82</v>
      </c>
    </row>
    <row r="176" spans="1:65" s="2" customFormat="1" ht="16.5" customHeight="1">
      <c r="A176" s="38"/>
      <c r="B176" s="39"/>
      <c r="C176" s="204" t="s">
        <v>344</v>
      </c>
      <c r="D176" s="204" t="s">
        <v>136</v>
      </c>
      <c r="E176" s="205" t="s">
        <v>1222</v>
      </c>
      <c r="F176" s="206" t="s">
        <v>1223</v>
      </c>
      <c r="G176" s="207" t="s">
        <v>335</v>
      </c>
      <c r="H176" s="208">
        <v>10</v>
      </c>
      <c r="I176" s="209"/>
      <c r="J176" s="210">
        <f>ROUND(I176*H176,2)</f>
        <v>0</v>
      </c>
      <c r="K176" s="206" t="s">
        <v>140</v>
      </c>
      <c r="L176" s="44"/>
      <c r="M176" s="211" t="s">
        <v>19</v>
      </c>
      <c r="N176" s="212" t="s">
        <v>42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141</v>
      </c>
      <c r="AT176" s="215" t="s">
        <v>136</v>
      </c>
      <c r="AU176" s="215" t="s">
        <v>82</v>
      </c>
      <c r="AY176" s="17" t="s">
        <v>134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79</v>
      </c>
      <c r="BK176" s="216">
        <f>ROUND(I176*H176,2)</f>
        <v>0</v>
      </c>
      <c r="BL176" s="17" t="s">
        <v>141</v>
      </c>
      <c r="BM176" s="215" t="s">
        <v>1224</v>
      </c>
    </row>
    <row r="177" spans="1:47" s="2" customFormat="1" ht="12">
      <c r="A177" s="38"/>
      <c r="B177" s="39"/>
      <c r="C177" s="40"/>
      <c r="D177" s="217" t="s">
        <v>143</v>
      </c>
      <c r="E177" s="40"/>
      <c r="F177" s="218" t="s">
        <v>1225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143</v>
      </c>
      <c r="AU177" s="17" t="s">
        <v>82</v>
      </c>
    </row>
    <row r="178" spans="1:47" s="2" customFormat="1" ht="12">
      <c r="A178" s="38"/>
      <c r="B178" s="39"/>
      <c r="C178" s="40"/>
      <c r="D178" s="222" t="s">
        <v>145</v>
      </c>
      <c r="E178" s="40"/>
      <c r="F178" s="223" t="s">
        <v>1226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145</v>
      </c>
      <c r="AU178" s="17" t="s">
        <v>82</v>
      </c>
    </row>
    <row r="179" spans="1:65" s="2" customFormat="1" ht="16.5" customHeight="1">
      <c r="A179" s="38"/>
      <c r="B179" s="39"/>
      <c r="C179" s="204" t="s">
        <v>348</v>
      </c>
      <c r="D179" s="204" t="s">
        <v>136</v>
      </c>
      <c r="E179" s="205" t="s">
        <v>1227</v>
      </c>
      <c r="F179" s="206" t="s">
        <v>1228</v>
      </c>
      <c r="G179" s="207" t="s">
        <v>335</v>
      </c>
      <c r="H179" s="208">
        <v>4</v>
      </c>
      <c r="I179" s="209"/>
      <c r="J179" s="210">
        <f>ROUND(I179*H179,2)</f>
        <v>0</v>
      </c>
      <c r="K179" s="206" t="s">
        <v>140</v>
      </c>
      <c r="L179" s="44"/>
      <c r="M179" s="211" t="s">
        <v>19</v>
      </c>
      <c r="N179" s="212" t="s">
        <v>42</v>
      </c>
      <c r="O179" s="84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141</v>
      </c>
      <c r="AT179" s="215" t="s">
        <v>136</v>
      </c>
      <c r="AU179" s="215" t="s">
        <v>82</v>
      </c>
      <c r="AY179" s="17" t="s">
        <v>134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79</v>
      </c>
      <c r="BK179" s="216">
        <f>ROUND(I179*H179,2)</f>
        <v>0</v>
      </c>
      <c r="BL179" s="17" t="s">
        <v>141</v>
      </c>
      <c r="BM179" s="215" t="s">
        <v>1229</v>
      </c>
    </row>
    <row r="180" spans="1:47" s="2" customFormat="1" ht="12">
      <c r="A180" s="38"/>
      <c r="B180" s="39"/>
      <c r="C180" s="40"/>
      <c r="D180" s="217" t="s">
        <v>143</v>
      </c>
      <c r="E180" s="40"/>
      <c r="F180" s="218" t="s">
        <v>1230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82</v>
      </c>
    </row>
    <row r="181" spans="1:47" s="2" customFormat="1" ht="12">
      <c r="A181" s="38"/>
      <c r="B181" s="39"/>
      <c r="C181" s="40"/>
      <c r="D181" s="222" t="s">
        <v>145</v>
      </c>
      <c r="E181" s="40"/>
      <c r="F181" s="223" t="s">
        <v>1231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145</v>
      </c>
      <c r="AU181" s="17" t="s">
        <v>82</v>
      </c>
    </row>
    <row r="182" spans="1:65" s="2" customFormat="1" ht="16.5" customHeight="1">
      <c r="A182" s="38"/>
      <c r="B182" s="39"/>
      <c r="C182" s="204" t="s">
        <v>353</v>
      </c>
      <c r="D182" s="204" t="s">
        <v>136</v>
      </c>
      <c r="E182" s="205" t="s">
        <v>1232</v>
      </c>
      <c r="F182" s="206" t="s">
        <v>1233</v>
      </c>
      <c r="G182" s="207" t="s">
        <v>335</v>
      </c>
      <c r="H182" s="208">
        <v>1</v>
      </c>
      <c r="I182" s="209"/>
      <c r="J182" s="210">
        <f>ROUND(I182*H182,2)</f>
        <v>0</v>
      </c>
      <c r="K182" s="206" t="s">
        <v>140</v>
      </c>
      <c r="L182" s="44"/>
      <c r="M182" s="211" t="s">
        <v>19</v>
      </c>
      <c r="N182" s="212" t="s">
        <v>42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141</v>
      </c>
      <c r="AT182" s="215" t="s">
        <v>136</v>
      </c>
      <c r="AU182" s="215" t="s">
        <v>82</v>
      </c>
      <c r="AY182" s="17" t="s">
        <v>134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79</v>
      </c>
      <c r="BK182" s="216">
        <f>ROUND(I182*H182,2)</f>
        <v>0</v>
      </c>
      <c r="BL182" s="17" t="s">
        <v>141</v>
      </c>
      <c r="BM182" s="215" t="s">
        <v>1234</v>
      </c>
    </row>
    <row r="183" spans="1:47" s="2" customFormat="1" ht="12">
      <c r="A183" s="38"/>
      <c r="B183" s="39"/>
      <c r="C183" s="40"/>
      <c r="D183" s="217" t="s">
        <v>143</v>
      </c>
      <c r="E183" s="40"/>
      <c r="F183" s="218" t="s">
        <v>1235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143</v>
      </c>
      <c r="AU183" s="17" t="s">
        <v>82</v>
      </c>
    </row>
    <row r="184" spans="1:47" s="2" customFormat="1" ht="12">
      <c r="A184" s="38"/>
      <c r="B184" s="39"/>
      <c r="C184" s="40"/>
      <c r="D184" s="222" t="s">
        <v>145</v>
      </c>
      <c r="E184" s="40"/>
      <c r="F184" s="223" t="s">
        <v>1236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145</v>
      </c>
      <c r="AU184" s="17" t="s">
        <v>82</v>
      </c>
    </row>
    <row r="185" spans="1:65" s="2" customFormat="1" ht="16.5" customHeight="1">
      <c r="A185" s="38"/>
      <c r="B185" s="39"/>
      <c r="C185" s="204" t="s">
        <v>359</v>
      </c>
      <c r="D185" s="204" t="s">
        <v>136</v>
      </c>
      <c r="E185" s="205" t="s">
        <v>1237</v>
      </c>
      <c r="F185" s="206" t="s">
        <v>1238</v>
      </c>
      <c r="G185" s="207" t="s">
        <v>335</v>
      </c>
      <c r="H185" s="208">
        <v>2</v>
      </c>
      <c r="I185" s="209"/>
      <c r="J185" s="210">
        <f>ROUND(I185*H185,2)</f>
        <v>0</v>
      </c>
      <c r="K185" s="206" t="s">
        <v>140</v>
      </c>
      <c r="L185" s="44"/>
      <c r="M185" s="211" t="s">
        <v>19</v>
      </c>
      <c r="N185" s="212" t="s">
        <v>42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141</v>
      </c>
      <c r="AT185" s="215" t="s">
        <v>136</v>
      </c>
      <c r="AU185" s="215" t="s">
        <v>82</v>
      </c>
      <c r="AY185" s="17" t="s">
        <v>134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79</v>
      </c>
      <c r="BK185" s="216">
        <f>ROUND(I185*H185,2)</f>
        <v>0</v>
      </c>
      <c r="BL185" s="17" t="s">
        <v>141</v>
      </c>
      <c r="BM185" s="215" t="s">
        <v>1239</v>
      </c>
    </row>
    <row r="186" spans="1:47" s="2" customFormat="1" ht="12">
      <c r="A186" s="38"/>
      <c r="B186" s="39"/>
      <c r="C186" s="40"/>
      <c r="D186" s="217" t="s">
        <v>143</v>
      </c>
      <c r="E186" s="40"/>
      <c r="F186" s="218" t="s">
        <v>1240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143</v>
      </c>
      <c r="AU186" s="17" t="s">
        <v>82</v>
      </c>
    </row>
    <row r="187" spans="1:47" s="2" customFormat="1" ht="12">
      <c r="A187" s="38"/>
      <c r="B187" s="39"/>
      <c r="C187" s="40"/>
      <c r="D187" s="222" t="s">
        <v>145</v>
      </c>
      <c r="E187" s="40"/>
      <c r="F187" s="223" t="s">
        <v>1241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145</v>
      </c>
      <c r="AU187" s="17" t="s">
        <v>82</v>
      </c>
    </row>
    <row r="188" spans="1:65" s="2" customFormat="1" ht="16.5" customHeight="1">
      <c r="A188" s="38"/>
      <c r="B188" s="39"/>
      <c r="C188" s="204" t="s">
        <v>368</v>
      </c>
      <c r="D188" s="204" t="s">
        <v>136</v>
      </c>
      <c r="E188" s="205" t="s">
        <v>1242</v>
      </c>
      <c r="F188" s="206" t="s">
        <v>1243</v>
      </c>
      <c r="G188" s="207" t="s">
        <v>335</v>
      </c>
      <c r="H188" s="208">
        <v>320</v>
      </c>
      <c r="I188" s="209"/>
      <c r="J188" s="210">
        <f>ROUND(I188*H188,2)</f>
        <v>0</v>
      </c>
      <c r="K188" s="206" t="s">
        <v>140</v>
      </c>
      <c r="L188" s="44"/>
      <c r="M188" s="211" t="s">
        <v>19</v>
      </c>
      <c r="N188" s="212" t="s">
        <v>42</v>
      </c>
      <c r="O188" s="8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141</v>
      </c>
      <c r="AT188" s="215" t="s">
        <v>136</v>
      </c>
      <c r="AU188" s="215" t="s">
        <v>82</v>
      </c>
      <c r="AY188" s="17" t="s">
        <v>134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79</v>
      </c>
      <c r="BK188" s="216">
        <f>ROUND(I188*H188,2)</f>
        <v>0</v>
      </c>
      <c r="BL188" s="17" t="s">
        <v>141</v>
      </c>
      <c r="BM188" s="215" t="s">
        <v>1244</v>
      </c>
    </row>
    <row r="189" spans="1:47" s="2" customFormat="1" ht="12">
      <c r="A189" s="38"/>
      <c r="B189" s="39"/>
      <c r="C189" s="40"/>
      <c r="D189" s="217" t="s">
        <v>143</v>
      </c>
      <c r="E189" s="40"/>
      <c r="F189" s="218" t="s">
        <v>1245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143</v>
      </c>
      <c r="AU189" s="17" t="s">
        <v>82</v>
      </c>
    </row>
    <row r="190" spans="1:47" s="2" customFormat="1" ht="12">
      <c r="A190" s="38"/>
      <c r="B190" s="39"/>
      <c r="C190" s="40"/>
      <c r="D190" s="222" t="s">
        <v>145</v>
      </c>
      <c r="E190" s="40"/>
      <c r="F190" s="223" t="s">
        <v>1246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145</v>
      </c>
      <c r="AU190" s="17" t="s">
        <v>82</v>
      </c>
    </row>
    <row r="191" spans="1:51" s="13" customFormat="1" ht="12">
      <c r="A191" s="13"/>
      <c r="B191" s="224"/>
      <c r="C191" s="225"/>
      <c r="D191" s="217" t="s">
        <v>147</v>
      </c>
      <c r="E191" s="226" t="s">
        <v>19</v>
      </c>
      <c r="F191" s="227" t="s">
        <v>1247</v>
      </c>
      <c r="G191" s="225"/>
      <c r="H191" s="228">
        <v>320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147</v>
      </c>
      <c r="AU191" s="234" t="s">
        <v>82</v>
      </c>
      <c r="AV191" s="13" t="s">
        <v>82</v>
      </c>
      <c r="AW191" s="13" t="s">
        <v>33</v>
      </c>
      <c r="AX191" s="13" t="s">
        <v>79</v>
      </c>
      <c r="AY191" s="234" t="s">
        <v>134</v>
      </c>
    </row>
    <row r="192" spans="1:65" s="2" customFormat="1" ht="16.5" customHeight="1">
      <c r="A192" s="38"/>
      <c r="B192" s="39"/>
      <c r="C192" s="204" t="s">
        <v>377</v>
      </c>
      <c r="D192" s="204" t="s">
        <v>136</v>
      </c>
      <c r="E192" s="205" t="s">
        <v>1248</v>
      </c>
      <c r="F192" s="206" t="s">
        <v>1249</v>
      </c>
      <c r="G192" s="207" t="s">
        <v>335</v>
      </c>
      <c r="H192" s="208">
        <v>104</v>
      </c>
      <c r="I192" s="209"/>
      <c r="J192" s="210">
        <f>ROUND(I192*H192,2)</f>
        <v>0</v>
      </c>
      <c r="K192" s="206" t="s">
        <v>140</v>
      </c>
      <c r="L192" s="44"/>
      <c r="M192" s="211" t="s">
        <v>19</v>
      </c>
      <c r="N192" s="212" t="s">
        <v>42</v>
      </c>
      <c r="O192" s="8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141</v>
      </c>
      <c r="AT192" s="215" t="s">
        <v>136</v>
      </c>
      <c r="AU192" s="215" t="s">
        <v>82</v>
      </c>
      <c r="AY192" s="17" t="s">
        <v>134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79</v>
      </c>
      <c r="BK192" s="216">
        <f>ROUND(I192*H192,2)</f>
        <v>0</v>
      </c>
      <c r="BL192" s="17" t="s">
        <v>141</v>
      </c>
      <c r="BM192" s="215" t="s">
        <v>1250</v>
      </c>
    </row>
    <row r="193" spans="1:47" s="2" customFormat="1" ht="12">
      <c r="A193" s="38"/>
      <c r="B193" s="39"/>
      <c r="C193" s="40"/>
      <c r="D193" s="217" t="s">
        <v>143</v>
      </c>
      <c r="E193" s="40"/>
      <c r="F193" s="218" t="s">
        <v>1251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143</v>
      </c>
      <c r="AU193" s="17" t="s">
        <v>82</v>
      </c>
    </row>
    <row r="194" spans="1:47" s="2" customFormat="1" ht="12">
      <c r="A194" s="38"/>
      <c r="B194" s="39"/>
      <c r="C194" s="40"/>
      <c r="D194" s="222" t="s">
        <v>145</v>
      </c>
      <c r="E194" s="40"/>
      <c r="F194" s="223" t="s">
        <v>1252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145</v>
      </c>
      <c r="AU194" s="17" t="s">
        <v>82</v>
      </c>
    </row>
    <row r="195" spans="1:51" s="13" customFormat="1" ht="12">
      <c r="A195" s="13"/>
      <c r="B195" s="224"/>
      <c r="C195" s="225"/>
      <c r="D195" s="217" t="s">
        <v>147</v>
      </c>
      <c r="E195" s="226" t="s">
        <v>19</v>
      </c>
      <c r="F195" s="227" t="s">
        <v>1253</v>
      </c>
      <c r="G195" s="225"/>
      <c r="H195" s="228">
        <v>104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147</v>
      </c>
      <c r="AU195" s="234" t="s">
        <v>82</v>
      </c>
      <c r="AV195" s="13" t="s">
        <v>82</v>
      </c>
      <c r="AW195" s="13" t="s">
        <v>33</v>
      </c>
      <c r="AX195" s="13" t="s">
        <v>79</v>
      </c>
      <c r="AY195" s="234" t="s">
        <v>134</v>
      </c>
    </row>
    <row r="196" spans="1:65" s="2" customFormat="1" ht="16.5" customHeight="1">
      <c r="A196" s="38"/>
      <c r="B196" s="39"/>
      <c r="C196" s="204" t="s">
        <v>385</v>
      </c>
      <c r="D196" s="204" t="s">
        <v>136</v>
      </c>
      <c r="E196" s="205" t="s">
        <v>1254</v>
      </c>
      <c r="F196" s="206" t="s">
        <v>1255</v>
      </c>
      <c r="G196" s="207" t="s">
        <v>335</v>
      </c>
      <c r="H196" s="208">
        <v>40</v>
      </c>
      <c r="I196" s="209"/>
      <c r="J196" s="210">
        <f>ROUND(I196*H196,2)</f>
        <v>0</v>
      </c>
      <c r="K196" s="206" t="s">
        <v>140</v>
      </c>
      <c r="L196" s="44"/>
      <c r="M196" s="211" t="s">
        <v>19</v>
      </c>
      <c r="N196" s="212" t="s">
        <v>42</v>
      </c>
      <c r="O196" s="8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141</v>
      </c>
      <c r="AT196" s="215" t="s">
        <v>136</v>
      </c>
      <c r="AU196" s="215" t="s">
        <v>82</v>
      </c>
      <c r="AY196" s="17" t="s">
        <v>134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79</v>
      </c>
      <c r="BK196" s="216">
        <f>ROUND(I196*H196,2)</f>
        <v>0</v>
      </c>
      <c r="BL196" s="17" t="s">
        <v>141</v>
      </c>
      <c r="BM196" s="215" t="s">
        <v>1256</v>
      </c>
    </row>
    <row r="197" spans="1:47" s="2" customFormat="1" ht="12">
      <c r="A197" s="38"/>
      <c r="B197" s="39"/>
      <c r="C197" s="40"/>
      <c r="D197" s="217" t="s">
        <v>143</v>
      </c>
      <c r="E197" s="40"/>
      <c r="F197" s="218" t="s">
        <v>1257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143</v>
      </c>
      <c r="AU197" s="17" t="s">
        <v>82</v>
      </c>
    </row>
    <row r="198" spans="1:47" s="2" customFormat="1" ht="12">
      <c r="A198" s="38"/>
      <c r="B198" s="39"/>
      <c r="C198" s="40"/>
      <c r="D198" s="222" t="s">
        <v>145</v>
      </c>
      <c r="E198" s="40"/>
      <c r="F198" s="223" t="s">
        <v>1258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145</v>
      </c>
      <c r="AU198" s="17" t="s">
        <v>82</v>
      </c>
    </row>
    <row r="199" spans="1:51" s="13" customFormat="1" ht="12">
      <c r="A199" s="13"/>
      <c r="B199" s="224"/>
      <c r="C199" s="225"/>
      <c r="D199" s="217" t="s">
        <v>147</v>
      </c>
      <c r="E199" s="226" t="s">
        <v>19</v>
      </c>
      <c r="F199" s="227" t="s">
        <v>1259</v>
      </c>
      <c r="G199" s="225"/>
      <c r="H199" s="228">
        <v>40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147</v>
      </c>
      <c r="AU199" s="234" t="s">
        <v>82</v>
      </c>
      <c r="AV199" s="13" t="s">
        <v>82</v>
      </c>
      <c r="AW199" s="13" t="s">
        <v>33</v>
      </c>
      <c r="AX199" s="13" t="s">
        <v>79</v>
      </c>
      <c r="AY199" s="234" t="s">
        <v>134</v>
      </c>
    </row>
    <row r="200" spans="1:65" s="2" customFormat="1" ht="16.5" customHeight="1">
      <c r="A200" s="38"/>
      <c r="B200" s="39"/>
      <c r="C200" s="204" t="s">
        <v>392</v>
      </c>
      <c r="D200" s="204" t="s">
        <v>136</v>
      </c>
      <c r="E200" s="205" t="s">
        <v>1260</v>
      </c>
      <c r="F200" s="206" t="s">
        <v>1261</v>
      </c>
      <c r="G200" s="207" t="s">
        <v>335</v>
      </c>
      <c r="H200" s="208">
        <v>16</v>
      </c>
      <c r="I200" s="209"/>
      <c r="J200" s="210">
        <f>ROUND(I200*H200,2)</f>
        <v>0</v>
      </c>
      <c r="K200" s="206" t="s">
        <v>140</v>
      </c>
      <c r="L200" s="44"/>
      <c r="M200" s="211" t="s">
        <v>19</v>
      </c>
      <c r="N200" s="212" t="s">
        <v>42</v>
      </c>
      <c r="O200" s="8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141</v>
      </c>
      <c r="AT200" s="215" t="s">
        <v>136</v>
      </c>
      <c r="AU200" s="215" t="s">
        <v>82</v>
      </c>
      <c r="AY200" s="17" t="s">
        <v>134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79</v>
      </c>
      <c r="BK200" s="216">
        <f>ROUND(I200*H200,2)</f>
        <v>0</v>
      </c>
      <c r="BL200" s="17" t="s">
        <v>141</v>
      </c>
      <c r="BM200" s="215" t="s">
        <v>1262</v>
      </c>
    </row>
    <row r="201" spans="1:47" s="2" customFormat="1" ht="12">
      <c r="A201" s="38"/>
      <c r="B201" s="39"/>
      <c r="C201" s="40"/>
      <c r="D201" s="217" t="s">
        <v>143</v>
      </c>
      <c r="E201" s="40"/>
      <c r="F201" s="218" t="s">
        <v>1263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143</v>
      </c>
      <c r="AU201" s="17" t="s">
        <v>82</v>
      </c>
    </row>
    <row r="202" spans="1:47" s="2" customFormat="1" ht="12">
      <c r="A202" s="38"/>
      <c r="B202" s="39"/>
      <c r="C202" s="40"/>
      <c r="D202" s="222" t="s">
        <v>145</v>
      </c>
      <c r="E202" s="40"/>
      <c r="F202" s="223" t="s">
        <v>1264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145</v>
      </c>
      <c r="AU202" s="17" t="s">
        <v>82</v>
      </c>
    </row>
    <row r="203" spans="1:51" s="13" customFormat="1" ht="12">
      <c r="A203" s="13"/>
      <c r="B203" s="224"/>
      <c r="C203" s="225"/>
      <c r="D203" s="217" t="s">
        <v>147</v>
      </c>
      <c r="E203" s="226" t="s">
        <v>19</v>
      </c>
      <c r="F203" s="227" t="s">
        <v>1265</v>
      </c>
      <c r="G203" s="225"/>
      <c r="H203" s="228">
        <v>16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147</v>
      </c>
      <c r="AU203" s="234" t="s">
        <v>82</v>
      </c>
      <c r="AV203" s="13" t="s">
        <v>82</v>
      </c>
      <c r="AW203" s="13" t="s">
        <v>33</v>
      </c>
      <c r="AX203" s="13" t="s">
        <v>79</v>
      </c>
      <c r="AY203" s="234" t="s">
        <v>134</v>
      </c>
    </row>
    <row r="204" spans="1:65" s="2" customFormat="1" ht="16.5" customHeight="1">
      <c r="A204" s="38"/>
      <c r="B204" s="39"/>
      <c r="C204" s="204" t="s">
        <v>399</v>
      </c>
      <c r="D204" s="204" t="s">
        <v>136</v>
      </c>
      <c r="E204" s="205" t="s">
        <v>1266</v>
      </c>
      <c r="F204" s="206" t="s">
        <v>1267</v>
      </c>
      <c r="G204" s="207" t="s">
        <v>335</v>
      </c>
      <c r="H204" s="208">
        <v>4</v>
      </c>
      <c r="I204" s="209"/>
      <c r="J204" s="210">
        <f>ROUND(I204*H204,2)</f>
        <v>0</v>
      </c>
      <c r="K204" s="206" t="s">
        <v>140</v>
      </c>
      <c r="L204" s="44"/>
      <c r="M204" s="211" t="s">
        <v>19</v>
      </c>
      <c r="N204" s="212" t="s">
        <v>42</v>
      </c>
      <c r="O204" s="8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141</v>
      </c>
      <c r="AT204" s="215" t="s">
        <v>136</v>
      </c>
      <c r="AU204" s="215" t="s">
        <v>82</v>
      </c>
      <c r="AY204" s="17" t="s">
        <v>134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79</v>
      </c>
      <c r="BK204" s="216">
        <f>ROUND(I204*H204,2)</f>
        <v>0</v>
      </c>
      <c r="BL204" s="17" t="s">
        <v>141</v>
      </c>
      <c r="BM204" s="215" t="s">
        <v>1268</v>
      </c>
    </row>
    <row r="205" spans="1:47" s="2" customFormat="1" ht="12">
      <c r="A205" s="38"/>
      <c r="B205" s="39"/>
      <c r="C205" s="40"/>
      <c r="D205" s="217" t="s">
        <v>143</v>
      </c>
      <c r="E205" s="40"/>
      <c r="F205" s="218" t="s">
        <v>1269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82</v>
      </c>
    </row>
    <row r="206" spans="1:47" s="2" customFormat="1" ht="12">
      <c r="A206" s="38"/>
      <c r="B206" s="39"/>
      <c r="C206" s="40"/>
      <c r="D206" s="222" t="s">
        <v>145</v>
      </c>
      <c r="E206" s="40"/>
      <c r="F206" s="223" t="s">
        <v>1270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145</v>
      </c>
      <c r="AU206" s="17" t="s">
        <v>82</v>
      </c>
    </row>
    <row r="207" spans="1:51" s="13" customFormat="1" ht="12">
      <c r="A207" s="13"/>
      <c r="B207" s="224"/>
      <c r="C207" s="225"/>
      <c r="D207" s="217" t="s">
        <v>147</v>
      </c>
      <c r="E207" s="226" t="s">
        <v>19</v>
      </c>
      <c r="F207" s="227" t="s">
        <v>1271</v>
      </c>
      <c r="G207" s="225"/>
      <c r="H207" s="228">
        <v>4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147</v>
      </c>
      <c r="AU207" s="234" t="s">
        <v>82</v>
      </c>
      <c r="AV207" s="13" t="s">
        <v>82</v>
      </c>
      <c r="AW207" s="13" t="s">
        <v>33</v>
      </c>
      <c r="AX207" s="13" t="s">
        <v>79</v>
      </c>
      <c r="AY207" s="234" t="s">
        <v>134</v>
      </c>
    </row>
    <row r="208" spans="1:65" s="2" customFormat="1" ht="16.5" customHeight="1">
      <c r="A208" s="38"/>
      <c r="B208" s="39"/>
      <c r="C208" s="204" t="s">
        <v>408</v>
      </c>
      <c r="D208" s="204" t="s">
        <v>136</v>
      </c>
      <c r="E208" s="205" t="s">
        <v>1272</v>
      </c>
      <c r="F208" s="206" t="s">
        <v>1273</v>
      </c>
      <c r="G208" s="207" t="s">
        <v>335</v>
      </c>
      <c r="H208" s="208">
        <v>8</v>
      </c>
      <c r="I208" s="209"/>
      <c r="J208" s="210">
        <f>ROUND(I208*H208,2)</f>
        <v>0</v>
      </c>
      <c r="K208" s="206" t="s">
        <v>140</v>
      </c>
      <c r="L208" s="44"/>
      <c r="M208" s="211" t="s">
        <v>19</v>
      </c>
      <c r="N208" s="212" t="s">
        <v>42</v>
      </c>
      <c r="O208" s="8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141</v>
      </c>
      <c r="AT208" s="215" t="s">
        <v>136</v>
      </c>
      <c r="AU208" s="215" t="s">
        <v>82</v>
      </c>
      <c r="AY208" s="17" t="s">
        <v>134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79</v>
      </c>
      <c r="BK208" s="216">
        <f>ROUND(I208*H208,2)</f>
        <v>0</v>
      </c>
      <c r="BL208" s="17" t="s">
        <v>141</v>
      </c>
      <c r="BM208" s="215" t="s">
        <v>1274</v>
      </c>
    </row>
    <row r="209" spans="1:47" s="2" customFormat="1" ht="12">
      <c r="A209" s="38"/>
      <c r="B209" s="39"/>
      <c r="C209" s="40"/>
      <c r="D209" s="217" t="s">
        <v>143</v>
      </c>
      <c r="E209" s="40"/>
      <c r="F209" s="218" t="s">
        <v>1275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143</v>
      </c>
      <c r="AU209" s="17" t="s">
        <v>82</v>
      </c>
    </row>
    <row r="210" spans="1:47" s="2" customFormat="1" ht="12">
      <c r="A210" s="38"/>
      <c r="B210" s="39"/>
      <c r="C210" s="40"/>
      <c r="D210" s="222" t="s">
        <v>145</v>
      </c>
      <c r="E210" s="40"/>
      <c r="F210" s="223" t="s">
        <v>1276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145</v>
      </c>
      <c r="AU210" s="17" t="s">
        <v>82</v>
      </c>
    </row>
    <row r="211" spans="1:51" s="13" customFormat="1" ht="12">
      <c r="A211" s="13"/>
      <c r="B211" s="224"/>
      <c r="C211" s="225"/>
      <c r="D211" s="217" t="s">
        <v>147</v>
      </c>
      <c r="E211" s="226" t="s">
        <v>19</v>
      </c>
      <c r="F211" s="227" t="s">
        <v>1277</v>
      </c>
      <c r="G211" s="225"/>
      <c r="H211" s="228">
        <v>8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147</v>
      </c>
      <c r="AU211" s="234" t="s">
        <v>82</v>
      </c>
      <c r="AV211" s="13" t="s">
        <v>82</v>
      </c>
      <c r="AW211" s="13" t="s">
        <v>33</v>
      </c>
      <c r="AX211" s="13" t="s">
        <v>79</v>
      </c>
      <c r="AY211" s="234" t="s">
        <v>134</v>
      </c>
    </row>
    <row r="212" spans="1:65" s="2" customFormat="1" ht="16.5" customHeight="1">
      <c r="A212" s="38"/>
      <c r="B212" s="39"/>
      <c r="C212" s="204" t="s">
        <v>659</v>
      </c>
      <c r="D212" s="204" t="s">
        <v>136</v>
      </c>
      <c r="E212" s="205" t="s">
        <v>1278</v>
      </c>
      <c r="F212" s="206" t="s">
        <v>1279</v>
      </c>
      <c r="G212" s="207" t="s">
        <v>380</v>
      </c>
      <c r="H212" s="208">
        <v>15.4</v>
      </c>
      <c r="I212" s="209"/>
      <c r="J212" s="210">
        <f>ROUND(I212*H212,2)</f>
        <v>0</v>
      </c>
      <c r="K212" s="206" t="s">
        <v>19</v>
      </c>
      <c r="L212" s="44"/>
      <c r="M212" s="211" t="s">
        <v>19</v>
      </c>
      <c r="N212" s="212" t="s">
        <v>42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141</v>
      </c>
      <c r="AT212" s="215" t="s">
        <v>136</v>
      </c>
      <c r="AU212" s="215" t="s">
        <v>82</v>
      </c>
      <c r="AY212" s="17" t="s">
        <v>134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79</v>
      </c>
      <c r="BK212" s="216">
        <f>ROUND(I212*H212,2)</f>
        <v>0</v>
      </c>
      <c r="BL212" s="17" t="s">
        <v>141</v>
      </c>
      <c r="BM212" s="215" t="s">
        <v>1280</v>
      </c>
    </row>
    <row r="213" spans="1:47" s="2" customFormat="1" ht="12">
      <c r="A213" s="38"/>
      <c r="B213" s="39"/>
      <c r="C213" s="40"/>
      <c r="D213" s="217" t="s">
        <v>143</v>
      </c>
      <c r="E213" s="40"/>
      <c r="F213" s="218" t="s">
        <v>1279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143</v>
      </c>
      <c r="AU213" s="17" t="s">
        <v>82</v>
      </c>
    </row>
    <row r="214" spans="1:51" s="13" customFormat="1" ht="12">
      <c r="A214" s="13"/>
      <c r="B214" s="224"/>
      <c r="C214" s="225"/>
      <c r="D214" s="217" t="s">
        <v>147</v>
      </c>
      <c r="E214" s="226" t="s">
        <v>19</v>
      </c>
      <c r="F214" s="227" t="s">
        <v>1281</v>
      </c>
      <c r="G214" s="225"/>
      <c r="H214" s="228">
        <v>15.4</v>
      </c>
      <c r="I214" s="229"/>
      <c r="J214" s="225"/>
      <c r="K214" s="225"/>
      <c r="L214" s="230"/>
      <c r="M214" s="260"/>
      <c r="N214" s="261"/>
      <c r="O214" s="261"/>
      <c r="P214" s="261"/>
      <c r="Q214" s="261"/>
      <c r="R214" s="261"/>
      <c r="S214" s="261"/>
      <c r="T214" s="26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147</v>
      </c>
      <c r="AU214" s="234" t="s">
        <v>82</v>
      </c>
      <c r="AV214" s="13" t="s">
        <v>82</v>
      </c>
      <c r="AW214" s="13" t="s">
        <v>33</v>
      </c>
      <c r="AX214" s="13" t="s">
        <v>79</v>
      </c>
      <c r="AY214" s="234" t="s">
        <v>134</v>
      </c>
    </row>
    <row r="215" spans="1:31" s="2" customFormat="1" ht="6.95" customHeight="1">
      <c r="A215" s="38"/>
      <c r="B215" s="59"/>
      <c r="C215" s="60"/>
      <c r="D215" s="60"/>
      <c r="E215" s="60"/>
      <c r="F215" s="60"/>
      <c r="G215" s="60"/>
      <c r="H215" s="60"/>
      <c r="I215" s="60"/>
      <c r="J215" s="60"/>
      <c r="K215" s="60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password="CC35" sheet="1" objects="1" scenarios="1" formatColumns="0" formatRows="0" autoFilter="0"/>
  <autoFilter ref="C80:K21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209111"/>
    <hyperlink ref="F90" r:id="rId2" display="https://podminky.urs.cz/item/CS_URS_2022_01/111251103"/>
    <hyperlink ref="F94" r:id="rId3" display="https://podminky.urs.cz/item/CS_URS_2022_01/112101101"/>
    <hyperlink ref="F98" r:id="rId4" display="https://podminky.urs.cz/item/CS_URS_2022_01/112101102"/>
    <hyperlink ref="F102" r:id="rId5" display="https://podminky.urs.cz/item/CS_URS_2022_01/112101103"/>
    <hyperlink ref="F106" r:id="rId6" display="https://podminky.urs.cz/item/CS_URS_2022_01/112101104"/>
    <hyperlink ref="F110" r:id="rId7" display="https://podminky.urs.cz/item/CS_URS_2022_01/112101105"/>
    <hyperlink ref="F114" r:id="rId8" display="https://podminky.urs.cz/item/CS_URS_2022_01/112101107"/>
    <hyperlink ref="F118" r:id="rId9" display="https://podminky.urs.cz/item/CS_URS_2022_01/112111111"/>
    <hyperlink ref="F122" r:id="rId10" display="https://podminky.urs.cz/item/CS_URS_2022_01/112251101"/>
    <hyperlink ref="F125" r:id="rId11" display="https://podminky.urs.cz/item/CS_URS_2022_01/112251102"/>
    <hyperlink ref="F128" r:id="rId12" display="https://podminky.urs.cz/item/CS_URS_2022_01/112251103"/>
    <hyperlink ref="F131" r:id="rId13" display="https://podminky.urs.cz/item/CS_URS_2022_01/112251104"/>
    <hyperlink ref="F136" r:id="rId14" display="https://podminky.urs.cz/item/CS_URS_2022_01/112251105"/>
    <hyperlink ref="F139" r:id="rId15" display="https://podminky.urs.cz/item/CS_URS_2022_01/112251108"/>
    <hyperlink ref="F154" r:id="rId16" display="https://podminky.urs.cz/item/CS_URS_2022_01/162201411"/>
    <hyperlink ref="F157" r:id="rId17" display="https://podminky.urs.cz/item/CS_URS_2022_01/162201412"/>
    <hyperlink ref="F160" r:id="rId18" display="https://podminky.urs.cz/item/CS_URS_2022_01/162201413"/>
    <hyperlink ref="F163" r:id="rId19" display="https://podminky.urs.cz/item/CS_URS_2022_01/162201414"/>
    <hyperlink ref="F166" r:id="rId20" display="https://podminky.urs.cz/item/CS_URS_2022_01/162201510"/>
    <hyperlink ref="F169" r:id="rId21" display="https://podminky.urs.cz/item/CS_URS_2022_01/162201512"/>
    <hyperlink ref="F172" r:id="rId22" display="https://podminky.urs.cz/item/CS_URS_2022_01/162201421"/>
    <hyperlink ref="F175" r:id="rId23" display="https://podminky.urs.cz/item/CS_URS_2022_01/162201422"/>
    <hyperlink ref="F178" r:id="rId24" display="https://podminky.urs.cz/item/CS_URS_2022_01/162201423"/>
    <hyperlink ref="F181" r:id="rId25" display="https://podminky.urs.cz/item/CS_URS_2022_01/162201424"/>
    <hyperlink ref="F184" r:id="rId26" display="https://podminky.urs.cz/item/CS_URS_2022_01/162201520"/>
    <hyperlink ref="F187" r:id="rId27" display="https://podminky.urs.cz/item/CS_URS_2022_01/162201522"/>
    <hyperlink ref="F190" r:id="rId28" display="https://podminky.urs.cz/item/CS_URS_2022_01/162301971"/>
    <hyperlink ref="F194" r:id="rId29" display="https://podminky.urs.cz/item/CS_URS_2022_01/162301972"/>
    <hyperlink ref="F198" r:id="rId30" display="https://podminky.urs.cz/item/CS_URS_2022_01/162301973"/>
    <hyperlink ref="F202" r:id="rId31" display="https://podminky.urs.cz/item/CS_URS_2022_01/162301974"/>
    <hyperlink ref="F206" r:id="rId32" display="https://podminky.urs.cz/item/CS_URS_2022_01/162301975"/>
    <hyperlink ref="F210" r:id="rId33" display="https://podminky.urs.cz/item/CS_URS_2022_01/16230197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Poldr Cihelna v k.ú. Močovice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1282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101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16. 6. 2022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ROUND((SUM(BE82:BE156)),2)</f>
        <v>0</v>
      </c>
      <c r="G33" s="38"/>
      <c r="H33" s="38"/>
      <c r="I33" s="148">
        <v>0.21</v>
      </c>
      <c r="J33" s="147">
        <f>ROUND(((SUM(BE82:BE156))*I33),2)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ROUND((SUM(BF82:BF156)),2)</f>
        <v>0</v>
      </c>
      <c r="G34" s="38"/>
      <c r="H34" s="38"/>
      <c r="I34" s="148">
        <v>0.15</v>
      </c>
      <c r="J34" s="147">
        <f>ROUND(((SUM(BF82:BF156))*I34),2)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ROUND((SUM(BG82:BG156)),2)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ROUND((SUM(BH82:BH156)),2)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ROUND((SUM(BI82:BI156)),2)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Poldr Cihelna v k.ú. Močovice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SO-07 - Výsadby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ČR-SPÚ, Pobočka Kutná Hora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>
      <c r="A60" s="9"/>
      <c r="B60" s="165"/>
      <c r="C60" s="166"/>
      <c r="D60" s="167" t="s">
        <v>112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113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118</v>
      </c>
      <c r="E62" s="174"/>
      <c r="F62" s="174"/>
      <c r="G62" s="174"/>
      <c r="H62" s="174"/>
      <c r="I62" s="174"/>
      <c r="J62" s="175">
        <f>J153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119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Poldr Cihelna v k.ú. Močovice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106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SO-07 - Výsadby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16. 6. 2022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25</v>
      </c>
      <c r="D78" s="40"/>
      <c r="E78" s="40"/>
      <c r="F78" s="27" t="str">
        <f>E15</f>
        <v>ČR-SPÚ, Pobočka Kutná Hora</v>
      </c>
      <c r="G78" s="40"/>
      <c r="H78" s="40"/>
      <c r="I78" s="32" t="s">
        <v>31</v>
      </c>
      <c r="J78" s="36" t="str">
        <f>E21</f>
        <v>Agroprojekce Litomyšl, s.r.o.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120</v>
      </c>
      <c r="D81" s="180" t="s">
        <v>56</v>
      </c>
      <c r="E81" s="180" t="s">
        <v>52</v>
      </c>
      <c r="F81" s="180" t="s">
        <v>53</v>
      </c>
      <c r="G81" s="180" t="s">
        <v>121</v>
      </c>
      <c r="H81" s="180" t="s">
        <v>122</v>
      </c>
      <c r="I81" s="180" t="s">
        <v>123</v>
      </c>
      <c r="J81" s="180" t="s">
        <v>110</v>
      </c>
      <c r="K81" s="181" t="s">
        <v>124</v>
      </c>
      <c r="L81" s="182"/>
      <c r="M81" s="92" t="s">
        <v>19</v>
      </c>
      <c r="N81" s="93" t="s">
        <v>41</v>
      </c>
      <c r="O81" s="93" t="s">
        <v>125</v>
      </c>
      <c r="P81" s="93" t="s">
        <v>126</v>
      </c>
      <c r="Q81" s="93" t="s">
        <v>127</v>
      </c>
      <c r="R81" s="93" t="s">
        <v>128</v>
      </c>
      <c r="S81" s="93" t="s">
        <v>129</v>
      </c>
      <c r="T81" s="94" t="s">
        <v>130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131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2.5955630000000003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70</v>
      </c>
      <c r="AU82" s="17" t="s">
        <v>111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70</v>
      </c>
      <c r="E83" s="191" t="s">
        <v>132</v>
      </c>
      <c r="F83" s="191" t="s">
        <v>133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P84+P153</f>
        <v>0</v>
      </c>
      <c r="Q83" s="196"/>
      <c r="R83" s="197">
        <f>R84+R153</f>
        <v>2.5955630000000003</v>
      </c>
      <c r="S83" s="196"/>
      <c r="T83" s="198">
        <f>T84+T153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70</v>
      </c>
      <c r="AU83" s="200" t="s">
        <v>71</v>
      </c>
      <c r="AY83" s="199" t="s">
        <v>134</v>
      </c>
      <c r="BK83" s="201">
        <f>BK84+BK153</f>
        <v>0</v>
      </c>
    </row>
    <row r="84" spans="1:63" s="12" customFormat="1" ht="22.8" customHeight="1">
      <c r="A84" s="12"/>
      <c r="B84" s="188"/>
      <c r="C84" s="189"/>
      <c r="D84" s="190" t="s">
        <v>70</v>
      </c>
      <c r="E84" s="202" t="s">
        <v>79</v>
      </c>
      <c r="F84" s="202" t="s">
        <v>135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SUM(P85:P152)</f>
        <v>0</v>
      </c>
      <c r="Q84" s="196"/>
      <c r="R84" s="197">
        <f>SUM(R85:R152)</f>
        <v>2.5955630000000003</v>
      </c>
      <c r="S84" s="196"/>
      <c r="T84" s="198">
        <f>SUM(T85:T152)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70</v>
      </c>
      <c r="AU84" s="200" t="s">
        <v>79</v>
      </c>
      <c r="AY84" s="199" t="s">
        <v>134</v>
      </c>
      <c r="BK84" s="201">
        <f>SUM(BK85:BK152)</f>
        <v>0</v>
      </c>
    </row>
    <row r="85" spans="1:65" s="2" customFormat="1" ht="16.5" customHeight="1">
      <c r="A85" s="38"/>
      <c r="B85" s="39"/>
      <c r="C85" s="204" t="s">
        <v>79</v>
      </c>
      <c r="D85" s="204" t="s">
        <v>136</v>
      </c>
      <c r="E85" s="205" t="s">
        <v>1283</v>
      </c>
      <c r="F85" s="206" t="s">
        <v>1284</v>
      </c>
      <c r="G85" s="207" t="s">
        <v>158</v>
      </c>
      <c r="H85" s="208">
        <v>1255</v>
      </c>
      <c r="I85" s="209"/>
      <c r="J85" s="210">
        <f>ROUND(I85*H85,2)</f>
        <v>0</v>
      </c>
      <c r="K85" s="206" t="s">
        <v>140</v>
      </c>
      <c r="L85" s="44"/>
      <c r="M85" s="211" t="s">
        <v>19</v>
      </c>
      <c r="N85" s="212" t="s">
        <v>42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141</v>
      </c>
      <c r="AT85" s="215" t="s">
        <v>136</v>
      </c>
      <c r="AU85" s="215" t="s">
        <v>82</v>
      </c>
      <c r="AY85" s="17" t="s">
        <v>134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79</v>
      </c>
      <c r="BK85" s="216">
        <f>ROUND(I85*H85,2)</f>
        <v>0</v>
      </c>
      <c r="BL85" s="17" t="s">
        <v>141</v>
      </c>
      <c r="BM85" s="215" t="s">
        <v>1285</v>
      </c>
    </row>
    <row r="86" spans="1:47" s="2" customFormat="1" ht="12">
      <c r="A86" s="38"/>
      <c r="B86" s="39"/>
      <c r="C86" s="40"/>
      <c r="D86" s="217" t="s">
        <v>143</v>
      </c>
      <c r="E86" s="40"/>
      <c r="F86" s="218" t="s">
        <v>1286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143</v>
      </c>
      <c r="AU86" s="17" t="s">
        <v>82</v>
      </c>
    </row>
    <row r="87" spans="1:47" s="2" customFormat="1" ht="12">
      <c r="A87" s="38"/>
      <c r="B87" s="39"/>
      <c r="C87" s="40"/>
      <c r="D87" s="222" t="s">
        <v>145</v>
      </c>
      <c r="E87" s="40"/>
      <c r="F87" s="223" t="s">
        <v>1287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145</v>
      </c>
      <c r="AU87" s="17" t="s">
        <v>82</v>
      </c>
    </row>
    <row r="88" spans="1:51" s="13" customFormat="1" ht="12">
      <c r="A88" s="13"/>
      <c r="B88" s="224"/>
      <c r="C88" s="225"/>
      <c r="D88" s="217" t="s">
        <v>147</v>
      </c>
      <c r="E88" s="226" t="s">
        <v>19</v>
      </c>
      <c r="F88" s="227" t="s">
        <v>1288</v>
      </c>
      <c r="G88" s="225"/>
      <c r="H88" s="228">
        <v>1255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147</v>
      </c>
      <c r="AU88" s="234" t="s">
        <v>82</v>
      </c>
      <c r="AV88" s="13" t="s">
        <v>82</v>
      </c>
      <c r="AW88" s="13" t="s">
        <v>33</v>
      </c>
      <c r="AX88" s="13" t="s">
        <v>79</v>
      </c>
      <c r="AY88" s="234" t="s">
        <v>134</v>
      </c>
    </row>
    <row r="89" spans="1:65" s="2" customFormat="1" ht="24.15" customHeight="1">
      <c r="A89" s="38"/>
      <c r="B89" s="39"/>
      <c r="C89" s="204" t="s">
        <v>82</v>
      </c>
      <c r="D89" s="204" t="s">
        <v>136</v>
      </c>
      <c r="E89" s="205" t="s">
        <v>1289</v>
      </c>
      <c r="F89" s="206" t="s">
        <v>1290</v>
      </c>
      <c r="G89" s="207" t="s">
        <v>158</v>
      </c>
      <c r="H89" s="208">
        <v>1255</v>
      </c>
      <c r="I89" s="209"/>
      <c r="J89" s="210">
        <f>ROUND(I89*H89,2)</f>
        <v>0</v>
      </c>
      <c r="K89" s="206" t="s">
        <v>140</v>
      </c>
      <c r="L89" s="44"/>
      <c r="M89" s="211" t="s">
        <v>19</v>
      </c>
      <c r="N89" s="212" t="s">
        <v>42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141</v>
      </c>
      <c r="AT89" s="215" t="s">
        <v>136</v>
      </c>
      <c r="AU89" s="215" t="s">
        <v>82</v>
      </c>
      <c r="AY89" s="17" t="s">
        <v>134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79</v>
      </c>
      <c r="BK89" s="216">
        <f>ROUND(I89*H89,2)</f>
        <v>0</v>
      </c>
      <c r="BL89" s="17" t="s">
        <v>141</v>
      </c>
      <c r="BM89" s="215" t="s">
        <v>1291</v>
      </c>
    </row>
    <row r="90" spans="1:47" s="2" customFormat="1" ht="12">
      <c r="A90" s="38"/>
      <c r="B90" s="39"/>
      <c r="C90" s="40"/>
      <c r="D90" s="217" t="s">
        <v>143</v>
      </c>
      <c r="E90" s="40"/>
      <c r="F90" s="218" t="s">
        <v>1292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143</v>
      </c>
      <c r="AU90" s="17" t="s">
        <v>82</v>
      </c>
    </row>
    <row r="91" spans="1:47" s="2" customFormat="1" ht="12">
      <c r="A91" s="38"/>
      <c r="B91" s="39"/>
      <c r="C91" s="40"/>
      <c r="D91" s="222" t="s">
        <v>145</v>
      </c>
      <c r="E91" s="40"/>
      <c r="F91" s="223" t="s">
        <v>1293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145</v>
      </c>
      <c r="AU91" s="17" t="s">
        <v>82</v>
      </c>
    </row>
    <row r="92" spans="1:51" s="13" customFormat="1" ht="12">
      <c r="A92" s="13"/>
      <c r="B92" s="224"/>
      <c r="C92" s="225"/>
      <c r="D92" s="217" t="s">
        <v>147</v>
      </c>
      <c r="E92" s="226" t="s">
        <v>19</v>
      </c>
      <c r="F92" s="227" t="s">
        <v>1288</v>
      </c>
      <c r="G92" s="225"/>
      <c r="H92" s="228">
        <v>1255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147</v>
      </c>
      <c r="AU92" s="234" t="s">
        <v>82</v>
      </c>
      <c r="AV92" s="13" t="s">
        <v>82</v>
      </c>
      <c r="AW92" s="13" t="s">
        <v>33</v>
      </c>
      <c r="AX92" s="13" t="s">
        <v>79</v>
      </c>
      <c r="AY92" s="234" t="s">
        <v>134</v>
      </c>
    </row>
    <row r="93" spans="1:65" s="2" customFormat="1" ht="16.5" customHeight="1">
      <c r="A93" s="38"/>
      <c r="B93" s="39"/>
      <c r="C93" s="204" t="s">
        <v>155</v>
      </c>
      <c r="D93" s="204" t="s">
        <v>136</v>
      </c>
      <c r="E93" s="205" t="s">
        <v>1294</v>
      </c>
      <c r="F93" s="206" t="s">
        <v>1295</v>
      </c>
      <c r="G93" s="207" t="s">
        <v>158</v>
      </c>
      <c r="H93" s="208">
        <v>1255</v>
      </c>
      <c r="I93" s="209"/>
      <c r="J93" s="210">
        <f>ROUND(I93*H93,2)</f>
        <v>0</v>
      </c>
      <c r="K93" s="206" t="s">
        <v>140</v>
      </c>
      <c r="L93" s="44"/>
      <c r="M93" s="211" t="s">
        <v>19</v>
      </c>
      <c r="N93" s="212" t="s">
        <v>42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141</v>
      </c>
      <c r="AT93" s="215" t="s">
        <v>136</v>
      </c>
      <c r="AU93" s="215" t="s">
        <v>82</v>
      </c>
      <c r="AY93" s="17" t="s">
        <v>134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79</v>
      </c>
      <c r="BK93" s="216">
        <f>ROUND(I93*H93,2)</f>
        <v>0</v>
      </c>
      <c r="BL93" s="17" t="s">
        <v>141</v>
      </c>
      <c r="BM93" s="215" t="s">
        <v>1296</v>
      </c>
    </row>
    <row r="94" spans="1:47" s="2" customFormat="1" ht="12">
      <c r="A94" s="38"/>
      <c r="B94" s="39"/>
      <c r="C94" s="40"/>
      <c r="D94" s="217" t="s">
        <v>143</v>
      </c>
      <c r="E94" s="40"/>
      <c r="F94" s="218" t="s">
        <v>1297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143</v>
      </c>
      <c r="AU94" s="17" t="s">
        <v>82</v>
      </c>
    </row>
    <row r="95" spans="1:47" s="2" customFormat="1" ht="12">
      <c r="A95" s="38"/>
      <c r="B95" s="39"/>
      <c r="C95" s="40"/>
      <c r="D95" s="222" t="s">
        <v>145</v>
      </c>
      <c r="E95" s="40"/>
      <c r="F95" s="223" t="s">
        <v>1298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145</v>
      </c>
      <c r="AU95" s="17" t="s">
        <v>82</v>
      </c>
    </row>
    <row r="96" spans="1:51" s="13" customFormat="1" ht="12">
      <c r="A96" s="13"/>
      <c r="B96" s="224"/>
      <c r="C96" s="225"/>
      <c r="D96" s="217" t="s">
        <v>147</v>
      </c>
      <c r="E96" s="226" t="s">
        <v>19</v>
      </c>
      <c r="F96" s="227" t="s">
        <v>1288</v>
      </c>
      <c r="G96" s="225"/>
      <c r="H96" s="228">
        <v>1255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147</v>
      </c>
      <c r="AU96" s="234" t="s">
        <v>82</v>
      </c>
      <c r="AV96" s="13" t="s">
        <v>82</v>
      </c>
      <c r="AW96" s="13" t="s">
        <v>33</v>
      </c>
      <c r="AX96" s="13" t="s">
        <v>79</v>
      </c>
      <c r="AY96" s="234" t="s">
        <v>134</v>
      </c>
    </row>
    <row r="97" spans="1:65" s="2" customFormat="1" ht="16.5" customHeight="1">
      <c r="A97" s="38"/>
      <c r="B97" s="39"/>
      <c r="C97" s="236" t="s">
        <v>141</v>
      </c>
      <c r="D97" s="236" t="s">
        <v>221</v>
      </c>
      <c r="E97" s="237" t="s">
        <v>274</v>
      </c>
      <c r="F97" s="238" t="s">
        <v>275</v>
      </c>
      <c r="G97" s="239" t="s">
        <v>269</v>
      </c>
      <c r="H97" s="240">
        <v>25.853</v>
      </c>
      <c r="I97" s="241"/>
      <c r="J97" s="242">
        <f>ROUND(I97*H97,2)</f>
        <v>0</v>
      </c>
      <c r="K97" s="238" t="s">
        <v>140</v>
      </c>
      <c r="L97" s="243"/>
      <c r="M97" s="244" t="s">
        <v>19</v>
      </c>
      <c r="N97" s="245" t="s">
        <v>42</v>
      </c>
      <c r="O97" s="84"/>
      <c r="P97" s="213">
        <f>O97*H97</f>
        <v>0</v>
      </c>
      <c r="Q97" s="213">
        <v>0.001</v>
      </c>
      <c r="R97" s="213">
        <f>Q97*H97</f>
        <v>0.025853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194</v>
      </c>
      <c r="AT97" s="215" t="s">
        <v>221</v>
      </c>
      <c r="AU97" s="215" t="s">
        <v>82</v>
      </c>
      <c r="AY97" s="17" t="s">
        <v>134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141</v>
      </c>
      <c r="BM97" s="215" t="s">
        <v>1299</v>
      </c>
    </row>
    <row r="98" spans="1:47" s="2" customFormat="1" ht="12">
      <c r="A98" s="38"/>
      <c r="B98" s="39"/>
      <c r="C98" s="40"/>
      <c r="D98" s="217" t="s">
        <v>143</v>
      </c>
      <c r="E98" s="40"/>
      <c r="F98" s="218" t="s">
        <v>275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143</v>
      </c>
      <c r="AU98" s="17" t="s">
        <v>82</v>
      </c>
    </row>
    <row r="99" spans="1:51" s="13" customFormat="1" ht="12">
      <c r="A99" s="13"/>
      <c r="B99" s="224"/>
      <c r="C99" s="225"/>
      <c r="D99" s="217" t="s">
        <v>147</v>
      </c>
      <c r="E99" s="226" t="s">
        <v>19</v>
      </c>
      <c r="F99" s="227" t="s">
        <v>1300</v>
      </c>
      <c r="G99" s="225"/>
      <c r="H99" s="228">
        <v>25.853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147</v>
      </c>
      <c r="AU99" s="234" t="s">
        <v>82</v>
      </c>
      <c r="AV99" s="13" t="s">
        <v>82</v>
      </c>
      <c r="AW99" s="13" t="s">
        <v>33</v>
      </c>
      <c r="AX99" s="13" t="s">
        <v>79</v>
      </c>
      <c r="AY99" s="234" t="s">
        <v>134</v>
      </c>
    </row>
    <row r="100" spans="1:65" s="2" customFormat="1" ht="21.75" customHeight="1">
      <c r="A100" s="38"/>
      <c r="B100" s="39"/>
      <c r="C100" s="204" t="s">
        <v>170</v>
      </c>
      <c r="D100" s="204" t="s">
        <v>136</v>
      </c>
      <c r="E100" s="205" t="s">
        <v>1301</v>
      </c>
      <c r="F100" s="206" t="s">
        <v>1302</v>
      </c>
      <c r="G100" s="207" t="s">
        <v>335</v>
      </c>
      <c r="H100" s="208">
        <v>39</v>
      </c>
      <c r="I100" s="209"/>
      <c r="J100" s="210">
        <f>ROUND(I100*H100,2)</f>
        <v>0</v>
      </c>
      <c r="K100" s="206" t="s">
        <v>140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141</v>
      </c>
      <c r="AT100" s="215" t="s">
        <v>136</v>
      </c>
      <c r="AU100" s="215" t="s">
        <v>82</v>
      </c>
      <c r="AY100" s="17" t="s">
        <v>134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141</v>
      </c>
      <c r="BM100" s="215" t="s">
        <v>1303</v>
      </c>
    </row>
    <row r="101" spans="1:47" s="2" customFormat="1" ht="12">
      <c r="A101" s="38"/>
      <c r="B101" s="39"/>
      <c r="C101" s="40"/>
      <c r="D101" s="217" t="s">
        <v>143</v>
      </c>
      <c r="E101" s="40"/>
      <c r="F101" s="218" t="s">
        <v>1304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143</v>
      </c>
      <c r="AU101" s="17" t="s">
        <v>82</v>
      </c>
    </row>
    <row r="102" spans="1:47" s="2" customFormat="1" ht="12">
      <c r="A102" s="38"/>
      <c r="B102" s="39"/>
      <c r="C102" s="40"/>
      <c r="D102" s="222" t="s">
        <v>145</v>
      </c>
      <c r="E102" s="40"/>
      <c r="F102" s="223" t="s">
        <v>1305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145</v>
      </c>
      <c r="AU102" s="17" t="s">
        <v>82</v>
      </c>
    </row>
    <row r="103" spans="1:51" s="13" customFormat="1" ht="12">
      <c r="A103" s="13"/>
      <c r="B103" s="224"/>
      <c r="C103" s="225"/>
      <c r="D103" s="217" t="s">
        <v>147</v>
      </c>
      <c r="E103" s="226" t="s">
        <v>19</v>
      </c>
      <c r="F103" s="227" t="s">
        <v>1306</v>
      </c>
      <c r="G103" s="225"/>
      <c r="H103" s="228">
        <v>39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147</v>
      </c>
      <c r="AU103" s="234" t="s">
        <v>82</v>
      </c>
      <c r="AV103" s="13" t="s">
        <v>82</v>
      </c>
      <c r="AW103" s="13" t="s">
        <v>33</v>
      </c>
      <c r="AX103" s="13" t="s">
        <v>79</v>
      </c>
      <c r="AY103" s="234" t="s">
        <v>134</v>
      </c>
    </row>
    <row r="104" spans="1:65" s="2" customFormat="1" ht="16.5" customHeight="1">
      <c r="A104" s="38"/>
      <c r="B104" s="39"/>
      <c r="C104" s="204" t="s">
        <v>177</v>
      </c>
      <c r="D104" s="204" t="s">
        <v>136</v>
      </c>
      <c r="E104" s="205" t="s">
        <v>1307</v>
      </c>
      <c r="F104" s="206" t="s">
        <v>1308</v>
      </c>
      <c r="G104" s="207" t="s">
        <v>335</v>
      </c>
      <c r="H104" s="208">
        <v>39</v>
      </c>
      <c r="I104" s="209"/>
      <c r="J104" s="210">
        <f>ROUND(I104*H104,2)</f>
        <v>0</v>
      </c>
      <c r="K104" s="206" t="s">
        <v>140</v>
      </c>
      <c r="L104" s="44"/>
      <c r="M104" s="211" t="s">
        <v>19</v>
      </c>
      <c r="N104" s="212" t="s">
        <v>42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141</v>
      </c>
      <c r="AT104" s="215" t="s">
        <v>136</v>
      </c>
      <c r="AU104" s="215" t="s">
        <v>82</v>
      </c>
      <c r="AY104" s="17" t="s">
        <v>134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79</v>
      </c>
      <c r="BK104" s="216">
        <f>ROUND(I104*H104,2)</f>
        <v>0</v>
      </c>
      <c r="BL104" s="17" t="s">
        <v>141</v>
      </c>
      <c r="BM104" s="215" t="s">
        <v>1309</v>
      </c>
    </row>
    <row r="105" spans="1:47" s="2" customFormat="1" ht="12">
      <c r="A105" s="38"/>
      <c r="B105" s="39"/>
      <c r="C105" s="40"/>
      <c r="D105" s="217" t="s">
        <v>143</v>
      </c>
      <c r="E105" s="40"/>
      <c r="F105" s="218" t="s">
        <v>1310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143</v>
      </c>
      <c r="AU105" s="17" t="s">
        <v>82</v>
      </c>
    </row>
    <row r="106" spans="1:47" s="2" customFormat="1" ht="12">
      <c r="A106" s="38"/>
      <c r="B106" s="39"/>
      <c r="C106" s="40"/>
      <c r="D106" s="222" t="s">
        <v>145</v>
      </c>
      <c r="E106" s="40"/>
      <c r="F106" s="223" t="s">
        <v>1311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145</v>
      </c>
      <c r="AU106" s="17" t="s">
        <v>82</v>
      </c>
    </row>
    <row r="107" spans="1:51" s="13" customFormat="1" ht="12">
      <c r="A107" s="13"/>
      <c r="B107" s="224"/>
      <c r="C107" s="225"/>
      <c r="D107" s="217" t="s">
        <v>147</v>
      </c>
      <c r="E107" s="226" t="s">
        <v>19</v>
      </c>
      <c r="F107" s="227" t="s">
        <v>1306</v>
      </c>
      <c r="G107" s="225"/>
      <c r="H107" s="228">
        <v>39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147</v>
      </c>
      <c r="AU107" s="234" t="s">
        <v>82</v>
      </c>
      <c r="AV107" s="13" t="s">
        <v>82</v>
      </c>
      <c r="AW107" s="13" t="s">
        <v>33</v>
      </c>
      <c r="AX107" s="13" t="s">
        <v>79</v>
      </c>
      <c r="AY107" s="234" t="s">
        <v>134</v>
      </c>
    </row>
    <row r="108" spans="1:65" s="2" customFormat="1" ht="16.5" customHeight="1">
      <c r="A108" s="38"/>
      <c r="B108" s="39"/>
      <c r="C108" s="236" t="s">
        <v>185</v>
      </c>
      <c r="D108" s="236" t="s">
        <v>221</v>
      </c>
      <c r="E108" s="237" t="s">
        <v>1312</v>
      </c>
      <c r="F108" s="238" t="s">
        <v>1313</v>
      </c>
      <c r="G108" s="239" t="s">
        <v>335</v>
      </c>
      <c r="H108" s="240">
        <v>39</v>
      </c>
      <c r="I108" s="241"/>
      <c r="J108" s="242">
        <f>ROUND(I108*H108,2)</f>
        <v>0</v>
      </c>
      <c r="K108" s="238" t="s">
        <v>19</v>
      </c>
      <c r="L108" s="243"/>
      <c r="M108" s="244" t="s">
        <v>19</v>
      </c>
      <c r="N108" s="245" t="s">
        <v>42</v>
      </c>
      <c r="O108" s="84"/>
      <c r="P108" s="213">
        <f>O108*H108</f>
        <v>0</v>
      </c>
      <c r="Q108" s="213">
        <v>0.01</v>
      </c>
      <c r="R108" s="213">
        <f>Q108*H108</f>
        <v>0.39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194</v>
      </c>
      <c r="AT108" s="215" t="s">
        <v>221</v>
      </c>
      <c r="AU108" s="215" t="s">
        <v>82</v>
      </c>
      <c r="AY108" s="17" t="s">
        <v>134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79</v>
      </c>
      <c r="BK108" s="216">
        <f>ROUND(I108*H108,2)</f>
        <v>0</v>
      </c>
      <c r="BL108" s="17" t="s">
        <v>141</v>
      </c>
      <c r="BM108" s="215" t="s">
        <v>1314</v>
      </c>
    </row>
    <row r="109" spans="1:47" s="2" customFormat="1" ht="12">
      <c r="A109" s="38"/>
      <c r="B109" s="39"/>
      <c r="C109" s="40"/>
      <c r="D109" s="217" t="s">
        <v>143</v>
      </c>
      <c r="E109" s="40"/>
      <c r="F109" s="218" t="s">
        <v>1313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143</v>
      </c>
      <c r="AU109" s="17" t="s">
        <v>82</v>
      </c>
    </row>
    <row r="110" spans="1:47" s="2" customFormat="1" ht="12">
      <c r="A110" s="38"/>
      <c r="B110" s="39"/>
      <c r="C110" s="40"/>
      <c r="D110" s="217" t="s">
        <v>200</v>
      </c>
      <c r="E110" s="40"/>
      <c r="F110" s="235" t="s">
        <v>1315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200</v>
      </c>
      <c r="AU110" s="17" t="s">
        <v>82</v>
      </c>
    </row>
    <row r="111" spans="1:65" s="2" customFormat="1" ht="16.5" customHeight="1">
      <c r="A111" s="38"/>
      <c r="B111" s="39"/>
      <c r="C111" s="204" t="s">
        <v>194</v>
      </c>
      <c r="D111" s="204" t="s">
        <v>136</v>
      </c>
      <c r="E111" s="205" t="s">
        <v>1316</v>
      </c>
      <c r="F111" s="206" t="s">
        <v>1317</v>
      </c>
      <c r="G111" s="207" t="s">
        <v>335</v>
      </c>
      <c r="H111" s="208">
        <v>39</v>
      </c>
      <c r="I111" s="209"/>
      <c r="J111" s="210">
        <f>ROUND(I111*H111,2)</f>
        <v>0</v>
      </c>
      <c r="K111" s="206" t="s">
        <v>140</v>
      </c>
      <c r="L111" s="44"/>
      <c r="M111" s="211" t="s">
        <v>19</v>
      </c>
      <c r="N111" s="212" t="s">
        <v>42</v>
      </c>
      <c r="O111" s="84"/>
      <c r="P111" s="213">
        <f>O111*H111</f>
        <v>0</v>
      </c>
      <c r="Q111" s="213">
        <v>6E-05</v>
      </c>
      <c r="R111" s="213">
        <f>Q111*H111</f>
        <v>0.00234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141</v>
      </c>
      <c r="AT111" s="215" t="s">
        <v>136</v>
      </c>
      <c r="AU111" s="215" t="s">
        <v>82</v>
      </c>
      <c r="AY111" s="17" t="s">
        <v>134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79</v>
      </c>
      <c r="BK111" s="216">
        <f>ROUND(I111*H111,2)</f>
        <v>0</v>
      </c>
      <c r="BL111" s="17" t="s">
        <v>141</v>
      </c>
      <c r="BM111" s="215" t="s">
        <v>1318</v>
      </c>
    </row>
    <row r="112" spans="1:47" s="2" customFormat="1" ht="12">
      <c r="A112" s="38"/>
      <c r="B112" s="39"/>
      <c r="C112" s="40"/>
      <c r="D112" s="217" t="s">
        <v>143</v>
      </c>
      <c r="E112" s="40"/>
      <c r="F112" s="218" t="s">
        <v>1319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143</v>
      </c>
      <c r="AU112" s="17" t="s">
        <v>82</v>
      </c>
    </row>
    <row r="113" spans="1:47" s="2" customFormat="1" ht="12">
      <c r="A113" s="38"/>
      <c r="B113" s="39"/>
      <c r="C113" s="40"/>
      <c r="D113" s="222" t="s">
        <v>145</v>
      </c>
      <c r="E113" s="40"/>
      <c r="F113" s="223" t="s">
        <v>1320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145</v>
      </c>
      <c r="AU113" s="17" t="s">
        <v>82</v>
      </c>
    </row>
    <row r="114" spans="1:65" s="2" customFormat="1" ht="16.5" customHeight="1">
      <c r="A114" s="38"/>
      <c r="B114" s="39"/>
      <c r="C114" s="236" t="s">
        <v>204</v>
      </c>
      <c r="D114" s="236" t="s">
        <v>221</v>
      </c>
      <c r="E114" s="237" t="s">
        <v>1321</v>
      </c>
      <c r="F114" s="238" t="s">
        <v>1322</v>
      </c>
      <c r="G114" s="239" t="s">
        <v>335</v>
      </c>
      <c r="H114" s="240">
        <v>117</v>
      </c>
      <c r="I114" s="241"/>
      <c r="J114" s="242">
        <f>ROUND(I114*H114,2)</f>
        <v>0</v>
      </c>
      <c r="K114" s="238" t="s">
        <v>140</v>
      </c>
      <c r="L114" s="243"/>
      <c r="M114" s="244" t="s">
        <v>19</v>
      </c>
      <c r="N114" s="245" t="s">
        <v>42</v>
      </c>
      <c r="O114" s="84"/>
      <c r="P114" s="213">
        <f>O114*H114</f>
        <v>0</v>
      </c>
      <c r="Q114" s="213">
        <v>0.0059</v>
      </c>
      <c r="R114" s="213">
        <f>Q114*H114</f>
        <v>0.6903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194</v>
      </c>
      <c r="AT114" s="215" t="s">
        <v>221</v>
      </c>
      <c r="AU114" s="215" t="s">
        <v>82</v>
      </c>
      <c r="AY114" s="17" t="s">
        <v>134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79</v>
      </c>
      <c r="BK114" s="216">
        <f>ROUND(I114*H114,2)</f>
        <v>0</v>
      </c>
      <c r="BL114" s="17" t="s">
        <v>141</v>
      </c>
      <c r="BM114" s="215" t="s">
        <v>1323</v>
      </c>
    </row>
    <row r="115" spans="1:47" s="2" customFormat="1" ht="12">
      <c r="A115" s="38"/>
      <c r="B115" s="39"/>
      <c r="C115" s="40"/>
      <c r="D115" s="217" t="s">
        <v>143</v>
      </c>
      <c r="E115" s="40"/>
      <c r="F115" s="218" t="s">
        <v>1322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143</v>
      </c>
      <c r="AU115" s="17" t="s">
        <v>82</v>
      </c>
    </row>
    <row r="116" spans="1:51" s="13" customFormat="1" ht="12">
      <c r="A116" s="13"/>
      <c r="B116" s="224"/>
      <c r="C116" s="225"/>
      <c r="D116" s="217" t="s">
        <v>147</v>
      </c>
      <c r="E116" s="226" t="s">
        <v>19</v>
      </c>
      <c r="F116" s="227" t="s">
        <v>1324</v>
      </c>
      <c r="G116" s="225"/>
      <c r="H116" s="228">
        <v>117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147</v>
      </c>
      <c r="AU116" s="234" t="s">
        <v>82</v>
      </c>
      <c r="AV116" s="13" t="s">
        <v>82</v>
      </c>
      <c r="AW116" s="13" t="s">
        <v>33</v>
      </c>
      <c r="AX116" s="13" t="s">
        <v>79</v>
      </c>
      <c r="AY116" s="234" t="s">
        <v>134</v>
      </c>
    </row>
    <row r="117" spans="1:65" s="2" customFormat="1" ht="16.5" customHeight="1">
      <c r="A117" s="38"/>
      <c r="B117" s="39"/>
      <c r="C117" s="236" t="s">
        <v>212</v>
      </c>
      <c r="D117" s="236" t="s">
        <v>221</v>
      </c>
      <c r="E117" s="237" t="s">
        <v>1325</v>
      </c>
      <c r="F117" s="238" t="s">
        <v>1326</v>
      </c>
      <c r="G117" s="239" t="s">
        <v>335</v>
      </c>
      <c r="H117" s="240">
        <v>117</v>
      </c>
      <c r="I117" s="241"/>
      <c r="J117" s="242">
        <f>ROUND(I117*H117,2)</f>
        <v>0</v>
      </c>
      <c r="K117" s="238" t="s">
        <v>19</v>
      </c>
      <c r="L117" s="243"/>
      <c r="M117" s="244" t="s">
        <v>19</v>
      </c>
      <c r="N117" s="245" t="s">
        <v>42</v>
      </c>
      <c r="O117" s="84"/>
      <c r="P117" s="213">
        <f>O117*H117</f>
        <v>0</v>
      </c>
      <c r="Q117" s="213">
        <v>0.002</v>
      </c>
      <c r="R117" s="213">
        <f>Q117*H117</f>
        <v>0.234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194</v>
      </c>
      <c r="AT117" s="215" t="s">
        <v>221</v>
      </c>
      <c r="AU117" s="215" t="s">
        <v>82</v>
      </c>
      <c r="AY117" s="17" t="s">
        <v>134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79</v>
      </c>
      <c r="BK117" s="216">
        <f>ROUND(I117*H117,2)</f>
        <v>0</v>
      </c>
      <c r="BL117" s="17" t="s">
        <v>141</v>
      </c>
      <c r="BM117" s="215" t="s">
        <v>1327</v>
      </c>
    </row>
    <row r="118" spans="1:47" s="2" customFormat="1" ht="12">
      <c r="A118" s="38"/>
      <c r="B118" s="39"/>
      <c r="C118" s="40"/>
      <c r="D118" s="217" t="s">
        <v>143</v>
      </c>
      <c r="E118" s="40"/>
      <c r="F118" s="218" t="s">
        <v>1326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143</v>
      </c>
      <c r="AU118" s="17" t="s">
        <v>82</v>
      </c>
    </row>
    <row r="119" spans="1:51" s="13" customFormat="1" ht="12">
      <c r="A119" s="13"/>
      <c r="B119" s="224"/>
      <c r="C119" s="225"/>
      <c r="D119" s="217" t="s">
        <v>147</v>
      </c>
      <c r="E119" s="226" t="s">
        <v>19</v>
      </c>
      <c r="F119" s="227" t="s">
        <v>1328</v>
      </c>
      <c r="G119" s="225"/>
      <c r="H119" s="228">
        <v>117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147</v>
      </c>
      <c r="AU119" s="234" t="s">
        <v>82</v>
      </c>
      <c r="AV119" s="13" t="s">
        <v>82</v>
      </c>
      <c r="AW119" s="13" t="s">
        <v>33</v>
      </c>
      <c r="AX119" s="13" t="s">
        <v>79</v>
      </c>
      <c r="AY119" s="234" t="s">
        <v>134</v>
      </c>
    </row>
    <row r="120" spans="1:65" s="2" customFormat="1" ht="16.5" customHeight="1">
      <c r="A120" s="38"/>
      <c r="B120" s="39"/>
      <c r="C120" s="204" t="s">
        <v>220</v>
      </c>
      <c r="D120" s="204" t="s">
        <v>136</v>
      </c>
      <c r="E120" s="205" t="s">
        <v>1329</v>
      </c>
      <c r="F120" s="206" t="s">
        <v>1330</v>
      </c>
      <c r="G120" s="207" t="s">
        <v>335</v>
      </c>
      <c r="H120" s="208">
        <v>39</v>
      </c>
      <c r="I120" s="209"/>
      <c r="J120" s="210">
        <f>ROUND(I120*H120,2)</f>
        <v>0</v>
      </c>
      <c r="K120" s="206" t="s">
        <v>140</v>
      </c>
      <c r="L120" s="44"/>
      <c r="M120" s="211" t="s">
        <v>19</v>
      </c>
      <c r="N120" s="212" t="s">
        <v>42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141</v>
      </c>
      <c r="AT120" s="215" t="s">
        <v>136</v>
      </c>
      <c r="AU120" s="215" t="s">
        <v>82</v>
      </c>
      <c r="AY120" s="17" t="s">
        <v>134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79</v>
      </c>
      <c r="BK120" s="216">
        <f>ROUND(I120*H120,2)</f>
        <v>0</v>
      </c>
      <c r="BL120" s="17" t="s">
        <v>141</v>
      </c>
      <c r="BM120" s="215" t="s">
        <v>1331</v>
      </c>
    </row>
    <row r="121" spans="1:47" s="2" customFormat="1" ht="12">
      <c r="A121" s="38"/>
      <c r="B121" s="39"/>
      <c r="C121" s="40"/>
      <c r="D121" s="217" t="s">
        <v>143</v>
      </c>
      <c r="E121" s="40"/>
      <c r="F121" s="218" t="s">
        <v>1332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143</v>
      </c>
      <c r="AU121" s="17" t="s">
        <v>82</v>
      </c>
    </row>
    <row r="122" spans="1:47" s="2" customFormat="1" ht="12">
      <c r="A122" s="38"/>
      <c r="B122" s="39"/>
      <c r="C122" s="40"/>
      <c r="D122" s="222" t="s">
        <v>145</v>
      </c>
      <c r="E122" s="40"/>
      <c r="F122" s="223" t="s">
        <v>1333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145</v>
      </c>
      <c r="AU122" s="17" t="s">
        <v>82</v>
      </c>
    </row>
    <row r="123" spans="1:47" s="2" customFormat="1" ht="12">
      <c r="A123" s="38"/>
      <c r="B123" s="39"/>
      <c r="C123" s="40"/>
      <c r="D123" s="217" t="s">
        <v>200</v>
      </c>
      <c r="E123" s="40"/>
      <c r="F123" s="235" t="s">
        <v>1334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200</v>
      </c>
      <c r="AU123" s="17" t="s">
        <v>82</v>
      </c>
    </row>
    <row r="124" spans="1:65" s="2" customFormat="1" ht="21.75" customHeight="1">
      <c r="A124" s="38"/>
      <c r="B124" s="39"/>
      <c r="C124" s="204" t="s">
        <v>226</v>
      </c>
      <c r="D124" s="204" t="s">
        <v>136</v>
      </c>
      <c r="E124" s="205" t="s">
        <v>1335</v>
      </c>
      <c r="F124" s="206" t="s">
        <v>1336</v>
      </c>
      <c r="G124" s="207" t="s">
        <v>158</v>
      </c>
      <c r="H124" s="208">
        <v>1255</v>
      </c>
      <c r="I124" s="209"/>
      <c r="J124" s="210">
        <f>ROUND(I124*H124,2)</f>
        <v>0</v>
      </c>
      <c r="K124" s="206" t="s">
        <v>140</v>
      </c>
      <c r="L124" s="44"/>
      <c r="M124" s="211" t="s">
        <v>19</v>
      </c>
      <c r="N124" s="212" t="s">
        <v>42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141</v>
      </c>
      <c r="AT124" s="215" t="s">
        <v>136</v>
      </c>
      <c r="AU124" s="215" t="s">
        <v>82</v>
      </c>
      <c r="AY124" s="17" t="s">
        <v>134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79</v>
      </c>
      <c r="BK124" s="216">
        <f>ROUND(I124*H124,2)</f>
        <v>0</v>
      </c>
      <c r="BL124" s="17" t="s">
        <v>141</v>
      </c>
      <c r="BM124" s="215" t="s">
        <v>1337</v>
      </c>
    </row>
    <row r="125" spans="1:47" s="2" customFormat="1" ht="12">
      <c r="A125" s="38"/>
      <c r="B125" s="39"/>
      <c r="C125" s="40"/>
      <c r="D125" s="217" t="s">
        <v>143</v>
      </c>
      <c r="E125" s="40"/>
      <c r="F125" s="218" t="s">
        <v>1338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143</v>
      </c>
      <c r="AU125" s="17" t="s">
        <v>82</v>
      </c>
    </row>
    <row r="126" spans="1:47" s="2" customFormat="1" ht="12">
      <c r="A126" s="38"/>
      <c r="B126" s="39"/>
      <c r="C126" s="40"/>
      <c r="D126" s="222" t="s">
        <v>145</v>
      </c>
      <c r="E126" s="40"/>
      <c r="F126" s="223" t="s">
        <v>1339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145</v>
      </c>
      <c r="AU126" s="17" t="s">
        <v>82</v>
      </c>
    </row>
    <row r="127" spans="1:47" s="2" customFormat="1" ht="12">
      <c r="A127" s="38"/>
      <c r="B127" s="39"/>
      <c r="C127" s="40"/>
      <c r="D127" s="217" t="s">
        <v>200</v>
      </c>
      <c r="E127" s="40"/>
      <c r="F127" s="235" t="s">
        <v>1340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200</v>
      </c>
      <c r="AU127" s="17" t="s">
        <v>82</v>
      </c>
    </row>
    <row r="128" spans="1:51" s="13" customFormat="1" ht="12">
      <c r="A128" s="13"/>
      <c r="B128" s="224"/>
      <c r="C128" s="225"/>
      <c r="D128" s="217" t="s">
        <v>147</v>
      </c>
      <c r="E128" s="226" t="s">
        <v>19</v>
      </c>
      <c r="F128" s="227" t="s">
        <v>1288</v>
      </c>
      <c r="G128" s="225"/>
      <c r="H128" s="228">
        <v>1255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147</v>
      </c>
      <c r="AU128" s="234" t="s">
        <v>82</v>
      </c>
      <c r="AV128" s="13" t="s">
        <v>82</v>
      </c>
      <c r="AW128" s="13" t="s">
        <v>33</v>
      </c>
      <c r="AX128" s="13" t="s">
        <v>79</v>
      </c>
      <c r="AY128" s="234" t="s">
        <v>134</v>
      </c>
    </row>
    <row r="129" spans="1:65" s="2" customFormat="1" ht="16.5" customHeight="1">
      <c r="A129" s="38"/>
      <c r="B129" s="39"/>
      <c r="C129" s="204" t="s">
        <v>231</v>
      </c>
      <c r="D129" s="204" t="s">
        <v>136</v>
      </c>
      <c r="E129" s="205" t="s">
        <v>1341</v>
      </c>
      <c r="F129" s="206" t="s">
        <v>1342</v>
      </c>
      <c r="G129" s="207" t="s">
        <v>335</v>
      </c>
      <c r="H129" s="208">
        <v>39</v>
      </c>
      <c r="I129" s="209"/>
      <c r="J129" s="210">
        <f>ROUND(I129*H129,2)</f>
        <v>0</v>
      </c>
      <c r="K129" s="206" t="s">
        <v>140</v>
      </c>
      <c r="L129" s="44"/>
      <c r="M129" s="211" t="s">
        <v>19</v>
      </c>
      <c r="N129" s="212" t="s">
        <v>42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141</v>
      </c>
      <c r="AT129" s="215" t="s">
        <v>136</v>
      </c>
      <c r="AU129" s="215" t="s">
        <v>82</v>
      </c>
      <c r="AY129" s="17" t="s">
        <v>134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79</v>
      </c>
      <c r="BK129" s="216">
        <f>ROUND(I129*H129,2)</f>
        <v>0</v>
      </c>
      <c r="BL129" s="17" t="s">
        <v>141</v>
      </c>
      <c r="BM129" s="215" t="s">
        <v>1343</v>
      </c>
    </row>
    <row r="130" spans="1:47" s="2" customFormat="1" ht="12">
      <c r="A130" s="38"/>
      <c r="B130" s="39"/>
      <c r="C130" s="40"/>
      <c r="D130" s="217" t="s">
        <v>143</v>
      </c>
      <c r="E130" s="40"/>
      <c r="F130" s="218" t="s">
        <v>1344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82</v>
      </c>
    </row>
    <row r="131" spans="1:47" s="2" customFormat="1" ht="12">
      <c r="A131" s="38"/>
      <c r="B131" s="39"/>
      <c r="C131" s="40"/>
      <c r="D131" s="222" t="s">
        <v>145</v>
      </c>
      <c r="E131" s="40"/>
      <c r="F131" s="223" t="s">
        <v>1345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145</v>
      </c>
      <c r="AU131" s="17" t="s">
        <v>82</v>
      </c>
    </row>
    <row r="132" spans="1:65" s="2" customFormat="1" ht="16.5" customHeight="1">
      <c r="A132" s="38"/>
      <c r="B132" s="39"/>
      <c r="C132" s="236" t="s">
        <v>238</v>
      </c>
      <c r="D132" s="236" t="s">
        <v>221</v>
      </c>
      <c r="E132" s="237" t="s">
        <v>1346</v>
      </c>
      <c r="F132" s="238" t="s">
        <v>1347</v>
      </c>
      <c r="G132" s="239" t="s">
        <v>269</v>
      </c>
      <c r="H132" s="240">
        <v>1.95</v>
      </c>
      <c r="I132" s="241"/>
      <c r="J132" s="242">
        <f>ROUND(I132*H132,2)</f>
        <v>0</v>
      </c>
      <c r="K132" s="238" t="s">
        <v>19</v>
      </c>
      <c r="L132" s="243"/>
      <c r="M132" s="244" t="s">
        <v>19</v>
      </c>
      <c r="N132" s="245" t="s">
        <v>42</v>
      </c>
      <c r="O132" s="84"/>
      <c r="P132" s="213">
        <f>O132*H132</f>
        <v>0</v>
      </c>
      <c r="Q132" s="213">
        <v>0.001</v>
      </c>
      <c r="R132" s="213">
        <f>Q132*H132</f>
        <v>0.00195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194</v>
      </c>
      <c r="AT132" s="215" t="s">
        <v>221</v>
      </c>
      <c r="AU132" s="215" t="s">
        <v>82</v>
      </c>
      <c r="AY132" s="17" t="s">
        <v>134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79</v>
      </c>
      <c r="BK132" s="216">
        <f>ROUND(I132*H132,2)</f>
        <v>0</v>
      </c>
      <c r="BL132" s="17" t="s">
        <v>141</v>
      </c>
      <c r="BM132" s="215" t="s">
        <v>1348</v>
      </c>
    </row>
    <row r="133" spans="1:47" s="2" customFormat="1" ht="12">
      <c r="A133" s="38"/>
      <c r="B133" s="39"/>
      <c r="C133" s="40"/>
      <c r="D133" s="217" t="s">
        <v>143</v>
      </c>
      <c r="E133" s="40"/>
      <c r="F133" s="218" t="s">
        <v>1347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143</v>
      </c>
      <c r="AU133" s="17" t="s">
        <v>82</v>
      </c>
    </row>
    <row r="134" spans="1:51" s="13" customFormat="1" ht="12">
      <c r="A134" s="13"/>
      <c r="B134" s="224"/>
      <c r="C134" s="225"/>
      <c r="D134" s="217" t="s">
        <v>147</v>
      </c>
      <c r="E134" s="226" t="s">
        <v>19</v>
      </c>
      <c r="F134" s="227" t="s">
        <v>1349</v>
      </c>
      <c r="G134" s="225"/>
      <c r="H134" s="228">
        <v>1.95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147</v>
      </c>
      <c r="AU134" s="234" t="s">
        <v>82</v>
      </c>
      <c r="AV134" s="13" t="s">
        <v>82</v>
      </c>
      <c r="AW134" s="13" t="s">
        <v>33</v>
      </c>
      <c r="AX134" s="13" t="s">
        <v>79</v>
      </c>
      <c r="AY134" s="234" t="s">
        <v>134</v>
      </c>
    </row>
    <row r="135" spans="1:65" s="2" customFormat="1" ht="16.5" customHeight="1">
      <c r="A135" s="38"/>
      <c r="B135" s="39"/>
      <c r="C135" s="204" t="s">
        <v>8</v>
      </c>
      <c r="D135" s="204" t="s">
        <v>136</v>
      </c>
      <c r="E135" s="205" t="s">
        <v>1350</v>
      </c>
      <c r="F135" s="206" t="s">
        <v>1351</v>
      </c>
      <c r="G135" s="207" t="s">
        <v>335</v>
      </c>
      <c r="H135" s="208">
        <v>39</v>
      </c>
      <c r="I135" s="209"/>
      <c r="J135" s="210">
        <f>ROUND(I135*H135,2)</f>
        <v>0</v>
      </c>
      <c r="K135" s="206" t="s">
        <v>140</v>
      </c>
      <c r="L135" s="44"/>
      <c r="M135" s="211" t="s">
        <v>19</v>
      </c>
      <c r="N135" s="212" t="s">
        <v>42</v>
      </c>
      <c r="O135" s="84"/>
      <c r="P135" s="213">
        <f>O135*H135</f>
        <v>0</v>
      </c>
      <c r="Q135" s="213">
        <v>0.00208</v>
      </c>
      <c r="R135" s="213">
        <f>Q135*H135</f>
        <v>0.08112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141</v>
      </c>
      <c r="AT135" s="215" t="s">
        <v>136</v>
      </c>
      <c r="AU135" s="215" t="s">
        <v>82</v>
      </c>
      <c r="AY135" s="17" t="s">
        <v>134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79</v>
      </c>
      <c r="BK135" s="216">
        <f>ROUND(I135*H135,2)</f>
        <v>0</v>
      </c>
      <c r="BL135" s="17" t="s">
        <v>141</v>
      </c>
      <c r="BM135" s="215" t="s">
        <v>1352</v>
      </c>
    </row>
    <row r="136" spans="1:47" s="2" customFormat="1" ht="12">
      <c r="A136" s="38"/>
      <c r="B136" s="39"/>
      <c r="C136" s="40"/>
      <c r="D136" s="217" t="s">
        <v>143</v>
      </c>
      <c r="E136" s="40"/>
      <c r="F136" s="218" t="s">
        <v>1353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143</v>
      </c>
      <c r="AU136" s="17" t="s">
        <v>82</v>
      </c>
    </row>
    <row r="137" spans="1:47" s="2" customFormat="1" ht="12">
      <c r="A137" s="38"/>
      <c r="B137" s="39"/>
      <c r="C137" s="40"/>
      <c r="D137" s="222" t="s">
        <v>145</v>
      </c>
      <c r="E137" s="40"/>
      <c r="F137" s="223" t="s">
        <v>1354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145</v>
      </c>
      <c r="AU137" s="17" t="s">
        <v>82</v>
      </c>
    </row>
    <row r="138" spans="1:65" s="2" customFormat="1" ht="16.5" customHeight="1">
      <c r="A138" s="38"/>
      <c r="B138" s="39"/>
      <c r="C138" s="204" t="s">
        <v>250</v>
      </c>
      <c r="D138" s="204" t="s">
        <v>136</v>
      </c>
      <c r="E138" s="205" t="s">
        <v>1355</v>
      </c>
      <c r="F138" s="206" t="s">
        <v>1356</v>
      </c>
      <c r="G138" s="207" t="s">
        <v>158</v>
      </c>
      <c r="H138" s="208">
        <v>39</v>
      </c>
      <c r="I138" s="209"/>
      <c r="J138" s="210">
        <f>ROUND(I138*H138,2)</f>
        <v>0</v>
      </c>
      <c r="K138" s="206" t="s">
        <v>140</v>
      </c>
      <c r="L138" s="44"/>
      <c r="M138" s="211" t="s">
        <v>19</v>
      </c>
      <c r="N138" s="212" t="s">
        <v>42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141</v>
      </c>
      <c r="AT138" s="215" t="s">
        <v>136</v>
      </c>
      <c r="AU138" s="215" t="s">
        <v>82</v>
      </c>
      <c r="AY138" s="17" t="s">
        <v>134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79</v>
      </c>
      <c r="BK138" s="216">
        <f>ROUND(I138*H138,2)</f>
        <v>0</v>
      </c>
      <c r="BL138" s="17" t="s">
        <v>141</v>
      </c>
      <c r="BM138" s="215" t="s">
        <v>1357</v>
      </c>
    </row>
    <row r="139" spans="1:47" s="2" customFormat="1" ht="12">
      <c r="A139" s="38"/>
      <c r="B139" s="39"/>
      <c r="C139" s="40"/>
      <c r="D139" s="217" t="s">
        <v>143</v>
      </c>
      <c r="E139" s="40"/>
      <c r="F139" s="218" t="s">
        <v>1358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143</v>
      </c>
      <c r="AU139" s="17" t="s">
        <v>82</v>
      </c>
    </row>
    <row r="140" spans="1:47" s="2" customFormat="1" ht="12">
      <c r="A140" s="38"/>
      <c r="B140" s="39"/>
      <c r="C140" s="40"/>
      <c r="D140" s="222" t="s">
        <v>145</v>
      </c>
      <c r="E140" s="40"/>
      <c r="F140" s="223" t="s">
        <v>1359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82</v>
      </c>
    </row>
    <row r="141" spans="1:51" s="13" customFormat="1" ht="12">
      <c r="A141" s="13"/>
      <c r="B141" s="224"/>
      <c r="C141" s="225"/>
      <c r="D141" s="217" t="s">
        <v>147</v>
      </c>
      <c r="E141" s="226" t="s">
        <v>19</v>
      </c>
      <c r="F141" s="227" t="s">
        <v>1360</v>
      </c>
      <c r="G141" s="225"/>
      <c r="H141" s="228">
        <v>39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147</v>
      </c>
      <c r="AU141" s="234" t="s">
        <v>82</v>
      </c>
      <c r="AV141" s="13" t="s">
        <v>82</v>
      </c>
      <c r="AW141" s="13" t="s">
        <v>33</v>
      </c>
      <c r="AX141" s="13" t="s">
        <v>79</v>
      </c>
      <c r="AY141" s="234" t="s">
        <v>134</v>
      </c>
    </row>
    <row r="142" spans="1:65" s="2" customFormat="1" ht="16.5" customHeight="1">
      <c r="A142" s="38"/>
      <c r="B142" s="39"/>
      <c r="C142" s="236" t="s">
        <v>258</v>
      </c>
      <c r="D142" s="236" t="s">
        <v>221</v>
      </c>
      <c r="E142" s="237" t="s">
        <v>1361</v>
      </c>
      <c r="F142" s="238" t="s">
        <v>1362</v>
      </c>
      <c r="G142" s="239" t="s">
        <v>165</v>
      </c>
      <c r="H142" s="240">
        <v>5.85</v>
      </c>
      <c r="I142" s="241"/>
      <c r="J142" s="242">
        <f>ROUND(I142*H142,2)</f>
        <v>0</v>
      </c>
      <c r="K142" s="238" t="s">
        <v>140</v>
      </c>
      <c r="L142" s="243"/>
      <c r="M142" s="244" t="s">
        <v>19</v>
      </c>
      <c r="N142" s="245" t="s">
        <v>42</v>
      </c>
      <c r="O142" s="84"/>
      <c r="P142" s="213">
        <f>O142*H142</f>
        <v>0</v>
      </c>
      <c r="Q142" s="213">
        <v>0.2</v>
      </c>
      <c r="R142" s="213">
        <f>Q142*H142</f>
        <v>1.17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194</v>
      </c>
      <c r="AT142" s="215" t="s">
        <v>221</v>
      </c>
      <c r="AU142" s="215" t="s">
        <v>82</v>
      </c>
      <c r="AY142" s="17" t="s">
        <v>134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79</v>
      </c>
      <c r="BK142" s="216">
        <f>ROUND(I142*H142,2)</f>
        <v>0</v>
      </c>
      <c r="BL142" s="17" t="s">
        <v>141</v>
      </c>
      <c r="BM142" s="215" t="s">
        <v>1363</v>
      </c>
    </row>
    <row r="143" spans="1:47" s="2" customFormat="1" ht="12">
      <c r="A143" s="38"/>
      <c r="B143" s="39"/>
      <c r="C143" s="40"/>
      <c r="D143" s="217" t="s">
        <v>143</v>
      </c>
      <c r="E143" s="40"/>
      <c r="F143" s="218" t="s">
        <v>1362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143</v>
      </c>
      <c r="AU143" s="17" t="s">
        <v>82</v>
      </c>
    </row>
    <row r="144" spans="1:51" s="13" customFormat="1" ht="12">
      <c r="A144" s="13"/>
      <c r="B144" s="224"/>
      <c r="C144" s="225"/>
      <c r="D144" s="217" t="s">
        <v>147</v>
      </c>
      <c r="E144" s="226" t="s">
        <v>19</v>
      </c>
      <c r="F144" s="227" t="s">
        <v>1364</v>
      </c>
      <c r="G144" s="225"/>
      <c r="H144" s="228">
        <v>5.85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147</v>
      </c>
      <c r="AU144" s="234" t="s">
        <v>82</v>
      </c>
      <c r="AV144" s="13" t="s">
        <v>82</v>
      </c>
      <c r="AW144" s="13" t="s">
        <v>33</v>
      </c>
      <c r="AX144" s="13" t="s">
        <v>79</v>
      </c>
      <c r="AY144" s="234" t="s">
        <v>134</v>
      </c>
    </row>
    <row r="145" spans="1:65" s="2" customFormat="1" ht="16.5" customHeight="1">
      <c r="A145" s="38"/>
      <c r="B145" s="39"/>
      <c r="C145" s="204" t="s">
        <v>266</v>
      </c>
      <c r="D145" s="204" t="s">
        <v>136</v>
      </c>
      <c r="E145" s="205" t="s">
        <v>1365</v>
      </c>
      <c r="F145" s="206" t="s">
        <v>1366</v>
      </c>
      <c r="G145" s="207" t="s">
        <v>165</v>
      </c>
      <c r="H145" s="208">
        <v>0.39</v>
      </c>
      <c r="I145" s="209"/>
      <c r="J145" s="210">
        <f>ROUND(I145*H145,2)</f>
        <v>0</v>
      </c>
      <c r="K145" s="206" t="s">
        <v>140</v>
      </c>
      <c r="L145" s="44"/>
      <c r="M145" s="211" t="s">
        <v>19</v>
      </c>
      <c r="N145" s="212" t="s">
        <v>42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141</v>
      </c>
      <c r="AT145" s="215" t="s">
        <v>136</v>
      </c>
      <c r="AU145" s="215" t="s">
        <v>82</v>
      </c>
      <c r="AY145" s="17" t="s">
        <v>134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79</v>
      </c>
      <c r="BK145" s="216">
        <f>ROUND(I145*H145,2)</f>
        <v>0</v>
      </c>
      <c r="BL145" s="17" t="s">
        <v>141</v>
      </c>
      <c r="BM145" s="215" t="s">
        <v>1367</v>
      </c>
    </row>
    <row r="146" spans="1:47" s="2" customFormat="1" ht="12">
      <c r="A146" s="38"/>
      <c r="B146" s="39"/>
      <c r="C146" s="40"/>
      <c r="D146" s="217" t="s">
        <v>143</v>
      </c>
      <c r="E146" s="40"/>
      <c r="F146" s="218" t="s">
        <v>1368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143</v>
      </c>
      <c r="AU146" s="17" t="s">
        <v>82</v>
      </c>
    </row>
    <row r="147" spans="1:47" s="2" customFormat="1" ht="12">
      <c r="A147" s="38"/>
      <c r="B147" s="39"/>
      <c r="C147" s="40"/>
      <c r="D147" s="222" t="s">
        <v>145</v>
      </c>
      <c r="E147" s="40"/>
      <c r="F147" s="223" t="s">
        <v>1369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145</v>
      </c>
      <c r="AU147" s="17" t="s">
        <v>82</v>
      </c>
    </row>
    <row r="148" spans="1:47" s="2" customFormat="1" ht="12">
      <c r="A148" s="38"/>
      <c r="B148" s="39"/>
      <c r="C148" s="40"/>
      <c r="D148" s="217" t="s">
        <v>200</v>
      </c>
      <c r="E148" s="40"/>
      <c r="F148" s="235" t="s">
        <v>1370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200</v>
      </c>
      <c r="AU148" s="17" t="s">
        <v>82</v>
      </c>
    </row>
    <row r="149" spans="1:51" s="13" customFormat="1" ht="12">
      <c r="A149" s="13"/>
      <c r="B149" s="224"/>
      <c r="C149" s="225"/>
      <c r="D149" s="217" t="s">
        <v>147</v>
      </c>
      <c r="E149" s="226" t="s">
        <v>19</v>
      </c>
      <c r="F149" s="227" t="s">
        <v>1371</v>
      </c>
      <c r="G149" s="225"/>
      <c r="H149" s="228">
        <v>0.39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147</v>
      </c>
      <c r="AU149" s="234" t="s">
        <v>82</v>
      </c>
      <c r="AV149" s="13" t="s">
        <v>82</v>
      </c>
      <c r="AW149" s="13" t="s">
        <v>33</v>
      </c>
      <c r="AX149" s="13" t="s">
        <v>79</v>
      </c>
      <c r="AY149" s="234" t="s">
        <v>134</v>
      </c>
    </row>
    <row r="150" spans="1:65" s="2" customFormat="1" ht="16.5" customHeight="1">
      <c r="A150" s="38"/>
      <c r="B150" s="39"/>
      <c r="C150" s="204" t="s">
        <v>273</v>
      </c>
      <c r="D150" s="204" t="s">
        <v>136</v>
      </c>
      <c r="E150" s="205" t="s">
        <v>1372</v>
      </c>
      <c r="F150" s="206" t="s">
        <v>1373</v>
      </c>
      <c r="G150" s="207" t="s">
        <v>165</v>
      </c>
      <c r="H150" s="208">
        <v>0.39</v>
      </c>
      <c r="I150" s="209"/>
      <c r="J150" s="210">
        <f>ROUND(I150*H150,2)</f>
        <v>0</v>
      </c>
      <c r="K150" s="206" t="s">
        <v>140</v>
      </c>
      <c r="L150" s="44"/>
      <c r="M150" s="211" t="s">
        <v>19</v>
      </c>
      <c r="N150" s="212" t="s">
        <v>42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141</v>
      </c>
      <c r="AT150" s="215" t="s">
        <v>136</v>
      </c>
      <c r="AU150" s="215" t="s">
        <v>82</v>
      </c>
      <c r="AY150" s="17" t="s">
        <v>134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79</v>
      </c>
      <c r="BK150" s="216">
        <f>ROUND(I150*H150,2)</f>
        <v>0</v>
      </c>
      <c r="BL150" s="17" t="s">
        <v>141</v>
      </c>
      <c r="BM150" s="215" t="s">
        <v>1374</v>
      </c>
    </row>
    <row r="151" spans="1:47" s="2" customFormat="1" ht="12">
      <c r="A151" s="38"/>
      <c r="B151" s="39"/>
      <c r="C151" s="40"/>
      <c r="D151" s="217" t="s">
        <v>143</v>
      </c>
      <c r="E151" s="40"/>
      <c r="F151" s="218" t="s">
        <v>1375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143</v>
      </c>
      <c r="AU151" s="17" t="s">
        <v>82</v>
      </c>
    </row>
    <row r="152" spans="1:47" s="2" customFormat="1" ht="12">
      <c r="A152" s="38"/>
      <c r="B152" s="39"/>
      <c r="C152" s="40"/>
      <c r="D152" s="222" t="s">
        <v>145</v>
      </c>
      <c r="E152" s="40"/>
      <c r="F152" s="223" t="s">
        <v>1376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145</v>
      </c>
      <c r="AU152" s="17" t="s">
        <v>82</v>
      </c>
    </row>
    <row r="153" spans="1:63" s="12" customFormat="1" ht="22.8" customHeight="1">
      <c r="A153" s="12"/>
      <c r="B153" s="188"/>
      <c r="C153" s="189"/>
      <c r="D153" s="190" t="s">
        <v>70</v>
      </c>
      <c r="E153" s="202" t="s">
        <v>406</v>
      </c>
      <c r="F153" s="202" t="s">
        <v>407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SUM(P154:P156)</f>
        <v>0</v>
      </c>
      <c r="Q153" s="196"/>
      <c r="R153" s="197">
        <f>SUM(R154:R156)</f>
        <v>0</v>
      </c>
      <c r="S153" s="196"/>
      <c r="T153" s="198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9" t="s">
        <v>79</v>
      </c>
      <c r="AT153" s="200" t="s">
        <v>70</v>
      </c>
      <c r="AU153" s="200" t="s">
        <v>79</v>
      </c>
      <c r="AY153" s="199" t="s">
        <v>134</v>
      </c>
      <c r="BK153" s="201">
        <f>SUM(BK154:BK156)</f>
        <v>0</v>
      </c>
    </row>
    <row r="154" spans="1:65" s="2" customFormat="1" ht="16.5" customHeight="1">
      <c r="A154" s="38"/>
      <c r="B154" s="39"/>
      <c r="C154" s="204" t="s">
        <v>278</v>
      </c>
      <c r="D154" s="204" t="s">
        <v>136</v>
      </c>
      <c r="E154" s="205" t="s">
        <v>1377</v>
      </c>
      <c r="F154" s="206" t="s">
        <v>1378</v>
      </c>
      <c r="G154" s="207" t="s">
        <v>380</v>
      </c>
      <c r="H154" s="208">
        <v>2.596</v>
      </c>
      <c r="I154" s="209"/>
      <c r="J154" s="210">
        <f>ROUND(I154*H154,2)</f>
        <v>0</v>
      </c>
      <c r="K154" s="206" t="s">
        <v>140</v>
      </c>
      <c r="L154" s="44"/>
      <c r="M154" s="211" t="s">
        <v>19</v>
      </c>
      <c r="N154" s="212" t="s">
        <v>42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141</v>
      </c>
      <c r="AT154" s="215" t="s">
        <v>136</v>
      </c>
      <c r="AU154" s="215" t="s">
        <v>82</v>
      </c>
      <c r="AY154" s="17" t="s">
        <v>134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79</v>
      </c>
      <c r="BK154" s="216">
        <f>ROUND(I154*H154,2)</f>
        <v>0</v>
      </c>
      <c r="BL154" s="17" t="s">
        <v>141</v>
      </c>
      <c r="BM154" s="215" t="s">
        <v>1379</v>
      </c>
    </row>
    <row r="155" spans="1:47" s="2" customFormat="1" ht="12">
      <c r="A155" s="38"/>
      <c r="B155" s="39"/>
      <c r="C155" s="40"/>
      <c r="D155" s="217" t="s">
        <v>143</v>
      </c>
      <c r="E155" s="40"/>
      <c r="F155" s="218" t="s">
        <v>1380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143</v>
      </c>
      <c r="AU155" s="17" t="s">
        <v>82</v>
      </c>
    </row>
    <row r="156" spans="1:47" s="2" customFormat="1" ht="12">
      <c r="A156" s="38"/>
      <c r="B156" s="39"/>
      <c r="C156" s="40"/>
      <c r="D156" s="222" t="s">
        <v>145</v>
      </c>
      <c r="E156" s="40"/>
      <c r="F156" s="223" t="s">
        <v>1381</v>
      </c>
      <c r="G156" s="40"/>
      <c r="H156" s="40"/>
      <c r="I156" s="219"/>
      <c r="J156" s="40"/>
      <c r="K156" s="40"/>
      <c r="L156" s="44"/>
      <c r="M156" s="246"/>
      <c r="N156" s="247"/>
      <c r="O156" s="248"/>
      <c r="P156" s="248"/>
      <c r="Q156" s="248"/>
      <c r="R156" s="248"/>
      <c r="S156" s="248"/>
      <c r="T156" s="249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145</v>
      </c>
      <c r="AU156" s="17" t="s">
        <v>82</v>
      </c>
    </row>
    <row r="157" spans="1:31" s="2" customFormat="1" ht="6.95" customHeight="1">
      <c r="A157" s="38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C35" sheet="1" objects="1" scenarios="1" formatColumns="0" formatRows="0" autoFilter="0"/>
  <autoFilter ref="C81:K15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2_01/111151231"/>
    <hyperlink ref="F91" r:id="rId2" display="https://podminky.urs.cz/item/CS_URS_2022_01/181151321"/>
    <hyperlink ref="F95" r:id="rId3" display="https://podminky.urs.cz/item/CS_URS_2022_01/181451121"/>
    <hyperlink ref="F102" r:id="rId4" display="https://podminky.urs.cz/item/CS_URS_2022_01/183101115"/>
    <hyperlink ref="F106" r:id="rId5" display="https://podminky.urs.cz/item/CS_URS_2022_01/184102112"/>
    <hyperlink ref="F113" r:id="rId6" display="https://podminky.urs.cz/item/CS_URS_2022_01/184215133"/>
    <hyperlink ref="F122" r:id="rId7" display="https://podminky.urs.cz/item/CS_URS_2022_01/184801121"/>
    <hyperlink ref="F126" r:id="rId8" display="https://podminky.urs.cz/item/CS_URS_2022_01/184802111"/>
    <hyperlink ref="F131" r:id="rId9" display="https://podminky.urs.cz/item/CS_URS_2022_01/184813111"/>
    <hyperlink ref="F137" r:id="rId10" display="https://podminky.urs.cz/item/CS_URS_2022_01/184813121"/>
    <hyperlink ref="F140" r:id="rId11" display="https://podminky.urs.cz/item/CS_URS_2022_01/184911431"/>
    <hyperlink ref="F147" r:id="rId12" display="https://podminky.urs.cz/item/CS_URS_2022_01/185804311"/>
    <hyperlink ref="F152" r:id="rId13" display="https://podminky.urs.cz/item/CS_URS_2022_01/185851121"/>
    <hyperlink ref="F156" r:id="rId14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Poldr Cihelna v k.ú. Močovice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1382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16. 6. 2022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ROUND((SUM(BE82:BE114)),2)</f>
        <v>0</v>
      </c>
      <c r="G33" s="38"/>
      <c r="H33" s="38"/>
      <c r="I33" s="148">
        <v>0.21</v>
      </c>
      <c r="J33" s="147">
        <f>ROUND(((SUM(BE82:BE114))*I33),2)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ROUND((SUM(BF82:BF114)),2)</f>
        <v>0</v>
      </c>
      <c r="G34" s="38"/>
      <c r="H34" s="38"/>
      <c r="I34" s="148">
        <v>0.15</v>
      </c>
      <c r="J34" s="147">
        <f>ROUND(((SUM(BF82:BF114))*I34),2)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ROUND((SUM(BG82:BG114)),2)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ROUND((SUM(BH82:BH114)),2)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ROUND((SUM(BI82:BI114)),2)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Poldr Cihelna v k.ú. Močovice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16. 6. 2022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ČR-SPÚ, Pobočka Kutná Hora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>
      <c r="A60" s="9"/>
      <c r="B60" s="165"/>
      <c r="C60" s="166"/>
      <c r="D60" s="167" t="s">
        <v>1383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1384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1385</v>
      </c>
      <c r="E62" s="174"/>
      <c r="F62" s="174"/>
      <c r="G62" s="174"/>
      <c r="H62" s="174"/>
      <c r="I62" s="174"/>
      <c r="J62" s="175">
        <f>J91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119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Poldr Cihelna v k.ú. Močovice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106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VON - Vedlejší a ostatní náklady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16. 6. 2022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25</v>
      </c>
      <c r="D78" s="40"/>
      <c r="E78" s="40"/>
      <c r="F78" s="27" t="str">
        <f>E15</f>
        <v>ČR-SPÚ, Pobočka Kutná Hora</v>
      </c>
      <c r="G78" s="40"/>
      <c r="H78" s="40"/>
      <c r="I78" s="32" t="s">
        <v>31</v>
      </c>
      <c r="J78" s="36" t="str">
        <f>E21</f>
        <v>Agroprojekce Litomyšl, s.r.o.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120</v>
      </c>
      <c r="D81" s="180" t="s">
        <v>56</v>
      </c>
      <c r="E81" s="180" t="s">
        <v>52</v>
      </c>
      <c r="F81" s="180" t="s">
        <v>53</v>
      </c>
      <c r="G81" s="180" t="s">
        <v>121</v>
      </c>
      <c r="H81" s="180" t="s">
        <v>122</v>
      </c>
      <c r="I81" s="180" t="s">
        <v>123</v>
      </c>
      <c r="J81" s="180" t="s">
        <v>110</v>
      </c>
      <c r="K81" s="181" t="s">
        <v>124</v>
      </c>
      <c r="L81" s="182"/>
      <c r="M81" s="92" t="s">
        <v>19</v>
      </c>
      <c r="N81" s="93" t="s">
        <v>41</v>
      </c>
      <c r="O81" s="93" t="s">
        <v>125</v>
      </c>
      <c r="P81" s="93" t="s">
        <v>126</v>
      </c>
      <c r="Q81" s="93" t="s">
        <v>127</v>
      </c>
      <c r="R81" s="93" t="s">
        <v>128</v>
      </c>
      <c r="S81" s="93" t="s">
        <v>129</v>
      </c>
      <c r="T81" s="94" t="s">
        <v>130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131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70</v>
      </c>
      <c r="AU82" s="17" t="s">
        <v>111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70</v>
      </c>
      <c r="E83" s="191" t="s">
        <v>1386</v>
      </c>
      <c r="F83" s="191" t="s">
        <v>1387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P84+P91</f>
        <v>0</v>
      </c>
      <c r="Q83" s="196"/>
      <c r="R83" s="197">
        <f>R84+R91</f>
        <v>0</v>
      </c>
      <c r="S83" s="196"/>
      <c r="T83" s="198">
        <f>T84+T91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170</v>
      </c>
      <c r="AT83" s="200" t="s">
        <v>70</v>
      </c>
      <c r="AU83" s="200" t="s">
        <v>71</v>
      </c>
      <c r="AY83" s="199" t="s">
        <v>134</v>
      </c>
      <c r="BK83" s="201">
        <f>BK84+BK91</f>
        <v>0</v>
      </c>
    </row>
    <row r="84" spans="1:63" s="12" customFormat="1" ht="22.8" customHeight="1">
      <c r="A84" s="12"/>
      <c r="B84" s="188"/>
      <c r="C84" s="189"/>
      <c r="D84" s="190" t="s">
        <v>70</v>
      </c>
      <c r="E84" s="202" t="s">
        <v>1388</v>
      </c>
      <c r="F84" s="202" t="s">
        <v>1389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SUM(P85:P90)</f>
        <v>0</v>
      </c>
      <c r="Q84" s="196"/>
      <c r="R84" s="197">
        <f>SUM(R85:R90)</f>
        <v>0</v>
      </c>
      <c r="S84" s="196"/>
      <c r="T84" s="198">
        <f>SUM(T85:T90)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170</v>
      </c>
      <c r="AT84" s="200" t="s">
        <v>70</v>
      </c>
      <c r="AU84" s="200" t="s">
        <v>79</v>
      </c>
      <c r="AY84" s="199" t="s">
        <v>134</v>
      </c>
      <c r="BK84" s="201">
        <f>SUM(BK85:BK90)</f>
        <v>0</v>
      </c>
    </row>
    <row r="85" spans="1:65" s="2" customFormat="1" ht="16.5" customHeight="1">
      <c r="A85" s="38"/>
      <c r="B85" s="39"/>
      <c r="C85" s="204" t="s">
        <v>79</v>
      </c>
      <c r="D85" s="204" t="s">
        <v>136</v>
      </c>
      <c r="E85" s="205" t="s">
        <v>1390</v>
      </c>
      <c r="F85" s="206" t="s">
        <v>1391</v>
      </c>
      <c r="G85" s="207" t="s">
        <v>1392</v>
      </c>
      <c r="H85" s="208">
        <v>1</v>
      </c>
      <c r="I85" s="209"/>
      <c r="J85" s="210">
        <f>ROUND(I85*H85,2)</f>
        <v>0</v>
      </c>
      <c r="K85" s="206" t="s">
        <v>19</v>
      </c>
      <c r="L85" s="44"/>
      <c r="M85" s="211" t="s">
        <v>19</v>
      </c>
      <c r="N85" s="212" t="s">
        <v>42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1393</v>
      </c>
      <c r="AT85" s="215" t="s">
        <v>136</v>
      </c>
      <c r="AU85" s="215" t="s">
        <v>82</v>
      </c>
      <c r="AY85" s="17" t="s">
        <v>134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79</v>
      </c>
      <c r="BK85" s="216">
        <f>ROUND(I85*H85,2)</f>
        <v>0</v>
      </c>
      <c r="BL85" s="17" t="s">
        <v>1393</v>
      </c>
      <c r="BM85" s="215" t="s">
        <v>1394</v>
      </c>
    </row>
    <row r="86" spans="1:47" s="2" customFormat="1" ht="12">
      <c r="A86" s="38"/>
      <c r="B86" s="39"/>
      <c r="C86" s="40"/>
      <c r="D86" s="217" t="s">
        <v>143</v>
      </c>
      <c r="E86" s="40"/>
      <c r="F86" s="218" t="s">
        <v>1391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143</v>
      </c>
      <c r="AU86" s="17" t="s">
        <v>82</v>
      </c>
    </row>
    <row r="87" spans="1:47" s="2" customFormat="1" ht="12">
      <c r="A87" s="38"/>
      <c r="B87" s="39"/>
      <c r="C87" s="40"/>
      <c r="D87" s="217" t="s">
        <v>200</v>
      </c>
      <c r="E87" s="40"/>
      <c r="F87" s="235" t="s">
        <v>1395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200</v>
      </c>
      <c r="AU87" s="17" t="s">
        <v>82</v>
      </c>
    </row>
    <row r="88" spans="1:65" s="2" customFormat="1" ht="16.5" customHeight="1">
      <c r="A88" s="38"/>
      <c r="B88" s="39"/>
      <c r="C88" s="204" t="s">
        <v>82</v>
      </c>
      <c r="D88" s="204" t="s">
        <v>136</v>
      </c>
      <c r="E88" s="205" t="s">
        <v>1396</v>
      </c>
      <c r="F88" s="206" t="s">
        <v>1397</v>
      </c>
      <c r="G88" s="207" t="s">
        <v>1392</v>
      </c>
      <c r="H88" s="208">
        <v>1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42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1393</v>
      </c>
      <c r="AT88" s="215" t="s">
        <v>136</v>
      </c>
      <c r="AU88" s="215" t="s">
        <v>82</v>
      </c>
      <c r="AY88" s="17" t="s">
        <v>134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79</v>
      </c>
      <c r="BK88" s="216">
        <f>ROUND(I88*H88,2)</f>
        <v>0</v>
      </c>
      <c r="BL88" s="17" t="s">
        <v>1393</v>
      </c>
      <c r="BM88" s="215" t="s">
        <v>1398</v>
      </c>
    </row>
    <row r="89" spans="1:47" s="2" customFormat="1" ht="12">
      <c r="A89" s="38"/>
      <c r="B89" s="39"/>
      <c r="C89" s="40"/>
      <c r="D89" s="217" t="s">
        <v>143</v>
      </c>
      <c r="E89" s="40"/>
      <c r="F89" s="218" t="s">
        <v>1397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143</v>
      </c>
      <c r="AU89" s="17" t="s">
        <v>82</v>
      </c>
    </row>
    <row r="90" spans="1:47" s="2" customFormat="1" ht="12">
      <c r="A90" s="38"/>
      <c r="B90" s="39"/>
      <c r="C90" s="40"/>
      <c r="D90" s="217" t="s">
        <v>200</v>
      </c>
      <c r="E90" s="40"/>
      <c r="F90" s="235" t="s">
        <v>1399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200</v>
      </c>
      <c r="AU90" s="17" t="s">
        <v>82</v>
      </c>
    </row>
    <row r="91" spans="1:63" s="12" customFormat="1" ht="22.8" customHeight="1">
      <c r="A91" s="12"/>
      <c r="B91" s="188"/>
      <c r="C91" s="189"/>
      <c r="D91" s="190" t="s">
        <v>70</v>
      </c>
      <c r="E91" s="202" t="s">
        <v>1400</v>
      </c>
      <c r="F91" s="202" t="s">
        <v>1401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SUM(P92:P114)</f>
        <v>0</v>
      </c>
      <c r="Q91" s="196"/>
      <c r="R91" s="197">
        <f>SUM(R92:R114)</f>
        <v>0</v>
      </c>
      <c r="S91" s="196"/>
      <c r="T91" s="198">
        <f>SUM(T92:T114)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141</v>
      </c>
      <c r="AT91" s="200" t="s">
        <v>70</v>
      </c>
      <c r="AU91" s="200" t="s">
        <v>79</v>
      </c>
      <c r="AY91" s="199" t="s">
        <v>134</v>
      </c>
      <c r="BK91" s="201">
        <f>SUM(BK92:BK114)</f>
        <v>0</v>
      </c>
    </row>
    <row r="92" spans="1:65" s="2" customFormat="1" ht="24.15" customHeight="1">
      <c r="A92" s="38"/>
      <c r="B92" s="39"/>
      <c r="C92" s="204" t="s">
        <v>155</v>
      </c>
      <c r="D92" s="204" t="s">
        <v>136</v>
      </c>
      <c r="E92" s="205" t="s">
        <v>1402</v>
      </c>
      <c r="F92" s="206" t="s">
        <v>1403</v>
      </c>
      <c r="G92" s="207" t="s">
        <v>1392</v>
      </c>
      <c r="H92" s="208">
        <v>1</v>
      </c>
      <c r="I92" s="209"/>
      <c r="J92" s="210">
        <f>ROUND(I92*H92,2)</f>
        <v>0</v>
      </c>
      <c r="K92" s="206" t="s">
        <v>19</v>
      </c>
      <c r="L92" s="44"/>
      <c r="M92" s="211" t="s">
        <v>19</v>
      </c>
      <c r="N92" s="212" t="s">
        <v>42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1393</v>
      </c>
      <c r="AT92" s="215" t="s">
        <v>136</v>
      </c>
      <c r="AU92" s="215" t="s">
        <v>82</v>
      </c>
      <c r="AY92" s="17" t="s">
        <v>134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79</v>
      </c>
      <c r="BK92" s="216">
        <f>ROUND(I92*H92,2)</f>
        <v>0</v>
      </c>
      <c r="BL92" s="17" t="s">
        <v>1393</v>
      </c>
      <c r="BM92" s="215" t="s">
        <v>1404</v>
      </c>
    </row>
    <row r="93" spans="1:47" s="2" customFormat="1" ht="12">
      <c r="A93" s="38"/>
      <c r="B93" s="39"/>
      <c r="C93" s="40"/>
      <c r="D93" s="217" t="s">
        <v>143</v>
      </c>
      <c r="E93" s="40"/>
      <c r="F93" s="218" t="s">
        <v>1403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143</v>
      </c>
      <c r="AU93" s="17" t="s">
        <v>82</v>
      </c>
    </row>
    <row r="94" spans="1:47" s="2" customFormat="1" ht="12">
      <c r="A94" s="38"/>
      <c r="B94" s="39"/>
      <c r="C94" s="40"/>
      <c r="D94" s="217" t="s">
        <v>200</v>
      </c>
      <c r="E94" s="40"/>
      <c r="F94" s="235" t="s">
        <v>1405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200</v>
      </c>
      <c r="AU94" s="17" t="s">
        <v>82</v>
      </c>
    </row>
    <row r="95" spans="1:65" s="2" customFormat="1" ht="16.5" customHeight="1">
      <c r="A95" s="38"/>
      <c r="B95" s="39"/>
      <c r="C95" s="204" t="s">
        <v>141</v>
      </c>
      <c r="D95" s="204" t="s">
        <v>136</v>
      </c>
      <c r="E95" s="205" t="s">
        <v>1406</v>
      </c>
      <c r="F95" s="206" t="s">
        <v>1407</v>
      </c>
      <c r="G95" s="207" t="s">
        <v>1392</v>
      </c>
      <c r="H95" s="208">
        <v>1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42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1393</v>
      </c>
      <c r="AT95" s="215" t="s">
        <v>136</v>
      </c>
      <c r="AU95" s="215" t="s">
        <v>82</v>
      </c>
      <c r="AY95" s="17" t="s">
        <v>134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79</v>
      </c>
      <c r="BK95" s="216">
        <f>ROUND(I95*H95,2)</f>
        <v>0</v>
      </c>
      <c r="BL95" s="17" t="s">
        <v>1393</v>
      </c>
      <c r="BM95" s="215" t="s">
        <v>1408</v>
      </c>
    </row>
    <row r="96" spans="1:47" s="2" customFormat="1" ht="12">
      <c r="A96" s="38"/>
      <c r="B96" s="39"/>
      <c r="C96" s="40"/>
      <c r="D96" s="217" t="s">
        <v>143</v>
      </c>
      <c r="E96" s="40"/>
      <c r="F96" s="218" t="s">
        <v>1407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143</v>
      </c>
      <c r="AU96" s="17" t="s">
        <v>82</v>
      </c>
    </row>
    <row r="97" spans="1:47" s="2" customFormat="1" ht="12">
      <c r="A97" s="38"/>
      <c r="B97" s="39"/>
      <c r="C97" s="40"/>
      <c r="D97" s="217" t="s">
        <v>200</v>
      </c>
      <c r="E97" s="40"/>
      <c r="F97" s="235" t="s">
        <v>1409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200</v>
      </c>
      <c r="AU97" s="17" t="s">
        <v>82</v>
      </c>
    </row>
    <row r="98" spans="1:65" s="2" customFormat="1" ht="16.5" customHeight="1">
      <c r="A98" s="38"/>
      <c r="B98" s="39"/>
      <c r="C98" s="204" t="s">
        <v>170</v>
      </c>
      <c r="D98" s="204" t="s">
        <v>136</v>
      </c>
      <c r="E98" s="205" t="s">
        <v>1410</v>
      </c>
      <c r="F98" s="206" t="s">
        <v>1411</v>
      </c>
      <c r="G98" s="207" t="s">
        <v>1392</v>
      </c>
      <c r="H98" s="208">
        <v>1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1393</v>
      </c>
      <c r="AT98" s="215" t="s">
        <v>136</v>
      </c>
      <c r="AU98" s="215" t="s">
        <v>82</v>
      </c>
      <c r="AY98" s="17" t="s">
        <v>134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79</v>
      </c>
      <c r="BK98" s="216">
        <f>ROUND(I98*H98,2)</f>
        <v>0</v>
      </c>
      <c r="BL98" s="17" t="s">
        <v>1393</v>
      </c>
      <c r="BM98" s="215" t="s">
        <v>1412</v>
      </c>
    </row>
    <row r="99" spans="1:47" s="2" customFormat="1" ht="12">
      <c r="A99" s="38"/>
      <c r="B99" s="39"/>
      <c r="C99" s="40"/>
      <c r="D99" s="217" t="s">
        <v>143</v>
      </c>
      <c r="E99" s="40"/>
      <c r="F99" s="218" t="s">
        <v>1411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143</v>
      </c>
      <c r="AU99" s="17" t="s">
        <v>82</v>
      </c>
    </row>
    <row r="100" spans="1:47" s="2" customFormat="1" ht="12">
      <c r="A100" s="38"/>
      <c r="B100" s="39"/>
      <c r="C100" s="40"/>
      <c r="D100" s="217" t="s">
        <v>200</v>
      </c>
      <c r="E100" s="40"/>
      <c r="F100" s="235" t="s">
        <v>1413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200</v>
      </c>
      <c r="AU100" s="17" t="s">
        <v>82</v>
      </c>
    </row>
    <row r="101" spans="1:65" s="2" customFormat="1" ht="16.5" customHeight="1">
      <c r="A101" s="38"/>
      <c r="B101" s="39"/>
      <c r="C101" s="204" t="s">
        <v>177</v>
      </c>
      <c r="D101" s="204" t="s">
        <v>136</v>
      </c>
      <c r="E101" s="205" t="s">
        <v>1414</v>
      </c>
      <c r="F101" s="206" t="s">
        <v>1415</v>
      </c>
      <c r="G101" s="207" t="s">
        <v>356</v>
      </c>
      <c r="H101" s="208">
        <v>1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42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1393</v>
      </c>
      <c r="AT101" s="215" t="s">
        <v>136</v>
      </c>
      <c r="AU101" s="215" t="s">
        <v>82</v>
      </c>
      <c r="AY101" s="17" t="s">
        <v>134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79</v>
      </c>
      <c r="BK101" s="216">
        <f>ROUND(I101*H101,2)</f>
        <v>0</v>
      </c>
      <c r="BL101" s="17" t="s">
        <v>1393</v>
      </c>
      <c r="BM101" s="215" t="s">
        <v>1416</v>
      </c>
    </row>
    <row r="102" spans="1:47" s="2" customFormat="1" ht="12">
      <c r="A102" s="38"/>
      <c r="B102" s="39"/>
      <c r="C102" s="40"/>
      <c r="D102" s="217" t="s">
        <v>143</v>
      </c>
      <c r="E102" s="40"/>
      <c r="F102" s="218" t="s">
        <v>1415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143</v>
      </c>
      <c r="AU102" s="17" t="s">
        <v>82</v>
      </c>
    </row>
    <row r="103" spans="1:47" s="2" customFormat="1" ht="12">
      <c r="A103" s="38"/>
      <c r="B103" s="39"/>
      <c r="C103" s="40"/>
      <c r="D103" s="217" t="s">
        <v>200</v>
      </c>
      <c r="E103" s="40"/>
      <c r="F103" s="235" t="s">
        <v>1417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200</v>
      </c>
      <c r="AU103" s="17" t="s">
        <v>82</v>
      </c>
    </row>
    <row r="104" spans="1:65" s="2" customFormat="1" ht="16.5" customHeight="1">
      <c r="A104" s="38"/>
      <c r="B104" s="39"/>
      <c r="C104" s="204" t="s">
        <v>185</v>
      </c>
      <c r="D104" s="204" t="s">
        <v>136</v>
      </c>
      <c r="E104" s="205" t="s">
        <v>1418</v>
      </c>
      <c r="F104" s="206" t="s">
        <v>1419</v>
      </c>
      <c r="G104" s="207" t="s">
        <v>1392</v>
      </c>
      <c r="H104" s="208">
        <v>1</v>
      </c>
      <c r="I104" s="209"/>
      <c r="J104" s="210">
        <f>ROUND(I104*H104,2)</f>
        <v>0</v>
      </c>
      <c r="K104" s="206" t="s">
        <v>19</v>
      </c>
      <c r="L104" s="44"/>
      <c r="M104" s="211" t="s">
        <v>19</v>
      </c>
      <c r="N104" s="212" t="s">
        <v>42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1393</v>
      </c>
      <c r="AT104" s="215" t="s">
        <v>136</v>
      </c>
      <c r="AU104" s="215" t="s">
        <v>82</v>
      </c>
      <c r="AY104" s="17" t="s">
        <v>134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79</v>
      </c>
      <c r="BK104" s="216">
        <f>ROUND(I104*H104,2)</f>
        <v>0</v>
      </c>
      <c r="BL104" s="17" t="s">
        <v>1393</v>
      </c>
      <c r="BM104" s="215" t="s">
        <v>1420</v>
      </c>
    </row>
    <row r="105" spans="1:47" s="2" customFormat="1" ht="12">
      <c r="A105" s="38"/>
      <c r="B105" s="39"/>
      <c r="C105" s="40"/>
      <c r="D105" s="217" t="s">
        <v>143</v>
      </c>
      <c r="E105" s="40"/>
      <c r="F105" s="218" t="s">
        <v>1419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143</v>
      </c>
      <c r="AU105" s="17" t="s">
        <v>82</v>
      </c>
    </row>
    <row r="106" spans="1:47" s="2" customFormat="1" ht="12">
      <c r="A106" s="38"/>
      <c r="B106" s="39"/>
      <c r="C106" s="40"/>
      <c r="D106" s="217" t="s">
        <v>200</v>
      </c>
      <c r="E106" s="40"/>
      <c r="F106" s="235" t="s">
        <v>1421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200</v>
      </c>
      <c r="AU106" s="17" t="s">
        <v>82</v>
      </c>
    </row>
    <row r="107" spans="1:65" s="2" customFormat="1" ht="16.5" customHeight="1">
      <c r="A107" s="38"/>
      <c r="B107" s="39"/>
      <c r="C107" s="204" t="s">
        <v>194</v>
      </c>
      <c r="D107" s="204" t="s">
        <v>136</v>
      </c>
      <c r="E107" s="205" t="s">
        <v>1422</v>
      </c>
      <c r="F107" s="206" t="s">
        <v>1423</v>
      </c>
      <c r="G107" s="207" t="s">
        <v>356</v>
      </c>
      <c r="H107" s="208">
        <v>2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42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1393</v>
      </c>
      <c r="AT107" s="215" t="s">
        <v>136</v>
      </c>
      <c r="AU107" s="215" t="s">
        <v>82</v>
      </c>
      <c r="AY107" s="17" t="s">
        <v>134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79</v>
      </c>
      <c r="BK107" s="216">
        <f>ROUND(I107*H107,2)</f>
        <v>0</v>
      </c>
      <c r="BL107" s="17" t="s">
        <v>1393</v>
      </c>
      <c r="BM107" s="215" t="s">
        <v>1424</v>
      </c>
    </row>
    <row r="108" spans="1:47" s="2" customFormat="1" ht="12">
      <c r="A108" s="38"/>
      <c r="B108" s="39"/>
      <c r="C108" s="40"/>
      <c r="D108" s="217" t="s">
        <v>143</v>
      </c>
      <c r="E108" s="40"/>
      <c r="F108" s="218" t="s">
        <v>1423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143</v>
      </c>
      <c r="AU108" s="17" t="s">
        <v>82</v>
      </c>
    </row>
    <row r="109" spans="1:47" s="2" customFormat="1" ht="12">
      <c r="A109" s="38"/>
      <c r="B109" s="39"/>
      <c r="C109" s="40"/>
      <c r="D109" s="217" t="s">
        <v>200</v>
      </c>
      <c r="E109" s="40"/>
      <c r="F109" s="235" t="s">
        <v>1425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200</v>
      </c>
      <c r="AU109" s="17" t="s">
        <v>82</v>
      </c>
    </row>
    <row r="110" spans="1:65" s="2" customFormat="1" ht="16.5" customHeight="1">
      <c r="A110" s="38"/>
      <c r="B110" s="39"/>
      <c r="C110" s="204" t="s">
        <v>204</v>
      </c>
      <c r="D110" s="204" t="s">
        <v>136</v>
      </c>
      <c r="E110" s="205" t="s">
        <v>1426</v>
      </c>
      <c r="F110" s="206" t="s">
        <v>1427</v>
      </c>
      <c r="G110" s="207" t="s">
        <v>1392</v>
      </c>
      <c r="H110" s="208">
        <v>1</v>
      </c>
      <c r="I110" s="209"/>
      <c r="J110" s="210">
        <f>ROUND(I110*H110,2)</f>
        <v>0</v>
      </c>
      <c r="K110" s="206" t="s">
        <v>19</v>
      </c>
      <c r="L110" s="44"/>
      <c r="M110" s="211" t="s">
        <v>19</v>
      </c>
      <c r="N110" s="212" t="s">
        <v>42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1393</v>
      </c>
      <c r="AT110" s="215" t="s">
        <v>136</v>
      </c>
      <c r="AU110" s="215" t="s">
        <v>82</v>
      </c>
      <c r="AY110" s="17" t="s">
        <v>134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79</v>
      </c>
      <c r="BK110" s="216">
        <f>ROUND(I110*H110,2)</f>
        <v>0</v>
      </c>
      <c r="BL110" s="17" t="s">
        <v>1393</v>
      </c>
      <c r="BM110" s="215" t="s">
        <v>1428</v>
      </c>
    </row>
    <row r="111" spans="1:47" s="2" customFormat="1" ht="12">
      <c r="A111" s="38"/>
      <c r="B111" s="39"/>
      <c r="C111" s="40"/>
      <c r="D111" s="217" t="s">
        <v>143</v>
      </c>
      <c r="E111" s="40"/>
      <c r="F111" s="218" t="s">
        <v>1427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143</v>
      </c>
      <c r="AU111" s="17" t="s">
        <v>82</v>
      </c>
    </row>
    <row r="112" spans="1:47" s="2" customFormat="1" ht="12">
      <c r="A112" s="38"/>
      <c r="B112" s="39"/>
      <c r="C112" s="40"/>
      <c r="D112" s="217" t="s">
        <v>200</v>
      </c>
      <c r="E112" s="40"/>
      <c r="F112" s="235" t="s">
        <v>1429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200</v>
      </c>
      <c r="AU112" s="17" t="s">
        <v>82</v>
      </c>
    </row>
    <row r="113" spans="1:65" s="2" customFormat="1" ht="16.5" customHeight="1">
      <c r="A113" s="38"/>
      <c r="B113" s="39"/>
      <c r="C113" s="204" t="s">
        <v>212</v>
      </c>
      <c r="D113" s="204" t="s">
        <v>136</v>
      </c>
      <c r="E113" s="205" t="s">
        <v>1430</v>
      </c>
      <c r="F113" s="206" t="s">
        <v>1431</v>
      </c>
      <c r="G113" s="207" t="s">
        <v>356</v>
      </c>
      <c r="H113" s="208">
        <v>1</v>
      </c>
      <c r="I113" s="209"/>
      <c r="J113" s="210">
        <f>ROUND(I113*H113,2)</f>
        <v>0</v>
      </c>
      <c r="K113" s="206" t="s">
        <v>19</v>
      </c>
      <c r="L113" s="44"/>
      <c r="M113" s="211" t="s">
        <v>19</v>
      </c>
      <c r="N113" s="212" t="s">
        <v>42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1393</v>
      </c>
      <c r="AT113" s="215" t="s">
        <v>136</v>
      </c>
      <c r="AU113" s="215" t="s">
        <v>82</v>
      </c>
      <c r="AY113" s="17" t="s">
        <v>134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79</v>
      </c>
      <c r="BK113" s="216">
        <f>ROUND(I113*H113,2)</f>
        <v>0</v>
      </c>
      <c r="BL113" s="17" t="s">
        <v>1393</v>
      </c>
      <c r="BM113" s="215" t="s">
        <v>1432</v>
      </c>
    </row>
    <row r="114" spans="1:47" s="2" customFormat="1" ht="12">
      <c r="A114" s="38"/>
      <c r="B114" s="39"/>
      <c r="C114" s="40"/>
      <c r="D114" s="217" t="s">
        <v>143</v>
      </c>
      <c r="E114" s="40"/>
      <c r="F114" s="218" t="s">
        <v>1433</v>
      </c>
      <c r="G114" s="40"/>
      <c r="H114" s="40"/>
      <c r="I114" s="219"/>
      <c r="J114" s="40"/>
      <c r="K114" s="40"/>
      <c r="L114" s="44"/>
      <c r="M114" s="246"/>
      <c r="N114" s="247"/>
      <c r="O114" s="248"/>
      <c r="P114" s="248"/>
      <c r="Q114" s="248"/>
      <c r="R114" s="248"/>
      <c r="S114" s="248"/>
      <c r="T114" s="249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143</v>
      </c>
      <c r="AU114" s="17" t="s">
        <v>82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81:K11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1434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1435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1436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1437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1438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1439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1440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1441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1442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1443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1444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78</v>
      </c>
      <c r="F18" s="274" t="s">
        <v>1445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1446</v>
      </c>
      <c r="F19" s="274" t="s">
        <v>1447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1448</v>
      </c>
      <c r="F20" s="274" t="s">
        <v>1449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102</v>
      </c>
      <c r="F21" s="274" t="s">
        <v>103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1450</v>
      </c>
      <c r="F22" s="274" t="s">
        <v>1451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1452</v>
      </c>
      <c r="F23" s="274" t="s">
        <v>1453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1454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1455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1456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1457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1458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1459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1460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1461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1462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120</v>
      </c>
      <c r="F36" s="274"/>
      <c r="G36" s="274" t="s">
        <v>1463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1464</v>
      </c>
      <c r="F37" s="274"/>
      <c r="G37" s="274" t="s">
        <v>1465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52</v>
      </c>
      <c r="F38" s="274"/>
      <c r="G38" s="274" t="s">
        <v>1466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53</v>
      </c>
      <c r="F39" s="274"/>
      <c r="G39" s="274" t="s">
        <v>1467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121</v>
      </c>
      <c r="F40" s="274"/>
      <c r="G40" s="274" t="s">
        <v>1468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122</v>
      </c>
      <c r="F41" s="274"/>
      <c r="G41" s="274" t="s">
        <v>1469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1470</v>
      </c>
      <c r="F42" s="274"/>
      <c r="G42" s="274" t="s">
        <v>1471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1472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1473</v>
      </c>
      <c r="F44" s="274"/>
      <c r="G44" s="274" t="s">
        <v>1474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124</v>
      </c>
      <c r="F45" s="274"/>
      <c r="G45" s="274" t="s">
        <v>1475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1476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1477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1478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1479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1480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1481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1482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1483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1484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1485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1486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1487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1488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1489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1490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1491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1492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1493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1494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1495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1496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1497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1498</v>
      </c>
      <c r="D76" s="292"/>
      <c r="E76" s="292"/>
      <c r="F76" s="292" t="s">
        <v>1499</v>
      </c>
      <c r="G76" s="293"/>
      <c r="H76" s="292" t="s">
        <v>53</v>
      </c>
      <c r="I76" s="292" t="s">
        <v>56</v>
      </c>
      <c r="J76" s="292" t="s">
        <v>1500</v>
      </c>
      <c r="K76" s="291"/>
    </row>
    <row r="77" spans="2:11" s="1" customFormat="1" ht="17.25" customHeight="1">
      <c r="B77" s="289"/>
      <c r="C77" s="294" t="s">
        <v>1501</v>
      </c>
      <c r="D77" s="294"/>
      <c r="E77" s="294"/>
      <c r="F77" s="295" t="s">
        <v>1502</v>
      </c>
      <c r="G77" s="296"/>
      <c r="H77" s="294"/>
      <c r="I77" s="294"/>
      <c r="J77" s="294" t="s">
        <v>1503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52</v>
      </c>
      <c r="D79" s="299"/>
      <c r="E79" s="299"/>
      <c r="F79" s="300" t="s">
        <v>1504</v>
      </c>
      <c r="G79" s="301"/>
      <c r="H79" s="277" t="s">
        <v>1505</v>
      </c>
      <c r="I79" s="277" t="s">
        <v>1506</v>
      </c>
      <c r="J79" s="277">
        <v>20</v>
      </c>
      <c r="K79" s="291"/>
    </row>
    <row r="80" spans="2:11" s="1" customFormat="1" ht="15" customHeight="1">
      <c r="B80" s="289"/>
      <c r="C80" s="277" t="s">
        <v>1507</v>
      </c>
      <c r="D80" s="277"/>
      <c r="E80" s="277"/>
      <c r="F80" s="300" t="s">
        <v>1504</v>
      </c>
      <c r="G80" s="301"/>
      <c r="H80" s="277" t="s">
        <v>1508</v>
      </c>
      <c r="I80" s="277" t="s">
        <v>1506</v>
      </c>
      <c r="J80" s="277">
        <v>120</v>
      </c>
      <c r="K80" s="291"/>
    </row>
    <row r="81" spans="2:11" s="1" customFormat="1" ht="15" customHeight="1">
      <c r="B81" s="302"/>
      <c r="C81" s="277" t="s">
        <v>1509</v>
      </c>
      <c r="D81" s="277"/>
      <c r="E81" s="277"/>
      <c r="F81" s="300" t="s">
        <v>1510</v>
      </c>
      <c r="G81" s="301"/>
      <c r="H81" s="277" t="s">
        <v>1511</v>
      </c>
      <c r="I81" s="277" t="s">
        <v>1506</v>
      </c>
      <c r="J81" s="277">
        <v>50</v>
      </c>
      <c r="K81" s="291"/>
    </row>
    <row r="82" spans="2:11" s="1" customFormat="1" ht="15" customHeight="1">
      <c r="B82" s="302"/>
      <c r="C82" s="277" t="s">
        <v>1512</v>
      </c>
      <c r="D82" s="277"/>
      <c r="E82" s="277"/>
      <c r="F82" s="300" t="s">
        <v>1504</v>
      </c>
      <c r="G82" s="301"/>
      <c r="H82" s="277" t="s">
        <v>1513</v>
      </c>
      <c r="I82" s="277" t="s">
        <v>1514</v>
      </c>
      <c r="J82" s="277"/>
      <c r="K82" s="291"/>
    </row>
    <row r="83" spans="2:11" s="1" customFormat="1" ht="15" customHeight="1">
      <c r="B83" s="302"/>
      <c r="C83" s="303" t="s">
        <v>1515</v>
      </c>
      <c r="D83" s="303"/>
      <c r="E83" s="303"/>
      <c r="F83" s="304" t="s">
        <v>1510</v>
      </c>
      <c r="G83" s="303"/>
      <c r="H83" s="303" t="s">
        <v>1516</v>
      </c>
      <c r="I83" s="303" t="s">
        <v>1506</v>
      </c>
      <c r="J83" s="303">
        <v>15</v>
      </c>
      <c r="K83" s="291"/>
    </row>
    <row r="84" spans="2:11" s="1" customFormat="1" ht="15" customHeight="1">
      <c r="B84" s="302"/>
      <c r="C84" s="303" t="s">
        <v>1517</v>
      </c>
      <c r="D84" s="303"/>
      <c r="E84" s="303"/>
      <c r="F84" s="304" t="s">
        <v>1510</v>
      </c>
      <c r="G84" s="303"/>
      <c r="H84" s="303" t="s">
        <v>1518</v>
      </c>
      <c r="I84" s="303" t="s">
        <v>1506</v>
      </c>
      <c r="J84" s="303">
        <v>15</v>
      </c>
      <c r="K84" s="291"/>
    </row>
    <row r="85" spans="2:11" s="1" customFormat="1" ht="15" customHeight="1">
      <c r="B85" s="302"/>
      <c r="C85" s="303" t="s">
        <v>1519</v>
      </c>
      <c r="D85" s="303"/>
      <c r="E85" s="303"/>
      <c r="F85" s="304" t="s">
        <v>1510</v>
      </c>
      <c r="G85" s="303"/>
      <c r="H85" s="303" t="s">
        <v>1520</v>
      </c>
      <c r="I85" s="303" t="s">
        <v>1506</v>
      </c>
      <c r="J85" s="303">
        <v>20</v>
      </c>
      <c r="K85" s="291"/>
    </row>
    <row r="86" spans="2:11" s="1" customFormat="1" ht="15" customHeight="1">
      <c r="B86" s="302"/>
      <c r="C86" s="303" t="s">
        <v>1521</v>
      </c>
      <c r="D86" s="303"/>
      <c r="E86" s="303"/>
      <c r="F86" s="304" t="s">
        <v>1510</v>
      </c>
      <c r="G86" s="303"/>
      <c r="H86" s="303" t="s">
        <v>1522</v>
      </c>
      <c r="I86" s="303" t="s">
        <v>1506</v>
      </c>
      <c r="J86" s="303">
        <v>20</v>
      </c>
      <c r="K86" s="291"/>
    </row>
    <row r="87" spans="2:11" s="1" customFormat="1" ht="15" customHeight="1">
      <c r="B87" s="302"/>
      <c r="C87" s="277" t="s">
        <v>1523</v>
      </c>
      <c r="D87" s="277"/>
      <c r="E87" s="277"/>
      <c r="F87" s="300" t="s">
        <v>1510</v>
      </c>
      <c r="G87" s="301"/>
      <c r="H87" s="277" t="s">
        <v>1524</v>
      </c>
      <c r="I87" s="277" t="s">
        <v>1506</v>
      </c>
      <c r="J87" s="277">
        <v>50</v>
      </c>
      <c r="K87" s="291"/>
    </row>
    <row r="88" spans="2:11" s="1" customFormat="1" ht="15" customHeight="1">
      <c r="B88" s="302"/>
      <c r="C88" s="277" t="s">
        <v>1525</v>
      </c>
      <c r="D88" s="277"/>
      <c r="E88" s="277"/>
      <c r="F88" s="300" t="s">
        <v>1510</v>
      </c>
      <c r="G88" s="301"/>
      <c r="H88" s="277" t="s">
        <v>1526</v>
      </c>
      <c r="I88" s="277" t="s">
        <v>1506</v>
      </c>
      <c r="J88" s="277">
        <v>20</v>
      </c>
      <c r="K88" s="291"/>
    </row>
    <row r="89" spans="2:11" s="1" customFormat="1" ht="15" customHeight="1">
      <c r="B89" s="302"/>
      <c r="C89" s="277" t="s">
        <v>1527</v>
      </c>
      <c r="D89" s="277"/>
      <c r="E89" s="277"/>
      <c r="F89" s="300" t="s">
        <v>1510</v>
      </c>
      <c r="G89" s="301"/>
      <c r="H89" s="277" t="s">
        <v>1528</v>
      </c>
      <c r="I89" s="277" t="s">
        <v>1506</v>
      </c>
      <c r="J89" s="277">
        <v>20</v>
      </c>
      <c r="K89" s="291"/>
    </row>
    <row r="90" spans="2:11" s="1" customFormat="1" ht="15" customHeight="1">
      <c r="B90" s="302"/>
      <c r="C90" s="277" t="s">
        <v>1529</v>
      </c>
      <c r="D90" s="277"/>
      <c r="E90" s="277"/>
      <c r="F90" s="300" t="s">
        <v>1510</v>
      </c>
      <c r="G90" s="301"/>
      <c r="H90" s="277" t="s">
        <v>1530</v>
      </c>
      <c r="I90" s="277" t="s">
        <v>1506</v>
      </c>
      <c r="J90" s="277">
        <v>50</v>
      </c>
      <c r="K90" s="291"/>
    </row>
    <row r="91" spans="2:11" s="1" customFormat="1" ht="15" customHeight="1">
      <c r="B91" s="302"/>
      <c r="C91" s="277" t="s">
        <v>1531</v>
      </c>
      <c r="D91" s="277"/>
      <c r="E91" s="277"/>
      <c r="F91" s="300" t="s">
        <v>1510</v>
      </c>
      <c r="G91" s="301"/>
      <c r="H91" s="277" t="s">
        <v>1531</v>
      </c>
      <c r="I91" s="277" t="s">
        <v>1506</v>
      </c>
      <c r="J91" s="277">
        <v>50</v>
      </c>
      <c r="K91" s="291"/>
    </row>
    <row r="92" spans="2:11" s="1" customFormat="1" ht="15" customHeight="1">
      <c r="B92" s="302"/>
      <c r="C92" s="277" t="s">
        <v>1532</v>
      </c>
      <c r="D92" s="277"/>
      <c r="E92" s="277"/>
      <c r="F92" s="300" t="s">
        <v>1510</v>
      </c>
      <c r="G92" s="301"/>
      <c r="H92" s="277" t="s">
        <v>1533</v>
      </c>
      <c r="I92" s="277" t="s">
        <v>1506</v>
      </c>
      <c r="J92" s="277">
        <v>255</v>
      </c>
      <c r="K92" s="291"/>
    </row>
    <row r="93" spans="2:11" s="1" customFormat="1" ht="15" customHeight="1">
      <c r="B93" s="302"/>
      <c r="C93" s="277" t="s">
        <v>1534</v>
      </c>
      <c r="D93" s="277"/>
      <c r="E93" s="277"/>
      <c r="F93" s="300" t="s">
        <v>1504</v>
      </c>
      <c r="G93" s="301"/>
      <c r="H93" s="277" t="s">
        <v>1535</v>
      </c>
      <c r="I93" s="277" t="s">
        <v>1536</v>
      </c>
      <c r="J93" s="277"/>
      <c r="K93" s="291"/>
    </row>
    <row r="94" spans="2:11" s="1" customFormat="1" ht="15" customHeight="1">
      <c r="B94" s="302"/>
      <c r="C94" s="277" t="s">
        <v>1537</v>
      </c>
      <c r="D94" s="277"/>
      <c r="E94" s="277"/>
      <c r="F94" s="300" t="s">
        <v>1504</v>
      </c>
      <c r="G94" s="301"/>
      <c r="H94" s="277" t="s">
        <v>1538</v>
      </c>
      <c r="I94" s="277" t="s">
        <v>1539</v>
      </c>
      <c r="J94" s="277"/>
      <c r="K94" s="291"/>
    </row>
    <row r="95" spans="2:11" s="1" customFormat="1" ht="15" customHeight="1">
      <c r="B95" s="302"/>
      <c r="C95" s="277" t="s">
        <v>1540</v>
      </c>
      <c r="D95" s="277"/>
      <c r="E95" s="277"/>
      <c r="F95" s="300" t="s">
        <v>1504</v>
      </c>
      <c r="G95" s="301"/>
      <c r="H95" s="277" t="s">
        <v>1540</v>
      </c>
      <c r="I95" s="277" t="s">
        <v>1539</v>
      </c>
      <c r="J95" s="277"/>
      <c r="K95" s="291"/>
    </row>
    <row r="96" spans="2:11" s="1" customFormat="1" ht="15" customHeight="1">
      <c r="B96" s="302"/>
      <c r="C96" s="277" t="s">
        <v>37</v>
      </c>
      <c r="D96" s="277"/>
      <c r="E96" s="277"/>
      <c r="F96" s="300" t="s">
        <v>1504</v>
      </c>
      <c r="G96" s="301"/>
      <c r="H96" s="277" t="s">
        <v>1541</v>
      </c>
      <c r="I96" s="277" t="s">
        <v>1539</v>
      </c>
      <c r="J96" s="277"/>
      <c r="K96" s="291"/>
    </row>
    <row r="97" spans="2:11" s="1" customFormat="1" ht="15" customHeight="1">
      <c r="B97" s="302"/>
      <c r="C97" s="277" t="s">
        <v>47</v>
      </c>
      <c r="D97" s="277"/>
      <c r="E97" s="277"/>
      <c r="F97" s="300" t="s">
        <v>1504</v>
      </c>
      <c r="G97" s="301"/>
      <c r="H97" s="277" t="s">
        <v>1542</v>
      </c>
      <c r="I97" s="277" t="s">
        <v>1539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1543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1498</v>
      </c>
      <c r="D103" s="292"/>
      <c r="E103" s="292"/>
      <c r="F103" s="292" t="s">
        <v>1499</v>
      </c>
      <c r="G103" s="293"/>
      <c r="H103" s="292" t="s">
        <v>53</v>
      </c>
      <c r="I103" s="292" t="s">
        <v>56</v>
      </c>
      <c r="J103" s="292" t="s">
        <v>1500</v>
      </c>
      <c r="K103" s="291"/>
    </row>
    <row r="104" spans="2:11" s="1" customFormat="1" ht="17.25" customHeight="1">
      <c r="B104" s="289"/>
      <c r="C104" s="294" t="s">
        <v>1501</v>
      </c>
      <c r="D104" s="294"/>
      <c r="E104" s="294"/>
      <c r="F104" s="295" t="s">
        <v>1502</v>
      </c>
      <c r="G104" s="296"/>
      <c r="H104" s="294"/>
      <c r="I104" s="294"/>
      <c r="J104" s="294" t="s">
        <v>1503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52</v>
      </c>
      <c r="D106" s="299"/>
      <c r="E106" s="299"/>
      <c r="F106" s="300" t="s">
        <v>1504</v>
      </c>
      <c r="G106" s="277"/>
      <c r="H106" s="277" t="s">
        <v>1544</v>
      </c>
      <c r="I106" s="277" t="s">
        <v>1506</v>
      </c>
      <c r="J106" s="277">
        <v>20</v>
      </c>
      <c r="K106" s="291"/>
    </row>
    <row r="107" spans="2:11" s="1" customFormat="1" ht="15" customHeight="1">
      <c r="B107" s="289"/>
      <c r="C107" s="277" t="s">
        <v>1507</v>
      </c>
      <c r="D107" s="277"/>
      <c r="E107" s="277"/>
      <c r="F107" s="300" t="s">
        <v>1504</v>
      </c>
      <c r="G107" s="277"/>
      <c r="H107" s="277" t="s">
        <v>1544</v>
      </c>
      <c r="I107" s="277" t="s">
        <v>1506</v>
      </c>
      <c r="J107" s="277">
        <v>120</v>
      </c>
      <c r="K107" s="291"/>
    </row>
    <row r="108" spans="2:11" s="1" customFormat="1" ht="15" customHeight="1">
      <c r="B108" s="302"/>
      <c r="C108" s="277" t="s">
        <v>1509</v>
      </c>
      <c r="D108" s="277"/>
      <c r="E108" s="277"/>
      <c r="F108" s="300" t="s">
        <v>1510</v>
      </c>
      <c r="G108" s="277"/>
      <c r="H108" s="277" t="s">
        <v>1544</v>
      </c>
      <c r="I108" s="277" t="s">
        <v>1506</v>
      </c>
      <c r="J108" s="277">
        <v>50</v>
      </c>
      <c r="K108" s="291"/>
    </row>
    <row r="109" spans="2:11" s="1" customFormat="1" ht="15" customHeight="1">
      <c r="B109" s="302"/>
      <c r="C109" s="277" t="s">
        <v>1512</v>
      </c>
      <c r="D109" s="277"/>
      <c r="E109" s="277"/>
      <c r="F109" s="300" t="s">
        <v>1504</v>
      </c>
      <c r="G109" s="277"/>
      <c r="H109" s="277" t="s">
        <v>1544</v>
      </c>
      <c r="I109" s="277" t="s">
        <v>1514</v>
      </c>
      <c r="J109" s="277"/>
      <c r="K109" s="291"/>
    </row>
    <row r="110" spans="2:11" s="1" customFormat="1" ht="15" customHeight="1">
      <c r="B110" s="302"/>
      <c r="C110" s="277" t="s">
        <v>1523</v>
      </c>
      <c r="D110" s="277"/>
      <c r="E110" s="277"/>
      <c r="F110" s="300" t="s">
        <v>1510</v>
      </c>
      <c r="G110" s="277"/>
      <c r="H110" s="277" t="s">
        <v>1544</v>
      </c>
      <c r="I110" s="277" t="s">
        <v>1506</v>
      </c>
      <c r="J110" s="277">
        <v>50</v>
      </c>
      <c r="K110" s="291"/>
    </row>
    <row r="111" spans="2:11" s="1" customFormat="1" ht="15" customHeight="1">
      <c r="B111" s="302"/>
      <c r="C111" s="277" t="s">
        <v>1531</v>
      </c>
      <c r="D111" s="277"/>
      <c r="E111" s="277"/>
      <c r="F111" s="300" t="s">
        <v>1510</v>
      </c>
      <c r="G111" s="277"/>
      <c r="H111" s="277" t="s">
        <v>1544</v>
      </c>
      <c r="I111" s="277" t="s">
        <v>1506</v>
      </c>
      <c r="J111" s="277">
        <v>50</v>
      </c>
      <c r="K111" s="291"/>
    </row>
    <row r="112" spans="2:11" s="1" customFormat="1" ht="15" customHeight="1">
      <c r="B112" s="302"/>
      <c r="C112" s="277" t="s">
        <v>1529</v>
      </c>
      <c r="D112" s="277"/>
      <c r="E112" s="277"/>
      <c r="F112" s="300" t="s">
        <v>1510</v>
      </c>
      <c r="G112" s="277"/>
      <c r="H112" s="277" t="s">
        <v>1544</v>
      </c>
      <c r="I112" s="277" t="s">
        <v>1506</v>
      </c>
      <c r="J112" s="277">
        <v>50</v>
      </c>
      <c r="K112" s="291"/>
    </row>
    <row r="113" spans="2:11" s="1" customFormat="1" ht="15" customHeight="1">
      <c r="B113" s="302"/>
      <c r="C113" s="277" t="s">
        <v>52</v>
      </c>
      <c r="D113" s="277"/>
      <c r="E113" s="277"/>
      <c r="F113" s="300" t="s">
        <v>1504</v>
      </c>
      <c r="G113" s="277"/>
      <c r="H113" s="277" t="s">
        <v>1545</v>
      </c>
      <c r="I113" s="277" t="s">
        <v>1506</v>
      </c>
      <c r="J113" s="277">
        <v>20</v>
      </c>
      <c r="K113" s="291"/>
    </row>
    <row r="114" spans="2:11" s="1" customFormat="1" ht="15" customHeight="1">
      <c r="B114" s="302"/>
      <c r="C114" s="277" t="s">
        <v>1546</v>
      </c>
      <c r="D114" s="277"/>
      <c r="E114" s="277"/>
      <c r="F114" s="300" t="s">
        <v>1504</v>
      </c>
      <c r="G114" s="277"/>
      <c r="H114" s="277" t="s">
        <v>1547</v>
      </c>
      <c r="I114" s="277" t="s">
        <v>1506</v>
      </c>
      <c r="J114" s="277">
        <v>120</v>
      </c>
      <c r="K114" s="291"/>
    </row>
    <row r="115" spans="2:11" s="1" customFormat="1" ht="15" customHeight="1">
      <c r="B115" s="302"/>
      <c r="C115" s="277" t="s">
        <v>37</v>
      </c>
      <c r="D115" s="277"/>
      <c r="E115" s="277"/>
      <c r="F115" s="300" t="s">
        <v>1504</v>
      </c>
      <c r="G115" s="277"/>
      <c r="H115" s="277" t="s">
        <v>1548</v>
      </c>
      <c r="I115" s="277" t="s">
        <v>1539</v>
      </c>
      <c r="J115" s="277"/>
      <c r="K115" s="291"/>
    </row>
    <row r="116" spans="2:11" s="1" customFormat="1" ht="15" customHeight="1">
      <c r="B116" s="302"/>
      <c r="C116" s="277" t="s">
        <v>47</v>
      </c>
      <c r="D116" s="277"/>
      <c r="E116" s="277"/>
      <c r="F116" s="300" t="s">
        <v>1504</v>
      </c>
      <c r="G116" s="277"/>
      <c r="H116" s="277" t="s">
        <v>1549</v>
      </c>
      <c r="I116" s="277" t="s">
        <v>1539</v>
      </c>
      <c r="J116" s="277"/>
      <c r="K116" s="291"/>
    </row>
    <row r="117" spans="2:11" s="1" customFormat="1" ht="15" customHeight="1">
      <c r="B117" s="302"/>
      <c r="C117" s="277" t="s">
        <v>56</v>
      </c>
      <c r="D117" s="277"/>
      <c r="E117" s="277"/>
      <c r="F117" s="300" t="s">
        <v>1504</v>
      </c>
      <c r="G117" s="277"/>
      <c r="H117" s="277" t="s">
        <v>1550</v>
      </c>
      <c r="I117" s="277" t="s">
        <v>1551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1552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1498</v>
      </c>
      <c r="D123" s="292"/>
      <c r="E123" s="292"/>
      <c r="F123" s="292" t="s">
        <v>1499</v>
      </c>
      <c r="G123" s="293"/>
      <c r="H123" s="292" t="s">
        <v>53</v>
      </c>
      <c r="I123" s="292" t="s">
        <v>56</v>
      </c>
      <c r="J123" s="292" t="s">
        <v>1500</v>
      </c>
      <c r="K123" s="321"/>
    </row>
    <row r="124" spans="2:11" s="1" customFormat="1" ht="17.25" customHeight="1">
      <c r="B124" s="320"/>
      <c r="C124" s="294" t="s">
        <v>1501</v>
      </c>
      <c r="D124" s="294"/>
      <c r="E124" s="294"/>
      <c r="F124" s="295" t="s">
        <v>1502</v>
      </c>
      <c r="G124" s="296"/>
      <c r="H124" s="294"/>
      <c r="I124" s="294"/>
      <c r="J124" s="294" t="s">
        <v>1503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1507</v>
      </c>
      <c r="D126" s="299"/>
      <c r="E126" s="299"/>
      <c r="F126" s="300" t="s">
        <v>1504</v>
      </c>
      <c r="G126" s="277"/>
      <c r="H126" s="277" t="s">
        <v>1544</v>
      </c>
      <c r="I126" s="277" t="s">
        <v>1506</v>
      </c>
      <c r="J126" s="277">
        <v>120</v>
      </c>
      <c r="K126" s="325"/>
    </row>
    <row r="127" spans="2:11" s="1" customFormat="1" ht="15" customHeight="1">
      <c r="B127" s="322"/>
      <c r="C127" s="277" t="s">
        <v>1553</v>
      </c>
      <c r="D127" s="277"/>
      <c r="E127" s="277"/>
      <c r="F127" s="300" t="s">
        <v>1504</v>
      </c>
      <c r="G127" s="277"/>
      <c r="H127" s="277" t="s">
        <v>1554</v>
      </c>
      <c r="I127" s="277" t="s">
        <v>1506</v>
      </c>
      <c r="J127" s="277" t="s">
        <v>1555</v>
      </c>
      <c r="K127" s="325"/>
    </row>
    <row r="128" spans="2:11" s="1" customFormat="1" ht="15" customHeight="1">
      <c r="B128" s="322"/>
      <c r="C128" s="277" t="s">
        <v>1452</v>
      </c>
      <c r="D128" s="277"/>
      <c r="E128" s="277"/>
      <c r="F128" s="300" t="s">
        <v>1504</v>
      </c>
      <c r="G128" s="277"/>
      <c r="H128" s="277" t="s">
        <v>1556</v>
      </c>
      <c r="I128" s="277" t="s">
        <v>1506</v>
      </c>
      <c r="J128" s="277" t="s">
        <v>1555</v>
      </c>
      <c r="K128" s="325"/>
    </row>
    <row r="129" spans="2:11" s="1" customFormat="1" ht="15" customHeight="1">
      <c r="B129" s="322"/>
      <c r="C129" s="277" t="s">
        <v>1515</v>
      </c>
      <c r="D129" s="277"/>
      <c r="E129" s="277"/>
      <c r="F129" s="300" t="s">
        <v>1510</v>
      </c>
      <c r="G129" s="277"/>
      <c r="H129" s="277" t="s">
        <v>1516</v>
      </c>
      <c r="I129" s="277" t="s">
        <v>1506</v>
      </c>
      <c r="J129" s="277">
        <v>15</v>
      </c>
      <c r="K129" s="325"/>
    </row>
    <row r="130" spans="2:11" s="1" customFormat="1" ht="15" customHeight="1">
      <c r="B130" s="322"/>
      <c r="C130" s="303" t="s">
        <v>1517</v>
      </c>
      <c r="D130" s="303"/>
      <c r="E130" s="303"/>
      <c r="F130" s="304" t="s">
        <v>1510</v>
      </c>
      <c r="G130" s="303"/>
      <c r="H130" s="303" t="s">
        <v>1518</v>
      </c>
      <c r="I130" s="303" t="s">
        <v>1506</v>
      </c>
      <c r="J130" s="303">
        <v>15</v>
      </c>
      <c r="K130" s="325"/>
    </row>
    <row r="131" spans="2:11" s="1" customFormat="1" ht="15" customHeight="1">
      <c r="B131" s="322"/>
      <c r="C131" s="303" t="s">
        <v>1519</v>
      </c>
      <c r="D131" s="303"/>
      <c r="E131" s="303"/>
      <c r="F131" s="304" t="s">
        <v>1510</v>
      </c>
      <c r="G131" s="303"/>
      <c r="H131" s="303" t="s">
        <v>1520</v>
      </c>
      <c r="I131" s="303" t="s">
        <v>1506</v>
      </c>
      <c r="J131" s="303">
        <v>20</v>
      </c>
      <c r="K131" s="325"/>
    </row>
    <row r="132" spans="2:11" s="1" customFormat="1" ht="15" customHeight="1">
      <c r="B132" s="322"/>
      <c r="C132" s="303" t="s">
        <v>1521</v>
      </c>
      <c r="D132" s="303"/>
      <c r="E132" s="303"/>
      <c r="F132" s="304" t="s">
        <v>1510</v>
      </c>
      <c r="G132" s="303"/>
      <c r="H132" s="303" t="s">
        <v>1522</v>
      </c>
      <c r="I132" s="303" t="s">
        <v>1506</v>
      </c>
      <c r="J132" s="303">
        <v>20</v>
      </c>
      <c r="K132" s="325"/>
    </row>
    <row r="133" spans="2:11" s="1" customFormat="1" ht="15" customHeight="1">
      <c r="B133" s="322"/>
      <c r="C133" s="277" t="s">
        <v>1509</v>
      </c>
      <c r="D133" s="277"/>
      <c r="E133" s="277"/>
      <c r="F133" s="300" t="s">
        <v>1510</v>
      </c>
      <c r="G133" s="277"/>
      <c r="H133" s="277" t="s">
        <v>1544</v>
      </c>
      <c r="I133" s="277" t="s">
        <v>1506</v>
      </c>
      <c r="J133" s="277">
        <v>50</v>
      </c>
      <c r="K133" s="325"/>
    </row>
    <row r="134" spans="2:11" s="1" customFormat="1" ht="15" customHeight="1">
      <c r="B134" s="322"/>
      <c r="C134" s="277" t="s">
        <v>1523</v>
      </c>
      <c r="D134" s="277"/>
      <c r="E134" s="277"/>
      <c r="F134" s="300" t="s">
        <v>1510</v>
      </c>
      <c r="G134" s="277"/>
      <c r="H134" s="277" t="s">
        <v>1544</v>
      </c>
      <c r="I134" s="277" t="s">
        <v>1506</v>
      </c>
      <c r="J134" s="277">
        <v>50</v>
      </c>
      <c r="K134" s="325"/>
    </row>
    <row r="135" spans="2:11" s="1" customFormat="1" ht="15" customHeight="1">
      <c r="B135" s="322"/>
      <c r="C135" s="277" t="s">
        <v>1529</v>
      </c>
      <c r="D135" s="277"/>
      <c r="E135" s="277"/>
      <c r="F135" s="300" t="s">
        <v>1510</v>
      </c>
      <c r="G135" s="277"/>
      <c r="H135" s="277" t="s">
        <v>1544</v>
      </c>
      <c r="I135" s="277" t="s">
        <v>1506</v>
      </c>
      <c r="J135" s="277">
        <v>50</v>
      </c>
      <c r="K135" s="325"/>
    </row>
    <row r="136" spans="2:11" s="1" customFormat="1" ht="15" customHeight="1">
      <c r="B136" s="322"/>
      <c r="C136" s="277" t="s">
        <v>1531</v>
      </c>
      <c r="D136" s="277"/>
      <c r="E136" s="277"/>
      <c r="F136" s="300" t="s">
        <v>1510</v>
      </c>
      <c r="G136" s="277"/>
      <c r="H136" s="277" t="s">
        <v>1544</v>
      </c>
      <c r="I136" s="277" t="s">
        <v>1506</v>
      </c>
      <c r="J136" s="277">
        <v>50</v>
      </c>
      <c r="K136" s="325"/>
    </row>
    <row r="137" spans="2:11" s="1" customFormat="1" ht="15" customHeight="1">
      <c r="B137" s="322"/>
      <c r="C137" s="277" t="s">
        <v>1532</v>
      </c>
      <c r="D137" s="277"/>
      <c r="E137" s="277"/>
      <c r="F137" s="300" t="s">
        <v>1510</v>
      </c>
      <c r="G137" s="277"/>
      <c r="H137" s="277" t="s">
        <v>1557</v>
      </c>
      <c r="I137" s="277" t="s">
        <v>1506</v>
      </c>
      <c r="J137" s="277">
        <v>255</v>
      </c>
      <c r="K137" s="325"/>
    </row>
    <row r="138" spans="2:11" s="1" customFormat="1" ht="15" customHeight="1">
      <c r="B138" s="322"/>
      <c r="C138" s="277" t="s">
        <v>1534</v>
      </c>
      <c r="D138" s="277"/>
      <c r="E138" s="277"/>
      <c r="F138" s="300" t="s">
        <v>1504</v>
      </c>
      <c r="G138" s="277"/>
      <c r="H138" s="277" t="s">
        <v>1558</v>
      </c>
      <c r="I138" s="277" t="s">
        <v>1536</v>
      </c>
      <c r="J138" s="277"/>
      <c r="K138" s="325"/>
    </row>
    <row r="139" spans="2:11" s="1" customFormat="1" ht="15" customHeight="1">
      <c r="B139" s="322"/>
      <c r="C139" s="277" t="s">
        <v>1537</v>
      </c>
      <c r="D139" s="277"/>
      <c r="E139" s="277"/>
      <c r="F139" s="300" t="s">
        <v>1504</v>
      </c>
      <c r="G139" s="277"/>
      <c r="H139" s="277" t="s">
        <v>1559</v>
      </c>
      <c r="I139" s="277" t="s">
        <v>1539</v>
      </c>
      <c r="J139" s="277"/>
      <c r="K139" s="325"/>
    </row>
    <row r="140" spans="2:11" s="1" customFormat="1" ht="15" customHeight="1">
      <c r="B140" s="322"/>
      <c r="C140" s="277" t="s">
        <v>1540</v>
      </c>
      <c r="D140" s="277"/>
      <c r="E140" s="277"/>
      <c r="F140" s="300" t="s">
        <v>1504</v>
      </c>
      <c r="G140" s="277"/>
      <c r="H140" s="277" t="s">
        <v>1540</v>
      </c>
      <c r="I140" s="277" t="s">
        <v>1539</v>
      </c>
      <c r="J140" s="277"/>
      <c r="K140" s="325"/>
    </row>
    <row r="141" spans="2:11" s="1" customFormat="1" ht="15" customHeight="1">
      <c r="B141" s="322"/>
      <c r="C141" s="277" t="s">
        <v>37</v>
      </c>
      <c r="D141" s="277"/>
      <c r="E141" s="277"/>
      <c r="F141" s="300" t="s">
        <v>1504</v>
      </c>
      <c r="G141" s="277"/>
      <c r="H141" s="277" t="s">
        <v>1560</v>
      </c>
      <c r="I141" s="277" t="s">
        <v>1539</v>
      </c>
      <c r="J141" s="277"/>
      <c r="K141" s="325"/>
    </row>
    <row r="142" spans="2:11" s="1" customFormat="1" ht="15" customHeight="1">
      <c r="B142" s="322"/>
      <c r="C142" s="277" t="s">
        <v>1561</v>
      </c>
      <c r="D142" s="277"/>
      <c r="E142" s="277"/>
      <c r="F142" s="300" t="s">
        <v>1504</v>
      </c>
      <c r="G142" s="277"/>
      <c r="H142" s="277" t="s">
        <v>1562</v>
      </c>
      <c r="I142" s="277" t="s">
        <v>1539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1563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1498</v>
      </c>
      <c r="D148" s="292"/>
      <c r="E148" s="292"/>
      <c r="F148" s="292" t="s">
        <v>1499</v>
      </c>
      <c r="G148" s="293"/>
      <c r="H148" s="292" t="s">
        <v>53</v>
      </c>
      <c r="I148" s="292" t="s">
        <v>56</v>
      </c>
      <c r="J148" s="292" t="s">
        <v>1500</v>
      </c>
      <c r="K148" s="291"/>
    </row>
    <row r="149" spans="2:11" s="1" customFormat="1" ht="17.25" customHeight="1">
      <c r="B149" s="289"/>
      <c r="C149" s="294" t="s">
        <v>1501</v>
      </c>
      <c r="D149" s="294"/>
      <c r="E149" s="294"/>
      <c r="F149" s="295" t="s">
        <v>1502</v>
      </c>
      <c r="G149" s="296"/>
      <c r="H149" s="294"/>
      <c r="I149" s="294"/>
      <c r="J149" s="294" t="s">
        <v>1503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1507</v>
      </c>
      <c r="D151" s="277"/>
      <c r="E151" s="277"/>
      <c r="F151" s="330" t="s">
        <v>1504</v>
      </c>
      <c r="G151" s="277"/>
      <c r="H151" s="329" t="s">
        <v>1544</v>
      </c>
      <c r="I151" s="329" t="s">
        <v>1506</v>
      </c>
      <c r="J151" s="329">
        <v>120</v>
      </c>
      <c r="K151" s="325"/>
    </row>
    <row r="152" spans="2:11" s="1" customFormat="1" ht="15" customHeight="1">
      <c r="B152" s="302"/>
      <c r="C152" s="329" t="s">
        <v>1553</v>
      </c>
      <c r="D152" s="277"/>
      <c r="E152" s="277"/>
      <c r="F152" s="330" t="s">
        <v>1504</v>
      </c>
      <c r="G152" s="277"/>
      <c r="H152" s="329" t="s">
        <v>1564</v>
      </c>
      <c r="I152" s="329" t="s">
        <v>1506</v>
      </c>
      <c r="J152" s="329" t="s">
        <v>1555</v>
      </c>
      <c r="K152" s="325"/>
    </row>
    <row r="153" spans="2:11" s="1" customFormat="1" ht="15" customHeight="1">
      <c r="B153" s="302"/>
      <c r="C153" s="329" t="s">
        <v>1452</v>
      </c>
      <c r="D153" s="277"/>
      <c r="E153" s="277"/>
      <c r="F153" s="330" t="s">
        <v>1504</v>
      </c>
      <c r="G153" s="277"/>
      <c r="H153" s="329" t="s">
        <v>1565</v>
      </c>
      <c r="I153" s="329" t="s">
        <v>1506</v>
      </c>
      <c r="J153" s="329" t="s">
        <v>1555</v>
      </c>
      <c r="K153" s="325"/>
    </row>
    <row r="154" spans="2:11" s="1" customFormat="1" ht="15" customHeight="1">
      <c r="B154" s="302"/>
      <c r="C154" s="329" t="s">
        <v>1509</v>
      </c>
      <c r="D154" s="277"/>
      <c r="E154" s="277"/>
      <c r="F154" s="330" t="s">
        <v>1510</v>
      </c>
      <c r="G154" s="277"/>
      <c r="H154" s="329" t="s">
        <v>1544</v>
      </c>
      <c r="I154" s="329" t="s">
        <v>1506</v>
      </c>
      <c r="J154" s="329">
        <v>50</v>
      </c>
      <c r="K154" s="325"/>
    </row>
    <row r="155" spans="2:11" s="1" customFormat="1" ht="15" customHeight="1">
      <c r="B155" s="302"/>
      <c r="C155" s="329" t="s">
        <v>1512</v>
      </c>
      <c r="D155" s="277"/>
      <c r="E155" s="277"/>
      <c r="F155" s="330" t="s">
        <v>1504</v>
      </c>
      <c r="G155" s="277"/>
      <c r="H155" s="329" t="s">
        <v>1544</v>
      </c>
      <c r="I155" s="329" t="s">
        <v>1514</v>
      </c>
      <c r="J155" s="329"/>
      <c r="K155" s="325"/>
    </row>
    <row r="156" spans="2:11" s="1" customFormat="1" ht="15" customHeight="1">
      <c r="B156" s="302"/>
      <c r="C156" s="329" t="s">
        <v>1523</v>
      </c>
      <c r="D156" s="277"/>
      <c r="E156" s="277"/>
      <c r="F156" s="330" t="s">
        <v>1510</v>
      </c>
      <c r="G156" s="277"/>
      <c r="H156" s="329" t="s">
        <v>1544</v>
      </c>
      <c r="I156" s="329" t="s">
        <v>1506</v>
      </c>
      <c r="J156" s="329">
        <v>50</v>
      </c>
      <c r="K156" s="325"/>
    </row>
    <row r="157" spans="2:11" s="1" customFormat="1" ht="15" customHeight="1">
      <c r="B157" s="302"/>
      <c r="C157" s="329" t="s">
        <v>1531</v>
      </c>
      <c r="D157" s="277"/>
      <c r="E157" s="277"/>
      <c r="F157" s="330" t="s">
        <v>1510</v>
      </c>
      <c r="G157" s="277"/>
      <c r="H157" s="329" t="s">
        <v>1544</v>
      </c>
      <c r="I157" s="329" t="s">
        <v>1506</v>
      </c>
      <c r="J157" s="329">
        <v>50</v>
      </c>
      <c r="K157" s="325"/>
    </row>
    <row r="158" spans="2:11" s="1" customFormat="1" ht="15" customHeight="1">
      <c r="B158" s="302"/>
      <c r="C158" s="329" t="s">
        <v>1529</v>
      </c>
      <c r="D158" s="277"/>
      <c r="E158" s="277"/>
      <c r="F158" s="330" t="s">
        <v>1510</v>
      </c>
      <c r="G158" s="277"/>
      <c r="H158" s="329" t="s">
        <v>1544</v>
      </c>
      <c r="I158" s="329" t="s">
        <v>1506</v>
      </c>
      <c r="J158" s="329">
        <v>50</v>
      </c>
      <c r="K158" s="325"/>
    </row>
    <row r="159" spans="2:11" s="1" customFormat="1" ht="15" customHeight="1">
      <c r="B159" s="302"/>
      <c r="C159" s="329" t="s">
        <v>109</v>
      </c>
      <c r="D159" s="277"/>
      <c r="E159" s="277"/>
      <c r="F159" s="330" t="s">
        <v>1504</v>
      </c>
      <c r="G159" s="277"/>
      <c r="H159" s="329" t="s">
        <v>1566</v>
      </c>
      <c r="I159" s="329" t="s">
        <v>1506</v>
      </c>
      <c r="J159" s="329" t="s">
        <v>1567</v>
      </c>
      <c r="K159" s="325"/>
    </row>
    <row r="160" spans="2:11" s="1" customFormat="1" ht="15" customHeight="1">
      <c r="B160" s="302"/>
      <c r="C160" s="329" t="s">
        <v>1568</v>
      </c>
      <c r="D160" s="277"/>
      <c r="E160" s="277"/>
      <c r="F160" s="330" t="s">
        <v>1504</v>
      </c>
      <c r="G160" s="277"/>
      <c r="H160" s="329" t="s">
        <v>1569</v>
      </c>
      <c r="I160" s="329" t="s">
        <v>1539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1570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1498</v>
      </c>
      <c r="D166" s="292"/>
      <c r="E166" s="292"/>
      <c r="F166" s="292" t="s">
        <v>1499</v>
      </c>
      <c r="G166" s="334"/>
      <c r="H166" s="335" t="s">
        <v>53</v>
      </c>
      <c r="I166" s="335" t="s">
        <v>56</v>
      </c>
      <c r="J166" s="292" t="s">
        <v>1500</v>
      </c>
      <c r="K166" s="269"/>
    </row>
    <row r="167" spans="2:11" s="1" customFormat="1" ht="17.25" customHeight="1">
      <c r="B167" s="270"/>
      <c r="C167" s="294" t="s">
        <v>1501</v>
      </c>
      <c r="D167" s="294"/>
      <c r="E167" s="294"/>
      <c r="F167" s="295" t="s">
        <v>1502</v>
      </c>
      <c r="G167" s="336"/>
      <c r="H167" s="337"/>
      <c r="I167" s="337"/>
      <c r="J167" s="294" t="s">
        <v>1503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1507</v>
      </c>
      <c r="D169" s="277"/>
      <c r="E169" s="277"/>
      <c r="F169" s="300" t="s">
        <v>1504</v>
      </c>
      <c r="G169" s="277"/>
      <c r="H169" s="277" t="s">
        <v>1544</v>
      </c>
      <c r="I169" s="277" t="s">
        <v>1506</v>
      </c>
      <c r="J169" s="277">
        <v>120</v>
      </c>
      <c r="K169" s="325"/>
    </row>
    <row r="170" spans="2:11" s="1" customFormat="1" ht="15" customHeight="1">
      <c r="B170" s="302"/>
      <c r="C170" s="277" t="s">
        <v>1553</v>
      </c>
      <c r="D170" s="277"/>
      <c r="E170" s="277"/>
      <c r="F170" s="300" t="s">
        <v>1504</v>
      </c>
      <c r="G170" s="277"/>
      <c r="H170" s="277" t="s">
        <v>1554</v>
      </c>
      <c r="I170" s="277" t="s">
        <v>1506</v>
      </c>
      <c r="J170" s="277" t="s">
        <v>1555</v>
      </c>
      <c r="K170" s="325"/>
    </row>
    <row r="171" spans="2:11" s="1" customFormat="1" ht="15" customHeight="1">
      <c r="B171" s="302"/>
      <c r="C171" s="277" t="s">
        <v>1452</v>
      </c>
      <c r="D171" s="277"/>
      <c r="E171" s="277"/>
      <c r="F171" s="300" t="s">
        <v>1504</v>
      </c>
      <c r="G171" s="277"/>
      <c r="H171" s="277" t="s">
        <v>1571</v>
      </c>
      <c r="I171" s="277" t="s">
        <v>1506</v>
      </c>
      <c r="J171" s="277" t="s">
        <v>1555</v>
      </c>
      <c r="K171" s="325"/>
    </row>
    <row r="172" spans="2:11" s="1" customFormat="1" ht="15" customHeight="1">
      <c r="B172" s="302"/>
      <c r="C172" s="277" t="s">
        <v>1509</v>
      </c>
      <c r="D172" s="277"/>
      <c r="E172" s="277"/>
      <c r="F172" s="300" t="s">
        <v>1510</v>
      </c>
      <c r="G172" s="277"/>
      <c r="H172" s="277" t="s">
        <v>1571</v>
      </c>
      <c r="I172" s="277" t="s">
        <v>1506</v>
      </c>
      <c r="J172" s="277">
        <v>50</v>
      </c>
      <c r="K172" s="325"/>
    </row>
    <row r="173" spans="2:11" s="1" customFormat="1" ht="15" customHeight="1">
      <c r="B173" s="302"/>
      <c r="C173" s="277" t="s">
        <v>1512</v>
      </c>
      <c r="D173" s="277"/>
      <c r="E173" s="277"/>
      <c r="F173" s="300" t="s">
        <v>1504</v>
      </c>
      <c r="G173" s="277"/>
      <c r="H173" s="277" t="s">
        <v>1571</v>
      </c>
      <c r="I173" s="277" t="s">
        <v>1514</v>
      </c>
      <c r="J173" s="277"/>
      <c r="K173" s="325"/>
    </row>
    <row r="174" spans="2:11" s="1" customFormat="1" ht="15" customHeight="1">
      <c r="B174" s="302"/>
      <c r="C174" s="277" t="s">
        <v>1523</v>
      </c>
      <c r="D174" s="277"/>
      <c r="E174" s="277"/>
      <c r="F174" s="300" t="s">
        <v>1510</v>
      </c>
      <c r="G174" s="277"/>
      <c r="H174" s="277" t="s">
        <v>1571</v>
      </c>
      <c r="I174" s="277" t="s">
        <v>1506</v>
      </c>
      <c r="J174" s="277">
        <v>50</v>
      </c>
      <c r="K174" s="325"/>
    </row>
    <row r="175" spans="2:11" s="1" customFormat="1" ht="15" customHeight="1">
      <c r="B175" s="302"/>
      <c r="C175" s="277" t="s">
        <v>1531</v>
      </c>
      <c r="D175" s="277"/>
      <c r="E175" s="277"/>
      <c r="F175" s="300" t="s">
        <v>1510</v>
      </c>
      <c r="G175" s="277"/>
      <c r="H175" s="277" t="s">
        <v>1571</v>
      </c>
      <c r="I175" s="277" t="s">
        <v>1506</v>
      </c>
      <c r="J175" s="277">
        <v>50</v>
      </c>
      <c r="K175" s="325"/>
    </row>
    <row r="176" spans="2:11" s="1" customFormat="1" ht="15" customHeight="1">
      <c r="B176" s="302"/>
      <c r="C176" s="277" t="s">
        <v>1529</v>
      </c>
      <c r="D176" s="277"/>
      <c r="E176" s="277"/>
      <c r="F176" s="300" t="s">
        <v>1510</v>
      </c>
      <c r="G176" s="277"/>
      <c r="H176" s="277" t="s">
        <v>1571</v>
      </c>
      <c r="I176" s="277" t="s">
        <v>1506</v>
      </c>
      <c r="J176" s="277">
        <v>50</v>
      </c>
      <c r="K176" s="325"/>
    </row>
    <row r="177" spans="2:11" s="1" customFormat="1" ht="15" customHeight="1">
      <c r="B177" s="302"/>
      <c r="C177" s="277" t="s">
        <v>120</v>
      </c>
      <c r="D177" s="277"/>
      <c r="E177" s="277"/>
      <c r="F177" s="300" t="s">
        <v>1504</v>
      </c>
      <c r="G177" s="277"/>
      <c r="H177" s="277" t="s">
        <v>1572</v>
      </c>
      <c r="I177" s="277" t="s">
        <v>1573</v>
      </c>
      <c r="J177" s="277"/>
      <c r="K177" s="325"/>
    </row>
    <row r="178" spans="2:11" s="1" customFormat="1" ht="15" customHeight="1">
      <c r="B178" s="302"/>
      <c r="C178" s="277" t="s">
        <v>56</v>
      </c>
      <c r="D178" s="277"/>
      <c r="E178" s="277"/>
      <c r="F178" s="300" t="s">
        <v>1504</v>
      </c>
      <c r="G178" s="277"/>
      <c r="H178" s="277" t="s">
        <v>1574</v>
      </c>
      <c r="I178" s="277" t="s">
        <v>1575</v>
      </c>
      <c r="J178" s="277">
        <v>1</v>
      </c>
      <c r="K178" s="325"/>
    </row>
    <row r="179" spans="2:11" s="1" customFormat="1" ht="15" customHeight="1">
      <c r="B179" s="302"/>
      <c r="C179" s="277" t="s">
        <v>52</v>
      </c>
      <c r="D179" s="277"/>
      <c r="E179" s="277"/>
      <c r="F179" s="300" t="s">
        <v>1504</v>
      </c>
      <c r="G179" s="277"/>
      <c r="H179" s="277" t="s">
        <v>1576</v>
      </c>
      <c r="I179" s="277" t="s">
        <v>1506</v>
      </c>
      <c r="J179" s="277">
        <v>20</v>
      </c>
      <c r="K179" s="325"/>
    </row>
    <row r="180" spans="2:11" s="1" customFormat="1" ht="15" customHeight="1">
      <c r="B180" s="302"/>
      <c r="C180" s="277" t="s">
        <v>53</v>
      </c>
      <c r="D180" s="277"/>
      <c r="E180" s="277"/>
      <c r="F180" s="300" t="s">
        <v>1504</v>
      </c>
      <c r="G180" s="277"/>
      <c r="H180" s="277" t="s">
        <v>1577</v>
      </c>
      <c r="I180" s="277" t="s">
        <v>1506</v>
      </c>
      <c r="J180" s="277">
        <v>255</v>
      </c>
      <c r="K180" s="325"/>
    </row>
    <row r="181" spans="2:11" s="1" customFormat="1" ht="15" customHeight="1">
      <c r="B181" s="302"/>
      <c r="C181" s="277" t="s">
        <v>121</v>
      </c>
      <c r="D181" s="277"/>
      <c r="E181" s="277"/>
      <c r="F181" s="300" t="s">
        <v>1504</v>
      </c>
      <c r="G181" s="277"/>
      <c r="H181" s="277" t="s">
        <v>1468</v>
      </c>
      <c r="I181" s="277" t="s">
        <v>1506</v>
      </c>
      <c r="J181" s="277">
        <v>10</v>
      </c>
      <c r="K181" s="325"/>
    </row>
    <row r="182" spans="2:11" s="1" customFormat="1" ht="15" customHeight="1">
      <c r="B182" s="302"/>
      <c r="C182" s="277" t="s">
        <v>122</v>
      </c>
      <c r="D182" s="277"/>
      <c r="E182" s="277"/>
      <c r="F182" s="300" t="s">
        <v>1504</v>
      </c>
      <c r="G182" s="277"/>
      <c r="H182" s="277" t="s">
        <v>1578</v>
      </c>
      <c r="I182" s="277" t="s">
        <v>1539</v>
      </c>
      <c r="J182" s="277"/>
      <c r="K182" s="325"/>
    </row>
    <row r="183" spans="2:11" s="1" customFormat="1" ht="15" customHeight="1">
      <c r="B183" s="302"/>
      <c r="C183" s="277" t="s">
        <v>1579</v>
      </c>
      <c r="D183" s="277"/>
      <c r="E183" s="277"/>
      <c r="F183" s="300" t="s">
        <v>1504</v>
      </c>
      <c r="G183" s="277"/>
      <c r="H183" s="277" t="s">
        <v>1580</v>
      </c>
      <c r="I183" s="277" t="s">
        <v>1539</v>
      </c>
      <c r="J183" s="277"/>
      <c r="K183" s="325"/>
    </row>
    <row r="184" spans="2:11" s="1" customFormat="1" ht="15" customHeight="1">
      <c r="B184" s="302"/>
      <c r="C184" s="277" t="s">
        <v>1568</v>
      </c>
      <c r="D184" s="277"/>
      <c r="E184" s="277"/>
      <c r="F184" s="300" t="s">
        <v>1504</v>
      </c>
      <c r="G184" s="277"/>
      <c r="H184" s="277" t="s">
        <v>1581</v>
      </c>
      <c r="I184" s="277" t="s">
        <v>1539</v>
      </c>
      <c r="J184" s="277"/>
      <c r="K184" s="325"/>
    </row>
    <row r="185" spans="2:11" s="1" customFormat="1" ht="15" customHeight="1">
      <c r="B185" s="302"/>
      <c r="C185" s="277" t="s">
        <v>124</v>
      </c>
      <c r="D185" s="277"/>
      <c r="E185" s="277"/>
      <c r="F185" s="300" t="s">
        <v>1510</v>
      </c>
      <c r="G185" s="277"/>
      <c r="H185" s="277" t="s">
        <v>1582</v>
      </c>
      <c r="I185" s="277" t="s">
        <v>1506</v>
      </c>
      <c r="J185" s="277">
        <v>50</v>
      </c>
      <c r="K185" s="325"/>
    </row>
    <row r="186" spans="2:11" s="1" customFormat="1" ht="15" customHeight="1">
      <c r="B186" s="302"/>
      <c r="C186" s="277" t="s">
        <v>1583</v>
      </c>
      <c r="D186" s="277"/>
      <c r="E186" s="277"/>
      <c r="F186" s="300" t="s">
        <v>1510</v>
      </c>
      <c r="G186" s="277"/>
      <c r="H186" s="277" t="s">
        <v>1584</v>
      </c>
      <c r="I186" s="277" t="s">
        <v>1585</v>
      </c>
      <c r="J186" s="277"/>
      <c r="K186" s="325"/>
    </row>
    <row r="187" spans="2:11" s="1" customFormat="1" ht="15" customHeight="1">
      <c r="B187" s="302"/>
      <c r="C187" s="277" t="s">
        <v>1586</v>
      </c>
      <c r="D187" s="277"/>
      <c r="E187" s="277"/>
      <c r="F187" s="300" t="s">
        <v>1510</v>
      </c>
      <c r="G187" s="277"/>
      <c r="H187" s="277" t="s">
        <v>1587</v>
      </c>
      <c r="I187" s="277" t="s">
        <v>1585</v>
      </c>
      <c r="J187" s="277"/>
      <c r="K187" s="325"/>
    </row>
    <row r="188" spans="2:11" s="1" customFormat="1" ht="15" customHeight="1">
      <c r="B188" s="302"/>
      <c r="C188" s="277" t="s">
        <v>1588</v>
      </c>
      <c r="D188" s="277"/>
      <c r="E188" s="277"/>
      <c r="F188" s="300" t="s">
        <v>1510</v>
      </c>
      <c r="G188" s="277"/>
      <c r="H188" s="277" t="s">
        <v>1589</v>
      </c>
      <c r="I188" s="277" t="s">
        <v>1585</v>
      </c>
      <c r="J188" s="277"/>
      <c r="K188" s="325"/>
    </row>
    <row r="189" spans="2:11" s="1" customFormat="1" ht="15" customHeight="1">
      <c r="B189" s="302"/>
      <c r="C189" s="338" t="s">
        <v>1590</v>
      </c>
      <c r="D189" s="277"/>
      <c r="E189" s="277"/>
      <c r="F189" s="300" t="s">
        <v>1510</v>
      </c>
      <c r="G189" s="277"/>
      <c r="H189" s="277" t="s">
        <v>1591</v>
      </c>
      <c r="I189" s="277" t="s">
        <v>1592</v>
      </c>
      <c r="J189" s="339" t="s">
        <v>1593</v>
      </c>
      <c r="K189" s="325"/>
    </row>
    <row r="190" spans="2:11" s="1" customFormat="1" ht="15" customHeight="1">
      <c r="B190" s="302"/>
      <c r="C190" s="338" t="s">
        <v>41</v>
      </c>
      <c r="D190" s="277"/>
      <c r="E190" s="277"/>
      <c r="F190" s="300" t="s">
        <v>1504</v>
      </c>
      <c r="G190" s="277"/>
      <c r="H190" s="274" t="s">
        <v>1594</v>
      </c>
      <c r="I190" s="277" t="s">
        <v>1595</v>
      </c>
      <c r="J190" s="277"/>
      <c r="K190" s="325"/>
    </row>
    <row r="191" spans="2:11" s="1" customFormat="1" ht="15" customHeight="1">
      <c r="B191" s="302"/>
      <c r="C191" s="338" t="s">
        <v>1596</v>
      </c>
      <c r="D191" s="277"/>
      <c r="E191" s="277"/>
      <c r="F191" s="300" t="s">
        <v>1504</v>
      </c>
      <c r="G191" s="277"/>
      <c r="H191" s="277" t="s">
        <v>1597</v>
      </c>
      <c r="I191" s="277" t="s">
        <v>1539</v>
      </c>
      <c r="J191" s="277"/>
      <c r="K191" s="325"/>
    </row>
    <row r="192" spans="2:11" s="1" customFormat="1" ht="15" customHeight="1">
      <c r="B192" s="302"/>
      <c r="C192" s="338" t="s">
        <v>1598</v>
      </c>
      <c r="D192" s="277"/>
      <c r="E192" s="277"/>
      <c r="F192" s="300" t="s">
        <v>1504</v>
      </c>
      <c r="G192" s="277"/>
      <c r="H192" s="277" t="s">
        <v>1599</v>
      </c>
      <c r="I192" s="277" t="s">
        <v>1539</v>
      </c>
      <c r="J192" s="277"/>
      <c r="K192" s="325"/>
    </row>
    <row r="193" spans="2:11" s="1" customFormat="1" ht="15" customHeight="1">
      <c r="B193" s="302"/>
      <c r="C193" s="338" t="s">
        <v>1600</v>
      </c>
      <c r="D193" s="277"/>
      <c r="E193" s="277"/>
      <c r="F193" s="300" t="s">
        <v>1510</v>
      </c>
      <c r="G193" s="277"/>
      <c r="H193" s="277" t="s">
        <v>1601</v>
      </c>
      <c r="I193" s="277" t="s">
        <v>1539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1602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1603</v>
      </c>
      <c r="D200" s="341"/>
      <c r="E200" s="341"/>
      <c r="F200" s="341" t="s">
        <v>1604</v>
      </c>
      <c r="G200" s="342"/>
      <c r="H200" s="341" t="s">
        <v>1605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1595</v>
      </c>
      <c r="D202" s="277"/>
      <c r="E202" s="277"/>
      <c r="F202" s="300" t="s">
        <v>42</v>
      </c>
      <c r="G202" s="277"/>
      <c r="H202" s="277" t="s">
        <v>1606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43</v>
      </c>
      <c r="G203" s="277"/>
      <c r="H203" s="277" t="s">
        <v>1607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46</v>
      </c>
      <c r="G204" s="277"/>
      <c r="H204" s="277" t="s">
        <v>1608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44</v>
      </c>
      <c r="G205" s="277"/>
      <c r="H205" s="277" t="s">
        <v>1609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45</v>
      </c>
      <c r="G206" s="277"/>
      <c r="H206" s="277" t="s">
        <v>1610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1551</v>
      </c>
      <c r="D208" s="277"/>
      <c r="E208" s="277"/>
      <c r="F208" s="300" t="s">
        <v>78</v>
      </c>
      <c r="G208" s="277"/>
      <c r="H208" s="277" t="s">
        <v>1611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1448</v>
      </c>
      <c r="G209" s="277"/>
      <c r="H209" s="277" t="s">
        <v>1449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1446</v>
      </c>
      <c r="G210" s="277"/>
      <c r="H210" s="277" t="s">
        <v>1612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102</v>
      </c>
      <c r="G211" s="338"/>
      <c r="H211" s="329" t="s">
        <v>103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1450</v>
      </c>
      <c r="G212" s="338"/>
      <c r="H212" s="329" t="s">
        <v>1401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1575</v>
      </c>
      <c r="D214" s="277"/>
      <c r="E214" s="277"/>
      <c r="F214" s="300">
        <v>1</v>
      </c>
      <c r="G214" s="338"/>
      <c r="H214" s="329" t="s">
        <v>1613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1614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1615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1616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 Požárová</cp:lastModifiedBy>
  <dcterms:created xsi:type="dcterms:W3CDTF">2022-09-08T10:15:01Z</dcterms:created>
  <dcterms:modified xsi:type="dcterms:W3CDTF">2022-09-08T10:15:11Z</dcterms:modified>
  <cp:category/>
  <cp:version/>
  <cp:contentType/>
  <cp:contentStatus/>
</cp:coreProperties>
</file>