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BB1-1-1 - Příprava půdy, ..." sheetId="2" r:id="rId2"/>
    <sheet name="BB1-1-2 - Výsadba a ochra..." sheetId="3" r:id="rId3"/>
    <sheet name="BB1-1-3 - Vedlejší rozpoč..." sheetId="4" r:id="rId4"/>
    <sheet name="BB1-2-1 - Rozvojová péče ..." sheetId="5" r:id="rId5"/>
    <sheet name="BB1-2-2 - Rozvojová péče ..." sheetId="6" r:id="rId6"/>
    <sheet name="BB1-2-3 - Rozvojová péče ..." sheetId="7" r:id="rId7"/>
    <sheet name="Pokyny pro vyplnění" sheetId="8" r:id="rId8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'BB1-1-1 - Příprava půdy, ...'!$C$88:$K$167</definedName>
    <definedName name="_xlnm.Print_Area" localSheetId="1">'BB1-1-1 - Příprava půdy, ...'!$C$4:$J$41,'BB1-1-1 - Příprava půdy, ...'!$C$47:$J$68,'BB1-1-1 - Příprava půdy, ...'!$C$74:$K$167</definedName>
    <definedName name="_xlnm.Print_Titles" localSheetId="1">'BB1-1-1 - Příprava půdy, ...'!$88:$88</definedName>
    <definedName name="_xlnm._FilterDatabase" localSheetId="2" hidden="1">'BB1-1-2 - Výsadba a ochra...'!$C$88:$K$278</definedName>
    <definedName name="_xlnm.Print_Area" localSheetId="2">'BB1-1-2 - Výsadba a ochra...'!$C$4:$J$41,'BB1-1-2 - Výsadba a ochra...'!$C$47:$J$68,'BB1-1-2 - Výsadba a ochra...'!$C$74:$K$278</definedName>
    <definedName name="_xlnm.Print_Titles" localSheetId="2">'BB1-1-2 - Výsadba a ochra...'!$88:$88</definedName>
    <definedName name="_xlnm._FilterDatabase" localSheetId="3" hidden="1">'BB1-1-3 - Vedlejší rozpoč...'!$C$89:$K$107</definedName>
    <definedName name="_xlnm.Print_Area" localSheetId="3">'BB1-1-3 - Vedlejší rozpoč...'!$C$4:$J$41,'BB1-1-3 - Vedlejší rozpoč...'!$C$47:$J$69,'BB1-1-3 - Vedlejší rozpoč...'!$C$75:$K$107</definedName>
    <definedName name="_xlnm.Print_Titles" localSheetId="3">'BB1-1-3 - Vedlejší rozpoč...'!$89:$89</definedName>
    <definedName name="_xlnm._FilterDatabase" localSheetId="4" hidden="1">'BB1-2-1 - Rozvojová péče ...'!$C$86:$K$169</definedName>
    <definedName name="_xlnm.Print_Area" localSheetId="4">'BB1-2-1 - Rozvojová péče ...'!$C$4:$J$41,'BB1-2-1 - Rozvojová péče ...'!$C$47:$J$66,'BB1-2-1 - Rozvojová péče ...'!$C$72:$K$169</definedName>
    <definedName name="_xlnm.Print_Titles" localSheetId="4">'BB1-2-1 - Rozvojová péče ...'!$86:$86</definedName>
    <definedName name="_xlnm._FilterDatabase" localSheetId="5" hidden="1">'BB1-2-2 - Rozvojová péče ...'!$C$86:$K$165</definedName>
    <definedName name="_xlnm.Print_Area" localSheetId="5">'BB1-2-2 - Rozvojová péče ...'!$C$4:$J$41,'BB1-2-2 - Rozvojová péče ...'!$C$47:$J$66,'BB1-2-2 - Rozvojová péče ...'!$C$72:$K$165</definedName>
    <definedName name="_xlnm.Print_Titles" localSheetId="5">'BB1-2-2 - Rozvojová péče ...'!$86:$86</definedName>
    <definedName name="_xlnm._FilterDatabase" localSheetId="6" hidden="1">'BB1-2-3 - Rozvojová péče ...'!$C$86:$K$165</definedName>
    <definedName name="_xlnm.Print_Area" localSheetId="6">'BB1-2-3 - Rozvojová péče ...'!$C$4:$J$41,'BB1-2-3 - Rozvojová péče ...'!$C$47:$J$66,'BB1-2-3 - Rozvojová péče ...'!$C$72:$K$165</definedName>
    <definedName name="_xlnm.Print_Titles" localSheetId="6">'BB1-2-3 - Rozvojová péče ...'!$86:$86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9"/>
  <c r="J38"/>
  <c i="1" r="AY62"/>
  <c i="7" r="J37"/>
  <c i="1" r="AX62"/>
  <c i="7"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81"/>
  <c r="E7"/>
  <c r="E75"/>
  <c i="6" r="J39"/>
  <c r="J38"/>
  <c i="1" r="AY61"/>
  <c i="6" r="J37"/>
  <c i="1" r="AX61"/>
  <c i="6"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/>
  <c r="J19"/>
  <c r="J14"/>
  <c r="J56"/>
  <c r="E7"/>
  <c r="E50"/>
  <c i="5" r="J39"/>
  <c r="J38"/>
  <c i="1" r="AY60"/>
  <c i="5" r="J37"/>
  <c i="1" r="AX60"/>
  <c i="5"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56"/>
  <c r="E7"/>
  <c r="E50"/>
  <c i="4" r="J39"/>
  <c r="J38"/>
  <c i="1" r="AY58"/>
  <c i="4" r="J37"/>
  <c i="1" r="AX58"/>
  <c i="4" r="BI105"/>
  <c r="BH105"/>
  <c r="BG105"/>
  <c r="BF105"/>
  <c r="T105"/>
  <c r="T104"/>
  <c r="R105"/>
  <c r="R104"/>
  <c r="P105"/>
  <c r="P104"/>
  <c r="BI101"/>
  <c r="BH101"/>
  <c r="BG101"/>
  <c r="BF101"/>
  <c r="T101"/>
  <c r="T100"/>
  <c r="R101"/>
  <c r="R100"/>
  <c r="P101"/>
  <c r="P100"/>
  <c r="BI97"/>
  <c r="BH97"/>
  <c r="BG97"/>
  <c r="BF97"/>
  <c r="T97"/>
  <c r="T96"/>
  <c r="R97"/>
  <c r="R96"/>
  <c r="P97"/>
  <c r="P96"/>
  <c r="BI93"/>
  <c r="BH93"/>
  <c r="BG93"/>
  <c r="BF93"/>
  <c r="T93"/>
  <c r="T92"/>
  <c r="T91"/>
  <c r="T90"/>
  <c r="R93"/>
  <c r="R92"/>
  <c r="R91"/>
  <c r="R90"/>
  <c r="P93"/>
  <c r="P92"/>
  <c r="P91"/>
  <c r="P90"/>
  <c i="1" r="AU58"/>
  <c i="4" r="J87"/>
  <c r="J86"/>
  <c r="F86"/>
  <c r="F84"/>
  <c r="E82"/>
  <c r="J59"/>
  <c r="J58"/>
  <c r="F58"/>
  <c r="F56"/>
  <c r="E54"/>
  <c r="J20"/>
  <c r="E20"/>
  <c r="F87"/>
  <c r="J19"/>
  <c r="J14"/>
  <c r="J84"/>
  <c r="E7"/>
  <c r="E78"/>
  <c i="3" r="J39"/>
  <c r="J38"/>
  <c i="1" r="AY57"/>
  <c i="3" r="J37"/>
  <c i="1" r="AX57"/>
  <c i="3" r="BI277"/>
  <c r="BH277"/>
  <c r="BG277"/>
  <c r="BF277"/>
  <c r="T277"/>
  <c r="T276"/>
  <c r="R277"/>
  <c r="R276"/>
  <c r="P277"/>
  <c r="P276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4"/>
  <c r="BH244"/>
  <c r="BG244"/>
  <c r="BF244"/>
  <c r="T244"/>
  <c r="R244"/>
  <c r="P244"/>
  <c r="BI241"/>
  <c r="BH241"/>
  <c r="BG241"/>
  <c r="BF241"/>
  <c r="T241"/>
  <c r="R241"/>
  <c r="P241"/>
  <c r="BI235"/>
  <c r="BH235"/>
  <c r="BG235"/>
  <c r="BF235"/>
  <c r="T235"/>
  <c r="R235"/>
  <c r="P235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83"/>
  <c r="E7"/>
  <c r="E77"/>
  <c i="2" r="J39"/>
  <c r="J38"/>
  <c i="1" r="AY56"/>
  <c i="2" r="J37"/>
  <c i="1" r="AX56"/>
  <c i="2" r="BI165"/>
  <c r="BH165"/>
  <c r="BG165"/>
  <c r="BF165"/>
  <c r="T165"/>
  <c r="T164"/>
  <c r="R165"/>
  <c r="R164"/>
  <c r="P165"/>
  <c r="P164"/>
  <c r="BI160"/>
  <c r="BH160"/>
  <c r="BG160"/>
  <c r="BF160"/>
  <c r="T160"/>
  <c r="T159"/>
  <c r="R160"/>
  <c r="R159"/>
  <c r="P160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56"/>
  <c r="E7"/>
  <c r="E77"/>
  <c i="1" r="L50"/>
  <c r="AM50"/>
  <c r="AM49"/>
  <c r="L49"/>
  <c r="AM47"/>
  <c r="L47"/>
  <c r="L45"/>
  <c r="L44"/>
  <c i="3" r="J187"/>
  <c r="BK244"/>
  <c i="2" r="BK95"/>
  <c i="3" r="J265"/>
  <c r="BK165"/>
  <c i="2" r="J147"/>
  <c i="3" r="J190"/>
  <c i="2" r="J120"/>
  <c i="6" r="BK126"/>
  <c i="3" r="J215"/>
  <c r="BK112"/>
  <c i="6" r="J94"/>
  <c i="5" r="BK109"/>
  <c i="3" r="J96"/>
  <c r="BK159"/>
  <c i="2" r="BK160"/>
  <c i="5" r="BK142"/>
  <c i="3" r="BK173"/>
  <c r="BK92"/>
  <c i="5" r="J150"/>
  <c i="3" r="BK235"/>
  <c r="J100"/>
  <c i="7" r="BK94"/>
  <c i="6" r="BK94"/>
  <c i="3" r="BK215"/>
  <c i="2" r="J140"/>
  <c i="7" r="J160"/>
  <c r="J142"/>
  <c r="J122"/>
  <c r="J110"/>
  <c i="5" r="J164"/>
  <c i="4" r="J97"/>
  <c i="3" r="BK226"/>
  <c r="BK108"/>
  <c i="5" r="BK101"/>
  <c i="3" r="BK157"/>
  <c i="1" r="AS55"/>
  <c i="2" r="J118"/>
  <c i="3" r="BK251"/>
  <c r="J138"/>
  <c i="6" r="BK164"/>
  <c r="J122"/>
  <c i="5" r="J130"/>
  <c i="3" r="BK115"/>
  <c i="2" r="BK105"/>
  <c i="6" r="J98"/>
  <c i="4" r="BK105"/>
  <c i="3" r="J108"/>
  <c r="J268"/>
  <c r="J123"/>
  <c i="5" r="J90"/>
  <c i="3" r="J180"/>
  <c r="J115"/>
  <c i="5" r="J168"/>
  <c i="3" r="BK155"/>
  <c i="2" r="J101"/>
  <c i="7" r="J94"/>
  <c i="3" r="BK265"/>
  <c r="BK153"/>
  <c i="2" r="BK128"/>
  <c i="7" r="BK146"/>
  <c r="J134"/>
  <c r="BK110"/>
  <c i="6" r="J114"/>
  <c i="3" r="J192"/>
  <c i="7" r="J36"/>
  <c i="5" r="J146"/>
  <c i="2" r="J92"/>
  <c i="6" r="J90"/>
  <c i="3" r="J203"/>
  <c r="J135"/>
  <c r="J147"/>
  <c i="2" r="BK132"/>
  <c i="6" r="BK90"/>
  <c i="3" r="J196"/>
  <c i="2" r="J144"/>
  <c i="6" r="BK146"/>
  <c i="3" r="BK219"/>
  <c r="BK131"/>
  <c i="7" r="BK98"/>
  <c i="6" r="BK102"/>
  <c i="4" r="J101"/>
  <c i="3" r="BK169"/>
  <c i="2" r="BK151"/>
  <c i="7" r="BK157"/>
  <c r="BK134"/>
  <c r="BK122"/>
  <c r="J114"/>
  <c i="5" r="BK113"/>
  <c i="3" r="BK277"/>
  <c r="J183"/>
  <c i="5" r="J109"/>
  <c i="3" r="BK120"/>
  <c i="2" r="J98"/>
  <c i="4" r="J93"/>
  <c i="3" r="J151"/>
  <c i="5" r="BK164"/>
  <c i="3" r="BK196"/>
  <c i="2" r="J136"/>
  <c i="6" r="BK114"/>
  <c i="5" r="BK117"/>
  <c i="2" r="BK140"/>
  <c i="6" r="BK110"/>
  <c i="5" r="J113"/>
  <c i="3" r="J159"/>
  <c r="J120"/>
  <c i="5" r="J101"/>
  <c i="3" r="BK145"/>
  <c i="2" r="J95"/>
  <c i="3" r="J200"/>
  <c r="J117"/>
  <c i="2" r="J128"/>
  <c i="6" r="J160"/>
  <c i="4" r="BK97"/>
  <c i="3" r="BK149"/>
  <c i="7" r="BK102"/>
  <c i="6" r="BK160"/>
  <c i="5" r="BK168"/>
  <c i="3" r="BK135"/>
  <c i="7" r="BK160"/>
  <c r="J150"/>
  <c r="BK130"/>
  <c i="6" r="J134"/>
  <c i="5" r="J121"/>
  <c i="3" r="J254"/>
  <c i="2" r="BK147"/>
  <c i="5" r="BK105"/>
  <c i="3" r="BK138"/>
  <c i="5" r="J154"/>
  <c i="3" r="J244"/>
  <c r="BK123"/>
  <c i="1" r="AS59"/>
  <c i="6" r="J142"/>
  <c r="J106"/>
  <c i="5" r="BK90"/>
  <c i="2" r="BK144"/>
  <c i="6" r="BK106"/>
  <c i="4" r="BK101"/>
  <c i="3" r="J145"/>
  <c i="7" r="F39"/>
  <c i="6" r="BK150"/>
  <c i="3" r="J194"/>
  <c i="2" r="BK92"/>
  <c i="7" r="J90"/>
  <c i="5" r="J117"/>
  <c i="3" r="BK143"/>
  <c i="7" r="BK164"/>
  <c r="BK142"/>
  <c r="J130"/>
  <c r="BK106"/>
  <c i="6" r="J102"/>
  <c i="3" r="BK268"/>
  <c r="BK117"/>
  <c i="5" r="BK126"/>
  <c i="3" r="J177"/>
  <c i="2" r="J156"/>
  <c i="3" r="BK254"/>
  <c r="BK96"/>
  <c i="5" r="BK130"/>
  <c i="3" r="J161"/>
  <c i="6" r="BK130"/>
  <c i="3" r="BK161"/>
  <c i="2" r="J160"/>
  <c i="6" r="J157"/>
  <c i="5" r="BK138"/>
  <c i="3" r="BK177"/>
  <c r="BK100"/>
  <c r="J235"/>
  <c i="2" r="BK112"/>
  <c i="3" r="J219"/>
  <c r="J131"/>
  <c i="2" r="J132"/>
  <c i="5" r="J142"/>
  <c i="7" r="J106"/>
  <c i="6" r="J146"/>
  <c i="3" r="BK151"/>
  <c i="2" r="J114"/>
  <c i="7" r="J157"/>
  <c r="BK138"/>
  <c r="J118"/>
  <c i="6" r="BK118"/>
  <c i="4" r="BK93"/>
  <c i="3" r="BK200"/>
  <c r="BK104"/>
  <c r="BK261"/>
  <c i="5" r="BK146"/>
  <c i="3" r="J92"/>
  <c r="BK203"/>
  <c i="7" r="BK90"/>
  <c i="5" r="BK134"/>
  <c i="3" r="BK147"/>
  <c i="6" r="J138"/>
  <c i="5" r="BK154"/>
  <c i="3" r="J165"/>
  <c i="2" r="BK114"/>
  <c i="3" r="J241"/>
  <c i="2" r="J124"/>
  <c i="3" r="BK223"/>
  <c r="BK190"/>
  <c i="2" r="J151"/>
  <c i="6" r="J130"/>
  <c i="3" r="J223"/>
  <c i="2" r="BK118"/>
  <c i="7" r="J98"/>
  <c i="6" r="J118"/>
  <c i="3" r="BK258"/>
  <c r="J104"/>
  <c i="2" r="BK109"/>
  <c i="7" r="J146"/>
  <c r="BK126"/>
  <c r="BK114"/>
  <c i="5" r="BK150"/>
  <c i="4" r="J105"/>
  <c i="3" r="BK194"/>
  <c i="2" r="BK98"/>
  <c i="3" r="J272"/>
  <c i="2" r="BK154"/>
  <c i="3" r="BK272"/>
  <c r="BK180"/>
  <c i="2" r="J105"/>
  <c i="3" r="J173"/>
  <c i="6" r="J150"/>
  <c i="5" r="BK161"/>
  <c i="3" r="J141"/>
  <c i="6" r="J164"/>
  <c i="5" r="BK121"/>
  <c i="3" r="BK207"/>
  <c i="2" r="J112"/>
  <c i="3" r="J143"/>
  <c i="2" r="BK101"/>
  <c i="3" r="J258"/>
  <c r="J157"/>
  <c i="2" r="BK136"/>
  <c i="6" r="BK98"/>
  <c i="3" r="J251"/>
  <c r="BK141"/>
  <c i="7" r="J102"/>
  <c i="6" r="J126"/>
  <c i="5" r="J105"/>
  <c i="3" r="J211"/>
  <c i="7" r="J164"/>
  <c r="BK150"/>
  <c r="J138"/>
  <c r="J126"/>
  <c i="6" r="BK138"/>
  <c i="5" r="BK98"/>
  <c i="3" r="J261"/>
  <c r="BK187"/>
  <c i="5" r="J161"/>
  <c i="3" r="J226"/>
  <c i="2" r="BK165"/>
  <c i="5" r="J138"/>
  <c i="3" r="BK211"/>
  <c i="2" r="J154"/>
  <c i="3" r="BK192"/>
  <c r="J112"/>
  <c i="6" r="BK134"/>
  <c i="3" r="J169"/>
  <c i="2" r="J109"/>
  <c i="6" r="BK142"/>
  <c i="5" r="J126"/>
  <c i="3" r="J277"/>
  <c r="J149"/>
  <c r="J155"/>
  <c i="2" r="BK156"/>
  <c i="7" r="F36"/>
  <c i="2" r="BK124"/>
  <c i="7" r="BK118"/>
  <c i="6" r="BK122"/>
  <c i="5" r="J94"/>
  <c i="3" r="BK241"/>
  <c i="5" r="J98"/>
  <c i="3" r="J127"/>
  <c i="5" r="BK94"/>
  <c i="3" r="BK183"/>
  <c i="5" r="J134"/>
  <c i="3" r="BK127"/>
  <c i="6" r="BK157"/>
  <c r="J110"/>
  <c i="3" r="J207"/>
  <c i="2" r="J165"/>
  <c i="7" r="F38"/>
  <c i="3" r="J153"/>
  <c i="2" r="BK120"/>
  <c i="7" l="1" r="P89"/>
  <c r="P88"/>
  <c r="P87"/>
  <c i="1" r="AU62"/>
  <c i="7" r="R89"/>
  <c r="R88"/>
  <c r="R87"/>
  <c r="T89"/>
  <c r="T88"/>
  <c r="T87"/>
  <c i="2" r="BK91"/>
  <c i="5" r="T89"/>
  <c r="T88"/>
  <c r="T87"/>
  <c i="6" r="E75"/>
  <c i="3" r="BK260"/>
  <c r="J260"/>
  <c r="J66"/>
  <c i="5" r="BE164"/>
  <c i="2" r="P91"/>
  <c r="P90"/>
  <c r="P89"/>
  <c i="1" r="AU56"/>
  <c i="3" r="BK91"/>
  <c i="5" r="P89"/>
  <c r="P88"/>
  <c r="P87"/>
  <c i="1" r="AU60"/>
  <c i="2" r="T91"/>
  <c r="T90"/>
  <c r="T89"/>
  <c i="3" r="R260"/>
  <c i="6" r="P89"/>
  <c r="P88"/>
  <c r="P87"/>
  <c i="1" r="AU61"/>
  <c i="3" r="T260"/>
  <c r="R91"/>
  <c r="R90"/>
  <c r="R89"/>
  <c i="7" r="BK89"/>
  <c r="J89"/>
  <c r="J65"/>
  <c i="2" r="R91"/>
  <c r="R90"/>
  <c r="R89"/>
  <c i="3" r="P91"/>
  <c r="P90"/>
  <c r="P89"/>
  <c i="1" r="AU57"/>
  <c i="5" r="BE146"/>
  <c i="3" r="T91"/>
  <c r="T90"/>
  <c r="T89"/>
  <c i="5" r="BK89"/>
  <c r="J89"/>
  <c r="J65"/>
  <c i="6" r="R89"/>
  <c r="R88"/>
  <c r="R87"/>
  <c i="5" r="R89"/>
  <c r="R88"/>
  <c r="R87"/>
  <c i="6" r="BK89"/>
  <c r="J89"/>
  <c r="J65"/>
  <c r="T89"/>
  <c r="T88"/>
  <c r="T87"/>
  <c i="3" r="P260"/>
  <c i="2" r="J83"/>
  <c r="BE95"/>
  <c i="3" r="E50"/>
  <c r="BE108"/>
  <c r="BE120"/>
  <c r="BE147"/>
  <c r="BE155"/>
  <c r="BE159"/>
  <c r="BE251"/>
  <c r="BE268"/>
  <c i="4" r="E50"/>
  <c r="BK96"/>
  <c r="J96"/>
  <c r="J66"/>
  <c r="BK104"/>
  <c r="J104"/>
  <c r="J68"/>
  <c i="5" r="BE101"/>
  <c r="BE150"/>
  <c i="1" r="BC62"/>
  <c i="2" r="F59"/>
  <c r="BE105"/>
  <c r="BE136"/>
  <c i="3" r="J56"/>
  <c r="BE100"/>
  <c r="BE104"/>
  <c r="BE112"/>
  <c r="BE161"/>
  <c r="BE192"/>
  <c r="BE203"/>
  <c r="BE223"/>
  <c i="4" r="BE93"/>
  <c i="5" r="J81"/>
  <c r="BE109"/>
  <c r="BE138"/>
  <c i="2" r="BE120"/>
  <c r="BE128"/>
  <c r="BE154"/>
  <c r="BE156"/>
  <c r="BK164"/>
  <c r="J164"/>
  <c r="J67"/>
  <c i="3" r="BE157"/>
  <c r="BE196"/>
  <c r="BE226"/>
  <c r="BE241"/>
  <c r="BE265"/>
  <c i="4" r="F59"/>
  <c r="BK100"/>
  <c r="J100"/>
  <c r="J67"/>
  <c i="5" r="E75"/>
  <c r="BE130"/>
  <c r="BE134"/>
  <c i="6" r="BE122"/>
  <c r="BE130"/>
  <c r="BE134"/>
  <c r="BE160"/>
  <c i="2" r="E50"/>
  <c r="BE101"/>
  <c i="3" r="BE131"/>
  <c r="BE135"/>
  <c r="BE143"/>
  <c r="BE145"/>
  <c r="BE151"/>
  <c r="BE153"/>
  <c r="BE173"/>
  <c r="BE244"/>
  <c r="BE254"/>
  <c i="4" r="BE97"/>
  <c i="5" r="BE94"/>
  <c r="BE105"/>
  <c i="6" r="J81"/>
  <c r="BE90"/>
  <c r="BE94"/>
  <c r="BE102"/>
  <c r="BE118"/>
  <c r="BE138"/>
  <c r="BE146"/>
  <c i="1" r="AW62"/>
  <c r="BA62"/>
  <c r="BD62"/>
  <c i="2" r="BE112"/>
  <c r="BE124"/>
  <c i="3" r="F59"/>
  <c r="BE92"/>
  <c r="BE141"/>
  <c r="BE177"/>
  <c r="BE272"/>
  <c i="4" r="J56"/>
  <c r="BE101"/>
  <c i="5" r="BE98"/>
  <c r="BE117"/>
  <c r="BE142"/>
  <c i="3" r="BE117"/>
  <c r="BE127"/>
  <c r="BE200"/>
  <c r="BE258"/>
  <c i="2" r="BE92"/>
  <c r="BE140"/>
  <c r="BE165"/>
  <c i="3" r="BE96"/>
  <c r="BE165"/>
  <c r="BE190"/>
  <c r="BE215"/>
  <c r="BE235"/>
  <c r="BE277"/>
  <c i="5" r="BE90"/>
  <c i="2" r="BE114"/>
  <c r="BE118"/>
  <c i="3" r="BE180"/>
  <c r="BE183"/>
  <c r="BE187"/>
  <c r="BE211"/>
  <c r="BE219"/>
  <c i="5" r="BE161"/>
  <c i="6" r="BE98"/>
  <c r="BE150"/>
  <c r="BE157"/>
  <c i="7" r="BE106"/>
  <c r="BE110"/>
  <c r="BE114"/>
  <c r="BE118"/>
  <c r="BE122"/>
  <c r="BE126"/>
  <c r="BE130"/>
  <c r="BE134"/>
  <c r="BE138"/>
  <c r="BE142"/>
  <c r="BE146"/>
  <c r="BE150"/>
  <c r="BE157"/>
  <c r="BE160"/>
  <c r="BE164"/>
  <c i="2" r="BE98"/>
  <c r="BK159"/>
  <c r="J159"/>
  <c r="J66"/>
  <c i="3" r="BE115"/>
  <c r="BE123"/>
  <c r="BE149"/>
  <c r="BE194"/>
  <c r="BE261"/>
  <c r="BK276"/>
  <c r="J276"/>
  <c r="J67"/>
  <c i="5" r="F59"/>
  <c i="6" r="F84"/>
  <c r="BE106"/>
  <c r="BE110"/>
  <c r="BE114"/>
  <c r="BE142"/>
  <c i="7" r="E50"/>
  <c r="J56"/>
  <c r="F59"/>
  <c r="BE90"/>
  <c r="BE94"/>
  <c r="BE98"/>
  <c r="BE102"/>
  <c i="2" r="BE109"/>
  <c r="BE132"/>
  <c r="BE144"/>
  <c r="BE147"/>
  <c r="BE151"/>
  <c r="BE160"/>
  <c i="3" r="BE138"/>
  <c r="BE169"/>
  <c r="BE207"/>
  <c i="4" r="BE105"/>
  <c r="BK92"/>
  <c r="J92"/>
  <c r="J65"/>
  <c i="5" r="BE113"/>
  <c r="BE121"/>
  <c r="BE126"/>
  <c r="BE154"/>
  <c r="BE168"/>
  <c i="6" r="BE126"/>
  <c r="BE164"/>
  <c i="3" r="F37"/>
  <c i="1" r="BB57"/>
  <c i="4" r="J36"/>
  <c i="1" r="AW58"/>
  <c i="2" r="F39"/>
  <c i="1" r="BD56"/>
  <c i="3" r="J36"/>
  <c i="1" r="AW57"/>
  <c i="4" r="F36"/>
  <c i="1" r="BA58"/>
  <c i="6" r="F37"/>
  <c i="1" r="BB61"/>
  <c r="AS54"/>
  <c i="5" r="F38"/>
  <c i="1" r="BC60"/>
  <c i="2" r="F36"/>
  <c i="1" r="BA56"/>
  <c i="2" r="F37"/>
  <c i="1" r="BB56"/>
  <c i="5" r="F39"/>
  <c i="1" r="BD60"/>
  <c i="4" r="F38"/>
  <c i="1" r="BC58"/>
  <c i="6" r="F39"/>
  <c i="1" r="BD61"/>
  <c i="5" r="F37"/>
  <c i="1" r="BB60"/>
  <c i="4" r="F39"/>
  <c i="1" r="BD58"/>
  <c i="6" r="F36"/>
  <c i="1" r="BA61"/>
  <c i="5" r="J36"/>
  <c i="1" r="AW60"/>
  <c i="2" r="F38"/>
  <c i="1" r="BC56"/>
  <c i="6" r="F38"/>
  <c i="1" r="BC61"/>
  <c i="5" r="F36"/>
  <c i="1" r="BA60"/>
  <c i="3" r="F38"/>
  <c i="1" r="BC57"/>
  <c i="3" r="F36"/>
  <c i="1" r="BA57"/>
  <c i="2" r="J36"/>
  <c i="1" r="AW56"/>
  <c i="6" r="J36"/>
  <c i="1" r="AW61"/>
  <c i="4" r="F37"/>
  <c i="1" r="BB58"/>
  <c i="7" r="F37"/>
  <c i="1" r="BB62"/>
  <c i="3" r="F39"/>
  <c i="1" r="BD57"/>
  <c i="3" l="1" r="BK90"/>
  <c r="J90"/>
  <c r="J64"/>
  <c i="2" r="BK90"/>
  <c r="J90"/>
  <c r="J64"/>
  <c i="3" r="J91"/>
  <c r="J65"/>
  <c i="2" r="J91"/>
  <c r="J65"/>
  <c i="4" r="BK91"/>
  <c r="J91"/>
  <c r="J64"/>
  <c i="7" r="BK88"/>
  <c r="J88"/>
  <c r="J64"/>
  <c i="6" r="BK88"/>
  <c r="J88"/>
  <c r="J64"/>
  <c i="5" r="BK88"/>
  <c r="J88"/>
  <c r="J64"/>
  <c i="4" r="J35"/>
  <c i="1" r="AV58"/>
  <c r="AT58"/>
  <c r="AU55"/>
  <c r="BA55"/>
  <c r="AW55"/>
  <c r="BB59"/>
  <c r="AX59"/>
  <c r="BB55"/>
  <c r="AX55"/>
  <c i="7" r="F35"/>
  <c i="1" r="AZ62"/>
  <c r="BC55"/>
  <c i="5" r="J35"/>
  <c i="1" r="AV60"/>
  <c r="AT60"/>
  <c i="7" r="J35"/>
  <c i="1" r="AV62"/>
  <c r="AT62"/>
  <c i="6" r="F35"/>
  <c i="1" r="AZ61"/>
  <c r="BC59"/>
  <c r="AY59"/>
  <c r="AU59"/>
  <c i="2" r="J35"/>
  <c i="1" r="AV56"/>
  <c r="AT56"/>
  <c r="BA59"/>
  <c r="AW59"/>
  <c i="4" r="F35"/>
  <c i="1" r="AZ58"/>
  <c r="BD55"/>
  <c r="BD59"/>
  <c i="3" r="J35"/>
  <c i="1" r="AV57"/>
  <c r="AT57"/>
  <c i="5" r="F35"/>
  <c i="1" r="AZ60"/>
  <c i="2" r="F35"/>
  <c i="1" r="AZ56"/>
  <c i="6" r="J35"/>
  <c i="1" r="AV61"/>
  <c r="AT61"/>
  <c i="3" r="F35"/>
  <c i="1" r="AZ57"/>
  <c i="3" l="1" r="BK89"/>
  <c r="J89"/>
  <c i="4" r="BK90"/>
  <c r="J90"/>
  <c i="5" r="BK87"/>
  <c r="J87"/>
  <c r="J63"/>
  <c i="6" r="BK87"/>
  <c r="J87"/>
  <c r="J63"/>
  <c i="7" r="BK87"/>
  <c r="J87"/>
  <c r="J63"/>
  <c i="2" r="BK89"/>
  <c r="J89"/>
  <c i="1" r="BC54"/>
  <c r="AY54"/>
  <c r="BD54"/>
  <c r="W33"/>
  <c r="BB54"/>
  <c r="AX54"/>
  <c r="AZ59"/>
  <c r="AV59"/>
  <c r="AT59"/>
  <c r="AU54"/>
  <c r="AY55"/>
  <c i="4" r="J32"/>
  <c i="1" r="AG58"/>
  <c r="AN58"/>
  <c r="BA54"/>
  <c r="W30"/>
  <c r="AZ55"/>
  <c i="3" r="J32"/>
  <c i="1" r="AG57"/>
  <c r="AN57"/>
  <c i="2" r="J32"/>
  <c i="1" r="AG56"/>
  <c r="AN56"/>
  <c i="3" l="1" r="J63"/>
  <c i="4" r="J63"/>
  <c i="2" r="J41"/>
  <c r="J63"/>
  <c i="3" r="J41"/>
  <c i="4" r="J41"/>
  <c i="1" r="W32"/>
  <c i="5" r="J32"/>
  <c i="1" r="AG60"/>
  <c r="AN60"/>
  <c r="AV55"/>
  <c r="AT55"/>
  <c i="7" r="J32"/>
  <c i="1" r="AG62"/>
  <c r="AN62"/>
  <c r="AZ54"/>
  <c r="W29"/>
  <c r="W31"/>
  <c r="AG55"/>
  <c i="6" r="J32"/>
  <c i="1" r="AG61"/>
  <c r="AN61"/>
  <c r="AW54"/>
  <c r="AK30"/>
  <c i="5" l="1" r="J41"/>
  <c i="6" r="J41"/>
  <c i="1" r="AN55"/>
  <c i="7" r="J41"/>
  <c i="1" r="AG59"/>
  <c r="AN59"/>
  <c r="AV54"/>
  <c r="AK29"/>
  <c l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<sst xmlns="http://schemas.openxmlformats.org/spreadsheetml/2006/main">
  <si>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</si>
  <si>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</si>
  <si>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</si>
  <si>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</si>
  <si>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</si>
  <si>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{6fa01d7b-bfdd-4ac2-a14b-61db37a07e0e}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</si>
  <si>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</si>
  <si>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</si>
  <si>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</si>
  <si>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</si>
  <si>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</si>
  <si>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</si>
  <si>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</si>
  <si>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</si>
  <si>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BB1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</si>
  <si>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</si>
  <si>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</si>
  <si>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Biokoridor LBK SL003-SL013 v k.ú. Beřovice</t>
  </si>
  <si>
    <t>KSO:</t>
  </si>
  <si>
    <t/>
  </si>
  <si>
    <t>CC-CZ:</t>
  </si>
  <si>
    <t>Místo:</t>
  </si>
  <si>
    <t>Beřovice</t>
  </si>
  <si>
    <t>Datum:</t>
  </si>
  <si>
    <t>13. 7. 2021</t>
  </si>
  <si>
    <t>Zadavatel:</t>
  </si>
  <si>
    <t>IČ:</t>
  </si>
  <si>
    <t>ČR SPÚ, KPÚ pro Středočeský kraj a h.m.P.</t>
  </si>
  <si>
    <t>DIČ:</t>
  </si>
  <si>
    <t>Uchazeč:</t>
  </si>
  <si>
    <t>Vyplň údaj</t>
  </si>
  <si>
    <t>Projektant:</t>
  </si>
  <si>
    <t>Ing. Alena Burešová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</si>
  <si>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</si>
  <si>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</si>
  <si>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</si>
  <si>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</si>
  <si>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</si>
  <si>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</si>
  <si>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</si>
  <si>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</si>
  <si>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</si>
  <si>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</si>
  <si>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</si>
  <si>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</si>
  <si>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</si>
  <si>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</si>
  <si>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</si>
  <si>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</si>
  <si>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</si>
  <si>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</si>
  <si>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</si>
  <si>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</si>
  <si>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</si>
  <si>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</si>
  <si>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</si>
  <si>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</si>
  <si>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</si>
  <si>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</si>
  <si>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</si>
  <si>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</si>
  <si>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</si>
  <si>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</si>
  <si>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</si>
  <si>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</si>
  <si>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</si>
  <si>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</si>
  <si>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</si>
  <si>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</si>
  <si>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</si>
  <si>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</si>
  <si>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</si>
  <si>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</si>
  <si>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</si>
  <si>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</si>
  <si>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BB1-1</t>
  </si>
  <si>
    <t>Založení biokoridoru</t>
  </si>
  <si>
    <t>STA</t>
  </si>
  <si>
    <t>1</t>
  </si>
  <si>
    <t>{f427bef9-664a-4fb9-a576-6a06eb059af4}</t>
  </si>
  <si>
    <t>2</t>
  </si>
  <si>
    <t>/</t>
  </si>
  <si>
    <t>BB1-1-1</t>
  </si>
  <si>
    <t>Příprava půdy, terénní úprava a zatravnění ploch</t>
  </si>
  <si>
    <t>Soupis</t>
  </si>
  <si>
    <t>{feaf57e6-445a-4aa7-a071-0d67642ed95e}</t>
  </si>
  <si>
    <t>BB1-1-2</t>
  </si>
  <si>
    <t>Výsadba a ochrana dřevin</t>
  </si>
  <si>
    <t>{721c0712-acee-4287-8dd2-18a771175c30}</t>
  </si>
  <si>
    <t>BB1-1-3</t>
  </si>
  <si>
    <t>Vedlejší rozpočtové náklady</t>
  </si>
  <si>
    <t>{f06ab191-61d8-4818-92e9-91df4d425aa2}</t>
  </si>
  <si>
    <t>BB1-2</t>
  </si>
  <si>
    <t>Rozvojová péče</t>
  </si>
  <si>
    <t>{bb11c19e-18f9-46b0-80b1-80d4555bad1c}</t>
  </si>
  <si>
    <t>BB1-2-1</t>
  </si>
  <si>
    <t>Rozvojová péče - 1. rok po výsadbě</t>
  </si>
  <si>
    <t>{2799a4d7-1cab-4af4-ad43-3110fec2f03d}</t>
  </si>
  <si>
    <t>BB1-2-2</t>
  </si>
  <si>
    <t>Rozvojová péče - 2. rok po výsadbě</t>
  </si>
  <si>
    <t>{3fc94521-5171-48ce-b020-1c4fa598404c}</t>
  </si>
  <si>
    <t>BB1-2-3</t>
  </si>
  <si>
    <t>Rozvojová péče - 3. rok po výsadbě</t>
  </si>
  <si>
    <t>{469b33f9-8224-4e15-8a20-1f80992f1510}</t>
  </si>
  <si>
    <t>KRYCÍ LIST SOUPISU PRACÍ</t>
  </si>
  <si>
    <t>Objekt:</t>
  </si>
  <si>
    <t>BB1-1 - Založení biokoridoru</t>
  </si>
  <si>
    <t>Soupis:</t>
  </si>
  <si>
    <t>BB1-1-1 - Příprava půdy, terénní úprava a zatravnění ploch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</si>
  <si>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</si>
  <si>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</si>
  <si>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</si>
  <si>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</si>
  <si>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</si>
  <si>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</si>
  <si>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 Zemní práce</t>
  </si>
  <si>
    <t xml:space="preserve">    5 - Komunikace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</si>
  <si>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</si>
  <si>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</si>
  <si>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</si>
  <si>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</si>
  <si>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</si>
  <si>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</si>
  <si>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</si>
  <si>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</si>
  <si>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</si>
  <si>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</si>
  <si>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</si>
  <si>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</si>
  <si>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</si>
  <si>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</si>
  <si>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</si>
  <si>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</si>
  <si>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</si>
  <si>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Zemní práce</t>
  </si>
  <si>
    <t>K</t>
  </si>
  <si>
    <t>111212351</t>
  </si>
  <si>
    <t>Odstranění nevhodných dřevin do 100 m2 výšky nad 1 m s odstraněním pařezů v rovině nebo svahu 1:5</t>
  </si>
  <si>
    <t>m2</t>
  </si>
  <si>
    <t>CS ÚRS 2021 01</t>
  </si>
  <si>
    <t>4</t>
  </si>
  <si>
    <t>278666009</t>
  </si>
  <si>
    <t>PP</t>
  </si>
  <si>
    <t>Odstranění nevhodných dřevin průměru kmene do 100 mm výšky přes 1 m s odstraněním pařezu do 100 m2 v rovině nebo na svahu do 1:5</t>
  </si>
  <si>
    <t>VV</t>
  </si>
  <si>
    <t>60</t>
  </si>
  <si>
    <t>112151111</t>
  </si>
  <si>
    <t>Směrové kácení stromů s rozřezáním a odvětvením D kmene do 200 mm</t>
  </si>
  <si>
    <t>kus</t>
  </si>
  <si>
    <t>-506314027</t>
  </si>
  <si>
    <t>Pokácení stromu směrové v celku s odřezáním kmene a s odvětvením průměru kmene přes 100 do 200 mm</t>
  </si>
  <si>
    <t>3</t>
  </si>
  <si>
    <t>112201131</t>
  </si>
  <si>
    <t>Odstranění pařezů D do 0,2 m ve svahu do 1:2 s odklizením do 20 m a zasypáním jámy</t>
  </si>
  <si>
    <t>-307496093</t>
  </si>
  <si>
    <t>Odstranění pařezu na svahu přes 1:5 do 1:2 o průměru pařezu na řezné ploše do 200 mm</t>
  </si>
  <si>
    <t>121103113</t>
  </si>
  <si>
    <t>Skrývka zemin schopných zúrodnění ve svahu přes 1:2</t>
  </si>
  <si>
    <t>m3</t>
  </si>
  <si>
    <t>-1356688038</t>
  </si>
  <si>
    <t>Skrývka zemin schopných zúrodnění ve sklonu přes 1:2</t>
  </si>
  <si>
    <t>P</t>
  </si>
  <si>
    <t>Poznámka k položce:_x000d_
obslužný vjezd na pozemek</t>
  </si>
  <si>
    <t>100*0,2</t>
  </si>
  <si>
    <t>5</t>
  </si>
  <si>
    <t>122252203</t>
  </si>
  <si>
    <t>Odkopávky a prokopávky nezapažené pro silnice a dálnice v hornině třídy těžitelnosti I objem do 100 m3 strojně</t>
  </si>
  <si>
    <t>-85399005</t>
  </si>
  <si>
    <t>Odkopávky a prokopávky nezapažené pro silnice a dálnice strojně v hornině třídy těžitelnosti I do 100 m3</t>
  </si>
  <si>
    <t>Poznámka k položce:_x000d_
obslužný vjezd na pozemek_x000d_
zemina potřebná k zpětnému použití bude ponechána na místě stavby (předpoklad 40m3)</t>
  </si>
  <si>
    <t>100*0,8</t>
  </si>
  <si>
    <t>6</t>
  </si>
  <si>
    <t>162201401</t>
  </si>
  <si>
    <t>Vodorovné přemístění větví stromů listnatých do 1 km D kmene do 300 mm</t>
  </si>
  <si>
    <t>-548907510</t>
  </si>
  <si>
    <t>Vodorovné přemístění větví, kmenů nebo pařezů s naložením, složením a dopravou do 1000 m větví stromů listnatých, průměru kmene přes 100 do 300 mm</t>
  </si>
  <si>
    <t>7</t>
  </si>
  <si>
    <t>162301501</t>
  </si>
  <si>
    <t>Vodorovné přemístění křovin do 5 km D kmene do 100 mm</t>
  </si>
  <si>
    <t>280164151</t>
  </si>
  <si>
    <t>Vodorovné přemístění smýcených křovin do průměru kmene 100 mm na vzdálenost do 5 000 m</t>
  </si>
  <si>
    <t>8</t>
  </si>
  <si>
    <t>162751117</t>
  </si>
  <si>
    <t>Vodorovné přemístění do 10000 m výkopku/sypaniny z horniny třídy těžitelnosti I, skupiny 1 až 3</t>
  </si>
  <si>
    <t>1557168249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</si>
  <si>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</si>
  <si>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Poznámka k položce:_x000d_
přebytečná zemina odvezena na skládku (předpoklad 40m3)</t>
  </si>
  <si>
    <t>40</t>
  </si>
  <si>
    <t>9</t>
  </si>
  <si>
    <t>171201201</t>
  </si>
  <si>
    <t>Uložení sypaniny na skládky nebo meziskládky</t>
  </si>
  <si>
    <t>-461901108</t>
  </si>
  <si>
    <t>Uložení sypaniny na skládky nebo meziskládky bez hutnění s upravením uložené sypaniny do předepsaného tvaru</t>
  </si>
  <si>
    <t>10</t>
  </si>
  <si>
    <t>171201231</t>
  </si>
  <si>
    <t>Poplatek za uložení zeminy a kamení na recyklační skládce (skládkovné) kód odpadu 17 05 04</t>
  </si>
  <si>
    <t>t</t>
  </si>
  <si>
    <t>695818120</t>
  </si>
  <si>
    <t>Poplatek za uložení stavebního odpadu na recyklační skládce (skládkovné) zeminy a kamení zatříděného do Katalogu odpadů pod kódem 17 05 04</t>
  </si>
  <si>
    <t>Poznámka k položce:_x000d_
předpokládaná objemová hmotnost zemyny výkopku 1,65t/m3</t>
  </si>
  <si>
    <t>40*1,65 'Přepočtené koeficientem množství</t>
  </si>
  <si>
    <t>11</t>
  </si>
  <si>
    <t>181111121</t>
  </si>
  <si>
    <t>Plošná úprava terénu do 500 m2 zemina skupiny 1 až 4 nerovnosti do 150 mm v rovinně a svahu do 1:5</t>
  </si>
  <si>
    <t>-1900928848</t>
  </si>
  <si>
    <t>Plošná úprava terénu v zemině skupiny 1 až 4 s urovnáním povrchu bez doplnění ornice souvislé plochy do 500 m2 při nerovnostech terénu přes 100 do 150 mm v rovině nebo na svahu do 1:5</t>
  </si>
  <si>
    <t>85</t>
  </si>
  <si>
    <t>12</t>
  </si>
  <si>
    <t>181111124</t>
  </si>
  <si>
    <t>Plošná úprava terénu do 500 m2 zemina skupiny 1 až 4 nerovnosti do 150 mm ve svahu přes 1:1</t>
  </si>
  <si>
    <t>-1661472987</t>
  </si>
  <si>
    <t>Plošná úprava terénu v zemině skupiny 1 až 4 s urovnáním povrchu bez doplnění ornice souvislé plochy do 500 m2 při nerovnostech terénu přes 100 do 150 mm na svahu přes 1:1</t>
  </si>
  <si>
    <t>100</t>
  </si>
  <si>
    <t>13</t>
  </si>
  <si>
    <t>181152302</t>
  </si>
  <si>
    <t>Úprava pláně pro silnice a dálnice v zářezech se zhutněním</t>
  </si>
  <si>
    <t>-1047336974</t>
  </si>
  <si>
    <t>Úprava pláně na stavbách silnic a dálnic strojně v zářezech mimo skalních se zhutněním</t>
  </si>
  <si>
    <t>14</t>
  </si>
  <si>
    <t>182301123</t>
  </si>
  <si>
    <t>Rozprostření ornice pl do 500 m2 ve svahu přes 1:5 tl vrstvy do 200 mm</t>
  </si>
  <si>
    <t>CS ÚRS 2019 01</t>
  </si>
  <si>
    <t>524442394</t>
  </si>
  <si>
    <t>Rozprostření a urovnání ornice ve svahu sklonu přes 1:5 při souvislé ploše do 500 m2, tl. vrstvy přes 150 do 200 mm</t>
  </si>
  <si>
    <t>181451311</t>
  </si>
  <si>
    <t>Založení trávníku strojně v jedné operaci v rovině</t>
  </si>
  <si>
    <t>-1558247119</t>
  </si>
  <si>
    <t>Založení trávníku strojně výsevem včetně utažení na ploše v rovině nebo na svahu do 1:5</t>
  </si>
  <si>
    <t xml:space="preserve">Poznámka k položce:_x000d_
plocha trávníku dle ACAD_x000d_
Založení trávníku strojně výsevem vč. utažení, svah do 1:5, náklady na osetí, zapravení, urovnání povrchu válcem, první pokosení a odvozu shrabu do 20km_x000d_
</t>
  </si>
  <si>
    <t>6568</t>
  </si>
  <si>
    <t>16</t>
  </si>
  <si>
    <t>M</t>
  </si>
  <si>
    <t>00572470R6</t>
  </si>
  <si>
    <t>osivo 25 g/m2 - travní směs do krajiny ve složení kostřava č. výběžkatá 52%, kostřava č. trsnatá 20%, kostřava drsnolistá 15%, lipnice luční 9%, psineček tenký 1%, jetel plazivý 3% (ref.směs Agrostis Trávníky, krajinná směs s jetelem plazivým VV-17/1)</t>
  </si>
  <si>
    <t>kg</t>
  </si>
  <si>
    <t>-2033544427</t>
  </si>
  <si>
    <t>6568*0,025</t>
  </si>
  <si>
    <t>17</t>
  </si>
  <si>
    <t>182151111</t>
  </si>
  <si>
    <t>Svahování v zářezech v hornině třídy těžitelnosti I, skupiny 1 až 3 strojně</t>
  </si>
  <si>
    <t>1401790880</t>
  </si>
  <si>
    <t>Svahování trvalých svahů do projektovaných profilů strojně s potřebným přemístěním výkopku při svahování v zářezech v hornině třídy těžitelnosti I, skupiny 1 až 3</t>
  </si>
  <si>
    <t>18</t>
  </si>
  <si>
    <t>183403112</t>
  </si>
  <si>
    <t>Obdělání půdy oráním na hloubku do 0,2 m v rovině a svahu do 1:5</t>
  </si>
  <si>
    <t>1958006788</t>
  </si>
  <si>
    <t>Obdělání půdy oráním hl. přes 100 do 200 mm v rovině nebo na svahu do 1:5</t>
  </si>
  <si>
    <t>Poznámka k položce:_x000d_
krajinný trávník (dle ACAD)</t>
  </si>
  <si>
    <t>19</t>
  </si>
  <si>
    <t>183403151</t>
  </si>
  <si>
    <t>Obdělání půdy smykováním v rovině a svahu do 1:5</t>
  </si>
  <si>
    <t>-579639839</t>
  </si>
  <si>
    <t>Obdělání půdy smykováním v rovině nebo na svahu do 1:5</t>
  </si>
  <si>
    <t>20</t>
  </si>
  <si>
    <t>183403152</t>
  </si>
  <si>
    <t>Obdělání půdy vláčením v rovině a svahu do 1:5</t>
  </si>
  <si>
    <t>-176068674</t>
  </si>
  <si>
    <t>Obdělání půdy vláčením v rovině nebo na svahu do 1:5</t>
  </si>
  <si>
    <t>Komunikace</t>
  </si>
  <si>
    <t>564861111</t>
  </si>
  <si>
    <t>Podklad ze štěrkodrtě ŠD tl 200 mm</t>
  </si>
  <si>
    <t>-533046877</t>
  </si>
  <si>
    <t>Podklad ze štěrkodrti ŠD s rozprostřením a zhutněním, po zhutnění tl. 200 mm</t>
  </si>
  <si>
    <t xml:space="preserve">Poznámka k položce:_x000d_
obslužný vjezd na pozemek_x000d_
podkladní vrstva -  štěrkodrt ŠDa fr. 0-63mm, tl. 200mm </t>
  </si>
  <si>
    <t>997</t>
  </si>
  <si>
    <t>Přesun sutě</t>
  </si>
  <si>
    <t>22</t>
  </si>
  <si>
    <t>99701381R</t>
  </si>
  <si>
    <t>Poplatek za uložení bioodpadu na skládce (skládkovné); dřevní hmota</t>
  </si>
  <si>
    <t>-1887540976</t>
  </si>
  <si>
    <t>BB1-1-2 - Výsadba a ochrana dřevin</t>
  </si>
  <si>
    <t xml:space="preserve">    1 - Zemní práce</t>
  </si>
  <si>
    <t xml:space="preserve">    3 - Svislé a kompletní konstrukce</t>
  </si>
  <si>
    <t xml:space="preserve">    998 - Přesun hmot</t>
  </si>
  <si>
    <t>Zemní práce</t>
  </si>
  <si>
    <t>131111322</t>
  </si>
  <si>
    <t>Vrtání jamek pro plotové sloupky D do 200 mm - ručně s mechanickým vrtákem</t>
  </si>
  <si>
    <t>m</t>
  </si>
  <si>
    <t>8370330</t>
  </si>
  <si>
    <t>Vrtání jamek ručně mechanickým vrtákem průměru přes 100 do 200 mm</t>
  </si>
  <si>
    <t>Poznámka k položce:_x000d_
hraniční kůly, hloubka 0,8m</t>
  </si>
  <si>
    <t>7*0,8</t>
  </si>
  <si>
    <t>183101113</t>
  </si>
  <si>
    <t>Hloubení jamek bez výměny půdy zeminy tř 1 až 4 objem do 0,05 m3 v rovině a svahu do 1:5</t>
  </si>
  <si>
    <t>1954984163</t>
  </si>
  <si>
    <t>Hloubení jamek pro vysazování rostlin v zemině tř.1 až 4 bez výměny půdy v rovině nebo na svahu do 1:5, objemu přes 0,02 do 0,05 m3</t>
  </si>
  <si>
    <t>Poznámka k položce:_x000d_
Hloubení jamek pro keře</t>
  </si>
  <si>
    <t>500</t>
  </si>
  <si>
    <t>183101114</t>
  </si>
  <si>
    <t>Hloubení jamek bez výměny půdy zeminy tř 1 až 4 objem do 0,125 m3 v rovině a svahu do 1:5</t>
  </si>
  <si>
    <t>-1483726362</t>
  </si>
  <si>
    <t>Hloubení jamek pro vysazování rostlin v zemině tř.1 až 4 bez výměny půdy v rovině nebo na svahu do 1:5, objemu přes 0,05 do 0,125 m3</t>
  </si>
  <si>
    <t>Poznámka k položce:_x000d_
Hloubení jamek pro odrostky</t>
  </si>
  <si>
    <t>153</t>
  </si>
  <si>
    <t>183101115</t>
  </si>
  <si>
    <t>Hloubení jamek bez výměny půdy zeminy tř 1 až 4 objem do 0,4 m3 v rovině a svahu do 1:5</t>
  </si>
  <si>
    <t>-1476781671</t>
  </si>
  <si>
    <t>Hloubení jamek pro vysazování rostlin v zemině tř.1 až 4 bez výměny půdy v rovině nebo na svahu do 1:5, objemu přes 0,125 do 0,40 m3</t>
  </si>
  <si>
    <t>Poznámka k položce:_x000d_
Hloubení jamek pro VK, špičák, ovocné stromy</t>
  </si>
  <si>
    <t>98</t>
  </si>
  <si>
    <t>183403114</t>
  </si>
  <si>
    <t>Obdělání půdy kultivátorováním v rovině a svahu do 1:5</t>
  </si>
  <si>
    <t>-366489051</t>
  </si>
  <si>
    <t>Obdělání půdy kultivátorováním v rovině nebo na svahu do 1:5</t>
  </si>
  <si>
    <t>Poznámka k položce:_x000d_
výsadbový pás</t>
  </si>
  <si>
    <t>305*0,5</t>
  </si>
  <si>
    <t>183403153</t>
  </si>
  <si>
    <t>Obdělání půdy hrabáním v rovině a svahu do 1:5</t>
  </si>
  <si>
    <t>-2028814718</t>
  </si>
  <si>
    <t>Obdělání půdy hrabáním v rovině nebo na svahu do 1:5</t>
  </si>
  <si>
    <t>184215113R</t>
  </si>
  <si>
    <t>Výroba a dodání berličky pro dravce tvaru T, výška 1,5m, upevnění na sloupek oplocení, smrková kulatina průměr 10cm</t>
  </si>
  <si>
    <t>-1161627890</t>
  </si>
  <si>
    <t>184102111</t>
  </si>
  <si>
    <t>Výsadba dřeviny s balem D do 0,2 m do jamky se zalitím v rovině a svahu do 1:5</t>
  </si>
  <si>
    <t>-1273255251</t>
  </si>
  <si>
    <t>Výsadba dřeviny s balem do předem vyhloubené jamky se zalitím v rovině nebo na svahu do 1:5, při průměru balu přes 100 do 200 mm</t>
  </si>
  <si>
    <t>Poznámka k položce:_x000d_
Výsadba dřevin - keře</t>
  </si>
  <si>
    <t>184102112</t>
  </si>
  <si>
    <t>Výsadba dřeviny s balem D do 0,3 m do jamky se zalitím v rovině a svahu do 1:5</t>
  </si>
  <si>
    <t>235041765</t>
  </si>
  <si>
    <t>Výsadba dřeviny s balem do předem vyhloubené jamky se zalitím v rovině nebo na svahu do 1:5, při průměru balu přes 200 do 300 mm</t>
  </si>
  <si>
    <t>Poznámka k položce:_x000d_
Výsadba dřevin - odrostky</t>
  </si>
  <si>
    <t>184102115</t>
  </si>
  <si>
    <t>Výsadba dřeviny s balem D do 0,6 m do jamky se zalitím v rovině a svahu do 1:5</t>
  </si>
  <si>
    <t>-1403896110</t>
  </si>
  <si>
    <t>Výsadba dřeviny s balem do předem vyhloubené jamky se zalitím v rovině nebo na svahu do 1:5, při průměru balu přes 500 do 600 mm</t>
  </si>
  <si>
    <t>Poznámka k položce:_x000d_
Výsadba dřevin - VK, špičák</t>
  </si>
  <si>
    <t>184201111</t>
  </si>
  <si>
    <t>Výsadba stromu bez balu do jamky výška kmene do 1,8 m v rovině a svahu do 1:5</t>
  </si>
  <si>
    <t>CS ÚRS 2020 02</t>
  </si>
  <si>
    <t>-971957793</t>
  </si>
  <si>
    <t>Výsadba stromů bez balu do předem vyhloubené jamky se zalitím v rovině nebo na svahu do 1:5, při výšce kmene do 1,8 m</t>
  </si>
  <si>
    <t>Poznámka k položce:_x000d_
Výsadba dřevin - ovocné stromy</t>
  </si>
  <si>
    <t>36</t>
  </si>
  <si>
    <t>MAT-R17</t>
  </si>
  <si>
    <t xml:space="preserve">třPK /  třešeň (Prunus avium), ovocná odrůda - polokmen 8-10cm obvod kmene, prostokořenné</t>
  </si>
  <si>
    <t>1316986171</t>
  </si>
  <si>
    <t>Poznámka k položce:_x000d_
poměr odrůd Kaštánka, Karešova, Napoleonova bude odsouhlasen AD dle nabídky zhotovitel</t>
  </si>
  <si>
    <t>MAT-R18</t>
  </si>
  <si>
    <t xml:space="preserve">jvbVK /  javor babyka (Acer campestre) - VK 8-10cm obvod kmene, zemní bal</t>
  </si>
  <si>
    <t>-1409204280</t>
  </si>
  <si>
    <t>MAT-R19</t>
  </si>
  <si>
    <t xml:space="preserve">jvbŠ /  javor babyka (Acer campestre) - špičák v.150/200cm, ko 5l</t>
  </si>
  <si>
    <t>263921280</t>
  </si>
  <si>
    <t>26</t>
  </si>
  <si>
    <t>MAT-R20</t>
  </si>
  <si>
    <t xml:space="preserve">jabŠ /  jabloň lesní (Malus sylvestris) - špičák v.150/200cm, ko 5l</t>
  </si>
  <si>
    <t>1510516972</t>
  </si>
  <si>
    <t>MAT-R2</t>
  </si>
  <si>
    <t>dbz+ / dub zimní (Quercus petraea) - odrostek 121cm+, ko 3l</t>
  </si>
  <si>
    <t>-977003781</t>
  </si>
  <si>
    <t>MAT-R21</t>
  </si>
  <si>
    <t>mah+ / mahalebka obecná (Prunus mahaleb) - odrostek 121cm+, ko 3l</t>
  </si>
  <si>
    <t>2141739015</t>
  </si>
  <si>
    <t>MAT-R22</t>
  </si>
  <si>
    <t>hlj+ / hloh jednosemenný (Crataegus monogyna) - odrostek 121cm+, ko 3l</t>
  </si>
  <si>
    <t>-59256102</t>
  </si>
  <si>
    <t>MAT-R23</t>
  </si>
  <si>
    <t>hlo+ / hloh obecný (Crataegus laevigata) - odrostek 121cm+, ko 3l</t>
  </si>
  <si>
    <t>1592393239</t>
  </si>
  <si>
    <t>MAT-R12</t>
  </si>
  <si>
    <t xml:space="preserve">sví /  svída krvavá (Swida sanguinea) - výška 60/80 cm, ko 2l</t>
  </si>
  <si>
    <t>-1649899472</t>
  </si>
  <si>
    <t>MAT-R24</t>
  </si>
  <si>
    <t xml:space="preserve">dřín /  dřín obecný (Cornus mas) - výška 60/80 cm, ko 2l</t>
  </si>
  <si>
    <t>-1486822336</t>
  </si>
  <si>
    <t>MAT-R25</t>
  </si>
  <si>
    <t xml:space="preserve">ptzob /  ptačí zob obecný (Ligustrum vulgare) - výška 60/80 cm, ko 2l</t>
  </si>
  <si>
    <t>-819285035</t>
  </si>
  <si>
    <t>23</t>
  </si>
  <si>
    <t>MAT-R11</t>
  </si>
  <si>
    <t xml:space="preserve">lís /  líska obecná (Corylus avellana) - výška 60/80 cm, ko 2l</t>
  </si>
  <si>
    <t>1498962637</t>
  </si>
  <si>
    <t>24</t>
  </si>
  <si>
    <t>MAT-R26</t>
  </si>
  <si>
    <t xml:space="preserve">tuš /  kalina tušalaj (Viburnum lantana) - výška 60/80 cm, ko 2l</t>
  </si>
  <si>
    <t>-2002873674</t>
  </si>
  <si>
    <t>25</t>
  </si>
  <si>
    <t>184215112</t>
  </si>
  <si>
    <t>Ukotvení kmene dřevin jedním kůlem D do 0,1 m délky do 2 m</t>
  </si>
  <si>
    <t>-1893385392</t>
  </si>
  <si>
    <t>Ukotvení dřeviny kůly jedním kůlem, délky přes 1 do 2 m</t>
  </si>
  <si>
    <t>Poznámka k položce:_x000d_
odrostky</t>
  </si>
  <si>
    <t>184215113</t>
  </si>
  <si>
    <t>Ukotvení kmene dřevin jedním kůlem D do 0,1 m délky do 3 m</t>
  </si>
  <si>
    <t>881397774</t>
  </si>
  <si>
    <t>Ukotvení dřeviny kůly jedním kůlem, délky přes 2 do 3 m</t>
  </si>
  <si>
    <t>Poznámka k položce:_x000d_
špičáky</t>
  </si>
  <si>
    <t>51</t>
  </si>
  <si>
    <t>27</t>
  </si>
  <si>
    <t>184215132</t>
  </si>
  <si>
    <t>Ukotvení kmene dřevin třemi kůly D do 0,1 m délky do 2 m</t>
  </si>
  <si>
    <t>-317937030</t>
  </si>
  <si>
    <t>Ukotvení dřeviny kůly třemi kůly, délky přes 1 do 2 m</t>
  </si>
  <si>
    <t>Poznámka k položce:_x000d_
ovocné stromy</t>
  </si>
  <si>
    <t>28</t>
  </si>
  <si>
    <t>184215133</t>
  </si>
  <si>
    <t>Ukotvení kmene dřevin třemi kůly D do 0,1 m délky do 3 m</t>
  </si>
  <si>
    <t>1445650373</t>
  </si>
  <si>
    <t>Ukotvení dřeviny kůly třemi kůly, délky přes 2 do 3 m</t>
  </si>
  <si>
    <t>Poznámka k položce:_x000d_
vysokokmeny</t>
  </si>
  <si>
    <t>29</t>
  </si>
  <si>
    <t>60591253R</t>
  </si>
  <si>
    <t xml:space="preserve">kůl dřevěný frézovaný se špicí, průměr 8cm, délka 2m vč. dovozu </t>
  </si>
  <si>
    <t>2139421539</t>
  </si>
  <si>
    <t>261</t>
  </si>
  <si>
    <t>30</t>
  </si>
  <si>
    <t>60591255R</t>
  </si>
  <si>
    <t xml:space="preserve">kůl dřevěný frézovaný se špicí, průměr 10cm, délka 2,5m vč. dovozu </t>
  </si>
  <si>
    <t>854009505</t>
  </si>
  <si>
    <t>84</t>
  </si>
  <si>
    <t>31</t>
  </si>
  <si>
    <t>69311054R</t>
  </si>
  <si>
    <t>úvazek jutový, vázací páska šíře 12mm</t>
  </si>
  <si>
    <t>-354971593</t>
  </si>
  <si>
    <t xml:space="preserve">Poznámka k položce:_x000d_
předpokládaná spotřeba 0,75m/ strom  </t>
  </si>
  <si>
    <t>251*0,75</t>
  </si>
  <si>
    <t>32</t>
  </si>
  <si>
    <t>184215412</t>
  </si>
  <si>
    <t>Zhotovení závlahové mísy dřevin D do 1,0 m v rovině nebo na svahu do 1:5</t>
  </si>
  <si>
    <t>1193349464</t>
  </si>
  <si>
    <t>Zhotovení závlahové mísy u solitérních dřevin v rovině nebo na svahu do 1:5, o průměru mísy přes 0,5 do 1 m</t>
  </si>
  <si>
    <t>200</t>
  </si>
  <si>
    <t>33</t>
  </si>
  <si>
    <t>184501141R</t>
  </si>
  <si>
    <t>Zhotovení obalu kmene instalací ochranného plastového tubusu v rovině a svahu do 1:5</t>
  </si>
  <si>
    <t>ks</t>
  </si>
  <si>
    <t>1565548970</t>
  </si>
  <si>
    <t>34</t>
  </si>
  <si>
    <t>3132480R1</t>
  </si>
  <si>
    <t>ochranný tubus kmene průměr 80-120mm, výška 120cm, degradační plast s ventilačními otvory, 2 znovu-uzavíratelné spony (ref.výrobek Ridex, Tubex Ventex 12D)</t>
  </si>
  <si>
    <t>397770053</t>
  </si>
  <si>
    <t>35</t>
  </si>
  <si>
    <t>3132480R2</t>
  </si>
  <si>
    <t>ochranný tubus kmene průměr 80-120mm, výška 150cm, degradační plast s ventilačními otvory, 2 znovu-uzavíratelné spony (ref.výrobek Ridex, Tubex Ventex 12D)</t>
  </si>
  <si>
    <t>1930241714</t>
  </si>
  <si>
    <t>184813121</t>
  </si>
  <si>
    <t>Ochrana dřevin před okusem mechanicky pletivem v rovině a svahu do 1:5</t>
  </si>
  <si>
    <t>-2008947365</t>
  </si>
  <si>
    <t>Ochrana dřevin před okusem zvěří mechanicky v rovině nebo ve svahu do 1:5, pletivem, výšky do 2 m</t>
  </si>
  <si>
    <t xml:space="preserve">Poznámka k položce:_x000d_
VK a ovocné stromy mimo oplocenku_x000d_
</t>
  </si>
  <si>
    <t>37</t>
  </si>
  <si>
    <t>3132480R3</t>
  </si>
  <si>
    <t>pletivo lesnické svařované, role š.150cm, průměr drátu 2mm</t>
  </si>
  <si>
    <t>1560904502</t>
  </si>
  <si>
    <t>18*1,2 'Přepočtené koeficientem množství</t>
  </si>
  <si>
    <t>38</t>
  </si>
  <si>
    <t>184813134</t>
  </si>
  <si>
    <t>Ochrana listnatých dřevin přes 70 cm před okusem chemickým nátěrem v rovině a svahu do 1:5</t>
  </si>
  <si>
    <t>100 kus</t>
  </si>
  <si>
    <t>-911961595</t>
  </si>
  <si>
    <t>Ochrana dřevin před okusem zvěří chemicky nátěrem, v rovině nebo ve svahu do 1:5 listnatých, výšky přes 70 cm</t>
  </si>
  <si>
    <t>Poznámka k položce:_x000d_
odrostky a keře</t>
  </si>
  <si>
    <t>(153+500)/100</t>
  </si>
  <si>
    <t>39</t>
  </si>
  <si>
    <t>25234030</t>
  </si>
  <si>
    <t>repelent proti okusu zvěře</t>
  </si>
  <si>
    <t>863077547</t>
  </si>
  <si>
    <t>Poznámka k položce:_x000d_
např. Aversol, dávka 6kg/ 1000 sazenic</t>
  </si>
  <si>
    <t>6,53*0,6 'Přepočtené koeficientem množství</t>
  </si>
  <si>
    <t>18485232R1</t>
  </si>
  <si>
    <t xml:space="preserve">Srovnávací (komparativní) řez stromů </t>
  </si>
  <si>
    <t>1935770160</t>
  </si>
  <si>
    <t>Poznámka k položce:_x000d_
ovocné stromy, vysokokmeny a špičáky</t>
  </si>
  <si>
    <t>41</t>
  </si>
  <si>
    <t>18485232R2</t>
  </si>
  <si>
    <t>Srovnávací (komparativní) řez keřů a odrostků</t>
  </si>
  <si>
    <t>1668142375</t>
  </si>
  <si>
    <t>Srovnávací (komparativní) řez keřů</t>
  </si>
  <si>
    <t>Poznámka k položce:_x000d_
keře a odrostky</t>
  </si>
  <si>
    <t>653</t>
  </si>
  <si>
    <t>42</t>
  </si>
  <si>
    <t>184911421</t>
  </si>
  <si>
    <t>Mulčování rostlin kůrou tl. do 0,1 m v rovině a svahu do 1:5</t>
  </si>
  <si>
    <t>1177533281</t>
  </si>
  <si>
    <t>Mulčování vysazených rostlin mulčovací kůrou, tl. do 100 mm v rovině nebo na svahu do 1:5</t>
  </si>
  <si>
    <t>Poznámka k položce:_x000d_
výsadbové mísy průměr 1m_x000d_
výsadbové pásy š.0,5m</t>
  </si>
  <si>
    <t>200*1+305*0,5</t>
  </si>
  <si>
    <t>43</t>
  </si>
  <si>
    <t>10391100R</t>
  </si>
  <si>
    <t>mulčovací borka drcená</t>
  </si>
  <si>
    <t>1460481543</t>
  </si>
  <si>
    <t>352,5*0,1 'Přepočtené koeficientem množství</t>
  </si>
  <si>
    <t>44</t>
  </si>
  <si>
    <t>185802114</t>
  </si>
  <si>
    <t>Hnojení půdy umělým hnojivem k jednotlivým rostlinám v rovině a svahu do 1:5</t>
  </si>
  <si>
    <t>-1270237048</t>
  </si>
  <si>
    <t>Hnojení půdy nebo trávníku v rovině nebo na svahu do 1:5 umělým hnojivem s rozdělením k jednotlivým rostlinám</t>
  </si>
  <si>
    <t>Poznámka k položce:_x000d_
aplikace tabletového hnojiva (1tbl = 10g), dávka 3ks/strom, 2ks/odrostek, 1ks/keř = 0,011_x000d_
aplikace půdního absorbentu do jamky, dávka 200 g/jamka</t>
  </si>
  <si>
    <t>98*0,00003</t>
  </si>
  <si>
    <t>153*0,00002</t>
  </si>
  <si>
    <t>500*0,00001</t>
  </si>
  <si>
    <t>Mezisoučet</t>
  </si>
  <si>
    <t>751*0,0002</t>
  </si>
  <si>
    <t>Součet</t>
  </si>
  <si>
    <t>45</t>
  </si>
  <si>
    <t>251911R2</t>
  </si>
  <si>
    <t>zásobní pomalu rozpustné tabletové hnojivo, 10g (např. Silvamix C)</t>
  </si>
  <si>
    <t>1146459142</t>
  </si>
  <si>
    <t>98*0,03</t>
  </si>
  <si>
    <t>153*0,02</t>
  </si>
  <si>
    <t>500*0,01</t>
  </si>
  <si>
    <t>46</t>
  </si>
  <si>
    <t>251911R3</t>
  </si>
  <si>
    <t>půdní absorbent, granulát (ref.výr. Hydrogel)</t>
  </si>
  <si>
    <t>450985668</t>
  </si>
  <si>
    <t>751*0,2</t>
  </si>
  <si>
    <t>47</t>
  </si>
  <si>
    <t>185804311</t>
  </si>
  <si>
    <t>Zalití rostlin vodou plocha do 20 m2</t>
  </si>
  <si>
    <t>484441389</t>
  </si>
  <si>
    <t>Zalití rostlin vodou plochy záhonů jednotlivě do 20 m2</t>
  </si>
  <si>
    <t xml:space="preserve">Poznámka k položce:_x000d_
Zalití rostlin vodou - doplňková zálivka po výsadbě_x000d_
Předpokládaná spotřeba vody na zálivku:_x000d_
stromy se zemním balem a ovocné stromy - 40l_x000d_
odrostky - 20l_x000d_
keře - 10l_x000d_
_x000d_
</t>
  </si>
  <si>
    <t>98*0,04</t>
  </si>
  <si>
    <t>48</t>
  </si>
  <si>
    <t>185851121</t>
  </si>
  <si>
    <t>Dovoz vody pro zálivku rostlin za vzdálenost do 1000 m</t>
  </si>
  <si>
    <t>1180094625</t>
  </si>
  <si>
    <t>Dovoz vody pro zálivku rostlin na vzdálenost do 1000 m</t>
  </si>
  <si>
    <t>Poznámka k položce:_x000d_
Dovoz vody pro zálivku na vzdálenost 6 km vč. čerpání vody do cisterny (v místě není vodovodní řád)</t>
  </si>
  <si>
    <t>49</t>
  </si>
  <si>
    <t>185851129</t>
  </si>
  <si>
    <t>Příplatek k dovozu vody pro zálivku rostlin do 1000 m ZKD 1000 m</t>
  </si>
  <si>
    <t>1350890235</t>
  </si>
  <si>
    <t>Dovoz vody pro zálivku rostlin Příplatek k ceně za každých dalších i započatých 1000 m</t>
  </si>
  <si>
    <t>11,98*5 'Přepočtené koeficientem množství</t>
  </si>
  <si>
    <t>50</t>
  </si>
  <si>
    <t>082113210</t>
  </si>
  <si>
    <t>voda pitná pro ostatní odběratele</t>
  </si>
  <si>
    <t>1191594209</t>
  </si>
  <si>
    <t>Svislé a kompletní konstrukce</t>
  </si>
  <si>
    <t>338950143</t>
  </si>
  <si>
    <t>Osazení kůlů jednotlivě ve svahu do 1:5 se zadusáním do zeminy výška kůlu nad zemí do 1,5 m</t>
  </si>
  <si>
    <t>-469712071</t>
  </si>
  <si>
    <t>Osazení dřevěných kůlových konstrukcí svislých Příplatek k cenám jednotlivých kůlů do jam se zadusáním do zeminy, výšky kůlů nad terénem přes 1,0 do 1,5 m</t>
  </si>
  <si>
    <t>Poznámka k položce:_x000d_
hraniční kůly</t>
  </si>
  <si>
    <t>52</t>
  </si>
  <si>
    <t>052171R1</t>
  </si>
  <si>
    <t>odkorněné akátové nebo dubové kůly délka 2m, průměr cca 150mm</t>
  </si>
  <si>
    <t>-1996934483</t>
  </si>
  <si>
    <t>53</t>
  </si>
  <si>
    <t>34895125R</t>
  </si>
  <si>
    <t>Oplocení kultur výšky 160cm lesnickým pletivem s dřevěnými kůly</t>
  </si>
  <si>
    <t>-377760056</t>
  </si>
  <si>
    <t>Oplocení kultur výšky 160cm lesnickým pletivem s dřevěnými kůly v průměru do 120mm</t>
  </si>
  <si>
    <t>Poznámka k položce:_x000d_
Oplocení kultur výšky 160cm lesnickým pletivem s dřevěnými kůly v průměru do 120mm, materiál dub nebo akát bez impregnace, kůly délky 220cm umístěné do vrtané jámy hl. 60cm v osové vzdálenosti 3m, vzpěry proti vyvrácení v rozích a u každého 3.kůlu, lesnické uzlíkové pletivo 160cm, 2,0/1,6mm průměr drátu, 23 vodorovných drátů, pozink, přichycení pletiva k terénu kolíky</t>
  </si>
  <si>
    <t>809</t>
  </si>
  <si>
    <t>54</t>
  </si>
  <si>
    <t>348952262</t>
  </si>
  <si>
    <t>Vrata z plotových tyček v 1,5 m plochy nad 2 do 10 m2</t>
  </si>
  <si>
    <t>674666097</t>
  </si>
  <si>
    <t>Oplocení lesních kultur dřevěnými kůly vrata z plotových tyček, výšky 1,5 m, plochy přes 2 do 10 m2</t>
  </si>
  <si>
    <t>Poznámka k položce:_x000d_
osazení sloupků vrat 1ks</t>
  </si>
  <si>
    <t>8*3</t>
  </si>
  <si>
    <t>998</t>
  </si>
  <si>
    <t>Přesun hmot</t>
  </si>
  <si>
    <t>55</t>
  </si>
  <si>
    <t>998231311</t>
  </si>
  <si>
    <t>Přesun hmot pro sadovnické a krajinářské úpravy vodorovně do 5000 m</t>
  </si>
  <si>
    <t>-1155185789</t>
  </si>
  <si>
    <t>Přesun hmot pro sadovnické a krajinářské úpravy - strojně dopravní vzdálenost do 5000 m</t>
  </si>
  <si>
    <t>BB1-1-3 -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</si>
  <si>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</si>
  <si>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</si>
  <si>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</si>
  <si>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</si>
  <si>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</si>
  <si>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</si>
  <si>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VRN1</t>
  </si>
  <si>
    <t>Průzkumné, geodetické a projektové práce</t>
  </si>
  <si>
    <t>012002000</t>
  </si>
  <si>
    <t>Geodetické práce</t>
  </si>
  <si>
    <t>kpl</t>
  </si>
  <si>
    <t>1024</t>
  </si>
  <si>
    <t>620107328</t>
  </si>
  <si>
    <t>Poznámka k položce:_x000d_
Zajištění geodetických prací související s realizací díla (vytyčení hranic pozemku parc.č. 698 k.ú. Beřovice, umístění do rohů a zlomů pozemku plastové mezníky (7ks), vytyčení výsadbových řad a oplocení</t>
  </si>
  <si>
    <t>VRN3</t>
  </si>
  <si>
    <t>Zařízení staveniště</t>
  </si>
  <si>
    <t>030001000</t>
  </si>
  <si>
    <t>CS ÚRS 2019 02</t>
  </si>
  <si>
    <t>-1346194421</t>
  </si>
  <si>
    <t>Poznámka k položce:_x000d_
Úhrnná částka za položku musí pokrývat všechny náklady spojené přípravou a zařízením staveniště po celou dobu výstavby</t>
  </si>
  <si>
    <t>VRN4</t>
  </si>
  <si>
    <t>Inženýrská činnost</t>
  </si>
  <si>
    <t>040001000</t>
  </si>
  <si>
    <t>-1850417541</t>
  </si>
  <si>
    <t>Poznámka k položce:_x000d_
Vytyčení trasy sítě elektronických komunikací společnosti Cetin</t>
  </si>
  <si>
    <t>VRN9</t>
  </si>
  <si>
    <t>Ostatní náklady</t>
  </si>
  <si>
    <t>090001000</t>
  </si>
  <si>
    <t>1389495807</t>
  </si>
  <si>
    <t>Poznámka k položce:_x000d_
Mimostaveništní doprava materiálu, doprava rostlinného materiálu od pěstitele</t>
  </si>
  <si>
    <t>BB1-2 - Rozvojová péče</t>
  </si>
  <si>
    <t>BB1-2-1 - Rozvojová péče - 1. rok po výsadbě</t>
  </si>
  <si>
    <t>111151231</t>
  </si>
  <si>
    <t>Pokosení trávníku lučního plochy do 10000 m2 s odvozem do 20 km v rovině a svahu do 1:5</t>
  </si>
  <si>
    <t>785632859</t>
  </si>
  <si>
    <t>Pokosení trávníku při souvislé ploše přes 1000 do 10000 m2 lučního v rovině nebo svahu do 1:5</t>
  </si>
  <si>
    <t xml:space="preserve">Poznámka k položce:_x000d_
plocha trávníku dle ACAD_x000d_
3x za rok  (květen, červenec, září)_x000d_
</t>
  </si>
  <si>
    <t>6568*3</t>
  </si>
  <si>
    <t>181411121</t>
  </si>
  <si>
    <t>Založení lučního trávníku výsevem plochy do 1000 m2 v rovině a ve svahu do 1:5</t>
  </si>
  <si>
    <t>417021832</t>
  </si>
  <si>
    <t>Založení trávníku na půdě předem připravené plochy do 1000 m2 výsevem včetně utažení lučního v rovině nebo na svahu do 1:5</t>
  </si>
  <si>
    <t xml:space="preserve">Poznámka k položce:_x000d_
plocha trávníku dle ACAD_x000d_
jarní dosev (konec dubna) - předpoklad 10% plochy (rozsah nude upřesněn zadavatelem)_x000d_
</t>
  </si>
  <si>
    <t>6568*0,1</t>
  </si>
  <si>
    <t>1647232518</t>
  </si>
  <si>
    <t>6568*0,1*0,025</t>
  </si>
  <si>
    <t>-1053879041</t>
  </si>
  <si>
    <t xml:space="preserve">Poznámka k položce:_x000d_
2x za rok (jaro a podzim)_x000d_
odrostky a keře_x000d_
</t>
  </si>
  <si>
    <t>(153+500)/100* 2</t>
  </si>
  <si>
    <t>608366401</t>
  </si>
  <si>
    <t>13,06*0,6 'Přepočtené koeficientem množství</t>
  </si>
  <si>
    <t>184911111</t>
  </si>
  <si>
    <t>Znovuuvázání dřeviny ke kůlům</t>
  </si>
  <si>
    <t>-1924913575</t>
  </si>
  <si>
    <t>Znovuuvázání dřeviny jedním úvazkem ke stávajícímu kůlu</t>
  </si>
  <si>
    <t>Poznámka k položce:_x000d_
3x za rok při sečení kontrola a doplnění uvolněných úvazků nebo přidání druhého úvazku (odrostky)_x000d_
listnaté a ovocné stromy</t>
  </si>
  <si>
    <t>251</t>
  </si>
  <si>
    <t>-567803921</t>
  </si>
  <si>
    <t>251*0,75 'Přepočtené koeficientem množství</t>
  </si>
  <si>
    <t>1849111R7</t>
  </si>
  <si>
    <t>Doplnění mulče výsadbových pásů a výsadbových mís stromů vč. dodávky borky</t>
  </si>
  <si>
    <t>1499865709</t>
  </si>
  <si>
    <t>Poznámka k položce:_x000d_
1x za rok (podzim) - doplnění vrstvy borky tl.2cm</t>
  </si>
  <si>
    <t>152*1+200*1</t>
  </si>
  <si>
    <t>1849111R3</t>
  </si>
  <si>
    <t>Doplnění uhynulých rostlin vč. dodávky</t>
  </si>
  <si>
    <t>485479739</t>
  </si>
  <si>
    <t>Poznámka k položce:_x000d_
1x za rok (podzim)_x000d_
 předpoklad výsadba 10% dřevin (rozsah nude upřesněn zadavatelem)</t>
  </si>
  <si>
    <t>751*0,1</t>
  </si>
  <si>
    <t>75</t>
  </si>
  <si>
    <t>1849111R6</t>
  </si>
  <si>
    <t xml:space="preserve">Kontrola a údržba oplocení a berliček </t>
  </si>
  <si>
    <t>-1382127877</t>
  </si>
  <si>
    <t xml:space="preserve">Kontrola a údržba oplocenky a berliček </t>
  </si>
  <si>
    <t xml:space="preserve">Poznámka k položce:_x000d_
průběžné provádění po celý rok_x000d_
doplnění - předpoklad 5%_x000d_
</t>
  </si>
  <si>
    <t>1849111R8</t>
  </si>
  <si>
    <t>Kontrola kotvení a doplnění chybějících nebo poškozených kůlů vč. dodávky kůlů</t>
  </si>
  <si>
    <t>-2066357522</t>
  </si>
  <si>
    <t>Poznámka k položce:_x000d_
3x za rok při sečení kontrola - předpoklad doplnění kůlů 10%_x000d_
listnaté a ovocné stromy</t>
  </si>
  <si>
    <t>184911R51</t>
  </si>
  <si>
    <t>Kontrola funkčnosti plastových chrániček kmene, příp.doplnění a výměna poškozených</t>
  </si>
  <si>
    <t>-1310486989</t>
  </si>
  <si>
    <t>Poznámka k položce:_x000d_
průběžné provádění po celý rok - předpoklad doplnění chrániček 5%_x000d_
vysokokmeny a ovocné stromy</t>
  </si>
  <si>
    <t>184911R52</t>
  </si>
  <si>
    <t>Kontrola funkčnosti a upevnění chrániček jednotlivých stromů z pletiva, příp.výměna poškozených</t>
  </si>
  <si>
    <t>-309891708</t>
  </si>
  <si>
    <t>Poznámka k položce:_x000d_
průběžné provádění po celý rok - předpoklad výměna 10%_x000d_
jednotlivé stromy mimo oplocenku</t>
  </si>
  <si>
    <t>185804213</t>
  </si>
  <si>
    <t>Vypletí záhonu dřevin soliterních s naložením a odvozem odpadu do 20 km v rovině a svahu do 1:5</t>
  </si>
  <si>
    <t>1605333928</t>
  </si>
  <si>
    <t>Vypletí v rovině nebo na svahu do 1:5 dřevin solitérních</t>
  </si>
  <si>
    <t xml:space="preserve">Poznámka k položce:_x000d_
Vypletí dřevin solitérních, rovina_x000d_
vypletí zamulčovaných závlahových mís stromů pr.1m vč. odvozu do 20km, plocha 0,8m2/ks_x000d_
3x za rok (začátek května, konec června, konec srpna)_x000d_
</t>
  </si>
  <si>
    <t>200*0,8*3</t>
  </si>
  <si>
    <t>185804214</t>
  </si>
  <si>
    <t>Vypletí záhonu dřevin ve skupinách s naložením a odvozem odpadu do 20 km v rovině a svahu do 1:5</t>
  </si>
  <si>
    <t>-119411476</t>
  </si>
  <si>
    <t>Vypletí v rovině nebo na svahu do 1:5 dřevin ve skupinách</t>
  </si>
  <si>
    <t>Poznámka k položce:_x000d_
vypletí zamulčovaných výsadbových pásů - ruční vytrhání plevele a náletových dřevin vč. odvozu do 20km, plocha 192m2, _x000d_
3x za rok (začátek května, konec června, konec srpna)</t>
  </si>
  <si>
    <t>153*3</t>
  </si>
  <si>
    <t>18580422R</t>
  </si>
  <si>
    <t>Uložení bioomasy na kompostárnu</t>
  </si>
  <si>
    <t>-1693614248</t>
  </si>
  <si>
    <t>Poznámka k položce:_x000d_
Uložení biomasy na kompostárnu (kompostárna Vítov - farma Dryák, vzdálenost 5km)_x000d_
zahrnuje uložení biomasy z pletí a seče travnatých ploch a dopravu na kompostárnu, _x000d_
předpoklad - 6t/seč</t>
  </si>
  <si>
    <t>6*3</t>
  </si>
  <si>
    <t>-871247355</t>
  </si>
  <si>
    <t xml:space="preserve">Poznámka k položce:_x000d_
Zalití rostlin vodou 6x za rok_x000d_
Předpokládaná spotřeba vody na zálivku:_x000d_
stromy se zemním balem - 40l_x000d_
odrostky - 20l_x000d_
keře - 10l_x000d_
_x000d_
</t>
  </si>
  <si>
    <t>98*0,04*6</t>
  </si>
  <si>
    <t>153*0,02*6</t>
  </si>
  <si>
    <t>500*0,01*6</t>
  </si>
  <si>
    <t>-189309324</t>
  </si>
  <si>
    <t>1503277900</t>
  </si>
  <si>
    <t>71,88*5 'Přepočtené koeficientem množství</t>
  </si>
  <si>
    <t>-1280432770</t>
  </si>
  <si>
    <t>BB1-2-2 - Rozvojová péče - 2. rok po výsadbě</t>
  </si>
  <si>
    <t xml:space="preserve">Poznámka k položce:_x000d_
plocha trávníku dle ACAD_x000d_
2x za rok  (červen, srpen)_x000d_
</t>
  </si>
  <si>
    <t>6568*2</t>
  </si>
  <si>
    <t>18485232R6</t>
  </si>
  <si>
    <t>Řez keřů vč. odvozu větví</t>
  </si>
  <si>
    <t>-2143671560</t>
  </si>
  <si>
    <t>Poznámka k položce:_x000d_
1x za rok (předjaří) podpora větvení_x000d_
keře a odrostky</t>
  </si>
  <si>
    <t>500+153</t>
  </si>
  <si>
    <t>18485232R7</t>
  </si>
  <si>
    <t>Řez stromů výchovný vč. odvozu větví</t>
  </si>
  <si>
    <t>2116807010</t>
  </si>
  <si>
    <t>Poznámka k položce:_x000d_
1x za rok (předjaří) zapěstování koruny_x000d_
vysokokmeny 11 + ovocné stromy 36 + špičák 51</t>
  </si>
  <si>
    <t>11+36+51</t>
  </si>
  <si>
    <t>Poznámka k položce:_x000d_
3x za rok při sečení kontrola a doplnění uvolněných úvazků nebo přidání druhého úvazku (odrostky)_x000d_
listnaté a ovocné stromy_x000d_
předpoklad: polovina stromů</t>
  </si>
  <si>
    <t>251/2</t>
  </si>
  <si>
    <t>125,5*0,75 'Přepočtené koeficientem množství</t>
  </si>
  <si>
    <t>-1960283822</t>
  </si>
  <si>
    <t>-332905001</t>
  </si>
  <si>
    <t>-1995728889</t>
  </si>
  <si>
    <t>6*2</t>
  </si>
  <si>
    <t xml:space="preserve">Poznámka k položce:_x000d_
Zalití rostlin vodou 4x za rok_x000d_
Předpokládaná spotřeba vody na zálivku:_x000d_
stromy se zemním balem - 40l_x000d_
odrostky - 20l_x000d_
keře - 10l_x000d_
_x000d_
</t>
  </si>
  <si>
    <t>98*0,04*4</t>
  </si>
  <si>
    <t>153*0,02*4</t>
  </si>
  <si>
    <t>500*0,01*4</t>
  </si>
  <si>
    <t>47,92*5 'Přepočtené koeficientem množství</t>
  </si>
  <si>
    <t>BB1-2-3 - Rozvojová péče - 3. rok po výsadbě</t>
  </si>
  <si>
    <t>1676718605</t>
  </si>
  <si>
    <t>1156795632</t>
  </si>
  <si>
    <t>-1331896995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</si>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</sst>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BB1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Biokoridor LBK SL003-SL013 v k.ú. Beřovice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Beřovice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13. 7. 2021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ČR SPÚ, KPÚ pro Středočeský kraj a h.m.P.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Alena Burešová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 Alena Burešová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ROUND(AG55+AG59,2)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ROUND(AS55+AS59,2)</f>
        <v>0</v>
      </c>
      <c r="AT54" s="107">
        <f>ROUND(SUM(AV54:AW54),2)</f>
        <v>0</v>
      </c>
      <c r="AU54" s="108">
        <f>ROUND(AU55+AU59,5)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ROUND(AZ55+AZ59,2)</f>
        <v>0</v>
      </c>
      <c r="BA54" s="107">
        <f>ROUND(BA55+BA59,2)</f>
        <v>0</v>
      </c>
      <c r="BB54" s="107">
        <f>ROUND(BB55+BB59,2)</f>
        <v>0</v>
      </c>
      <c r="BC54" s="107">
        <f>ROUND(BC55+BC59,2)</f>
        <v>0</v>
      </c>
      <c r="BD54" s="109">
        <f>ROUND(BD55+BD59,2)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7"/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ROUND(SUM(AG56:AG58),2)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77</v>
      </c>
      <c r="AR55" s="119"/>
      <c r="AS55" s="120">
        <f>ROUND(SUM(AS56:AS58),2)</f>
        <v>0</v>
      </c>
      <c r="AT55" s="121">
        <f>ROUND(SUM(AV55:AW55),2)</f>
        <v>0</v>
      </c>
      <c r="AU55" s="122">
        <f>ROUND(SUM(AU56:AU58),5)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ROUND(SUM(AZ56:AZ58),2)</f>
        <v>0</v>
      </c>
      <c r="BA55" s="121">
        <f>ROUND(SUM(BA56:BA58),2)</f>
        <v>0</v>
      </c>
      <c r="BB55" s="121">
        <f>ROUND(SUM(BB56:BB58),2)</f>
        <v>0</v>
      </c>
      <c r="BC55" s="121">
        <f>ROUND(SUM(BC56:BC58),2)</f>
        <v>0</v>
      </c>
      <c r="BD55" s="123">
        <f>ROUND(SUM(BD56:BD58),2)</f>
        <v>0</v>
      </c>
      <c r="BE55" s="7"/>
      <c r="BS55" s="124" t="s">
        <v>70</v>
      </c>
      <c r="BT55" s="124" t="s">
        <v>78</v>
      </c>
      <c r="BU55" s="124" t="s">
        <v>72</v>
      </c>
      <c r="BV55" s="124" t="s">
        <v>73</v>
      </c>
      <c r="BW55" s="124" t="s">
        <v>79</v>
      </c>
      <c r="BX55" s="124" t="s">
        <v>5</v>
      </c>
      <c r="CL55" s="124" t="s">
        <v>19</v>
      </c>
      <c r="CM55" s="124" t="s">
        <v>80</v>
      </c>
    </row>
    <row r="56" s="4" customFormat="1" ht="23.25" customHeight="1">
      <c r="A56" s="125" t="s">
        <v>81</v>
      </c>
      <c r="B56" s="64"/>
      <c r="C56" s="126"/>
      <c r="D56" s="126"/>
      <c r="E56" s="127" t="s">
        <v>82</v>
      </c>
      <c r="F56" s="127"/>
      <c r="G56" s="127"/>
      <c r="H56" s="127"/>
      <c r="I56" s="127"/>
      <c r="J56" s="126"/>
      <c r="K56" s="127" t="s">
        <v>83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'BB1-1-1 - Příprava půdy, 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84</v>
      </c>
      <c r="AR56" s="66"/>
      <c r="AS56" s="130">
        <v>0</v>
      </c>
      <c r="AT56" s="131">
        <f>ROUND(SUM(AV56:AW56),2)</f>
        <v>0</v>
      </c>
      <c r="AU56" s="132">
        <f>'BB1-1-1 - Příprava půdy, ...'!P89</f>
        <v>0</v>
      </c>
      <c r="AV56" s="131">
        <f>'BB1-1-1 - Příprava půdy, ...'!J35</f>
        <v>0</v>
      </c>
      <c r="AW56" s="131">
        <f>'BB1-1-1 - Příprava půdy, ...'!J36</f>
        <v>0</v>
      </c>
      <c r="AX56" s="131">
        <f>'BB1-1-1 - Příprava půdy, ...'!J37</f>
        <v>0</v>
      </c>
      <c r="AY56" s="131">
        <f>'BB1-1-1 - Příprava půdy, ...'!J38</f>
        <v>0</v>
      </c>
      <c r="AZ56" s="131">
        <f>'BB1-1-1 - Příprava půdy, ...'!F35</f>
        <v>0</v>
      </c>
      <c r="BA56" s="131">
        <f>'BB1-1-1 - Příprava půdy, ...'!F36</f>
        <v>0</v>
      </c>
      <c r="BB56" s="131">
        <f>'BB1-1-1 - Příprava půdy, ...'!F37</f>
        <v>0</v>
      </c>
      <c r="BC56" s="131">
        <f>'BB1-1-1 - Příprava půdy, ...'!F38</f>
        <v>0</v>
      </c>
      <c r="BD56" s="133">
        <f>'BB1-1-1 - Příprava půdy, ...'!F39</f>
        <v>0</v>
      </c>
      <c r="BE56" s="4"/>
      <c r="BT56" s="134" t="s">
        <v>80</v>
      </c>
      <c r="BV56" s="134" t="s">
        <v>73</v>
      </c>
      <c r="BW56" s="134" t="s">
        <v>85</v>
      </c>
      <c r="BX56" s="134" t="s">
        <v>79</v>
      </c>
      <c r="CL56" s="134" t="s">
        <v>19</v>
      </c>
    </row>
    <row r="57" s="4" customFormat="1" ht="16.5" customHeight="1">
      <c r="A57" s="125" t="s">
        <v>81</v>
      </c>
      <c r="B57" s="64"/>
      <c r="C57" s="126"/>
      <c r="D57" s="126"/>
      <c r="E57" s="127" t="s">
        <v>86</v>
      </c>
      <c r="F57" s="127"/>
      <c r="G57" s="127"/>
      <c r="H57" s="127"/>
      <c r="I57" s="127"/>
      <c r="J57" s="126"/>
      <c r="K57" s="127" t="s">
        <v>87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'BB1-1-2 - Výsadba a ochra...'!J32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84</v>
      </c>
      <c r="AR57" s="66"/>
      <c r="AS57" s="130">
        <v>0</v>
      </c>
      <c r="AT57" s="131">
        <f>ROUND(SUM(AV57:AW57),2)</f>
        <v>0</v>
      </c>
      <c r="AU57" s="132">
        <f>'BB1-1-2 - Výsadba a ochra...'!P89</f>
        <v>0</v>
      </c>
      <c r="AV57" s="131">
        <f>'BB1-1-2 - Výsadba a ochra...'!J35</f>
        <v>0</v>
      </c>
      <c r="AW57" s="131">
        <f>'BB1-1-2 - Výsadba a ochra...'!J36</f>
        <v>0</v>
      </c>
      <c r="AX57" s="131">
        <f>'BB1-1-2 - Výsadba a ochra...'!J37</f>
        <v>0</v>
      </c>
      <c r="AY57" s="131">
        <f>'BB1-1-2 - Výsadba a ochra...'!J38</f>
        <v>0</v>
      </c>
      <c r="AZ57" s="131">
        <f>'BB1-1-2 - Výsadba a ochra...'!F35</f>
        <v>0</v>
      </c>
      <c r="BA57" s="131">
        <f>'BB1-1-2 - Výsadba a ochra...'!F36</f>
        <v>0</v>
      </c>
      <c r="BB57" s="131">
        <f>'BB1-1-2 - Výsadba a ochra...'!F37</f>
        <v>0</v>
      </c>
      <c r="BC57" s="131">
        <f>'BB1-1-2 - Výsadba a ochra...'!F38</f>
        <v>0</v>
      </c>
      <c r="BD57" s="133">
        <f>'BB1-1-2 - Výsadba a ochra...'!F39</f>
        <v>0</v>
      </c>
      <c r="BE57" s="4"/>
      <c r="BT57" s="134" t="s">
        <v>80</v>
      </c>
      <c r="BV57" s="134" t="s">
        <v>73</v>
      </c>
      <c r="BW57" s="134" t="s">
        <v>88</v>
      </c>
      <c r="BX57" s="134" t="s">
        <v>79</v>
      </c>
      <c r="CL57" s="134" t="s">
        <v>19</v>
      </c>
    </row>
    <row r="58" s="4" customFormat="1" ht="16.5" customHeight="1">
      <c r="A58" s="125" t="s">
        <v>81</v>
      </c>
      <c r="B58" s="64"/>
      <c r="C58" s="126"/>
      <c r="D58" s="126"/>
      <c r="E58" s="127" t="s">
        <v>89</v>
      </c>
      <c r="F58" s="127"/>
      <c r="G58" s="127"/>
      <c r="H58" s="127"/>
      <c r="I58" s="127"/>
      <c r="J58" s="126"/>
      <c r="K58" s="127" t="s">
        <v>90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'BB1-1-3 - Vedlejší rozpoč...'!J32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84</v>
      </c>
      <c r="AR58" s="66"/>
      <c r="AS58" s="130">
        <v>0</v>
      </c>
      <c r="AT58" s="131">
        <f>ROUND(SUM(AV58:AW58),2)</f>
        <v>0</v>
      </c>
      <c r="AU58" s="132">
        <f>'BB1-1-3 - Vedlejší rozpoč...'!P90</f>
        <v>0</v>
      </c>
      <c r="AV58" s="131">
        <f>'BB1-1-3 - Vedlejší rozpoč...'!J35</f>
        <v>0</v>
      </c>
      <c r="AW58" s="131">
        <f>'BB1-1-3 - Vedlejší rozpoč...'!J36</f>
        <v>0</v>
      </c>
      <c r="AX58" s="131">
        <f>'BB1-1-3 - Vedlejší rozpoč...'!J37</f>
        <v>0</v>
      </c>
      <c r="AY58" s="131">
        <f>'BB1-1-3 - Vedlejší rozpoč...'!J38</f>
        <v>0</v>
      </c>
      <c r="AZ58" s="131">
        <f>'BB1-1-3 - Vedlejší rozpoč...'!F35</f>
        <v>0</v>
      </c>
      <c r="BA58" s="131">
        <f>'BB1-1-3 - Vedlejší rozpoč...'!F36</f>
        <v>0</v>
      </c>
      <c r="BB58" s="131">
        <f>'BB1-1-3 - Vedlejší rozpoč...'!F37</f>
        <v>0</v>
      </c>
      <c r="BC58" s="131">
        <f>'BB1-1-3 - Vedlejší rozpoč...'!F38</f>
        <v>0</v>
      </c>
      <c r="BD58" s="133">
        <f>'BB1-1-3 - Vedlejší rozpoč...'!F39</f>
        <v>0</v>
      </c>
      <c r="BE58" s="4"/>
      <c r="BT58" s="134" t="s">
        <v>80</v>
      </c>
      <c r="BV58" s="134" t="s">
        <v>73</v>
      </c>
      <c r="BW58" s="134" t="s">
        <v>91</v>
      </c>
      <c r="BX58" s="134" t="s">
        <v>79</v>
      </c>
      <c r="CL58" s="134" t="s">
        <v>19</v>
      </c>
    </row>
    <row r="59" s="7" customFormat="1" ht="16.5" customHeight="1">
      <c r="A59" s="7"/>
      <c r="B59" s="112"/>
      <c r="C59" s="113"/>
      <c r="D59" s="114" t="s">
        <v>92</v>
      </c>
      <c r="E59" s="114"/>
      <c r="F59" s="114"/>
      <c r="G59" s="114"/>
      <c r="H59" s="114"/>
      <c r="I59" s="115"/>
      <c r="J59" s="114" t="s">
        <v>93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ROUND(SUM(AG60:AG62),2)</f>
        <v>0</v>
      </c>
      <c r="AH59" s="115"/>
      <c r="AI59" s="115"/>
      <c r="AJ59" s="115"/>
      <c r="AK59" s="115"/>
      <c r="AL59" s="115"/>
      <c r="AM59" s="115"/>
      <c r="AN59" s="117">
        <f>SUM(AG59,AT59)</f>
        <v>0</v>
      </c>
      <c r="AO59" s="115"/>
      <c r="AP59" s="115"/>
      <c r="AQ59" s="118" t="s">
        <v>77</v>
      </c>
      <c r="AR59" s="119"/>
      <c r="AS59" s="120">
        <f>ROUND(SUM(AS60:AS62),2)</f>
        <v>0</v>
      </c>
      <c r="AT59" s="121">
        <f>ROUND(SUM(AV59:AW59),2)</f>
        <v>0</v>
      </c>
      <c r="AU59" s="122">
        <f>ROUND(SUM(AU60:AU62),5)</f>
        <v>0</v>
      </c>
      <c r="AV59" s="121">
        <f>ROUND(AZ59*L29,2)</f>
        <v>0</v>
      </c>
      <c r="AW59" s="121">
        <f>ROUND(BA59*L30,2)</f>
        <v>0</v>
      </c>
      <c r="AX59" s="121">
        <f>ROUND(BB59*L29,2)</f>
        <v>0</v>
      </c>
      <c r="AY59" s="121">
        <f>ROUND(BC59*L30,2)</f>
        <v>0</v>
      </c>
      <c r="AZ59" s="121">
        <f>ROUND(SUM(AZ60:AZ62),2)</f>
        <v>0</v>
      </c>
      <c r="BA59" s="121">
        <f>ROUND(SUM(BA60:BA62),2)</f>
        <v>0</v>
      </c>
      <c r="BB59" s="121">
        <f>ROUND(SUM(BB60:BB62),2)</f>
        <v>0</v>
      </c>
      <c r="BC59" s="121">
        <f>ROUND(SUM(BC60:BC62),2)</f>
        <v>0</v>
      </c>
      <c r="BD59" s="123">
        <f>ROUND(SUM(BD60:BD62),2)</f>
        <v>0</v>
      </c>
      <c r="BE59" s="7"/>
      <c r="BS59" s="124" t="s">
        <v>70</v>
      </c>
      <c r="BT59" s="124" t="s">
        <v>78</v>
      </c>
      <c r="BU59" s="124" t="s">
        <v>72</v>
      </c>
      <c r="BV59" s="124" t="s">
        <v>73</v>
      </c>
      <c r="BW59" s="124" t="s">
        <v>94</v>
      </c>
      <c r="BX59" s="124" t="s">
        <v>5</v>
      </c>
      <c r="CL59" s="124" t="s">
        <v>19</v>
      </c>
      <c r="CM59" s="124" t="s">
        <v>80</v>
      </c>
    </row>
    <row r="60" s="4" customFormat="1" ht="16.5" customHeight="1">
      <c r="A60" s="125" t="s">
        <v>81</v>
      </c>
      <c r="B60" s="64"/>
      <c r="C60" s="126"/>
      <c r="D60" s="126"/>
      <c r="E60" s="127" t="s">
        <v>95</v>
      </c>
      <c r="F60" s="127"/>
      <c r="G60" s="127"/>
      <c r="H60" s="127"/>
      <c r="I60" s="127"/>
      <c r="J60" s="126"/>
      <c r="K60" s="127" t="s">
        <v>96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'BB1-2-1 - Rozvojová péče 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84</v>
      </c>
      <c r="AR60" s="66"/>
      <c r="AS60" s="130">
        <v>0</v>
      </c>
      <c r="AT60" s="131">
        <f>ROUND(SUM(AV60:AW60),2)</f>
        <v>0</v>
      </c>
      <c r="AU60" s="132">
        <f>'BB1-2-1 - Rozvojová péče ...'!P87</f>
        <v>0</v>
      </c>
      <c r="AV60" s="131">
        <f>'BB1-2-1 - Rozvojová péče ...'!J35</f>
        <v>0</v>
      </c>
      <c r="AW60" s="131">
        <f>'BB1-2-1 - Rozvojová péče ...'!J36</f>
        <v>0</v>
      </c>
      <c r="AX60" s="131">
        <f>'BB1-2-1 - Rozvojová péče ...'!J37</f>
        <v>0</v>
      </c>
      <c r="AY60" s="131">
        <f>'BB1-2-1 - Rozvojová péče ...'!J38</f>
        <v>0</v>
      </c>
      <c r="AZ60" s="131">
        <f>'BB1-2-1 - Rozvojová péče ...'!F35</f>
        <v>0</v>
      </c>
      <c r="BA60" s="131">
        <f>'BB1-2-1 - Rozvojová péče ...'!F36</f>
        <v>0</v>
      </c>
      <c r="BB60" s="131">
        <f>'BB1-2-1 - Rozvojová péče ...'!F37</f>
        <v>0</v>
      </c>
      <c r="BC60" s="131">
        <f>'BB1-2-1 - Rozvojová péče ...'!F38</f>
        <v>0</v>
      </c>
      <c r="BD60" s="133">
        <f>'BB1-2-1 - Rozvojová péče ...'!F39</f>
        <v>0</v>
      </c>
      <c r="BE60" s="4"/>
      <c r="BT60" s="134" t="s">
        <v>80</v>
      </c>
      <c r="BV60" s="134" t="s">
        <v>73</v>
      </c>
      <c r="BW60" s="134" t="s">
        <v>97</v>
      </c>
      <c r="BX60" s="134" t="s">
        <v>94</v>
      </c>
      <c r="CL60" s="134" t="s">
        <v>19</v>
      </c>
    </row>
    <row r="61" s="4" customFormat="1" ht="16.5" customHeight="1">
      <c r="A61" s="125" t="s">
        <v>81</v>
      </c>
      <c r="B61" s="64"/>
      <c r="C61" s="126"/>
      <c r="D61" s="126"/>
      <c r="E61" s="127" t="s">
        <v>98</v>
      </c>
      <c r="F61" s="127"/>
      <c r="G61" s="127"/>
      <c r="H61" s="127"/>
      <c r="I61" s="127"/>
      <c r="J61" s="126"/>
      <c r="K61" s="127" t="s">
        <v>99</v>
      </c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'BB1-2-2 - Rozvojová péče ...'!J32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84</v>
      </c>
      <c r="AR61" s="66"/>
      <c r="AS61" s="130">
        <v>0</v>
      </c>
      <c r="AT61" s="131">
        <f>ROUND(SUM(AV61:AW61),2)</f>
        <v>0</v>
      </c>
      <c r="AU61" s="132">
        <f>'BB1-2-2 - Rozvojová péče ...'!P87</f>
        <v>0</v>
      </c>
      <c r="AV61" s="131">
        <f>'BB1-2-2 - Rozvojová péče ...'!J35</f>
        <v>0</v>
      </c>
      <c r="AW61" s="131">
        <f>'BB1-2-2 - Rozvojová péče ...'!J36</f>
        <v>0</v>
      </c>
      <c r="AX61" s="131">
        <f>'BB1-2-2 - Rozvojová péče ...'!J37</f>
        <v>0</v>
      </c>
      <c r="AY61" s="131">
        <f>'BB1-2-2 - Rozvojová péče ...'!J38</f>
        <v>0</v>
      </c>
      <c r="AZ61" s="131">
        <f>'BB1-2-2 - Rozvojová péče ...'!F35</f>
        <v>0</v>
      </c>
      <c r="BA61" s="131">
        <f>'BB1-2-2 - Rozvojová péče ...'!F36</f>
        <v>0</v>
      </c>
      <c r="BB61" s="131">
        <f>'BB1-2-2 - Rozvojová péče ...'!F37</f>
        <v>0</v>
      </c>
      <c r="BC61" s="131">
        <f>'BB1-2-2 - Rozvojová péče ...'!F38</f>
        <v>0</v>
      </c>
      <c r="BD61" s="133">
        <f>'BB1-2-2 - Rozvojová péče ...'!F39</f>
        <v>0</v>
      </c>
      <c r="BE61" s="4"/>
      <c r="BT61" s="134" t="s">
        <v>80</v>
      </c>
      <c r="BV61" s="134" t="s">
        <v>73</v>
      </c>
      <c r="BW61" s="134" t="s">
        <v>100</v>
      </c>
      <c r="BX61" s="134" t="s">
        <v>94</v>
      </c>
      <c r="CL61" s="134" t="s">
        <v>19</v>
      </c>
    </row>
    <row r="62" s="4" customFormat="1" ht="16.5" customHeight="1">
      <c r="A62" s="125" t="s">
        <v>81</v>
      </c>
      <c r="B62" s="64"/>
      <c r="C62" s="126"/>
      <c r="D62" s="126"/>
      <c r="E62" s="127" t="s">
        <v>101</v>
      </c>
      <c r="F62" s="127"/>
      <c r="G62" s="127"/>
      <c r="H62" s="127"/>
      <c r="I62" s="127"/>
      <c r="J62" s="126"/>
      <c r="K62" s="127" t="s">
        <v>102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'BB1-2-3 - Rozvojová péče ...'!J32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84</v>
      </c>
      <c r="AR62" s="66"/>
      <c r="AS62" s="135">
        <v>0</v>
      </c>
      <c r="AT62" s="136">
        <f>ROUND(SUM(AV62:AW62),2)</f>
        <v>0</v>
      </c>
      <c r="AU62" s="137">
        <f>'BB1-2-3 - Rozvojová péče ...'!P87</f>
        <v>0</v>
      </c>
      <c r="AV62" s="136">
        <f>'BB1-2-3 - Rozvojová péče ...'!J35</f>
        <v>0</v>
      </c>
      <c r="AW62" s="136">
        <f>'BB1-2-3 - Rozvojová péče ...'!J36</f>
        <v>0</v>
      </c>
      <c r="AX62" s="136">
        <f>'BB1-2-3 - Rozvojová péče ...'!J37</f>
        <v>0</v>
      </c>
      <c r="AY62" s="136">
        <f>'BB1-2-3 - Rozvojová péče ...'!J38</f>
        <v>0</v>
      </c>
      <c r="AZ62" s="136">
        <f>'BB1-2-3 - Rozvojová péče ...'!F35</f>
        <v>0</v>
      </c>
      <c r="BA62" s="136">
        <f>'BB1-2-3 - Rozvojová péče ...'!F36</f>
        <v>0</v>
      </c>
      <c r="BB62" s="136">
        <f>'BB1-2-3 - Rozvojová péče ...'!F37</f>
        <v>0</v>
      </c>
      <c r="BC62" s="136">
        <f>'BB1-2-3 - Rozvojová péče ...'!F38</f>
        <v>0</v>
      </c>
      <c r="BD62" s="138">
        <f>'BB1-2-3 - Rozvojová péče ...'!F39</f>
        <v>0</v>
      </c>
      <c r="BE62" s="4"/>
      <c r="BT62" s="134" t="s">
        <v>80</v>
      </c>
      <c r="BV62" s="134" t="s">
        <v>73</v>
      </c>
      <c r="BW62" s="134" t="s">
        <v>103</v>
      </c>
      <c r="BX62" s="134" t="s">
        <v>94</v>
      </c>
      <c r="CL62" s="134" t="s">
        <v>19</v>
      </c>
    </row>
    <row r="63" s="2" customFormat="1" ht="30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</sheetData>
  <sheetProtection sheet="1" formatColumns="0" formatRows="0" objects="1" scenarios="1" spinCount="100000" saltValue="Zt1aW7fiQyNfBXBzFMUmPp0XJaakJOrBDt2VWuhV/7oVwb12RBw+LphhXVRBOP77AUXvkG+5hCL0ksLvEav52Q==" hashValue="zIkpzoR9mlaVUne3Ni+UY7SA7muEec2wgUAzz2OfBCnKevYbzl8FScupirv38RWy/ILaVvXdL376C5PQ6PflYg==" algorithmName="SHA-512" password="CC35"/>
  <mergeCells count="70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BB1-1-1 - Příprava půdy, ...'!C2" display="/"/>
    <hyperlink ref="A57" location="'BB1-1-2 - Výsadba a ochra...'!C2" display="/"/>
    <hyperlink ref="A58" location="'BB1-1-3 - Vedlejší rozpoč...'!C2" display="/"/>
    <hyperlink ref="A60" location="'BB1-2-1 - Rozvojová péče ...'!C2" display="/"/>
    <hyperlink ref="A61" location="'BB1-2-2 - Rozvojová péče ...'!C2" display="/"/>
    <hyperlink ref="A62" location="'BB1-2-3 - Rozvojová péče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104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Biokoridor LBK SL003-SL013 v k.ú. Beřovice</v>
      </c>
      <c r="F7" s="143"/>
      <c r="G7" s="143"/>
      <c r="H7" s="143"/>
      <c r="L7" s="21"/>
    </row>
    <row r="8" s="1" customFormat="1" ht="12" customHeight="1">
      <c r="B8" s="21"/>
      <c r="D8" s="143" t="s">
        <v>105</v>
      </c>
      <c r="L8" s="21"/>
    </row>
    <row r="9" s="2" customFormat="1" ht="16.5" customHeight="1">
      <c r="A9" s="39"/>
      <c r="B9" s="45"/>
      <c r="C9" s="39"/>
      <c r="D9" s="39"/>
      <c r="E9" s="144" t="s">
        <v>106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107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13. 7. 2021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32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8"/>
      <c r="B29" s="149"/>
      <c r="C29" s="148"/>
      <c r="D29" s="148"/>
      <c r="E29" s="150" t="s">
        <v>109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ROUND((SUM(BE89:BE167)),  2)</f>
        <v>0</v>
      </c>
      <c r="G35" s="39"/>
      <c r="H35" s="39"/>
      <c r="I35" s="158">
        <v>0.20999999999999999</v>
      </c>
      <c r="J35" s="157">
        <f>ROUND(((SUM(BE89:BE167))*I35),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ROUND((SUM(BF89:BF167)),  2)</f>
        <v>0</v>
      </c>
      <c r="G36" s="39"/>
      <c r="H36" s="39"/>
      <c r="I36" s="158">
        <v>0.14999999999999999</v>
      </c>
      <c r="J36" s="157">
        <f>ROUND(((SUM(BF89:BF167))*I36),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ROUND((SUM(BG89:BG167)),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ROUND((SUM(BH89:BH167)),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ROUND((SUM(BI89:BI167)),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Biokoridor LBK SL003-SL013 v k.ú. Beřovice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105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107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BB1-1-1 - Příprava půdy, terénní úprava a zatravnění ploch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Beřovice</v>
      </c>
      <c r="G56" s="41"/>
      <c r="H56" s="41"/>
      <c r="I56" s="33" t="s">
        <v>23</v>
      </c>
      <c r="J56" s="73" t="str">
        <f>IF(J14="","",J14)</f>
        <v>13. 7. 2021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ČR SPÚ, KPÚ pro Středočeský kraj a h.m.P.</v>
      </c>
      <c r="G58" s="41"/>
      <c r="H58" s="41"/>
      <c r="I58" s="33" t="s">
        <v>31</v>
      </c>
      <c r="J58" s="37" t="str">
        <f>E23</f>
        <v>Ing. Alena Burešová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Ing. Alena Burešová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111</v>
      </c>
      <c r="D61" s="172"/>
      <c r="E61" s="172"/>
      <c r="F61" s="172"/>
      <c r="G61" s="172"/>
      <c r="H61" s="172"/>
      <c r="I61" s="172"/>
      <c r="J61" s="173" t="s">
        <v>112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113</v>
      </c>
    </row>
    <row r="64" s="9" customFormat="1" ht="24.96" customHeight="1">
      <c r="A64" s="9"/>
      <c r="B64" s="175"/>
      <c r="C64" s="176"/>
      <c r="D64" s="177" t="s">
        <v>114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115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116</v>
      </c>
      <c r="E66" s="183"/>
      <c r="F66" s="183"/>
      <c r="G66" s="183"/>
      <c r="H66" s="183"/>
      <c r="I66" s="183"/>
      <c r="J66" s="184">
        <f>J159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117</v>
      </c>
      <c r="E67" s="183"/>
      <c r="F67" s="183"/>
      <c r="G67" s="183"/>
      <c r="H67" s="183"/>
      <c r="I67" s="183"/>
      <c r="J67" s="184">
        <f>J164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118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Biokoridor LBK SL003-SL013 v k.ú. Beřovice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105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106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107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BB1-1-1 - Příprava půdy, terénní úprava a zatravnění ploch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Beřovice</v>
      </c>
      <c r="G83" s="41"/>
      <c r="H83" s="41"/>
      <c r="I83" s="33" t="s">
        <v>23</v>
      </c>
      <c r="J83" s="73" t="str">
        <f>IF(J14="","",J14)</f>
        <v>13. 7. 2021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>ČR SPÚ, KPÚ pro Středočeský kraj a h.m.P.</v>
      </c>
      <c r="G85" s="41"/>
      <c r="H85" s="41"/>
      <c r="I85" s="33" t="s">
        <v>31</v>
      </c>
      <c r="J85" s="37" t="str">
        <f>E23</f>
        <v>Ing. Alena Burešová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Ing. Alena Burešová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119</v>
      </c>
      <c r="D88" s="189" t="s">
        <v>56</v>
      </c>
      <c r="E88" s="189" t="s">
        <v>52</v>
      </c>
      <c r="F88" s="189" t="s">
        <v>53</v>
      </c>
      <c r="G88" s="189" t="s">
        <v>120</v>
      </c>
      <c r="H88" s="189" t="s">
        <v>121</v>
      </c>
      <c r="I88" s="189" t="s">
        <v>122</v>
      </c>
      <c r="J88" s="189" t="s">
        <v>112</v>
      </c>
      <c r="K88" s="190" t="s">
        <v>123</v>
      </c>
      <c r="L88" s="191"/>
      <c r="M88" s="93" t="s">
        <v>19</v>
      </c>
      <c r="N88" s="94" t="s">
        <v>41</v>
      </c>
      <c r="O88" s="94" t="s">
        <v>124</v>
      </c>
      <c r="P88" s="94" t="s">
        <v>125</v>
      </c>
      <c r="Q88" s="94" t="s">
        <v>126</v>
      </c>
      <c r="R88" s="94" t="s">
        <v>127</v>
      </c>
      <c r="S88" s="94" t="s">
        <v>128</v>
      </c>
      <c r="T88" s="95" t="s">
        <v>129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130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</f>
        <v>0</v>
      </c>
      <c r="Q89" s="97"/>
      <c r="R89" s="194">
        <f>R90</f>
        <v>0</v>
      </c>
      <c r="S89" s="97"/>
      <c r="T89" s="195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70</v>
      </c>
      <c r="AU89" s="18" t="s">
        <v>113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70</v>
      </c>
      <c r="E90" s="200" t="s">
        <v>131</v>
      </c>
      <c r="F90" s="200" t="s">
        <v>132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P91+P159+P164</f>
        <v>0</v>
      </c>
      <c r="Q90" s="205"/>
      <c r="R90" s="206">
        <f>R91+R159+R164</f>
        <v>0</v>
      </c>
      <c r="S90" s="205"/>
      <c r="T90" s="207">
        <f>T91+T159+T164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78</v>
      </c>
      <c r="AT90" s="209" t="s">
        <v>70</v>
      </c>
      <c r="AU90" s="209" t="s">
        <v>71</v>
      </c>
      <c r="AY90" s="208" t="s">
        <v>133</v>
      </c>
      <c r="BK90" s="210">
        <f>BK91+BK159+BK164</f>
        <v>0</v>
      </c>
    </row>
    <row r="91" s="12" customFormat="1" ht="22.8" customHeight="1">
      <c r="A91" s="12"/>
      <c r="B91" s="197"/>
      <c r="C91" s="198"/>
      <c r="D91" s="199" t="s">
        <v>70</v>
      </c>
      <c r="E91" s="211" t="s">
        <v>78</v>
      </c>
      <c r="F91" s="211" t="s">
        <v>134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SUM(P92:P158)</f>
        <v>0</v>
      </c>
      <c r="Q91" s="205"/>
      <c r="R91" s="206">
        <f>SUM(R92:R158)</f>
        <v>0</v>
      </c>
      <c r="S91" s="205"/>
      <c r="T91" s="207">
        <f>SUM(T92:T158)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78</v>
      </c>
      <c r="AT91" s="209" t="s">
        <v>70</v>
      </c>
      <c r="AU91" s="209" t="s">
        <v>78</v>
      </c>
      <c r="AY91" s="208" t="s">
        <v>133</v>
      </c>
      <c r="BK91" s="210">
        <f>SUM(BK92:BK158)</f>
        <v>0</v>
      </c>
    </row>
    <row r="92" s="2" customFormat="1" ht="21.75" customHeight="1">
      <c r="A92" s="39"/>
      <c r="B92" s="40"/>
      <c r="C92" s="213" t="s">
        <v>78</v>
      </c>
      <c r="D92" s="213" t="s">
        <v>135</v>
      </c>
      <c r="E92" s="214" t="s">
        <v>136</v>
      </c>
      <c r="F92" s="215" t="s">
        <v>137</v>
      </c>
      <c r="G92" s="216" t="s">
        <v>138</v>
      </c>
      <c r="H92" s="217">
        <v>60</v>
      </c>
      <c r="I92" s="218"/>
      <c r="J92" s="219">
        <f>ROUND(I92*H92,2)</f>
        <v>0</v>
      </c>
      <c r="K92" s="215" t="s">
        <v>139</v>
      </c>
      <c r="L92" s="45"/>
      <c r="M92" s="220" t="s">
        <v>19</v>
      </c>
      <c r="N92" s="221" t="s">
        <v>42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140</v>
      </c>
      <c r="AT92" s="224" t="s">
        <v>135</v>
      </c>
      <c r="AU92" s="224" t="s">
        <v>80</v>
      </c>
      <c r="AY92" s="18" t="s">
        <v>133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78</v>
      </c>
      <c r="BK92" s="225">
        <f>ROUND(I92*H92,2)</f>
        <v>0</v>
      </c>
      <c r="BL92" s="18" t="s">
        <v>140</v>
      </c>
      <c r="BM92" s="224" t="s">
        <v>141</v>
      </c>
    </row>
    <row r="93" s="2" customFormat="1">
      <c r="A93" s="39"/>
      <c r="B93" s="40"/>
      <c r="C93" s="41"/>
      <c r="D93" s="226" t="s">
        <v>142</v>
      </c>
      <c r="E93" s="41"/>
      <c r="F93" s="227" t="s">
        <v>143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142</v>
      </c>
      <c r="AU93" s="18" t="s">
        <v>80</v>
      </c>
    </row>
    <row r="94" s="13" customFormat="1">
      <c r="A94" s="13"/>
      <c r="B94" s="231"/>
      <c r="C94" s="232"/>
      <c r="D94" s="226" t="s">
        <v>144</v>
      </c>
      <c r="E94" s="233" t="s">
        <v>19</v>
      </c>
      <c r="F94" s="234" t="s">
        <v>145</v>
      </c>
      <c r="G94" s="232"/>
      <c r="H94" s="235">
        <v>60</v>
      </c>
      <c r="I94" s="236"/>
      <c r="J94" s="232"/>
      <c r="K94" s="232"/>
      <c r="L94" s="237"/>
      <c r="M94" s="238"/>
      <c r="N94" s="239"/>
      <c r="O94" s="239"/>
      <c r="P94" s="239"/>
      <c r="Q94" s="239"/>
      <c r="R94" s="239"/>
      <c r="S94" s="239"/>
      <c r="T94" s="24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1" t="s">
        <v>144</v>
      </c>
      <c r="AU94" s="241" t="s">
        <v>80</v>
      </c>
      <c r="AV94" s="13" t="s">
        <v>80</v>
      </c>
      <c r="AW94" s="13" t="s">
        <v>33</v>
      </c>
      <c r="AX94" s="13" t="s">
        <v>78</v>
      </c>
      <c r="AY94" s="241" t="s">
        <v>133</v>
      </c>
    </row>
    <row r="95" s="2" customFormat="1" ht="16.5" customHeight="1">
      <c r="A95" s="39"/>
      <c r="B95" s="40"/>
      <c r="C95" s="213" t="s">
        <v>80</v>
      </c>
      <c r="D95" s="213" t="s">
        <v>135</v>
      </c>
      <c r="E95" s="214" t="s">
        <v>146</v>
      </c>
      <c r="F95" s="215" t="s">
        <v>147</v>
      </c>
      <c r="G95" s="216" t="s">
        <v>148</v>
      </c>
      <c r="H95" s="217">
        <v>3</v>
      </c>
      <c r="I95" s="218"/>
      <c r="J95" s="219">
        <f>ROUND(I95*H95,2)</f>
        <v>0</v>
      </c>
      <c r="K95" s="215" t="s">
        <v>139</v>
      </c>
      <c r="L95" s="45"/>
      <c r="M95" s="220" t="s">
        <v>19</v>
      </c>
      <c r="N95" s="221" t="s">
        <v>42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140</v>
      </c>
      <c r="AT95" s="224" t="s">
        <v>135</v>
      </c>
      <c r="AU95" s="224" t="s">
        <v>80</v>
      </c>
      <c r="AY95" s="18" t="s">
        <v>133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78</v>
      </c>
      <c r="BK95" s="225">
        <f>ROUND(I95*H95,2)</f>
        <v>0</v>
      </c>
      <c r="BL95" s="18" t="s">
        <v>140</v>
      </c>
      <c r="BM95" s="224" t="s">
        <v>149</v>
      </c>
    </row>
    <row r="96" s="2" customFormat="1">
      <c r="A96" s="39"/>
      <c r="B96" s="40"/>
      <c r="C96" s="41"/>
      <c r="D96" s="226" t="s">
        <v>142</v>
      </c>
      <c r="E96" s="41"/>
      <c r="F96" s="227" t="s">
        <v>150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142</v>
      </c>
      <c r="AU96" s="18" t="s">
        <v>80</v>
      </c>
    </row>
    <row r="97" s="13" customFormat="1">
      <c r="A97" s="13"/>
      <c r="B97" s="231"/>
      <c r="C97" s="232"/>
      <c r="D97" s="226" t="s">
        <v>144</v>
      </c>
      <c r="E97" s="233" t="s">
        <v>19</v>
      </c>
      <c r="F97" s="234" t="s">
        <v>151</v>
      </c>
      <c r="G97" s="232"/>
      <c r="H97" s="235">
        <v>3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144</v>
      </c>
      <c r="AU97" s="241" t="s">
        <v>80</v>
      </c>
      <c r="AV97" s="13" t="s">
        <v>80</v>
      </c>
      <c r="AW97" s="13" t="s">
        <v>33</v>
      </c>
      <c r="AX97" s="13" t="s">
        <v>78</v>
      </c>
      <c r="AY97" s="241" t="s">
        <v>133</v>
      </c>
    </row>
    <row r="98" s="2" customFormat="1" ht="16.5" customHeight="1">
      <c r="A98" s="39"/>
      <c r="B98" s="40"/>
      <c r="C98" s="213" t="s">
        <v>151</v>
      </c>
      <c r="D98" s="213" t="s">
        <v>135</v>
      </c>
      <c r="E98" s="214" t="s">
        <v>152</v>
      </c>
      <c r="F98" s="215" t="s">
        <v>153</v>
      </c>
      <c r="G98" s="216" t="s">
        <v>148</v>
      </c>
      <c r="H98" s="217">
        <v>3</v>
      </c>
      <c r="I98" s="218"/>
      <c r="J98" s="219">
        <f>ROUND(I98*H98,2)</f>
        <v>0</v>
      </c>
      <c r="K98" s="215" t="s">
        <v>139</v>
      </c>
      <c r="L98" s="45"/>
      <c r="M98" s="220" t="s">
        <v>19</v>
      </c>
      <c r="N98" s="221" t="s">
        <v>42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140</v>
      </c>
      <c r="AT98" s="224" t="s">
        <v>135</v>
      </c>
      <c r="AU98" s="224" t="s">
        <v>80</v>
      </c>
      <c r="AY98" s="18" t="s">
        <v>133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78</v>
      </c>
      <c r="BK98" s="225">
        <f>ROUND(I98*H98,2)</f>
        <v>0</v>
      </c>
      <c r="BL98" s="18" t="s">
        <v>140</v>
      </c>
      <c r="BM98" s="224" t="s">
        <v>154</v>
      </c>
    </row>
    <row r="99" s="2" customFormat="1">
      <c r="A99" s="39"/>
      <c r="B99" s="40"/>
      <c r="C99" s="41"/>
      <c r="D99" s="226" t="s">
        <v>142</v>
      </c>
      <c r="E99" s="41"/>
      <c r="F99" s="227" t="s">
        <v>155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142</v>
      </c>
      <c r="AU99" s="18" t="s">
        <v>80</v>
      </c>
    </row>
    <row r="100" s="13" customFormat="1">
      <c r="A100" s="13"/>
      <c r="B100" s="231"/>
      <c r="C100" s="232"/>
      <c r="D100" s="226" t="s">
        <v>144</v>
      </c>
      <c r="E100" s="233" t="s">
        <v>19</v>
      </c>
      <c r="F100" s="234" t="s">
        <v>151</v>
      </c>
      <c r="G100" s="232"/>
      <c r="H100" s="235">
        <v>3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144</v>
      </c>
      <c r="AU100" s="241" t="s">
        <v>80</v>
      </c>
      <c r="AV100" s="13" t="s">
        <v>80</v>
      </c>
      <c r="AW100" s="13" t="s">
        <v>33</v>
      </c>
      <c r="AX100" s="13" t="s">
        <v>78</v>
      </c>
      <c r="AY100" s="241" t="s">
        <v>133</v>
      </c>
    </row>
    <row r="101" s="2" customFormat="1" ht="16.5" customHeight="1">
      <c r="A101" s="39"/>
      <c r="B101" s="40"/>
      <c r="C101" s="213" t="s">
        <v>140</v>
      </c>
      <c r="D101" s="213" t="s">
        <v>135</v>
      </c>
      <c r="E101" s="214" t="s">
        <v>156</v>
      </c>
      <c r="F101" s="215" t="s">
        <v>157</v>
      </c>
      <c r="G101" s="216" t="s">
        <v>158</v>
      </c>
      <c r="H101" s="217">
        <v>20</v>
      </c>
      <c r="I101" s="218"/>
      <c r="J101" s="219">
        <f>ROUND(I101*H101,2)</f>
        <v>0</v>
      </c>
      <c r="K101" s="215" t="s">
        <v>139</v>
      </c>
      <c r="L101" s="45"/>
      <c r="M101" s="220" t="s">
        <v>19</v>
      </c>
      <c r="N101" s="221" t="s">
        <v>42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140</v>
      </c>
      <c r="AT101" s="224" t="s">
        <v>135</v>
      </c>
      <c r="AU101" s="224" t="s">
        <v>80</v>
      </c>
      <c r="AY101" s="18" t="s">
        <v>133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78</v>
      </c>
      <c r="BK101" s="225">
        <f>ROUND(I101*H101,2)</f>
        <v>0</v>
      </c>
      <c r="BL101" s="18" t="s">
        <v>140</v>
      </c>
      <c r="BM101" s="224" t="s">
        <v>159</v>
      </c>
    </row>
    <row r="102" s="2" customFormat="1">
      <c r="A102" s="39"/>
      <c r="B102" s="40"/>
      <c r="C102" s="41"/>
      <c r="D102" s="226" t="s">
        <v>142</v>
      </c>
      <c r="E102" s="41"/>
      <c r="F102" s="227" t="s">
        <v>160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142</v>
      </c>
      <c r="AU102" s="18" t="s">
        <v>80</v>
      </c>
    </row>
    <row r="103" s="2" customFormat="1">
      <c r="A103" s="39"/>
      <c r="B103" s="40"/>
      <c r="C103" s="41"/>
      <c r="D103" s="226" t="s">
        <v>161</v>
      </c>
      <c r="E103" s="41"/>
      <c r="F103" s="242" t="s">
        <v>162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161</v>
      </c>
      <c r="AU103" s="18" t="s">
        <v>80</v>
      </c>
    </row>
    <row r="104" s="13" customFormat="1">
      <c r="A104" s="13"/>
      <c r="B104" s="231"/>
      <c r="C104" s="232"/>
      <c r="D104" s="226" t="s">
        <v>144</v>
      </c>
      <c r="E104" s="233" t="s">
        <v>19</v>
      </c>
      <c r="F104" s="234" t="s">
        <v>163</v>
      </c>
      <c r="G104" s="232"/>
      <c r="H104" s="235">
        <v>20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144</v>
      </c>
      <c r="AU104" s="241" t="s">
        <v>80</v>
      </c>
      <c r="AV104" s="13" t="s">
        <v>80</v>
      </c>
      <c r="AW104" s="13" t="s">
        <v>33</v>
      </c>
      <c r="AX104" s="13" t="s">
        <v>78</v>
      </c>
      <c r="AY104" s="241" t="s">
        <v>133</v>
      </c>
    </row>
    <row r="105" s="2" customFormat="1" ht="21.75" customHeight="1">
      <c r="A105" s="39"/>
      <c r="B105" s="40"/>
      <c r="C105" s="213" t="s">
        <v>164</v>
      </c>
      <c r="D105" s="213" t="s">
        <v>135</v>
      </c>
      <c r="E105" s="214" t="s">
        <v>165</v>
      </c>
      <c r="F105" s="215" t="s">
        <v>166</v>
      </c>
      <c r="G105" s="216" t="s">
        <v>158</v>
      </c>
      <c r="H105" s="217">
        <v>80</v>
      </c>
      <c r="I105" s="218"/>
      <c r="J105" s="219">
        <f>ROUND(I105*H105,2)</f>
        <v>0</v>
      </c>
      <c r="K105" s="215" t="s">
        <v>139</v>
      </c>
      <c r="L105" s="45"/>
      <c r="M105" s="220" t="s">
        <v>19</v>
      </c>
      <c r="N105" s="221" t="s">
        <v>42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140</v>
      </c>
      <c r="AT105" s="224" t="s">
        <v>135</v>
      </c>
      <c r="AU105" s="224" t="s">
        <v>80</v>
      </c>
      <c r="AY105" s="18" t="s">
        <v>133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78</v>
      </c>
      <c r="BK105" s="225">
        <f>ROUND(I105*H105,2)</f>
        <v>0</v>
      </c>
      <c r="BL105" s="18" t="s">
        <v>140</v>
      </c>
      <c r="BM105" s="224" t="s">
        <v>167</v>
      </c>
    </row>
    <row r="106" s="2" customFormat="1">
      <c r="A106" s="39"/>
      <c r="B106" s="40"/>
      <c r="C106" s="41"/>
      <c r="D106" s="226" t="s">
        <v>142</v>
      </c>
      <c r="E106" s="41"/>
      <c r="F106" s="227" t="s">
        <v>168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142</v>
      </c>
      <c r="AU106" s="18" t="s">
        <v>80</v>
      </c>
    </row>
    <row r="107" s="2" customFormat="1">
      <c r="A107" s="39"/>
      <c r="B107" s="40"/>
      <c r="C107" s="41"/>
      <c r="D107" s="226" t="s">
        <v>161</v>
      </c>
      <c r="E107" s="41"/>
      <c r="F107" s="242" t="s">
        <v>169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161</v>
      </c>
      <c r="AU107" s="18" t="s">
        <v>80</v>
      </c>
    </row>
    <row r="108" s="13" customFormat="1">
      <c r="A108" s="13"/>
      <c r="B108" s="231"/>
      <c r="C108" s="232"/>
      <c r="D108" s="226" t="s">
        <v>144</v>
      </c>
      <c r="E108" s="233" t="s">
        <v>19</v>
      </c>
      <c r="F108" s="234" t="s">
        <v>170</v>
      </c>
      <c r="G108" s="232"/>
      <c r="H108" s="235">
        <v>80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144</v>
      </c>
      <c r="AU108" s="241" t="s">
        <v>80</v>
      </c>
      <c r="AV108" s="13" t="s">
        <v>80</v>
      </c>
      <c r="AW108" s="13" t="s">
        <v>33</v>
      </c>
      <c r="AX108" s="13" t="s">
        <v>78</v>
      </c>
      <c r="AY108" s="241" t="s">
        <v>133</v>
      </c>
    </row>
    <row r="109" s="2" customFormat="1" ht="16.5" customHeight="1">
      <c r="A109" s="39"/>
      <c r="B109" s="40"/>
      <c r="C109" s="213" t="s">
        <v>171</v>
      </c>
      <c r="D109" s="213" t="s">
        <v>135</v>
      </c>
      <c r="E109" s="214" t="s">
        <v>172</v>
      </c>
      <c r="F109" s="215" t="s">
        <v>173</v>
      </c>
      <c r="G109" s="216" t="s">
        <v>148</v>
      </c>
      <c r="H109" s="217">
        <v>3</v>
      </c>
      <c r="I109" s="218"/>
      <c r="J109" s="219">
        <f>ROUND(I109*H109,2)</f>
        <v>0</v>
      </c>
      <c r="K109" s="215" t="s">
        <v>139</v>
      </c>
      <c r="L109" s="45"/>
      <c r="M109" s="220" t="s">
        <v>19</v>
      </c>
      <c r="N109" s="221" t="s">
        <v>42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140</v>
      </c>
      <c r="AT109" s="224" t="s">
        <v>135</v>
      </c>
      <c r="AU109" s="224" t="s">
        <v>80</v>
      </c>
      <c r="AY109" s="18" t="s">
        <v>133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78</v>
      </c>
      <c r="BK109" s="225">
        <f>ROUND(I109*H109,2)</f>
        <v>0</v>
      </c>
      <c r="BL109" s="18" t="s">
        <v>140</v>
      </c>
      <c r="BM109" s="224" t="s">
        <v>174</v>
      </c>
    </row>
    <row r="110" s="2" customFormat="1">
      <c r="A110" s="39"/>
      <c r="B110" s="40"/>
      <c r="C110" s="41"/>
      <c r="D110" s="226" t="s">
        <v>142</v>
      </c>
      <c r="E110" s="41"/>
      <c r="F110" s="227" t="s">
        <v>175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142</v>
      </c>
      <c r="AU110" s="18" t="s">
        <v>80</v>
      </c>
    </row>
    <row r="111" s="13" customFormat="1">
      <c r="A111" s="13"/>
      <c r="B111" s="231"/>
      <c r="C111" s="232"/>
      <c r="D111" s="226" t="s">
        <v>144</v>
      </c>
      <c r="E111" s="233" t="s">
        <v>19</v>
      </c>
      <c r="F111" s="234" t="s">
        <v>151</v>
      </c>
      <c r="G111" s="232"/>
      <c r="H111" s="235">
        <v>3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144</v>
      </c>
      <c r="AU111" s="241" t="s">
        <v>80</v>
      </c>
      <c r="AV111" s="13" t="s">
        <v>80</v>
      </c>
      <c r="AW111" s="13" t="s">
        <v>33</v>
      </c>
      <c r="AX111" s="13" t="s">
        <v>78</v>
      </c>
      <c r="AY111" s="241" t="s">
        <v>133</v>
      </c>
    </row>
    <row r="112" s="2" customFormat="1" ht="16.5" customHeight="1">
      <c r="A112" s="39"/>
      <c r="B112" s="40"/>
      <c r="C112" s="213" t="s">
        <v>176</v>
      </c>
      <c r="D112" s="213" t="s">
        <v>135</v>
      </c>
      <c r="E112" s="214" t="s">
        <v>177</v>
      </c>
      <c r="F112" s="215" t="s">
        <v>178</v>
      </c>
      <c r="G112" s="216" t="s">
        <v>138</v>
      </c>
      <c r="H112" s="217">
        <v>60</v>
      </c>
      <c r="I112" s="218"/>
      <c r="J112" s="219">
        <f>ROUND(I112*H112,2)</f>
        <v>0</v>
      </c>
      <c r="K112" s="215" t="s">
        <v>139</v>
      </c>
      <c r="L112" s="45"/>
      <c r="M112" s="220" t="s">
        <v>19</v>
      </c>
      <c r="N112" s="221" t="s">
        <v>42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140</v>
      </c>
      <c r="AT112" s="224" t="s">
        <v>135</v>
      </c>
      <c r="AU112" s="224" t="s">
        <v>80</v>
      </c>
      <c r="AY112" s="18" t="s">
        <v>133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78</v>
      </c>
      <c r="BK112" s="225">
        <f>ROUND(I112*H112,2)</f>
        <v>0</v>
      </c>
      <c r="BL112" s="18" t="s">
        <v>140</v>
      </c>
      <c r="BM112" s="224" t="s">
        <v>179</v>
      </c>
    </row>
    <row r="113" s="2" customFormat="1">
      <c r="A113" s="39"/>
      <c r="B113" s="40"/>
      <c r="C113" s="41"/>
      <c r="D113" s="226" t="s">
        <v>142</v>
      </c>
      <c r="E113" s="41"/>
      <c r="F113" s="227" t="s">
        <v>180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142</v>
      </c>
      <c r="AU113" s="18" t="s">
        <v>80</v>
      </c>
    </row>
    <row r="114" s="2" customFormat="1" ht="16.5" customHeight="1">
      <c r="A114" s="39"/>
      <c r="B114" s="40"/>
      <c r="C114" s="213" t="s">
        <v>181</v>
      </c>
      <c r="D114" s="213" t="s">
        <v>135</v>
      </c>
      <c r="E114" s="214" t="s">
        <v>182</v>
      </c>
      <c r="F114" s="215" t="s">
        <v>183</v>
      </c>
      <c r="G114" s="216" t="s">
        <v>158</v>
      </c>
      <c r="H114" s="217">
        <v>40</v>
      </c>
      <c r="I114" s="218"/>
      <c r="J114" s="219">
        <f>ROUND(I114*H114,2)</f>
        <v>0</v>
      </c>
      <c r="K114" s="215" t="s">
        <v>139</v>
      </c>
      <c r="L114" s="45"/>
      <c r="M114" s="220" t="s">
        <v>19</v>
      </c>
      <c r="N114" s="221" t="s">
        <v>42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140</v>
      </c>
      <c r="AT114" s="224" t="s">
        <v>135</v>
      </c>
      <c r="AU114" s="224" t="s">
        <v>80</v>
      </c>
      <c r="AY114" s="18" t="s">
        <v>133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78</v>
      </c>
      <c r="BK114" s="225">
        <f>ROUND(I114*H114,2)</f>
        <v>0</v>
      </c>
      <c r="BL114" s="18" t="s">
        <v>140</v>
      </c>
      <c r="BM114" s="224" t="s">
        <v>184</v>
      </c>
    </row>
    <row r="115" s="2" customFormat="1">
      <c r="A115" s="39"/>
      <c r="B115" s="40"/>
      <c r="C115" s="41"/>
      <c r="D115" s="226" t="s">
        <v>142</v>
      </c>
      <c r="E115" s="41"/>
      <c r="F115" s="227" t="s">
        <v>185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142</v>
      </c>
      <c r="AU115" s="18" t="s">
        <v>80</v>
      </c>
    </row>
    <row r="116" s="2" customFormat="1">
      <c r="A116" s="39"/>
      <c r="B116" s="40"/>
      <c r="C116" s="41"/>
      <c r="D116" s="226" t="s">
        <v>161</v>
      </c>
      <c r="E116" s="41"/>
      <c r="F116" s="242" t="s">
        <v>186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161</v>
      </c>
      <c r="AU116" s="18" t="s">
        <v>80</v>
      </c>
    </row>
    <row r="117" s="13" customFormat="1">
      <c r="A117" s="13"/>
      <c r="B117" s="231"/>
      <c r="C117" s="232"/>
      <c r="D117" s="226" t="s">
        <v>144</v>
      </c>
      <c r="E117" s="233" t="s">
        <v>19</v>
      </c>
      <c r="F117" s="234" t="s">
        <v>187</v>
      </c>
      <c r="G117" s="232"/>
      <c r="H117" s="235">
        <v>40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144</v>
      </c>
      <c r="AU117" s="241" t="s">
        <v>80</v>
      </c>
      <c r="AV117" s="13" t="s">
        <v>80</v>
      </c>
      <c r="AW117" s="13" t="s">
        <v>33</v>
      </c>
      <c r="AX117" s="13" t="s">
        <v>78</v>
      </c>
      <c r="AY117" s="241" t="s">
        <v>133</v>
      </c>
    </row>
    <row r="118" s="2" customFormat="1" ht="16.5" customHeight="1">
      <c r="A118" s="39"/>
      <c r="B118" s="40"/>
      <c r="C118" s="213" t="s">
        <v>188</v>
      </c>
      <c r="D118" s="213" t="s">
        <v>135</v>
      </c>
      <c r="E118" s="214" t="s">
        <v>189</v>
      </c>
      <c r="F118" s="215" t="s">
        <v>190</v>
      </c>
      <c r="G118" s="216" t="s">
        <v>158</v>
      </c>
      <c r="H118" s="217">
        <v>40</v>
      </c>
      <c r="I118" s="218"/>
      <c r="J118" s="219">
        <f>ROUND(I118*H118,2)</f>
        <v>0</v>
      </c>
      <c r="K118" s="215" t="s">
        <v>139</v>
      </c>
      <c r="L118" s="45"/>
      <c r="M118" s="220" t="s">
        <v>19</v>
      </c>
      <c r="N118" s="221" t="s">
        <v>42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140</v>
      </c>
      <c r="AT118" s="224" t="s">
        <v>135</v>
      </c>
      <c r="AU118" s="224" t="s">
        <v>80</v>
      </c>
      <c r="AY118" s="18" t="s">
        <v>133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78</v>
      </c>
      <c r="BK118" s="225">
        <f>ROUND(I118*H118,2)</f>
        <v>0</v>
      </c>
      <c r="BL118" s="18" t="s">
        <v>140</v>
      </c>
      <c r="BM118" s="224" t="s">
        <v>191</v>
      </c>
    </row>
    <row r="119" s="2" customFormat="1">
      <c r="A119" s="39"/>
      <c r="B119" s="40"/>
      <c r="C119" s="41"/>
      <c r="D119" s="226" t="s">
        <v>142</v>
      </c>
      <c r="E119" s="41"/>
      <c r="F119" s="227" t="s">
        <v>192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142</v>
      </c>
      <c r="AU119" s="18" t="s">
        <v>80</v>
      </c>
    </row>
    <row r="120" s="2" customFormat="1" ht="16.5" customHeight="1">
      <c r="A120" s="39"/>
      <c r="B120" s="40"/>
      <c r="C120" s="213" t="s">
        <v>193</v>
      </c>
      <c r="D120" s="213" t="s">
        <v>135</v>
      </c>
      <c r="E120" s="214" t="s">
        <v>194</v>
      </c>
      <c r="F120" s="215" t="s">
        <v>195</v>
      </c>
      <c r="G120" s="216" t="s">
        <v>196</v>
      </c>
      <c r="H120" s="217">
        <v>66</v>
      </c>
      <c r="I120" s="218"/>
      <c r="J120" s="219">
        <f>ROUND(I120*H120,2)</f>
        <v>0</v>
      </c>
      <c r="K120" s="215" t="s">
        <v>139</v>
      </c>
      <c r="L120" s="45"/>
      <c r="M120" s="220" t="s">
        <v>19</v>
      </c>
      <c r="N120" s="221" t="s">
        <v>42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140</v>
      </c>
      <c r="AT120" s="224" t="s">
        <v>135</v>
      </c>
      <c r="AU120" s="224" t="s">
        <v>80</v>
      </c>
      <c r="AY120" s="18" t="s">
        <v>133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78</v>
      </c>
      <c r="BK120" s="225">
        <f>ROUND(I120*H120,2)</f>
        <v>0</v>
      </c>
      <c r="BL120" s="18" t="s">
        <v>140</v>
      </c>
      <c r="BM120" s="224" t="s">
        <v>197</v>
      </c>
    </row>
    <row r="121" s="2" customFormat="1">
      <c r="A121" s="39"/>
      <c r="B121" s="40"/>
      <c r="C121" s="41"/>
      <c r="D121" s="226" t="s">
        <v>142</v>
      </c>
      <c r="E121" s="41"/>
      <c r="F121" s="227" t="s">
        <v>198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142</v>
      </c>
      <c r="AU121" s="18" t="s">
        <v>80</v>
      </c>
    </row>
    <row r="122" s="2" customFormat="1">
      <c r="A122" s="39"/>
      <c r="B122" s="40"/>
      <c r="C122" s="41"/>
      <c r="D122" s="226" t="s">
        <v>161</v>
      </c>
      <c r="E122" s="41"/>
      <c r="F122" s="242" t="s">
        <v>199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161</v>
      </c>
      <c r="AU122" s="18" t="s">
        <v>80</v>
      </c>
    </row>
    <row r="123" s="13" customFormat="1">
      <c r="A123" s="13"/>
      <c r="B123" s="231"/>
      <c r="C123" s="232"/>
      <c r="D123" s="226" t="s">
        <v>144</v>
      </c>
      <c r="E123" s="232"/>
      <c r="F123" s="234" t="s">
        <v>200</v>
      </c>
      <c r="G123" s="232"/>
      <c r="H123" s="235">
        <v>66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144</v>
      </c>
      <c r="AU123" s="241" t="s">
        <v>80</v>
      </c>
      <c r="AV123" s="13" t="s">
        <v>80</v>
      </c>
      <c r="AW123" s="13" t="s">
        <v>4</v>
      </c>
      <c r="AX123" s="13" t="s">
        <v>78</v>
      </c>
      <c r="AY123" s="241" t="s">
        <v>133</v>
      </c>
    </row>
    <row r="124" s="2" customFormat="1" ht="21.75" customHeight="1">
      <c r="A124" s="39"/>
      <c r="B124" s="40"/>
      <c r="C124" s="213" t="s">
        <v>201</v>
      </c>
      <c r="D124" s="213" t="s">
        <v>135</v>
      </c>
      <c r="E124" s="214" t="s">
        <v>202</v>
      </c>
      <c r="F124" s="215" t="s">
        <v>203</v>
      </c>
      <c r="G124" s="216" t="s">
        <v>138</v>
      </c>
      <c r="H124" s="217">
        <v>85</v>
      </c>
      <c r="I124" s="218"/>
      <c r="J124" s="219">
        <f>ROUND(I124*H124,2)</f>
        <v>0</v>
      </c>
      <c r="K124" s="215" t="s">
        <v>139</v>
      </c>
      <c r="L124" s="45"/>
      <c r="M124" s="220" t="s">
        <v>19</v>
      </c>
      <c r="N124" s="221" t="s">
        <v>42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140</v>
      </c>
      <c r="AT124" s="224" t="s">
        <v>135</v>
      </c>
      <c r="AU124" s="224" t="s">
        <v>80</v>
      </c>
      <c r="AY124" s="18" t="s">
        <v>133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78</v>
      </c>
      <c r="BK124" s="225">
        <f>ROUND(I124*H124,2)</f>
        <v>0</v>
      </c>
      <c r="BL124" s="18" t="s">
        <v>140</v>
      </c>
      <c r="BM124" s="224" t="s">
        <v>204</v>
      </c>
    </row>
    <row r="125" s="2" customFormat="1">
      <c r="A125" s="39"/>
      <c r="B125" s="40"/>
      <c r="C125" s="41"/>
      <c r="D125" s="226" t="s">
        <v>142</v>
      </c>
      <c r="E125" s="41"/>
      <c r="F125" s="227" t="s">
        <v>205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142</v>
      </c>
      <c r="AU125" s="18" t="s">
        <v>80</v>
      </c>
    </row>
    <row r="126" s="2" customFormat="1">
      <c r="A126" s="39"/>
      <c r="B126" s="40"/>
      <c r="C126" s="41"/>
      <c r="D126" s="226" t="s">
        <v>161</v>
      </c>
      <c r="E126" s="41"/>
      <c r="F126" s="242" t="s">
        <v>162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161</v>
      </c>
      <c r="AU126" s="18" t="s">
        <v>80</v>
      </c>
    </row>
    <row r="127" s="13" customFormat="1">
      <c r="A127" s="13"/>
      <c r="B127" s="231"/>
      <c r="C127" s="232"/>
      <c r="D127" s="226" t="s">
        <v>144</v>
      </c>
      <c r="E127" s="233" t="s">
        <v>19</v>
      </c>
      <c r="F127" s="234" t="s">
        <v>206</v>
      </c>
      <c r="G127" s="232"/>
      <c r="H127" s="235">
        <v>85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144</v>
      </c>
      <c r="AU127" s="241" t="s">
        <v>80</v>
      </c>
      <c r="AV127" s="13" t="s">
        <v>80</v>
      </c>
      <c r="AW127" s="13" t="s">
        <v>33</v>
      </c>
      <c r="AX127" s="13" t="s">
        <v>78</v>
      </c>
      <c r="AY127" s="241" t="s">
        <v>133</v>
      </c>
    </row>
    <row r="128" s="2" customFormat="1" ht="21.75" customHeight="1">
      <c r="A128" s="39"/>
      <c r="B128" s="40"/>
      <c r="C128" s="213" t="s">
        <v>207</v>
      </c>
      <c r="D128" s="213" t="s">
        <v>135</v>
      </c>
      <c r="E128" s="214" t="s">
        <v>208</v>
      </c>
      <c r="F128" s="215" t="s">
        <v>209</v>
      </c>
      <c r="G128" s="216" t="s">
        <v>138</v>
      </c>
      <c r="H128" s="217">
        <v>100</v>
      </c>
      <c r="I128" s="218"/>
      <c r="J128" s="219">
        <f>ROUND(I128*H128,2)</f>
        <v>0</v>
      </c>
      <c r="K128" s="215" t="s">
        <v>139</v>
      </c>
      <c r="L128" s="45"/>
      <c r="M128" s="220" t="s">
        <v>19</v>
      </c>
      <c r="N128" s="221" t="s">
        <v>42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140</v>
      </c>
      <c r="AT128" s="224" t="s">
        <v>135</v>
      </c>
      <c r="AU128" s="224" t="s">
        <v>80</v>
      </c>
      <c r="AY128" s="18" t="s">
        <v>133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78</v>
      </c>
      <c r="BK128" s="225">
        <f>ROUND(I128*H128,2)</f>
        <v>0</v>
      </c>
      <c r="BL128" s="18" t="s">
        <v>140</v>
      </c>
      <c r="BM128" s="224" t="s">
        <v>210</v>
      </c>
    </row>
    <row r="129" s="2" customFormat="1">
      <c r="A129" s="39"/>
      <c r="B129" s="40"/>
      <c r="C129" s="41"/>
      <c r="D129" s="226" t="s">
        <v>142</v>
      </c>
      <c r="E129" s="41"/>
      <c r="F129" s="227" t="s">
        <v>211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142</v>
      </c>
      <c r="AU129" s="18" t="s">
        <v>80</v>
      </c>
    </row>
    <row r="130" s="2" customFormat="1">
      <c r="A130" s="39"/>
      <c r="B130" s="40"/>
      <c r="C130" s="41"/>
      <c r="D130" s="226" t="s">
        <v>161</v>
      </c>
      <c r="E130" s="41"/>
      <c r="F130" s="242" t="s">
        <v>162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161</v>
      </c>
      <c r="AU130" s="18" t="s">
        <v>80</v>
      </c>
    </row>
    <row r="131" s="13" customFormat="1">
      <c r="A131" s="13"/>
      <c r="B131" s="231"/>
      <c r="C131" s="232"/>
      <c r="D131" s="226" t="s">
        <v>144</v>
      </c>
      <c r="E131" s="233" t="s">
        <v>19</v>
      </c>
      <c r="F131" s="234" t="s">
        <v>212</v>
      </c>
      <c r="G131" s="232"/>
      <c r="H131" s="235">
        <v>100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144</v>
      </c>
      <c r="AU131" s="241" t="s">
        <v>80</v>
      </c>
      <c r="AV131" s="13" t="s">
        <v>80</v>
      </c>
      <c r="AW131" s="13" t="s">
        <v>33</v>
      </c>
      <c r="AX131" s="13" t="s">
        <v>78</v>
      </c>
      <c r="AY131" s="241" t="s">
        <v>133</v>
      </c>
    </row>
    <row r="132" s="2" customFormat="1" ht="16.5" customHeight="1">
      <c r="A132" s="39"/>
      <c r="B132" s="40"/>
      <c r="C132" s="213" t="s">
        <v>213</v>
      </c>
      <c r="D132" s="213" t="s">
        <v>135</v>
      </c>
      <c r="E132" s="214" t="s">
        <v>214</v>
      </c>
      <c r="F132" s="215" t="s">
        <v>215</v>
      </c>
      <c r="G132" s="216" t="s">
        <v>138</v>
      </c>
      <c r="H132" s="217">
        <v>60</v>
      </c>
      <c r="I132" s="218"/>
      <c r="J132" s="219">
        <f>ROUND(I132*H132,2)</f>
        <v>0</v>
      </c>
      <c r="K132" s="215" t="s">
        <v>139</v>
      </c>
      <c r="L132" s="45"/>
      <c r="M132" s="220" t="s">
        <v>19</v>
      </c>
      <c r="N132" s="221" t="s">
        <v>42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140</v>
      </c>
      <c r="AT132" s="224" t="s">
        <v>135</v>
      </c>
      <c r="AU132" s="224" t="s">
        <v>80</v>
      </c>
      <c r="AY132" s="18" t="s">
        <v>133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78</v>
      </c>
      <c r="BK132" s="225">
        <f>ROUND(I132*H132,2)</f>
        <v>0</v>
      </c>
      <c r="BL132" s="18" t="s">
        <v>140</v>
      </c>
      <c r="BM132" s="224" t="s">
        <v>216</v>
      </c>
    </row>
    <row r="133" s="2" customFormat="1">
      <c r="A133" s="39"/>
      <c r="B133" s="40"/>
      <c r="C133" s="41"/>
      <c r="D133" s="226" t="s">
        <v>142</v>
      </c>
      <c r="E133" s="41"/>
      <c r="F133" s="227" t="s">
        <v>217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142</v>
      </c>
      <c r="AU133" s="18" t="s">
        <v>80</v>
      </c>
    </row>
    <row r="134" s="2" customFormat="1">
      <c r="A134" s="39"/>
      <c r="B134" s="40"/>
      <c r="C134" s="41"/>
      <c r="D134" s="226" t="s">
        <v>161</v>
      </c>
      <c r="E134" s="41"/>
      <c r="F134" s="242" t="s">
        <v>162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161</v>
      </c>
      <c r="AU134" s="18" t="s">
        <v>80</v>
      </c>
    </row>
    <row r="135" s="13" customFormat="1">
      <c r="A135" s="13"/>
      <c r="B135" s="231"/>
      <c r="C135" s="232"/>
      <c r="D135" s="226" t="s">
        <v>144</v>
      </c>
      <c r="E135" s="233" t="s">
        <v>19</v>
      </c>
      <c r="F135" s="234" t="s">
        <v>145</v>
      </c>
      <c r="G135" s="232"/>
      <c r="H135" s="235">
        <v>60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144</v>
      </c>
      <c r="AU135" s="241" t="s">
        <v>80</v>
      </c>
      <c r="AV135" s="13" t="s">
        <v>80</v>
      </c>
      <c r="AW135" s="13" t="s">
        <v>33</v>
      </c>
      <c r="AX135" s="13" t="s">
        <v>78</v>
      </c>
      <c r="AY135" s="241" t="s">
        <v>133</v>
      </c>
    </row>
    <row r="136" s="2" customFormat="1" ht="16.5" customHeight="1">
      <c r="A136" s="39"/>
      <c r="B136" s="40"/>
      <c r="C136" s="213" t="s">
        <v>218</v>
      </c>
      <c r="D136" s="213" t="s">
        <v>135</v>
      </c>
      <c r="E136" s="214" t="s">
        <v>219</v>
      </c>
      <c r="F136" s="215" t="s">
        <v>220</v>
      </c>
      <c r="G136" s="216" t="s">
        <v>138</v>
      </c>
      <c r="H136" s="217">
        <v>100</v>
      </c>
      <c r="I136" s="218"/>
      <c r="J136" s="219">
        <f>ROUND(I136*H136,2)</f>
        <v>0</v>
      </c>
      <c r="K136" s="215" t="s">
        <v>221</v>
      </c>
      <c r="L136" s="45"/>
      <c r="M136" s="220" t="s">
        <v>19</v>
      </c>
      <c r="N136" s="221" t="s">
        <v>42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140</v>
      </c>
      <c r="AT136" s="224" t="s">
        <v>135</v>
      </c>
      <c r="AU136" s="224" t="s">
        <v>80</v>
      </c>
      <c r="AY136" s="18" t="s">
        <v>133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78</v>
      </c>
      <c r="BK136" s="225">
        <f>ROUND(I136*H136,2)</f>
        <v>0</v>
      </c>
      <c r="BL136" s="18" t="s">
        <v>140</v>
      </c>
      <c r="BM136" s="224" t="s">
        <v>222</v>
      </c>
    </row>
    <row r="137" s="2" customFormat="1">
      <c r="A137" s="39"/>
      <c r="B137" s="40"/>
      <c r="C137" s="41"/>
      <c r="D137" s="226" t="s">
        <v>142</v>
      </c>
      <c r="E137" s="41"/>
      <c r="F137" s="227" t="s">
        <v>223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142</v>
      </c>
      <c r="AU137" s="18" t="s">
        <v>80</v>
      </c>
    </row>
    <row r="138" s="2" customFormat="1">
      <c r="A138" s="39"/>
      <c r="B138" s="40"/>
      <c r="C138" s="41"/>
      <c r="D138" s="226" t="s">
        <v>161</v>
      </c>
      <c r="E138" s="41"/>
      <c r="F138" s="242" t="s">
        <v>162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161</v>
      </c>
      <c r="AU138" s="18" t="s">
        <v>80</v>
      </c>
    </row>
    <row r="139" s="13" customFormat="1">
      <c r="A139" s="13"/>
      <c r="B139" s="231"/>
      <c r="C139" s="232"/>
      <c r="D139" s="226" t="s">
        <v>144</v>
      </c>
      <c r="E139" s="233" t="s">
        <v>19</v>
      </c>
      <c r="F139" s="234" t="s">
        <v>212</v>
      </c>
      <c r="G139" s="232"/>
      <c r="H139" s="235">
        <v>100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144</v>
      </c>
      <c r="AU139" s="241" t="s">
        <v>80</v>
      </c>
      <c r="AV139" s="13" t="s">
        <v>80</v>
      </c>
      <c r="AW139" s="13" t="s">
        <v>33</v>
      </c>
      <c r="AX139" s="13" t="s">
        <v>78</v>
      </c>
      <c r="AY139" s="241" t="s">
        <v>133</v>
      </c>
    </row>
    <row r="140" s="2" customFormat="1" ht="16.5" customHeight="1">
      <c r="A140" s="39"/>
      <c r="B140" s="40"/>
      <c r="C140" s="213" t="s">
        <v>8</v>
      </c>
      <c r="D140" s="213" t="s">
        <v>135</v>
      </c>
      <c r="E140" s="214" t="s">
        <v>224</v>
      </c>
      <c r="F140" s="215" t="s">
        <v>225</v>
      </c>
      <c r="G140" s="216" t="s">
        <v>138</v>
      </c>
      <c r="H140" s="217">
        <v>6568</v>
      </c>
      <c r="I140" s="218"/>
      <c r="J140" s="219">
        <f>ROUND(I140*H140,2)</f>
        <v>0</v>
      </c>
      <c r="K140" s="215" t="s">
        <v>139</v>
      </c>
      <c r="L140" s="45"/>
      <c r="M140" s="220" t="s">
        <v>19</v>
      </c>
      <c r="N140" s="221" t="s">
        <v>42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140</v>
      </c>
      <c r="AT140" s="224" t="s">
        <v>135</v>
      </c>
      <c r="AU140" s="224" t="s">
        <v>80</v>
      </c>
      <c r="AY140" s="18" t="s">
        <v>133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78</v>
      </c>
      <c r="BK140" s="225">
        <f>ROUND(I140*H140,2)</f>
        <v>0</v>
      </c>
      <c r="BL140" s="18" t="s">
        <v>140</v>
      </c>
      <c r="BM140" s="224" t="s">
        <v>226</v>
      </c>
    </row>
    <row r="141" s="2" customFormat="1">
      <c r="A141" s="39"/>
      <c r="B141" s="40"/>
      <c r="C141" s="41"/>
      <c r="D141" s="226" t="s">
        <v>142</v>
      </c>
      <c r="E141" s="41"/>
      <c r="F141" s="227" t="s">
        <v>227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142</v>
      </c>
      <c r="AU141" s="18" t="s">
        <v>80</v>
      </c>
    </row>
    <row r="142" s="2" customFormat="1">
      <c r="A142" s="39"/>
      <c r="B142" s="40"/>
      <c r="C142" s="41"/>
      <c r="D142" s="226" t="s">
        <v>161</v>
      </c>
      <c r="E142" s="41"/>
      <c r="F142" s="242" t="s">
        <v>228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161</v>
      </c>
      <c r="AU142" s="18" t="s">
        <v>80</v>
      </c>
    </row>
    <row r="143" s="13" customFormat="1">
      <c r="A143" s="13"/>
      <c r="B143" s="231"/>
      <c r="C143" s="232"/>
      <c r="D143" s="226" t="s">
        <v>144</v>
      </c>
      <c r="E143" s="233" t="s">
        <v>19</v>
      </c>
      <c r="F143" s="234" t="s">
        <v>229</v>
      </c>
      <c r="G143" s="232"/>
      <c r="H143" s="235">
        <v>6568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144</v>
      </c>
      <c r="AU143" s="241" t="s">
        <v>80</v>
      </c>
      <c r="AV143" s="13" t="s">
        <v>80</v>
      </c>
      <c r="AW143" s="13" t="s">
        <v>33</v>
      </c>
      <c r="AX143" s="13" t="s">
        <v>78</v>
      </c>
      <c r="AY143" s="241" t="s">
        <v>133</v>
      </c>
    </row>
    <row r="144" s="2" customFormat="1">
      <c r="A144" s="39"/>
      <c r="B144" s="40"/>
      <c r="C144" s="243" t="s">
        <v>230</v>
      </c>
      <c r="D144" s="243" t="s">
        <v>231</v>
      </c>
      <c r="E144" s="244" t="s">
        <v>232</v>
      </c>
      <c r="F144" s="245" t="s">
        <v>233</v>
      </c>
      <c r="G144" s="246" t="s">
        <v>234</v>
      </c>
      <c r="H144" s="247">
        <v>164.19999999999999</v>
      </c>
      <c r="I144" s="248"/>
      <c r="J144" s="249">
        <f>ROUND(I144*H144,2)</f>
        <v>0</v>
      </c>
      <c r="K144" s="245" t="s">
        <v>19</v>
      </c>
      <c r="L144" s="250"/>
      <c r="M144" s="251" t="s">
        <v>19</v>
      </c>
      <c r="N144" s="252" t="s">
        <v>42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181</v>
      </c>
      <c r="AT144" s="224" t="s">
        <v>231</v>
      </c>
      <c r="AU144" s="224" t="s">
        <v>80</v>
      </c>
      <c r="AY144" s="18" t="s">
        <v>133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78</v>
      </c>
      <c r="BK144" s="225">
        <f>ROUND(I144*H144,2)</f>
        <v>0</v>
      </c>
      <c r="BL144" s="18" t="s">
        <v>140</v>
      </c>
      <c r="BM144" s="224" t="s">
        <v>235</v>
      </c>
    </row>
    <row r="145" s="2" customFormat="1">
      <c r="A145" s="39"/>
      <c r="B145" s="40"/>
      <c r="C145" s="41"/>
      <c r="D145" s="226" t="s">
        <v>142</v>
      </c>
      <c r="E145" s="41"/>
      <c r="F145" s="227" t="s">
        <v>233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142</v>
      </c>
      <c r="AU145" s="18" t="s">
        <v>80</v>
      </c>
    </row>
    <row r="146" s="13" customFormat="1">
      <c r="A146" s="13"/>
      <c r="B146" s="231"/>
      <c r="C146" s="232"/>
      <c r="D146" s="226" t="s">
        <v>144</v>
      </c>
      <c r="E146" s="233" t="s">
        <v>19</v>
      </c>
      <c r="F146" s="234" t="s">
        <v>236</v>
      </c>
      <c r="G146" s="232"/>
      <c r="H146" s="235">
        <v>164.19999999999999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144</v>
      </c>
      <c r="AU146" s="241" t="s">
        <v>80</v>
      </c>
      <c r="AV146" s="13" t="s">
        <v>80</v>
      </c>
      <c r="AW146" s="13" t="s">
        <v>33</v>
      </c>
      <c r="AX146" s="13" t="s">
        <v>78</v>
      </c>
      <c r="AY146" s="241" t="s">
        <v>133</v>
      </c>
    </row>
    <row r="147" s="2" customFormat="1" ht="16.5" customHeight="1">
      <c r="A147" s="39"/>
      <c r="B147" s="40"/>
      <c r="C147" s="213" t="s">
        <v>237</v>
      </c>
      <c r="D147" s="213" t="s">
        <v>135</v>
      </c>
      <c r="E147" s="214" t="s">
        <v>238</v>
      </c>
      <c r="F147" s="215" t="s">
        <v>239</v>
      </c>
      <c r="G147" s="216" t="s">
        <v>138</v>
      </c>
      <c r="H147" s="217">
        <v>100</v>
      </c>
      <c r="I147" s="218"/>
      <c r="J147" s="219">
        <f>ROUND(I147*H147,2)</f>
        <v>0</v>
      </c>
      <c r="K147" s="215" t="s">
        <v>139</v>
      </c>
      <c r="L147" s="45"/>
      <c r="M147" s="220" t="s">
        <v>19</v>
      </c>
      <c r="N147" s="221" t="s">
        <v>42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140</v>
      </c>
      <c r="AT147" s="224" t="s">
        <v>135</v>
      </c>
      <c r="AU147" s="224" t="s">
        <v>80</v>
      </c>
      <c r="AY147" s="18" t="s">
        <v>133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78</v>
      </c>
      <c r="BK147" s="225">
        <f>ROUND(I147*H147,2)</f>
        <v>0</v>
      </c>
      <c r="BL147" s="18" t="s">
        <v>140</v>
      </c>
      <c r="BM147" s="224" t="s">
        <v>240</v>
      </c>
    </row>
    <row r="148" s="2" customFormat="1">
      <c r="A148" s="39"/>
      <c r="B148" s="40"/>
      <c r="C148" s="41"/>
      <c r="D148" s="226" t="s">
        <v>142</v>
      </c>
      <c r="E148" s="41"/>
      <c r="F148" s="227" t="s">
        <v>241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142</v>
      </c>
      <c r="AU148" s="18" t="s">
        <v>80</v>
      </c>
    </row>
    <row r="149" s="2" customFormat="1">
      <c r="A149" s="39"/>
      <c r="B149" s="40"/>
      <c r="C149" s="41"/>
      <c r="D149" s="226" t="s">
        <v>161</v>
      </c>
      <c r="E149" s="41"/>
      <c r="F149" s="242" t="s">
        <v>162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161</v>
      </c>
      <c r="AU149" s="18" t="s">
        <v>80</v>
      </c>
    </row>
    <row r="150" s="13" customFormat="1">
      <c r="A150" s="13"/>
      <c r="B150" s="231"/>
      <c r="C150" s="232"/>
      <c r="D150" s="226" t="s">
        <v>144</v>
      </c>
      <c r="E150" s="233" t="s">
        <v>19</v>
      </c>
      <c r="F150" s="234" t="s">
        <v>212</v>
      </c>
      <c r="G150" s="232"/>
      <c r="H150" s="235">
        <v>100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144</v>
      </c>
      <c r="AU150" s="241" t="s">
        <v>80</v>
      </c>
      <c r="AV150" s="13" t="s">
        <v>80</v>
      </c>
      <c r="AW150" s="13" t="s">
        <v>33</v>
      </c>
      <c r="AX150" s="13" t="s">
        <v>78</v>
      </c>
      <c r="AY150" s="241" t="s">
        <v>133</v>
      </c>
    </row>
    <row r="151" s="2" customFormat="1" ht="16.5" customHeight="1">
      <c r="A151" s="39"/>
      <c r="B151" s="40"/>
      <c r="C151" s="213" t="s">
        <v>242</v>
      </c>
      <c r="D151" s="213" t="s">
        <v>135</v>
      </c>
      <c r="E151" s="214" t="s">
        <v>243</v>
      </c>
      <c r="F151" s="215" t="s">
        <v>244</v>
      </c>
      <c r="G151" s="216" t="s">
        <v>138</v>
      </c>
      <c r="H151" s="217">
        <v>6568</v>
      </c>
      <c r="I151" s="218"/>
      <c r="J151" s="219">
        <f>ROUND(I151*H151,2)</f>
        <v>0</v>
      </c>
      <c r="K151" s="215" t="s">
        <v>139</v>
      </c>
      <c r="L151" s="45"/>
      <c r="M151" s="220" t="s">
        <v>19</v>
      </c>
      <c r="N151" s="221" t="s">
        <v>42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140</v>
      </c>
      <c r="AT151" s="224" t="s">
        <v>135</v>
      </c>
      <c r="AU151" s="224" t="s">
        <v>80</v>
      </c>
      <c r="AY151" s="18" t="s">
        <v>133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78</v>
      </c>
      <c r="BK151" s="225">
        <f>ROUND(I151*H151,2)</f>
        <v>0</v>
      </c>
      <c r="BL151" s="18" t="s">
        <v>140</v>
      </c>
      <c r="BM151" s="224" t="s">
        <v>245</v>
      </c>
    </row>
    <row r="152" s="2" customFormat="1">
      <c r="A152" s="39"/>
      <c r="B152" s="40"/>
      <c r="C152" s="41"/>
      <c r="D152" s="226" t="s">
        <v>142</v>
      </c>
      <c r="E152" s="41"/>
      <c r="F152" s="227" t="s">
        <v>246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142</v>
      </c>
      <c r="AU152" s="18" t="s">
        <v>80</v>
      </c>
    </row>
    <row r="153" s="2" customFormat="1">
      <c r="A153" s="39"/>
      <c r="B153" s="40"/>
      <c r="C153" s="41"/>
      <c r="D153" s="226" t="s">
        <v>161</v>
      </c>
      <c r="E153" s="41"/>
      <c r="F153" s="242" t="s">
        <v>247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161</v>
      </c>
      <c r="AU153" s="18" t="s">
        <v>80</v>
      </c>
    </row>
    <row r="154" s="2" customFormat="1" ht="16.5" customHeight="1">
      <c r="A154" s="39"/>
      <c r="B154" s="40"/>
      <c r="C154" s="213" t="s">
        <v>248</v>
      </c>
      <c r="D154" s="213" t="s">
        <v>135</v>
      </c>
      <c r="E154" s="214" t="s">
        <v>249</v>
      </c>
      <c r="F154" s="215" t="s">
        <v>250</v>
      </c>
      <c r="G154" s="216" t="s">
        <v>138</v>
      </c>
      <c r="H154" s="217">
        <v>6568</v>
      </c>
      <c r="I154" s="218"/>
      <c r="J154" s="219">
        <f>ROUND(I154*H154,2)</f>
        <v>0</v>
      </c>
      <c r="K154" s="215" t="s">
        <v>139</v>
      </c>
      <c r="L154" s="45"/>
      <c r="M154" s="220" t="s">
        <v>19</v>
      </c>
      <c r="N154" s="221" t="s">
        <v>42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140</v>
      </c>
      <c r="AT154" s="224" t="s">
        <v>135</v>
      </c>
      <c r="AU154" s="224" t="s">
        <v>80</v>
      </c>
      <c r="AY154" s="18" t="s">
        <v>133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78</v>
      </c>
      <c r="BK154" s="225">
        <f>ROUND(I154*H154,2)</f>
        <v>0</v>
      </c>
      <c r="BL154" s="18" t="s">
        <v>140</v>
      </c>
      <c r="BM154" s="224" t="s">
        <v>251</v>
      </c>
    </row>
    <row r="155" s="2" customFormat="1">
      <c r="A155" s="39"/>
      <c r="B155" s="40"/>
      <c r="C155" s="41"/>
      <c r="D155" s="226" t="s">
        <v>142</v>
      </c>
      <c r="E155" s="41"/>
      <c r="F155" s="227" t="s">
        <v>252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142</v>
      </c>
      <c r="AU155" s="18" t="s">
        <v>80</v>
      </c>
    </row>
    <row r="156" s="2" customFormat="1" ht="16.5" customHeight="1">
      <c r="A156" s="39"/>
      <c r="B156" s="40"/>
      <c r="C156" s="213" t="s">
        <v>253</v>
      </c>
      <c r="D156" s="213" t="s">
        <v>135</v>
      </c>
      <c r="E156" s="214" t="s">
        <v>254</v>
      </c>
      <c r="F156" s="215" t="s">
        <v>255</v>
      </c>
      <c r="G156" s="216" t="s">
        <v>138</v>
      </c>
      <c r="H156" s="217">
        <v>6568</v>
      </c>
      <c r="I156" s="218"/>
      <c r="J156" s="219">
        <f>ROUND(I156*H156,2)</f>
        <v>0</v>
      </c>
      <c r="K156" s="215" t="s">
        <v>139</v>
      </c>
      <c r="L156" s="45"/>
      <c r="M156" s="220" t="s">
        <v>19</v>
      </c>
      <c r="N156" s="221" t="s">
        <v>42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140</v>
      </c>
      <c r="AT156" s="224" t="s">
        <v>135</v>
      </c>
      <c r="AU156" s="224" t="s">
        <v>80</v>
      </c>
      <c r="AY156" s="18" t="s">
        <v>133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78</v>
      </c>
      <c r="BK156" s="225">
        <f>ROUND(I156*H156,2)</f>
        <v>0</v>
      </c>
      <c r="BL156" s="18" t="s">
        <v>140</v>
      </c>
      <c r="BM156" s="224" t="s">
        <v>256</v>
      </c>
    </row>
    <row r="157" s="2" customFormat="1">
      <c r="A157" s="39"/>
      <c r="B157" s="40"/>
      <c r="C157" s="41"/>
      <c r="D157" s="226" t="s">
        <v>142</v>
      </c>
      <c r="E157" s="41"/>
      <c r="F157" s="227" t="s">
        <v>257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142</v>
      </c>
      <c r="AU157" s="18" t="s">
        <v>80</v>
      </c>
    </row>
    <row r="158" s="2" customFormat="1">
      <c r="A158" s="39"/>
      <c r="B158" s="40"/>
      <c r="C158" s="41"/>
      <c r="D158" s="226" t="s">
        <v>161</v>
      </c>
      <c r="E158" s="41"/>
      <c r="F158" s="242" t="s">
        <v>247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161</v>
      </c>
      <c r="AU158" s="18" t="s">
        <v>80</v>
      </c>
    </row>
    <row r="159" s="12" customFormat="1" ht="22.8" customHeight="1">
      <c r="A159" s="12"/>
      <c r="B159" s="197"/>
      <c r="C159" s="198"/>
      <c r="D159" s="199" t="s">
        <v>70</v>
      </c>
      <c r="E159" s="211" t="s">
        <v>164</v>
      </c>
      <c r="F159" s="211" t="s">
        <v>258</v>
      </c>
      <c r="G159" s="198"/>
      <c r="H159" s="198"/>
      <c r="I159" s="201"/>
      <c r="J159" s="212">
        <f>BK159</f>
        <v>0</v>
      </c>
      <c r="K159" s="198"/>
      <c r="L159" s="203"/>
      <c r="M159" s="204"/>
      <c r="N159" s="205"/>
      <c r="O159" s="205"/>
      <c r="P159" s="206">
        <f>SUM(P160:P163)</f>
        <v>0</v>
      </c>
      <c r="Q159" s="205"/>
      <c r="R159" s="206">
        <f>SUM(R160:R163)</f>
        <v>0</v>
      </c>
      <c r="S159" s="205"/>
      <c r="T159" s="207">
        <f>SUM(T160:T163)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8" t="s">
        <v>78</v>
      </c>
      <c r="AT159" s="209" t="s">
        <v>70</v>
      </c>
      <c r="AU159" s="209" t="s">
        <v>78</v>
      </c>
      <c r="AY159" s="208" t="s">
        <v>133</v>
      </c>
      <c r="BK159" s="210">
        <f>SUM(BK160:BK163)</f>
        <v>0</v>
      </c>
    </row>
    <row r="160" s="2" customFormat="1" ht="16.5" customHeight="1">
      <c r="A160" s="39"/>
      <c r="B160" s="40"/>
      <c r="C160" s="213" t="s">
        <v>7</v>
      </c>
      <c r="D160" s="213" t="s">
        <v>135</v>
      </c>
      <c r="E160" s="214" t="s">
        <v>259</v>
      </c>
      <c r="F160" s="215" t="s">
        <v>260</v>
      </c>
      <c r="G160" s="216" t="s">
        <v>138</v>
      </c>
      <c r="H160" s="217">
        <v>60</v>
      </c>
      <c r="I160" s="218"/>
      <c r="J160" s="219">
        <f>ROUND(I160*H160,2)</f>
        <v>0</v>
      </c>
      <c r="K160" s="215" t="s">
        <v>139</v>
      </c>
      <c r="L160" s="45"/>
      <c r="M160" s="220" t="s">
        <v>19</v>
      </c>
      <c r="N160" s="221" t="s">
        <v>42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140</v>
      </c>
      <c r="AT160" s="224" t="s">
        <v>135</v>
      </c>
      <c r="AU160" s="224" t="s">
        <v>80</v>
      </c>
      <c r="AY160" s="18" t="s">
        <v>133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78</v>
      </c>
      <c r="BK160" s="225">
        <f>ROUND(I160*H160,2)</f>
        <v>0</v>
      </c>
      <c r="BL160" s="18" t="s">
        <v>140</v>
      </c>
      <c r="BM160" s="224" t="s">
        <v>261</v>
      </c>
    </row>
    <row r="161" s="2" customFormat="1">
      <c r="A161" s="39"/>
      <c r="B161" s="40"/>
      <c r="C161" s="41"/>
      <c r="D161" s="226" t="s">
        <v>142</v>
      </c>
      <c r="E161" s="41"/>
      <c r="F161" s="227" t="s">
        <v>262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142</v>
      </c>
      <c r="AU161" s="18" t="s">
        <v>80</v>
      </c>
    </row>
    <row r="162" s="2" customFormat="1">
      <c r="A162" s="39"/>
      <c r="B162" s="40"/>
      <c r="C162" s="41"/>
      <c r="D162" s="226" t="s">
        <v>161</v>
      </c>
      <c r="E162" s="41"/>
      <c r="F162" s="242" t="s">
        <v>263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161</v>
      </c>
      <c r="AU162" s="18" t="s">
        <v>80</v>
      </c>
    </row>
    <row r="163" s="13" customFormat="1">
      <c r="A163" s="13"/>
      <c r="B163" s="231"/>
      <c r="C163" s="232"/>
      <c r="D163" s="226" t="s">
        <v>144</v>
      </c>
      <c r="E163" s="233" t="s">
        <v>19</v>
      </c>
      <c r="F163" s="234" t="s">
        <v>145</v>
      </c>
      <c r="G163" s="232"/>
      <c r="H163" s="235">
        <v>60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144</v>
      </c>
      <c r="AU163" s="241" t="s">
        <v>80</v>
      </c>
      <c r="AV163" s="13" t="s">
        <v>80</v>
      </c>
      <c r="AW163" s="13" t="s">
        <v>33</v>
      </c>
      <c r="AX163" s="13" t="s">
        <v>78</v>
      </c>
      <c r="AY163" s="241" t="s">
        <v>133</v>
      </c>
    </row>
    <row r="164" s="12" customFormat="1" ht="22.8" customHeight="1">
      <c r="A164" s="12"/>
      <c r="B164" s="197"/>
      <c r="C164" s="198"/>
      <c r="D164" s="199" t="s">
        <v>70</v>
      </c>
      <c r="E164" s="211" t="s">
        <v>264</v>
      </c>
      <c r="F164" s="211" t="s">
        <v>265</v>
      </c>
      <c r="G164" s="198"/>
      <c r="H164" s="198"/>
      <c r="I164" s="201"/>
      <c r="J164" s="212">
        <f>BK164</f>
        <v>0</v>
      </c>
      <c r="K164" s="198"/>
      <c r="L164" s="203"/>
      <c r="M164" s="204"/>
      <c r="N164" s="205"/>
      <c r="O164" s="205"/>
      <c r="P164" s="206">
        <f>SUM(P165:P167)</f>
        <v>0</v>
      </c>
      <c r="Q164" s="205"/>
      <c r="R164" s="206">
        <f>SUM(R165:R167)</f>
        <v>0</v>
      </c>
      <c r="S164" s="205"/>
      <c r="T164" s="207">
        <f>SUM(T165:T167)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8" t="s">
        <v>78</v>
      </c>
      <c r="AT164" s="209" t="s">
        <v>70</v>
      </c>
      <c r="AU164" s="209" t="s">
        <v>78</v>
      </c>
      <c r="AY164" s="208" t="s">
        <v>133</v>
      </c>
      <c r="BK164" s="210">
        <f>SUM(BK165:BK167)</f>
        <v>0</v>
      </c>
    </row>
    <row r="165" s="2" customFormat="1" ht="16.5" customHeight="1">
      <c r="A165" s="39"/>
      <c r="B165" s="40"/>
      <c r="C165" s="213" t="s">
        <v>266</v>
      </c>
      <c r="D165" s="213" t="s">
        <v>135</v>
      </c>
      <c r="E165" s="214" t="s">
        <v>267</v>
      </c>
      <c r="F165" s="215" t="s">
        <v>268</v>
      </c>
      <c r="G165" s="216" t="s">
        <v>196</v>
      </c>
      <c r="H165" s="217">
        <v>2</v>
      </c>
      <c r="I165" s="218"/>
      <c r="J165" s="219">
        <f>ROUND(I165*H165,2)</f>
        <v>0</v>
      </c>
      <c r="K165" s="215" t="s">
        <v>19</v>
      </c>
      <c r="L165" s="45"/>
      <c r="M165" s="220" t="s">
        <v>19</v>
      </c>
      <c r="N165" s="221" t="s">
        <v>42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140</v>
      </c>
      <c r="AT165" s="224" t="s">
        <v>135</v>
      </c>
      <c r="AU165" s="224" t="s">
        <v>80</v>
      </c>
      <c r="AY165" s="18" t="s">
        <v>133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78</v>
      </c>
      <c r="BK165" s="225">
        <f>ROUND(I165*H165,2)</f>
        <v>0</v>
      </c>
      <c r="BL165" s="18" t="s">
        <v>140</v>
      </c>
      <c r="BM165" s="224" t="s">
        <v>269</v>
      </c>
    </row>
    <row r="166" s="2" customFormat="1">
      <c r="A166" s="39"/>
      <c r="B166" s="40"/>
      <c r="C166" s="41"/>
      <c r="D166" s="226" t="s">
        <v>142</v>
      </c>
      <c r="E166" s="41"/>
      <c r="F166" s="227" t="s">
        <v>268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142</v>
      </c>
      <c r="AU166" s="18" t="s">
        <v>80</v>
      </c>
    </row>
    <row r="167" s="13" customFormat="1">
      <c r="A167" s="13"/>
      <c r="B167" s="231"/>
      <c r="C167" s="232"/>
      <c r="D167" s="226" t="s">
        <v>144</v>
      </c>
      <c r="E167" s="233" t="s">
        <v>19</v>
      </c>
      <c r="F167" s="234" t="s">
        <v>80</v>
      </c>
      <c r="G167" s="232"/>
      <c r="H167" s="235">
        <v>2</v>
      </c>
      <c r="I167" s="236"/>
      <c r="J167" s="232"/>
      <c r="K167" s="232"/>
      <c r="L167" s="237"/>
      <c r="M167" s="253"/>
      <c r="N167" s="254"/>
      <c r="O167" s="254"/>
      <c r="P167" s="254"/>
      <c r="Q167" s="254"/>
      <c r="R167" s="254"/>
      <c r="S167" s="254"/>
      <c r="T167" s="25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144</v>
      </c>
      <c r="AU167" s="241" t="s">
        <v>80</v>
      </c>
      <c r="AV167" s="13" t="s">
        <v>80</v>
      </c>
      <c r="AW167" s="13" t="s">
        <v>33</v>
      </c>
      <c r="AX167" s="13" t="s">
        <v>78</v>
      </c>
      <c r="AY167" s="241" t="s">
        <v>133</v>
      </c>
    </row>
    <row r="168" s="2" customFormat="1" ht="6.96" customHeight="1">
      <c r="A168" s="39"/>
      <c r="B168" s="60"/>
      <c r="C168" s="61"/>
      <c r="D168" s="61"/>
      <c r="E168" s="61"/>
      <c r="F168" s="61"/>
      <c r="G168" s="61"/>
      <c r="H168" s="61"/>
      <c r="I168" s="61"/>
      <c r="J168" s="61"/>
      <c r="K168" s="61"/>
      <c r="L168" s="45"/>
      <c r="M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</row>
  </sheetData>
  <sheetProtection sheet="1" autoFilter="0" formatColumns="0" formatRows="0" objects="1" scenarios="1" spinCount="100000" saltValue="yHl+k+GDgg3eybQIpQo4GzX5vF9Bnx9Wecd25kbzKfmfpyaFs9ao+PiuJ7VKc2kE1n2l99HqvHJGje7Fht17Eg==" hashValue="HiDhNULALNIsGa/OCx3GJyko04us2myrs7GydVy75jzyjXzzFpV+afabd5ACBt5YjINSdBCUdYADWFbErk0Iwg==" algorithmName="SHA-512" password="CC35"/>
  <autoFilter ref="C88:K16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104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Biokoridor LBK SL003-SL013 v k.ú. Beřovice</v>
      </c>
      <c r="F7" s="143"/>
      <c r="G7" s="143"/>
      <c r="H7" s="143"/>
      <c r="L7" s="21"/>
    </row>
    <row r="8" s="1" customFormat="1" ht="12" customHeight="1">
      <c r="B8" s="21"/>
      <c r="D8" s="143" t="s">
        <v>105</v>
      </c>
      <c r="L8" s="21"/>
    </row>
    <row r="9" s="2" customFormat="1" ht="16.5" customHeight="1">
      <c r="A9" s="39"/>
      <c r="B9" s="45"/>
      <c r="C9" s="39"/>
      <c r="D9" s="39"/>
      <c r="E9" s="144" t="s">
        <v>106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107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270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13. 7. 2021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32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8"/>
      <c r="B29" s="149"/>
      <c r="C29" s="148"/>
      <c r="D29" s="148"/>
      <c r="E29" s="150" t="s">
        <v>109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ROUND((SUM(BE89:BE278)),  2)</f>
        <v>0</v>
      </c>
      <c r="G35" s="39"/>
      <c r="H35" s="39"/>
      <c r="I35" s="158">
        <v>0.20999999999999999</v>
      </c>
      <c r="J35" s="157">
        <f>ROUND(((SUM(BE89:BE278))*I35),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ROUND((SUM(BF89:BF278)),  2)</f>
        <v>0</v>
      </c>
      <c r="G36" s="39"/>
      <c r="H36" s="39"/>
      <c r="I36" s="158">
        <v>0.14999999999999999</v>
      </c>
      <c r="J36" s="157">
        <f>ROUND(((SUM(BF89:BF278))*I36),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ROUND((SUM(BG89:BG278)),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ROUND((SUM(BH89:BH278)),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ROUND((SUM(BI89:BI278)),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Biokoridor LBK SL003-SL013 v k.ú. Beřovice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105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107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BB1-1-2 - Výsadba a ochrana dřevin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Beřovice</v>
      </c>
      <c r="G56" s="41"/>
      <c r="H56" s="41"/>
      <c r="I56" s="33" t="s">
        <v>23</v>
      </c>
      <c r="J56" s="73" t="str">
        <f>IF(J14="","",J14)</f>
        <v>13. 7. 2021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ČR SPÚ, KPÚ pro Středočeský kraj a h.m.P.</v>
      </c>
      <c r="G58" s="41"/>
      <c r="H58" s="41"/>
      <c r="I58" s="33" t="s">
        <v>31</v>
      </c>
      <c r="J58" s="37" t="str">
        <f>E23</f>
        <v>Ing. Alena Burešová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Ing. Alena Burešová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111</v>
      </c>
      <c r="D61" s="172"/>
      <c r="E61" s="172"/>
      <c r="F61" s="172"/>
      <c r="G61" s="172"/>
      <c r="H61" s="172"/>
      <c r="I61" s="172"/>
      <c r="J61" s="173" t="s">
        <v>112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113</v>
      </c>
    </row>
    <row r="64" s="9" customFormat="1" ht="24.96" customHeight="1">
      <c r="A64" s="9"/>
      <c r="B64" s="175"/>
      <c r="C64" s="176"/>
      <c r="D64" s="177" t="s">
        <v>114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271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272</v>
      </c>
      <c r="E66" s="183"/>
      <c r="F66" s="183"/>
      <c r="G66" s="183"/>
      <c r="H66" s="183"/>
      <c r="I66" s="183"/>
      <c r="J66" s="184">
        <f>J260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273</v>
      </c>
      <c r="E67" s="183"/>
      <c r="F67" s="183"/>
      <c r="G67" s="183"/>
      <c r="H67" s="183"/>
      <c r="I67" s="183"/>
      <c r="J67" s="184">
        <f>J276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118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Biokoridor LBK SL003-SL013 v k.ú. Beřovice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105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106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107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BB1-1-2 - Výsadba a ochrana dřevin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Beřovice</v>
      </c>
      <c r="G83" s="41"/>
      <c r="H83" s="41"/>
      <c r="I83" s="33" t="s">
        <v>23</v>
      </c>
      <c r="J83" s="73" t="str">
        <f>IF(J14="","",J14)</f>
        <v>13. 7. 2021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>ČR SPÚ, KPÚ pro Středočeský kraj a h.m.P.</v>
      </c>
      <c r="G85" s="41"/>
      <c r="H85" s="41"/>
      <c r="I85" s="33" t="s">
        <v>31</v>
      </c>
      <c r="J85" s="37" t="str">
        <f>E23</f>
        <v>Ing. Alena Burešová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Ing. Alena Burešová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119</v>
      </c>
      <c r="D88" s="189" t="s">
        <v>56</v>
      </c>
      <c r="E88" s="189" t="s">
        <v>52</v>
      </c>
      <c r="F88" s="189" t="s">
        <v>53</v>
      </c>
      <c r="G88" s="189" t="s">
        <v>120</v>
      </c>
      <c r="H88" s="189" t="s">
        <v>121</v>
      </c>
      <c r="I88" s="189" t="s">
        <v>122</v>
      </c>
      <c r="J88" s="189" t="s">
        <v>112</v>
      </c>
      <c r="K88" s="190" t="s">
        <v>123</v>
      </c>
      <c r="L88" s="191"/>
      <c r="M88" s="93" t="s">
        <v>19</v>
      </c>
      <c r="N88" s="94" t="s">
        <v>41</v>
      </c>
      <c r="O88" s="94" t="s">
        <v>124</v>
      </c>
      <c r="P88" s="94" t="s">
        <v>125</v>
      </c>
      <c r="Q88" s="94" t="s">
        <v>126</v>
      </c>
      <c r="R88" s="94" t="s">
        <v>127</v>
      </c>
      <c r="S88" s="94" t="s">
        <v>128</v>
      </c>
      <c r="T88" s="95" t="s">
        <v>129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130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</f>
        <v>0</v>
      </c>
      <c r="Q89" s="97"/>
      <c r="R89" s="194">
        <f>R90</f>
        <v>39.794632999999997</v>
      </c>
      <c r="S89" s="97"/>
      <c r="T89" s="195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70</v>
      </c>
      <c r="AU89" s="18" t="s">
        <v>113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70</v>
      </c>
      <c r="E90" s="200" t="s">
        <v>131</v>
      </c>
      <c r="F90" s="200" t="s">
        <v>132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P91+P260+P276</f>
        <v>0</v>
      </c>
      <c r="Q90" s="205"/>
      <c r="R90" s="206">
        <f>R91+R260+R276</f>
        <v>39.794632999999997</v>
      </c>
      <c r="S90" s="205"/>
      <c r="T90" s="207">
        <f>T91+T260+T276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78</v>
      </c>
      <c r="AT90" s="209" t="s">
        <v>70</v>
      </c>
      <c r="AU90" s="209" t="s">
        <v>71</v>
      </c>
      <c r="AY90" s="208" t="s">
        <v>133</v>
      </c>
      <c r="BK90" s="210">
        <f>BK91+BK260+BK276</f>
        <v>0</v>
      </c>
    </row>
    <row r="91" s="12" customFormat="1" ht="22.8" customHeight="1">
      <c r="A91" s="12"/>
      <c r="B91" s="197"/>
      <c r="C91" s="198"/>
      <c r="D91" s="199" t="s">
        <v>70</v>
      </c>
      <c r="E91" s="211" t="s">
        <v>78</v>
      </c>
      <c r="F91" s="211" t="s">
        <v>274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SUM(P92:P259)</f>
        <v>0</v>
      </c>
      <c r="Q91" s="205"/>
      <c r="R91" s="206">
        <f>SUM(R92:R259)</f>
        <v>27.947172999999999</v>
      </c>
      <c r="S91" s="205"/>
      <c r="T91" s="207">
        <f>SUM(T92:T259)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78</v>
      </c>
      <c r="AT91" s="209" t="s">
        <v>70</v>
      </c>
      <c r="AU91" s="209" t="s">
        <v>78</v>
      </c>
      <c r="AY91" s="208" t="s">
        <v>133</v>
      </c>
      <c r="BK91" s="210">
        <f>SUM(BK92:BK259)</f>
        <v>0</v>
      </c>
    </row>
    <row r="92" s="2" customFormat="1" ht="16.5" customHeight="1">
      <c r="A92" s="39"/>
      <c r="B92" s="40"/>
      <c r="C92" s="213" t="s">
        <v>78</v>
      </c>
      <c r="D92" s="213" t="s">
        <v>135</v>
      </c>
      <c r="E92" s="214" t="s">
        <v>275</v>
      </c>
      <c r="F92" s="215" t="s">
        <v>276</v>
      </c>
      <c r="G92" s="216" t="s">
        <v>277</v>
      </c>
      <c r="H92" s="217">
        <v>5.5999999999999996</v>
      </c>
      <c r="I92" s="218"/>
      <c r="J92" s="219">
        <f>ROUND(I92*H92,2)</f>
        <v>0</v>
      </c>
      <c r="K92" s="215" t="s">
        <v>139</v>
      </c>
      <c r="L92" s="45"/>
      <c r="M92" s="220" t="s">
        <v>19</v>
      </c>
      <c r="N92" s="221" t="s">
        <v>42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140</v>
      </c>
      <c r="AT92" s="224" t="s">
        <v>135</v>
      </c>
      <c r="AU92" s="224" t="s">
        <v>80</v>
      </c>
      <c r="AY92" s="18" t="s">
        <v>133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78</v>
      </c>
      <c r="BK92" s="225">
        <f>ROUND(I92*H92,2)</f>
        <v>0</v>
      </c>
      <c r="BL92" s="18" t="s">
        <v>140</v>
      </c>
      <c r="BM92" s="224" t="s">
        <v>278</v>
      </c>
    </row>
    <row r="93" s="2" customFormat="1">
      <c r="A93" s="39"/>
      <c r="B93" s="40"/>
      <c r="C93" s="41"/>
      <c r="D93" s="226" t="s">
        <v>142</v>
      </c>
      <c r="E93" s="41"/>
      <c r="F93" s="227" t="s">
        <v>279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142</v>
      </c>
      <c r="AU93" s="18" t="s">
        <v>80</v>
      </c>
    </row>
    <row r="94" s="2" customFormat="1">
      <c r="A94" s="39"/>
      <c r="B94" s="40"/>
      <c r="C94" s="41"/>
      <c r="D94" s="226" t="s">
        <v>161</v>
      </c>
      <c r="E94" s="41"/>
      <c r="F94" s="242" t="s">
        <v>280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161</v>
      </c>
      <c r="AU94" s="18" t="s">
        <v>80</v>
      </c>
    </row>
    <row r="95" s="13" customFormat="1">
      <c r="A95" s="13"/>
      <c r="B95" s="231"/>
      <c r="C95" s="232"/>
      <c r="D95" s="226" t="s">
        <v>144</v>
      </c>
      <c r="E95" s="233" t="s">
        <v>19</v>
      </c>
      <c r="F95" s="234" t="s">
        <v>281</v>
      </c>
      <c r="G95" s="232"/>
      <c r="H95" s="235">
        <v>5.5999999999999996</v>
      </c>
      <c r="I95" s="236"/>
      <c r="J95" s="232"/>
      <c r="K95" s="232"/>
      <c r="L95" s="237"/>
      <c r="M95" s="238"/>
      <c r="N95" s="239"/>
      <c r="O95" s="239"/>
      <c r="P95" s="239"/>
      <c r="Q95" s="239"/>
      <c r="R95" s="239"/>
      <c r="S95" s="239"/>
      <c r="T95" s="24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1" t="s">
        <v>144</v>
      </c>
      <c r="AU95" s="241" t="s">
        <v>80</v>
      </c>
      <c r="AV95" s="13" t="s">
        <v>80</v>
      </c>
      <c r="AW95" s="13" t="s">
        <v>33</v>
      </c>
      <c r="AX95" s="13" t="s">
        <v>78</v>
      </c>
      <c r="AY95" s="241" t="s">
        <v>133</v>
      </c>
    </row>
    <row r="96" s="2" customFormat="1" ht="21.75" customHeight="1">
      <c r="A96" s="39"/>
      <c r="B96" s="40"/>
      <c r="C96" s="213" t="s">
        <v>80</v>
      </c>
      <c r="D96" s="213" t="s">
        <v>135</v>
      </c>
      <c r="E96" s="214" t="s">
        <v>282</v>
      </c>
      <c r="F96" s="215" t="s">
        <v>283</v>
      </c>
      <c r="G96" s="216" t="s">
        <v>148</v>
      </c>
      <c r="H96" s="217">
        <v>500</v>
      </c>
      <c r="I96" s="218"/>
      <c r="J96" s="219">
        <f>ROUND(I96*H96,2)</f>
        <v>0</v>
      </c>
      <c r="K96" s="215" t="s">
        <v>139</v>
      </c>
      <c r="L96" s="45"/>
      <c r="M96" s="220" t="s">
        <v>19</v>
      </c>
      <c r="N96" s="221" t="s">
        <v>42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140</v>
      </c>
      <c r="AT96" s="224" t="s">
        <v>135</v>
      </c>
      <c r="AU96" s="224" t="s">
        <v>80</v>
      </c>
      <c r="AY96" s="18" t="s">
        <v>133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78</v>
      </c>
      <c r="BK96" s="225">
        <f>ROUND(I96*H96,2)</f>
        <v>0</v>
      </c>
      <c r="BL96" s="18" t="s">
        <v>140</v>
      </c>
      <c r="BM96" s="224" t="s">
        <v>284</v>
      </c>
    </row>
    <row r="97" s="2" customFormat="1">
      <c r="A97" s="39"/>
      <c r="B97" s="40"/>
      <c r="C97" s="41"/>
      <c r="D97" s="226" t="s">
        <v>142</v>
      </c>
      <c r="E97" s="41"/>
      <c r="F97" s="227" t="s">
        <v>285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142</v>
      </c>
      <c r="AU97" s="18" t="s">
        <v>80</v>
      </c>
    </row>
    <row r="98" s="2" customFormat="1">
      <c r="A98" s="39"/>
      <c r="B98" s="40"/>
      <c r="C98" s="41"/>
      <c r="D98" s="226" t="s">
        <v>161</v>
      </c>
      <c r="E98" s="41"/>
      <c r="F98" s="242" t="s">
        <v>286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161</v>
      </c>
      <c r="AU98" s="18" t="s">
        <v>80</v>
      </c>
    </row>
    <row r="99" s="13" customFormat="1">
      <c r="A99" s="13"/>
      <c r="B99" s="231"/>
      <c r="C99" s="232"/>
      <c r="D99" s="226" t="s">
        <v>144</v>
      </c>
      <c r="E99" s="233" t="s">
        <v>19</v>
      </c>
      <c r="F99" s="234" t="s">
        <v>287</v>
      </c>
      <c r="G99" s="232"/>
      <c r="H99" s="235">
        <v>500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144</v>
      </c>
      <c r="AU99" s="241" t="s">
        <v>80</v>
      </c>
      <c r="AV99" s="13" t="s">
        <v>80</v>
      </c>
      <c r="AW99" s="13" t="s">
        <v>33</v>
      </c>
      <c r="AX99" s="13" t="s">
        <v>78</v>
      </c>
      <c r="AY99" s="241" t="s">
        <v>133</v>
      </c>
    </row>
    <row r="100" s="2" customFormat="1" ht="21.75" customHeight="1">
      <c r="A100" s="39"/>
      <c r="B100" s="40"/>
      <c r="C100" s="213" t="s">
        <v>151</v>
      </c>
      <c r="D100" s="213" t="s">
        <v>135</v>
      </c>
      <c r="E100" s="214" t="s">
        <v>288</v>
      </c>
      <c r="F100" s="215" t="s">
        <v>289</v>
      </c>
      <c r="G100" s="216" t="s">
        <v>148</v>
      </c>
      <c r="H100" s="217">
        <v>153</v>
      </c>
      <c r="I100" s="218"/>
      <c r="J100" s="219">
        <f>ROUND(I100*H100,2)</f>
        <v>0</v>
      </c>
      <c r="K100" s="215" t="s">
        <v>139</v>
      </c>
      <c r="L100" s="45"/>
      <c r="M100" s="220" t="s">
        <v>19</v>
      </c>
      <c r="N100" s="221" t="s">
        <v>42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140</v>
      </c>
      <c r="AT100" s="224" t="s">
        <v>135</v>
      </c>
      <c r="AU100" s="224" t="s">
        <v>80</v>
      </c>
      <c r="AY100" s="18" t="s">
        <v>133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78</v>
      </c>
      <c r="BK100" s="225">
        <f>ROUND(I100*H100,2)</f>
        <v>0</v>
      </c>
      <c r="BL100" s="18" t="s">
        <v>140</v>
      </c>
      <c r="BM100" s="224" t="s">
        <v>290</v>
      </c>
    </row>
    <row r="101" s="2" customFormat="1">
      <c r="A101" s="39"/>
      <c r="B101" s="40"/>
      <c r="C101" s="41"/>
      <c r="D101" s="226" t="s">
        <v>142</v>
      </c>
      <c r="E101" s="41"/>
      <c r="F101" s="227" t="s">
        <v>291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142</v>
      </c>
      <c r="AU101" s="18" t="s">
        <v>80</v>
      </c>
    </row>
    <row r="102" s="2" customFormat="1">
      <c r="A102" s="39"/>
      <c r="B102" s="40"/>
      <c r="C102" s="41"/>
      <c r="D102" s="226" t="s">
        <v>161</v>
      </c>
      <c r="E102" s="41"/>
      <c r="F102" s="242" t="s">
        <v>292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161</v>
      </c>
      <c r="AU102" s="18" t="s">
        <v>80</v>
      </c>
    </row>
    <row r="103" s="13" customFormat="1">
      <c r="A103" s="13"/>
      <c r="B103" s="231"/>
      <c r="C103" s="232"/>
      <c r="D103" s="226" t="s">
        <v>144</v>
      </c>
      <c r="E103" s="233" t="s">
        <v>19</v>
      </c>
      <c r="F103" s="234" t="s">
        <v>293</v>
      </c>
      <c r="G103" s="232"/>
      <c r="H103" s="235">
        <v>153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144</v>
      </c>
      <c r="AU103" s="241" t="s">
        <v>80</v>
      </c>
      <c r="AV103" s="13" t="s">
        <v>80</v>
      </c>
      <c r="AW103" s="13" t="s">
        <v>33</v>
      </c>
      <c r="AX103" s="13" t="s">
        <v>78</v>
      </c>
      <c r="AY103" s="241" t="s">
        <v>133</v>
      </c>
    </row>
    <row r="104" s="2" customFormat="1" ht="21.75" customHeight="1">
      <c r="A104" s="39"/>
      <c r="B104" s="40"/>
      <c r="C104" s="213" t="s">
        <v>140</v>
      </c>
      <c r="D104" s="213" t="s">
        <v>135</v>
      </c>
      <c r="E104" s="214" t="s">
        <v>294</v>
      </c>
      <c r="F104" s="215" t="s">
        <v>295</v>
      </c>
      <c r="G104" s="216" t="s">
        <v>148</v>
      </c>
      <c r="H104" s="217">
        <v>98</v>
      </c>
      <c r="I104" s="218"/>
      <c r="J104" s="219">
        <f>ROUND(I104*H104,2)</f>
        <v>0</v>
      </c>
      <c r="K104" s="215" t="s">
        <v>139</v>
      </c>
      <c r="L104" s="45"/>
      <c r="M104" s="220" t="s">
        <v>19</v>
      </c>
      <c r="N104" s="221" t="s">
        <v>42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140</v>
      </c>
      <c r="AT104" s="224" t="s">
        <v>135</v>
      </c>
      <c r="AU104" s="224" t="s">
        <v>80</v>
      </c>
      <c r="AY104" s="18" t="s">
        <v>133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78</v>
      </c>
      <c r="BK104" s="225">
        <f>ROUND(I104*H104,2)</f>
        <v>0</v>
      </c>
      <c r="BL104" s="18" t="s">
        <v>140</v>
      </c>
      <c r="BM104" s="224" t="s">
        <v>296</v>
      </c>
    </row>
    <row r="105" s="2" customFormat="1">
      <c r="A105" s="39"/>
      <c r="B105" s="40"/>
      <c r="C105" s="41"/>
      <c r="D105" s="226" t="s">
        <v>142</v>
      </c>
      <c r="E105" s="41"/>
      <c r="F105" s="227" t="s">
        <v>297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142</v>
      </c>
      <c r="AU105" s="18" t="s">
        <v>80</v>
      </c>
    </row>
    <row r="106" s="2" customFormat="1">
      <c r="A106" s="39"/>
      <c r="B106" s="40"/>
      <c r="C106" s="41"/>
      <c r="D106" s="226" t="s">
        <v>161</v>
      </c>
      <c r="E106" s="41"/>
      <c r="F106" s="242" t="s">
        <v>298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161</v>
      </c>
      <c r="AU106" s="18" t="s">
        <v>80</v>
      </c>
    </row>
    <row r="107" s="13" customFormat="1">
      <c r="A107" s="13"/>
      <c r="B107" s="231"/>
      <c r="C107" s="232"/>
      <c r="D107" s="226" t="s">
        <v>144</v>
      </c>
      <c r="E107" s="233" t="s">
        <v>19</v>
      </c>
      <c r="F107" s="234" t="s">
        <v>299</v>
      </c>
      <c r="G107" s="232"/>
      <c r="H107" s="235">
        <v>98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144</v>
      </c>
      <c r="AU107" s="241" t="s">
        <v>80</v>
      </c>
      <c r="AV107" s="13" t="s">
        <v>80</v>
      </c>
      <c r="AW107" s="13" t="s">
        <v>33</v>
      </c>
      <c r="AX107" s="13" t="s">
        <v>78</v>
      </c>
      <c r="AY107" s="241" t="s">
        <v>133</v>
      </c>
    </row>
    <row r="108" s="2" customFormat="1" ht="16.5" customHeight="1">
      <c r="A108" s="39"/>
      <c r="B108" s="40"/>
      <c r="C108" s="213" t="s">
        <v>164</v>
      </c>
      <c r="D108" s="213" t="s">
        <v>135</v>
      </c>
      <c r="E108" s="214" t="s">
        <v>300</v>
      </c>
      <c r="F108" s="215" t="s">
        <v>301</v>
      </c>
      <c r="G108" s="216" t="s">
        <v>138</v>
      </c>
      <c r="H108" s="217">
        <v>152.5</v>
      </c>
      <c r="I108" s="218"/>
      <c r="J108" s="219">
        <f>ROUND(I108*H108,2)</f>
        <v>0</v>
      </c>
      <c r="K108" s="215" t="s">
        <v>139</v>
      </c>
      <c r="L108" s="45"/>
      <c r="M108" s="220" t="s">
        <v>19</v>
      </c>
      <c r="N108" s="221" t="s">
        <v>42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140</v>
      </c>
      <c r="AT108" s="224" t="s">
        <v>135</v>
      </c>
      <c r="AU108" s="224" t="s">
        <v>80</v>
      </c>
      <c r="AY108" s="18" t="s">
        <v>133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78</v>
      </c>
      <c r="BK108" s="225">
        <f>ROUND(I108*H108,2)</f>
        <v>0</v>
      </c>
      <c r="BL108" s="18" t="s">
        <v>140</v>
      </c>
      <c r="BM108" s="224" t="s">
        <v>302</v>
      </c>
    </row>
    <row r="109" s="2" customFormat="1">
      <c r="A109" s="39"/>
      <c r="B109" s="40"/>
      <c r="C109" s="41"/>
      <c r="D109" s="226" t="s">
        <v>142</v>
      </c>
      <c r="E109" s="41"/>
      <c r="F109" s="227" t="s">
        <v>303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142</v>
      </c>
      <c r="AU109" s="18" t="s">
        <v>80</v>
      </c>
    </row>
    <row r="110" s="2" customFormat="1">
      <c r="A110" s="39"/>
      <c r="B110" s="40"/>
      <c r="C110" s="41"/>
      <c r="D110" s="226" t="s">
        <v>161</v>
      </c>
      <c r="E110" s="41"/>
      <c r="F110" s="242" t="s">
        <v>304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161</v>
      </c>
      <c r="AU110" s="18" t="s">
        <v>80</v>
      </c>
    </row>
    <row r="111" s="13" customFormat="1">
      <c r="A111" s="13"/>
      <c r="B111" s="231"/>
      <c r="C111" s="232"/>
      <c r="D111" s="226" t="s">
        <v>144</v>
      </c>
      <c r="E111" s="233" t="s">
        <v>19</v>
      </c>
      <c r="F111" s="234" t="s">
        <v>305</v>
      </c>
      <c r="G111" s="232"/>
      <c r="H111" s="235">
        <v>152.5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144</v>
      </c>
      <c r="AU111" s="241" t="s">
        <v>80</v>
      </c>
      <c r="AV111" s="13" t="s">
        <v>80</v>
      </c>
      <c r="AW111" s="13" t="s">
        <v>33</v>
      </c>
      <c r="AX111" s="13" t="s">
        <v>78</v>
      </c>
      <c r="AY111" s="241" t="s">
        <v>133</v>
      </c>
    </row>
    <row r="112" s="2" customFormat="1" ht="16.5" customHeight="1">
      <c r="A112" s="39"/>
      <c r="B112" s="40"/>
      <c r="C112" s="213" t="s">
        <v>171</v>
      </c>
      <c r="D112" s="213" t="s">
        <v>135</v>
      </c>
      <c r="E112" s="214" t="s">
        <v>306</v>
      </c>
      <c r="F112" s="215" t="s">
        <v>307</v>
      </c>
      <c r="G112" s="216" t="s">
        <v>138</v>
      </c>
      <c r="H112" s="217">
        <v>152.5</v>
      </c>
      <c r="I112" s="218"/>
      <c r="J112" s="219">
        <f>ROUND(I112*H112,2)</f>
        <v>0</v>
      </c>
      <c r="K112" s="215" t="s">
        <v>139</v>
      </c>
      <c r="L112" s="45"/>
      <c r="M112" s="220" t="s">
        <v>19</v>
      </c>
      <c r="N112" s="221" t="s">
        <v>42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140</v>
      </c>
      <c r="AT112" s="224" t="s">
        <v>135</v>
      </c>
      <c r="AU112" s="224" t="s">
        <v>80</v>
      </c>
      <c r="AY112" s="18" t="s">
        <v>133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78</v>
      </c>
      <c r="BK112" s="225">
        <f>ROUND(I112*H112,2)</f>
        <v>0</v>
      </c>
      <c r="BL112" s="18" t="s">
        <v>140</v>
      </c>
      <c r="BM112" s="224" t="s">
        <v>308</v>
      </c>
    </row>
    <row r="113" s="2" customFormat="1">
      <c r="A113" s="39"/>
      <c r="B113" s="40"/>
      <c r="C113" s="41"/>
      <c r="D113" s="226" t="s">
        <v>142</v>
      </c>
      <c r="E113" s="41"/>
      <c r="F113" s="227" t="s">
        <v>309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142</v>
      </c>
      <c r="AU113" s="18" t="s">
        <v>80</v>
      </c>
    </row>
    <row r="114" s="2" customFormat="1">
      <c r="A114" s="39"/>
      <c r="B114" s="40"/>
      <c r="C114" s="41"/>
      <c r="D114" s="226" t="s">
        <v>161</v>
      </c>
      <c r="E114" s="41"/>
      <c r="F114" s="242" t="s">
        <v>304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161</v>
      </c>
      <c r="AU114" s="18" t="s">
        <v>80</v>
      </c>
    </row>
    <row r="115" s="2" customFormat="1">
      <c r="A115" s="39"/>
      <c r="B115" s="40"/>
      <c r="C115" s="213" t="s">
        <v>176</v>
      </c>
      <c r="D115" s="213" t="s">
        <v>135</v>
      </c>
      <c r="E115" s="214" t="s">
        <v>310</v>
      </c>
      <c r="F115" s="215" t="s">
        <v>311</v>
      </c>
      <c r="G115" s="216" t="s">
        <v>148</v>
      </c>
      <c r="H115" s="217">
        <v>5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42</v>
      </c>
      <c r="O115" s="85"/>
      <c r="P115" s="222">
        <f>O115*H115</f>
        <v>0</v>
      </c>
      <c r="Q115" s="222">
        <v>0.0050000000000000001</v>
      </c>
      <c r="R115" s="222">
        <f>Q115*H115</f>
        <v>0.025000000000000001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140</v>
      </c>
      <c r="AT115" s="224" t="s">
        <v>135</v>
      </c>
      <c r="AU115" s="224" t="s">
        <v>80</v>
      </c>
      <c r="AY115" s="18" t="s">
        <v>133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78</v>
      </c>
      <c r="BK115" s="225">
        <f>ROUND(I115*H115,2)</f>
        <v>0</v>
      </c>
      <c r="BL115" s="18" t="s">
        <v>140</v>
      </c>
      <c r="BM115" s="224" t="s">
        <v>312</v>
      </c>
    </row>
    <row r="116" s="2" customFormat="1">
      <c r="A116" s="39"/>
      <c r="B116" s="40"/>
      <c r="C116" s="41"/>
      <c r="D116" s="226" t="s">
        <v>142</v>
      </c>
      <c r="E116" s="41"/>
      <c r="F116" s="227" t="s">
        <v>311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142</v>
      </c>
      <c r="AU116" s="18" t="s">
        <v>80</v>
      </c>
    </row>
    <row r="117" s="2" customFormat="1" ht="16.5" customHeight="1">
      <c r="A117" s="39"/>
      <c r="B117" s="40"/>
      <c r="C117" s="213" t="s">
        <v>181</v>
      </c>
      <c r="D117" s="213" t="s">
        <v>135</v>
      </c>
      <c r="E117" s="214" t="s">
        <v>313</v>
      </c>
      <c r="F117" s="215" t="s">
        <v>314</v>
      </c>
      <c r="G117" s="216" t="s">
        <v>148</v>
      </c>
      <c r="H117" s="217">
        <v>500</v>
      </c>
      <c r="I117" s="218"/>
      <c r="J117" s="219">
        <f>ROUND(I117*H117,2)</f>
        <v>0</v>
      </c>
      <c r="K117" s="215" t="s">
        <v>139</v>
      </c>
      <c r="L117" s="45"/>
      <c r="M117" s="220" t="s">
        <v>19</v>
      </c>
      <c r="N117" s="221" t="s">
        <v>42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140</v>
      </c>
      <c r="AT117" s="224" t="s">
        <v>135</v>
      </c>
      <c r="AU117" s="224" t="s">
        <v>80</v>
      </c>
      <c r="AY117" s="18" t="s">
        <v>133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78</v>
      </c>
      <c r="BK117" s="225">
        <f>ROUND(I117*H117,2)</f>
        <v>0</v>
      </c>
      <c r="BL117" s="18" t="s">
        <v>140</v>
      </c>
      <c r="BM117" s="224" t="s">
        <v>315</v>
      </c>
    </row>
    <row r="118" s="2" customFormat="1">
      <c r="A118" s="39"/>
      <c r="B118" s="40"/>
      <c r="C118" s="41"/>
      <c r="D118" s="226" t="s">
        <v>142</v>
      </c>
      <c r="E118" s="41"/>
      <c r="F118" s="227" t="s">
        <v>316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142</v>
      </c>
      <c r="AU118" s="18" t="s">
        <v>80</v>
      </c>
    </row>
    <row r="119" s="2" customFormat="1">
      <c r="A119" s="39"/>
      <c r="B119" s="40"/>
      <c r="C119" s="41"/>
      <c r="D119" s="226" t="s">
        <v>161</v>
      </c>
      <c r="E119" s="41"/>
      <c r="F119" s="242" t="s">
        <v>317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161</v>
      </c>
      <c r="AU119" s="18" t="s">
        <v>80</v>
      </c>
    </row>
    <row r="120" s="2" customFormat="1" ht="16.5" customHeight="1">
      <c r="A120" s="39"/>
      <c r="B120" s="40"/>
      <c r="C120" s="213" t="s">
        <v>188</v>
      </c>
      <c r="D120" s="213" t="s">
        <v>135</v>
      </c>
      <c r="E120" s="214" t="s">
        <v>318</v>
      </c>
      <c r="F120" s="215" t="s">
        <v>319</v>
      </c>
      <c r="G120" s="216" t="s">
        <v>148</v>
      </c>
      <c r="H120" s="217">
        <v>153</v>
      </c>
      <c r="I120" s="218"/>
      <c r="J120" s="219">
        <f>ROUND(I120*H120,2)</f>
        <v>0</v>
      </c>
      <c r="K120" s="215" t="s">
        <v>139</v>
      </c>
      <c r="L120" s="45"/>
      <c r="M120" s="220" t="s">
        <v>19</v>
      </c>
      <c r="N120" s="221" t="s">
        <v>42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140</v>
      </c>
      <c r="AT120" s="224" t="s">
        <v>135</v>
      </c>
      <c r="AU120" s="224" t="s">
        <v>80</v>
      </c>
      <c r="AY120" s="18" t="s">
        <v>133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78</v>
      </c>
      <c r="BK120" s="225">
        <f>ROUND(I120*H120,2)</f>
        <v>0</v>
      </c>
      <c r="BL120" s="18" t="s">
        <v>140</v>
      </c>
      <c r="BM120" s="224" t="s">
        <v>320</v>
      </c>
    </row>
    <row r="121" s="2" customFormat="1">
      <c r="A121" s="39"/>
      <c r="B121" s="40"/>
      <c r="C121" s="41"/>
      <c r="D121" s="226" t="s">
        <v>142</v>
      </c>
      <c r="E121" s="41"/>
      <c r="F121" s="227" t="s">
        <v>321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142</v>
      </c>
      <c r="AU121" s="18" t="s">
        <v>80</v>
      </c>
    </row>
    <row r="122" s="2" customFormat="1">
      <c r="A122" s="39"/>
      <c r="B122" s="40"/>
      <c r="C122" s="41"/>
      <c r="D122" s="226" t="s">
        <v>161</v>
      </c>
      <c r="E122" s="41"/>
      <c r="F122" s="242" t="s">
        <v>322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161</v>
      </c>
      <c r="AU122" s="18" t="s">
        <v>80</v>
      </c>
    </row>
    <row r="123" s="2" customFormat="1" ht="16.5" customHeight="1">
      <c r="A123" s="39"/>
      <c r="B123" s="40"/>
      <c r="C123" s="213" t="s">
        <v>193</v>
      </c>
      <c r="D123" s="213" t="s">
        <v>135</v>
      </c>
      <c r="E123" s="214" t="s">
        <v>323</v>
      </c>
      <c r="F123" s="215" t="s">
        <v>324</v>
      </c>
      <c r="G123" s="216" t="s">
        <v>148</v>
      </c>
      <c r="H123" s="217">
        <v>98</v>
      </c>
      <c r="I123" s="218"/>
      <c r="J123" s="219">
        <f>ROUND(I123*H123,2)</f>
        <v>0</v>
      </c>
      <c r="K123" s="215" t="s">
        <v>139</v>
      </c>
      <c r="L123" s="45"/>
      <c r="M123" s="220" t="s">
        <v>19</v>
      </c>
      <c r="N123" s="221" t="s">
        <v>42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140</v>
      </c>
      <c r="AT123" s="224" t="s">
        <v>135</v>
      </c>
      <c r="AU123" s="224" t="s">
        <v>80</v>
      </c>
      <c r="AY123" s="18" t="s">
        <v>133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78</v>
      </c>
      <c r="BK123" s="225">
        <f>ROUND(I123*H123,2)</f>
        <v>0</v>
      </c>
      <c r="BL123" s="18" t="s">
        <v>140</v>
      </c>
      <c r="BM123" s="224" t="s">
        <v>325</v>
      </c>
    </row>
    <row r="124" s="2" customFormat="1">
      <c r="A124" s="39"/>
      <c r="B124" s="40"/>
      <c r="C124" s="41"/>
      <c r="D124" s="226" t="s">
        <v>142</v>
      </c>
      <c r="E124" s="41"/>
      <c r="F124" s="227" t="s">
        <v>326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142</v>
      </c>
      <c r="AU124" s="18" t="s">
        <v>80</v>
      </c>
    </row>
    <row r="125" s="2" customFormat="1">
      <c r="A125" s="39"/>
      <c r="B125" s="40"/>
      <c r="C125" s="41"/>
      <c r="D125" s="226" t="s">
        <v>161</v>
      </c>
      <c r="E125" s="41"/>
      <c r="F125" s="242" t="s">
        <v>327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161</v>
      </c>
      <c r="AU125" s="18" t="s">
        <v>80</v>
      </c>
    </row>
    <row r="126" s="13" customFormat="1">
      <c r="A126" s="13"/>
      <c r="B126" s="231"/>
      <c r="C126" s="232"/>
      <c r="D126" s="226" t="s">
        <v>144</v>
      </c>
      <c r="E126" s="233" t="s">
        <v>19</v>
      </c>
      <c r="F126" s="234" t="s">
        <v>299</v>
      </c>
      <c r="G126" s="232"/>
      <c r="H126" s="235">
        <v>98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144</v>
      </c>
      <c r="AU126" s="241" t="s">
        <v>80</v>
      </c>
      <c r="AV126" s="13" t="s">
        <v>80</v>
      </c>
      <c r="AW126" s="13" t="s">
        <v>33</v>
      </c>
      <c r="AX126" s="13" t="s">
        <v>78</v>
      </c>
      <c r="AY126" s="241" t="s">
        <v>133</v>
      </c>
    </row>
    <row r="127" s="2" customFormat="1" ht="16.5" customHeight="1">
      <c r="A127" s="39"/>
      <c r="B127" s="40"/>
      <c r="C127" s="213" t="s">
        <v>201</v>
      </c>
      <c r="D127" s="213" t="s">
        <v>135</v>
      </c>
      <c r="E127" s="214" t="s">
        <v>328</v>
      </c>
      <c r="F127" s="215" t="s">
        <v>329</v>
      </c>
      <c r="G127" s="216" t="s">
        <v>148</v>
      </c>
      <c r="H127" s="217">
        <v>36</v>
      </c>
      <c r="I127" s="218"/>
      <c r="J127" s="219">
        <f>ROUND(I127*H127,2)</f>
        <v>0</v>
      </c>
      <c r="K127" s="215" t="s">
        <v>330</v>
      </c>
      <c r="L127" s="45"/>
      <c r="M127" s="220" t="s">
        <v>19</v>
      </c>
      <c r="N127" s="221" t="s">
        <v>42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140</v>
      </c>
      <c r="AT127" s="224" t="s">
        <v>135</v>
      </c>
      <c r="AU127" s="224" t="s">
        <v>80</v>
      </c>
      <c r="AY127" s="18" t="s">
        <v>133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78</v>
      </c>
      <c r="BK127" s="225">
        <f>ROUND(I127*H127,2)</f>
        <v>0</v>
      </c>
      <c r="BL127" s="18" t="s">
        <v>140</v>
      </c>
      <c r="BM127" s="224" t="s">
        <v>331</v>
      </c>
    </row>
    <row r="128" s="2" customFormat="1">
      <c r="A128" s="39"/>
      <c r="B128" s="40"/>
      <c r="C128" s="41"/>
      <c r="D128" s="226" t="s">
        <v>142</v>
      </c>
      <c r="E128" s="41"/>
      <c r="F128" s="227" t="s">
        <v>332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142</v>
      </c>
      <c r="AU128" s="18" t="s">
        <v>80</v>
      </c>
    </row>
    <row r="129" s="2" customFormat="1">
      <c r="A129" s="39"/>
      <c r="B129" s="40"/>
      <c r="C129" s="41"/>
      <c r="D129" s="226" t="s">
        <v>161</v>
      </c>
      <c r="E129" s="41"/>
      <c r="F129" s="242" t="s">
        <v>333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161</v>
      </c>
      <c r="AU129" s="18" t="s">
        <v>80</v>
      </c>
    </row>
    <row r="130" s="13" customFormat="1">
      <c r="A130" s="13"/>
      <c r="B130" s="231"/>
      <c r="C130" s="232"/>
      <c r="D130" s="226" t="s">
        <v>144</v>
      </c>
      <c r="E130" s="233" t="s">
        <v>19</v>
      </c>
      <c r="F130" s="234" t="s">
        <v>334</v>
      </c>
      <c r="G130" s="232"/>
      <c r="H130" s="235">
        <v>36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144</v>
      </c>
      <c r="AU130" s="241" t="s">
        <v>80</v>
      </c>
      <c r="AV130" s="13" t="s">
        <v>80</v>
      </c>
      <c r="AW130" s="13" t="s">
        <v>33</v>
      </c>
      <c r="AX130" s="13" t="s">
        <v>78</v>
      </c>
      <c r="AY130" s="241" t="s">
        <v>133</v>
      </c>
    </row>
    <row r="131" s="2" customFormat="1" ht="16.5" customHeight="1">
      <c r="A131" s="39"/>
      <c r="B131" s="40"/>
      <c r="C131" s="243" t="s">
        <v>207</v>
      </c>
      <c r="D131" s="243" t="s">
        <v>231</v>
      </c>
      <c r="E131" s="244" t="s">
        <v>335</v>
      </c>
      <c r="F131" s="245" t="s">
        <v>336</v>
      </c>
      <c r="G131" s="246" t="s">
        <v>148</v>
      </c>
      <c r="H131" s="247">
        <v>36</v>
      </c>
      <c r="I131" s="248"/>
      <c r="J131" s="249">
        <f>ROUND(I131*H131,2)</f>
        <v>0</v>
      </c>
      <c r="K131" s="245" t="s">
        <v>19</v>
      </c>
      <c r="L131" s="250"/>
      <c r="M131" s="251" t="s">
        <v>19</v>
      </c>
      <c r="N131" s="252" t="s">
        <v>42</v>
      </c>
      <c r="O131" s="85"/>
      <c r="P131" s="222">
        <f>O131*H131</f>
        <v>0</v>
      </c>
      <c r="Q131" s="222">
        <v>0.025000000000000001</v>
      </c>
      <c r="R131" s="222">
        <f>Q131*H131</f>
        <v>0.90000000000000002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181</v>
      </c>
      <c r="AT131" s="224" t="s">
        <v>231</v>
      </c>
      <c r="AU131" s="224" t="s">
        <v>80</v>
      </c>
      <c r="AY131" s="18" t="s">
        <v>133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78</v>
      </c>
      <c r="BK131" s="225">
        <f>ROUND(I131*H131,2)</f>
        <v>0</v>
      </c>
      <c r="BL131" s="18" t="s">
        <v>140</v>
      </c>
      <c r="BM131" s="224" t="s">
        <v>337</v>
      </c>
    </row>
    <row r="132" s="2" customFormat="1">
      <c r="A132" s="39"/>
      <c r="B132" s="40"/>
      <c r="C132" s="41"/>
      <c r="D132" s="226" t="s">
        <v>142</v>
      </c>
      <c r="E132" s="41"/>
      <c r="F132" s="227" t="s">
        <v>336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142</v>
      </c>
      <c r="AU132" s="18" t="s">
        <v>80</v>
      </c>
    </row>
    <row r="133" s="2" customFormat="1">
      <c r="A133" s="39"/>
      <c r="B133" s="40"/>
      <c r="C133" s="41"/>
      <c r="D133" s="226" t="s">
        <v>161</v>
      </c>
      <c r="E133" s="41"/>
      <c r="F133" s="242" t="s">
        <v>338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161</v>
      </c>
      <c r="AU133" s="18" t="s">
        <v>80</v>
      </c>
    </row>
    <row r="134" s="13" customFormat="1">
      <c r="A134" s="13"/>
      <c r="B134" s="231"/>
      <c r="C134" s="232"/>
      <c r="D134" s="226" t="s">
        <v>144</v>
      </c>
      <c r="E134" s="233" t="s">
        <v>19</v>
      </c>
      <c r="F134" s="234" t="s">
        <v>334</v>
      </c>
      <c r="G134" s="232"/>
      <c r="H134" s="235">
        <v>36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144</v>
      </c>
      <c r="AU134" s="241" t="s">
        <v>80</v>
      </c>
      <c r="AV134" s="13" t="s">
        <v>80</v>
      </c>
      <c r="AW134" s="13" t="s">
        <v>33</v>
      </c>
      <c r="AX134" s="13" t="s">
        <v>78</v>
      </c>
      <c r="AY134" s="241" t="s">
        <v>133</v>
      </c>
    </row>
    <row r="135" s="2" customFormat="1" ht="16.5" customHeight="1">
      <c r="A135" s="39"/>
      <c r="B135" s="40"/>
      <c r="C135" s="243" t="s">
        <v>213</v>
      </c>
      <c r="D135" s="243" t="s">
        <v>231</v>
      </c>
      <c r="E135" s="244" t="s">
        <v>339</v>
      </c>
      <c r="F135" s="245" t="s">
        <v>340</v>
      </c>
      <c r="G135" s="246" t="s">
        <v>148</v>
      </c>
      <c r="H135" s="247">
        <v>11</v>
      </c>
      <c r="I135" s="248"/>
      <c r="J135" s="249">
        <f>ROUND(I135*H135,2)</f>
        <v>0</v>
      </c>
      <c r="K135" s="245" t="s">
        <v>19</v>
      </c>
      <c r="L135" s="250"/>
      <c r="M135" s="251" t="s">
        <v>19</v>
      </c>
      <c r="N135" s="252" t="s">
        <v>42</v>
      </c>
      <c r="O135" s="85"/>
      <c r="P135" s="222">
        <f>O135*H135</f>
        <v>0</v>
      </c>
      <c r="Q135" s="222">
        <v>0.025000000000000001</v>
      </c>
      <c r="R135" s="222">
        <f>Q135*H135</f>
        <v>0.27500000000000002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181</v>
      </c>
      <c r="AT135" s="224" t="s">
        <v>231</v>
      </c>
      <c r="AU135" s="224" t="s">
        <v>80</v>
      </c>
      <c r="AY135" s="18" t="s">
        <v>133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78</v>
      </c>
      <c r="BK135" s="225">
        <f>ROUND(I135*H135,2)</f>
        <v>0</v>
      </c>
      <c r="BL135" s="18" t="s">
        <v>140</v>
      </c>
      <c r="BM135" s="224" t="s">
        <v>341</v>
      </c>
    </row>
    <row r="136" s="2" customFormat="1">
      <c r="A136" s="39"/>
      <c r="B136" s="40"/>
      <c r="C136" s="41"/>
      <c r="D136" s="226" t="s">
        <v>142</v>
      </c>
      <c r="E136" s="41"/>
      <c r="F136" s="227" t="s">
        <v>340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142</v>
      </c>
      <c r="AU136" s="18" t="s">
        <v>80</v>
      </c>
    </row>
    <row r="137" s="13" customFormat="1">
      <c r="A137" s="13"/>
      <c r="B137" s="231"/>
      <c r="C137" s="232"/>
      <c r="D137" s="226" t="s">
        <v>144</v>
      </c>
      <c r="E137" s="233" t="s">
        <v>19</v>
      </c>
      <c r="F137" s="234" t="s">
        <v>201</v>
      </c>
      <c r="G137" s="232"/>
      <c r="H137" s="235">
        <v>11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144</v>
      </c>
      <c r="AU137" s="241" t="s">
        <v>80</v>
      </c>
      <c r="AV137" s="13" t="s">
        <v>80</v>
      </c>
      <c r="AW137" s="13" t="s">
        <v>33</v>
      </c>
      <c r="AX137" s="13" t="s">
        <v>78</v>
      </c>
      <c r="AY137" s="241" t="s">
        <v>133</v>
      </c>
    </row>
    <row r="138" s="2" customFormat="1" ht="16.5" customHeight="1">
      <c r="A138" s="39"/>
      <c r="B138" s="40"/>
      <c r="C138" s="243" t="s">
        <v>218</v>
      </c>
      <c r="D138" s="243" t="s">
        <v>231</v>
      </c>
      <c r="E138" s="244" t="s">
        <v>342</v>
      </c>
      <c r="F138" s="245" t="s">
        <v>343</v>
      </c>
      <c r="G138" s="246" t="s">
        <v>148</v>
      </c>
      <c r="H138" s="247">
        <v>26</v>
      </c>
      <c r="I138" s="248"/>
      <c r="J138" s="249">
        <f>ROUND(I138*H138,2)</f>
        <v>0</v>
      </c>
      <c r="K138" s="245" t="s">
        <v>19</v>
      </c>
      <c r="L138" s="250"/>
      <c r="M138" s="251" t="s">
        <v>19</v>
      </c>
      <c r="N138" s="252" t="s">
        <v>42</v>
      </c>
      <c r="O138" s="85"/>
      <c r="P138" s="222">
        <f>O138*H138</f>
        <v>0</v>
      </c>
      <c r="Q138" s="222">
        <v>0.025000000000000001</v>
      </c>
      <c r="R138" s="222">
        <f>Q138*H138</f>
        <v>0.65000000000000002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181</v>
      </c>
      <c r="AT138" s="224" t="s">
        <v>231</v>
      </c>
      <c r="AU138" s="224" t="s">
        <v>80</v>
      </c>
      <c r="AY138" s="18" t="s">
        <v>133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78</v>
      </c>
      <c r="BK138" s="225">
        <f>ROUND(I138*H138,2)</f>
        <v>0</v>
      </c>
      <c r="BL138" s="18" t="s">
        <v>140</v>
      </c>
      <c r="BM138" s="224" t="s">
        <v>344</v>
      </c>
    </row>
    <row r="139" s="2" customFormat="1">
      <c r="A139" s="39"/>
      <c r="B139" s="40"/>
      <c r="C139" s="41"/>
      <c r="D139" s="226" t="s">
        <v>142</v>
      </c>
      <c r="E139" s="41"/>
      <c r="F139" s="227" t="s">
        <v>343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142</v>
      </c>
      <c r="AU139" s="18" t="s">
        <v>80</v>
      </c>
    </row>
    <row r="140" s="13" customFormat="1">
      <c r="A140" s="13"/>
      <c r="B140" s="231"/>
      <c r="C140" s="232"/>
      <c r="D140" s="226" t="s">
        <v>144</v>
      </c>
      <c r="E140" s="233" t="s">
        <v>19</v>
      </c>
      <c r="F140" s="234" t="s">
        <v>345</v>
      </c>
      <c r="G140" s="232"/>
      <c r="H140" s="235">
        <v>26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144</v>
      </c>
      <c r="AU140" s="241" t="s">
        <v>80</v>
      </c>
      <c r="AV140" s="13" t="s">
        <v>80</v>
      </c>
      <c r="AW140" s="13" t="s">
        <v>33</v>
      </c>
      <c r="AX140" s="13" t="s">
        <v>78</v>
      </c>
      <c r="AY140" s="241" t="s">
        <v>133</v>
      </c>
    </row>
    <row r="141" s="2" customFormat="1" ht="16.5" customHeight="1">
      <c r="A141" s="39"/>
      <c r="B141" s="40"/>
      <c r="C141" s="243" t="s">
        <v>8</v>
      </c>
      <c r="D141" s="243" t="s">
        <v>231</v>
      </c>
      <c r="E141" s="244" t="s">
        <v>346</v>
      </c>
      <c r="F141" s="245" t="s">
        <v>347</v>
      </c>
      <c r="G141" s="246" t="s">
        <v>148</v>
      </c>
      <c r="H141" s="247">
        <v>25</v>
      </c>
      <c r="I141" s="248"/>
      <c r="J141" s="249">
        <f>ROUND(I141*H141,2)</f>
        <v>0</v>
      </c>
      <c r="K141" s="245" t="s">
        <v>19</v>
      </c>
      <c r="L141" s="250"/>
      <c r="M141" s="251" t="s">
        <v>19</v>
      </c>
      <c r="N141" s="252" t="s">
        <v>42</v>
      </c>
      <c r="O141" s="85"/>
      <c r="P141" s="222">
        <f>O141*H141</f>
        <v>0</v>
      </c>
      <c r="Q141" s="222">
        <v>0.025000000000000001</v>
      </c>
      <c r="R141" s="222">
        <f>Q141*H141</f>
        <v>0.625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181</v>
      </c>
      <c r="AT141" s="224" t="s">
        <v>231</v>
      </c>
      <c r="AU141" s="224" t="s">
        <v>80</v>
      </c>
      <c r="AY141" s="18" t="s">
        <v>133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78</v>
      </c>
      <c r="BK141" s="225">
        <f>ROUND(I141*H141,2)</f>
        <v>0</v>
      </c>
      <c r="BL141" s="18" t="s">
        <v>140</v>
      </c>
      <c r="BM141" s="224" t="s">
        <v>348</v>
      </c>
    </row>
    <row r="142" s="2" customFormat="1">
      <c r="A142" s="39"/>
      <c r="B142" s="40"/>
      <c r="C142" s="41"/>
      <c r="D142" s="226" t="s">
        <v>142</v>
      </c>
      <c r="E142" s="41"/>
      <c r="F142" s="227" t="s">
        <v>347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142</v>
      </c>
      <c r="AU142" s="18" t="s">
        <v>80</v>
      </c>
    </row>
    <row r="143" s="2" customFormat="1" ht="16.5" customHeight="1">
      <c r="A143" s="39"/>
      <c r="B143" s="40"/>
      <c r="C143" s="243" t="s">
        <v>230</v>
      </c>
      <c r="D143" s="243" t="s">
        <v>231</v>
      </c>
      <c r="E143" s="244" t="s">
        <v>349</v>
      </c>
      <c r="F143" s="245" t="s">
        <v>350</v>
      </c>
      <c r="G143" s="246" t="s">
        <v>148</v>
      </c>
      <c r="H143" s="247">
        <v>51</v>
      </c>
      <c r="I143" s="248"/>
      <c r="J143" s="249">
        <f>ROUND(I143*H143,2)</f>
        <v>0</v>
      </c>
      <c r="K143" s="245" t="s">
        <v>19</v>
      </c>
      <c r="L143" s="250"/>
      <c r="M143" s="251" t="s">
        <v>19</v>
      </c>
      <c r="N143" s="252" t="s">
        <v>42</v>
      </c>
      <c r="O143" s="85"/>
      <c r="P143" s="222">
        <f>O143*H143</f>
        <v>0</v>
      </c>
      <c r="Q143" s="222">
        <v>0.025000000000000001</v>
      </c>
      <c r="R143" s="222">
        <f>Q143*H143</f>
        <v>1.2750000000000001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181</v>
      </c>
      <c r="AT143" s="224" t="s">
        <v>231</v>
      </c>
      <c r="AU143" s="224" t="s">
        <v>80</v>
      </c>
      <c r="AY143" s="18" t="s">
        <v>133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78</v>
      </c>
      <c r="BK143" s="225">
        <f>ROUND(I143*H143,2)</f>
        <v>0</v>
      </c>
      <c r="BL143" s="18" t="s">
        <v>140</v>
      </c>
      <c r="BM143" s="224" t="s">
        <v>351</v>
      </c>
    </row>
    <row r="144" s="2" customFormat="1">
      <c r="A144" s="39"/>
      <c r="B144" s="40"/>
      <c r="C144" s="41"/>
      <c r="D144" s="226" t="s">
        <v>142</v>
      </c>
      <c r="E144" s="41"/>
      <c r="F144" s="227" t="s">
        <v>350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142</v>
      </c>
      <c r="AU144" s="18" t="s">
        <v>80</v>
      </c>
    </row>
    <row r="145" s="2" customFormat="1" ht="16.5" customHeight="1">
      <c r="A145" s="39"/>
      <c r="B145" s="40"/>
      <c r="C145" s="243" t="s">
        <v>237</v>
      </c>
      <c r="D145" s="243" t="s">
        <v>231</v>
      </c>
      <c r="E145" s="244" t="s">
        <v>352</v>
      </c>
      <c r="F145" s="245" t="s">
        <v>353</v>
      </c>
      <c r="G145" s="246" t="s">
        <v>148</v>
      </c>
      <c r="H145" s="247">
        <v>51</v>
      </c>
      <c r="I145" s="248"/>
      <c r="J145" s="249">
        <f>ROUND(I145*H145,2)</f>
        <v>0</v>
      </c>
      <c r="K145" s="245" t="s">
        <v>19</v>
      </c>
      <c r="L145" s="250"/>
      <c r="M145" s="251" t="s">
        <v>19</v>
      </c>
      <c r="N145" s="252" t="s">
        <v>42</v>
      </c>
      <c r="O145" s="85"/>
      <c r="P145" s="222">
        <f>O145*H145</f>
        <v>0</v>
      </c>
      <c r="Q145" s="222">
        <v>0.025000000000000001</v>
      </c>
      <c r="R145" s="222">
        <f>Q145*H145</f>
        <v>1.2750000000000001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181</v>
      </c>
      <c r="AT145" s="224" t="s">
        <v>231</v>
      </c>
      <c r="AU145" s="224" t="s">
        <v>80</v>
      </c>
      <c r="AY145" s="18" t="s">
        <v>133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78</v>
      </c>
      <c r="BK145" s="225">
        <f>ROUND(I145*H145,2)</f>
        <v>0</v>
      </c>
      <c r="BL145" s="18" t="s">
        <v>140</v>
      </c>
      <c r="BM145" s="224" t="s">
        <v>354</v>
      </c>
    </row>
    <row r="146" s="2" customFormat="1">
      <c r="A146" s="39"/>
      <c r="B146" s="40"/>
      <c r="C146" s="41"/>
      <c r="D146" s="226" t="s">
        <v>142</v>
      </c>
      <c r="E146" s="41"/>
      <c r="F146" s="227" t="s">
        <v>353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142</v>
      </c>
      <c r="AU146" s="18" t="s">
        <v>80</v>
      </c>
    </row>
    <row r="147" s="2" customFormat="1" ht="16.5" customHeight="1">
      <c r="A147" s="39"/>
      <c r="B147" s="40"/>
      <c r="C147" s="243" t="s">
        <v>242</v>
      </c>
      <c r="D147" s="243" t="s">
        <v>231</v>
      </c>
      <c r="E147" s="244" t="s">
        <v>355</v>
      </c>
      <c r="F147" s="245" t="s">
        <v>356</v>
      </c>
      <c r="G147" s="246" t="s">
        <v>148</v>
      </c>
      <c r="H147" s="247">
        <v>26</v>
      </c>
      <c r="I147" s="248"/>
      <c r="J147" s="249">
        <f>ROUND(I147*H147,2)</f>
        <v>0</v>
      </c>
      <c r="K147" s="245" t="s">
        <v>19</v>
      </c>
      <c r="L147" s="250"/>
      <c r="M147" s="251" t="s">
        <v>19</v>
      </c>
      <c r="N147" s="252" t="s">
        <v>42</v>
      </c>
      <c r="O147" s="85"/>
      <c r="P147" s="222">
        <f>O147*H147</f>
        <v>0</v>
      </c>
      <c r="Q147" s="222">
        <v>0.025000000000000001</v>
      </c>
      <c r="R147" s="222">
        <f>Q147*H147</f>
        <v>0.65000000000000002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181</v>
      </c>
      <c r="AT147" s="224" t="s">
        <v>231</v>
      </c>
      <c r="AU147" s="224" t="s">
        <v>80</v>
      </c>
      <c r="AY147" s="18" t="s">
        <v>133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78</v>
      </c>
      <c r="BK147" s="225">
        <f>ROUND(I147*H147,2)</f>
        <v>0</v>
      </c>
      <c r="BL147" s="18" t="s">
        <v>140</v>
      </c>
      <c r="BM147" s="224" t="s">
        <v>357</v>
      </c>
    </row>
    <row r="148" s="2" customFormat="1">
      <c r="A148" s="39"/>
      <c r="B148" s="40"/>
      <c r="C148" s="41"/>
      <c r="D148" s="226" t="s">
        <v>142</v>
      </c>
      <c r="E148" s="41"/>
      <c r="F148" s="227" t="s">
        <v>356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142</v>
      </c>
      <c r="AU148" s="18" t="s">
        <v>80</v>
      </c>
    </row>
    <row r="149" s="2" customFormat="1" ht="16.5" customHeight="1">
      <c r="A149" s="39"/>
      <c r="B149" s="40"/>
      <c r="C149" s="243" t="s">
        <v>248</v>
      </c>
      <c r="D149" s="243" t="s">
        <v>231</v>
      </c>
      <c r="E149" s="244" t="s">
        <v>358</v>
      </c>
      <c r="F149" s="245" t="s">
        <v>359</v>
      </c>
      <c r="G149" s="246" t="s">
        <v>148</v>
      </c>
      <c r="H149" s="247">
        <v>25</v>
      </c>
      <c r="I149" s="248"/>
      <c r="J149" s="249">
        <f>ROUND(I149*H149,2)</f>
        <v>0</v>
      </c>
      <c r="K149" s="245" t="s">
        <v>19</v>
      </c>
      <c r="L149" s="250"/>
      <c r="M149" s="251" t="s">
        <v>19</v>
      </c>
      <c r="N149" s="252" t="s">
        <v>42</v>
      </c>
      <c r="O149" s="85"/>
      <c r="P149" s="222">
        <f>O149*H149</f>
        <v>0</v>
      </c>
      <c r="Q149" s="222">
        <v>0.025000000000000001</v>
      </c>
      <c r="R149" s="222">
        <f>Q149*H149</f>
        <v>0.625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181</v>
      </c>
      <c r="AT149" s="224" t="s">
        <v>231</v>
      </c>
      <c r="AU149" s="224" t="s">
        <v>80</v>
      </c>
      <c r="AY149" s="18" t="s">
        <v>133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78</v>
      </c>
      <c r="BK149" s="225">
        <f>ROUND(I149*H149,2)</f>
        <v>0</v>
      </c>
      <c r="BL149" s="18" t="s">
        <v>140</v>
      </c>
      <c r="BM149" s="224" t="s">
        <v>360</v>
      </c>
    </row>
    <row r="150" s="2" customFormat="1">
      <c r="A150" s="39"/>
      <c r="B150" s="40"/>
      <c r="C150" s="41"/>
      <c r="D150" s="226" t="s">
        <v>142</v>
      </c>
      <c r="E150" s="41"/>
      <c r="F150" s="227" t="s">
        <v>359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142</v>
      </c>
      <c r="AU150" s="18" t="s">
        <v>80</v>
      </c>
    </row>
    <row r="151" s="2" customFormat="1" ht="16.5" customHeight="1">
      <c r="A151" s="39"/>
      <c r="B151" s="40"/>
      <c r="C151" s="243" t="s">
        <v>253</v>
      </c>
      <c r="D151" s="243" t="s">
        <v>231</v>
      </c>
      <c r="E151" s="244" t="s">
        <v>361</v>
      </c>
      <c r="F151" s="245" t="s">
        <v>362</v>
      </c>
      <c r="G151" s="246" t="s">
        <v>148</v>
      </c>
      <c r="H151" s="247">
        <v>100</v>
      </c>
      <c r="I151" s="248"/>
      <c r="J151" s="249">
        <f>ROUND(I151*H151,2)</f>
        <v>0</v>
      </c>
      <c r="K151" s="245" t="s">
        <v>19</v>
      </c>
      <c r="L151" s="250"/>
      <c r="M151" s="251" t="s">
        <v>19</v>
      </c>
      <c r="N151" s="252" t="s">
        <v>42</v>
      </c>
      <c r="O151" s="85"/>
      <c r="P151" s="222">
        <f>O151*H151</f>
        <v>0</v>
      </c>
      <c r="Q151" s="222">
        <v>0.025000000000000001</v>
      </c>
      <c r="R151" s="222">
        <f>Q151*H151</f>
        <v>2.5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181</v>
      </c>
      <c r="AT151" s="224" t="s">
        <v>231</v>
      </c>
      <c r="AU151" s="224" t="s">
        <v>80</v>
      </c>
      <c r="AY151" s="18" t="s">
        <v>133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78</v>
      </c>
      <c r="BK151" s="225">
        <f>ROUND(I151*H151,2)</f>
        <v>0</v>
      </c>
      <c r="BL151" s="18" t="s">
        <v>140</v>
      </c>
      <c r="BM151" s="224" t="s">
        <v>363</v>
      </c>
    </row>
    <row r="152" s="2" customFormat="1">
      <c r="A152" s="39"/>
      <c r="B152" s="40"/>
      <c r="C152" s="41"/>
      <c r="D152" s="226" t="s">
        <v>142</v>
      </c>
      <c r="E152" s="41"/>
      <c r="F152" s="227" t="s">
        <v>362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142</v>
      </c>
      <c r="AU152" s="18" t="s">
        <v>80</v>
      </c>
    </row>
    <row r="153" s="2" customFormat="1" ht="16.5" customHeight="1">
      <c r="A153" s="39"/>
      <c r="B153" s="40"/>
      <c r="C153" s="243" t="s">
        <v>7</v>
      </c>
      <c r="D153" s="243" t="s">
        <v>231</v>
      </c>
      <c r="E153" s="244" t="s">
        <v>364</v>
      </c>
      <c r="F153" s="245" t="s">
        <v>365</v>
      </c>
      <c r="G153" s="246" t="s">
        <v>148</v>
      </c>
      <c r="H153" s="247">
        <v>100</v>
      </c>
      <c r="I153" s="248"/>
      <c r="J153" s="249">
        <f>ROUND(I153*H153,2)</f>
        <v>0</v>
      </c>
      <c r="K153" s="245" t="s">
        <v>19</v>
      </c>
      <c r="L153" s="250"/>
      <c r="M153" s="251" t="s">
        <v>19</v>
      </c>
      <c r="N153" s="252" t="s">
        <v>42</v>
      </c>
      <c r="O153" s="85"/>
      <c r="P153" s="222">
        <f>O153*H153</f>
        <v>0</v>
      </c>
      <c r="Q153" s="222">
        <v>0.025000000000000001</v>
      </c>
      <c r="R153" s="222">
        <f>Q153*H153</f>
        <v>2.5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181</v>
      </c>
      <c r="AT153" s="224" t="s">
        <v>231</v>
      </c>
      <c r="AU153" s="224" t="s">
        <v>80</v>
      </c>
      <c r="AY153" s="18" t="s">
        <v>133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78</v>
      </c>
      <c r="BK153" s="225">
        <f>ROUND(I153*H153,2)</f>
        <v>0</v>
      </c>
      <c r="BL153" s="18" t="s">
        <v>140</v>
      </c>
      <c r="BM153" s="224" t="s">
        <v>366</v>
      </c>
    </row>
    <row r="154" s="2" customFormat="1">
      <c r="A154" s="39"/>
      <c r="B154" s="40"/>
      <c r="C154" s="41"/>
      <c r="D154" s="226" t="s">
        <v>142</v>
      </c>
      <c r="E154" s="41"/>
      <c r="F154" s="227" t="s">
        <v>365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142</v>
      </c>
      <c r="AU154" s="18" t="s">
        <v>80</v>
      </c>
    </row>
    <row r="155" s="2" customFormat="1" ht="16.5" customHeight="1">
      <c r="A155" s="39"/>
      <c r="B155" s="40"/>
      <c r="C155" s="243" t="s">
        <v>266</v>
      </c>
      <c r="D155" s="243" t="s">
        <v>231</v>
      </c>
      <c r="E155" s="244" t="s">
        <v>367</v>
      </c>
      <c r="F155" s="245" t="s">
        <v>368</v>
      </c>
      <c r="G155" s="246" t="s">
        <v>148</v>
      </c>
      <c r="H155" s="247">
        <v>100</v>
      </c>
      <c r="I155" s="248"/>
      <c r="J155" s="249">
        <f>ROUND(I155*H155,2)</f>
        <v>0</v>
      </c>
      <c r="K155" s="245" t="s">
        <v>19</v>
      </c>
      <c r="L155" s="250"/>
      <c r="M155" s="251" t="s">
        <v>19</v>
      </c>
      <c r="N155" s="252" t="s">
        <v>42</v>
      </c>
      <c r="O155" s="85"/>
      <c r="P155" s="222">
        <f>O155*H155</f>
        <v>0</v>
      </c>
      <c r="Q155" s="222">
        <v>0.025000000000000001</v>
      </c>
      <c r="R155" s="222">
        <f>Q155*H155</f>
        <v>2.5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181</v>
      </c>
      <c r="AT155" s="224" t="s">
        <v>231</v>
      </c>
      <c r="AU155" s="224" t="s">
        <v>80</v>
      </c>
      <c r="AY155" s="18" t="s">
        <v>133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78</v>
      </c>
      <c r="BK155" s="225">
        <f>ROUND(I155*H155,2)</f>
        <v>0</v>
      </c>
      <c r="BL155" s="18" t="s">
        <v>140</v>
      </c>
      <c r="BM155" s="224" t="s">
        <v>369</v>
      </c>
    </row>
    <row r="156" s="2" customFormat="1">
      <c r="A156" s="39"/>
      <c r="B156" s="40"/>
      <c r="C156" s="41"/>
      <c r="D156" s="226" t="s">
        <v>142</v>
      </c>
      <c r="E156" s="41"/>
      <c r="F156" s="227" t="s">
        <v>368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142</v>
      </c>
      <c r="AU156" s="18" t="s">
        <v>80</v>
      </c>
    </row>
    <row r="157" s="2" customFormat="1" ht="16.5" customHeight="1">
      <c r="A157" s="39"/>
      <c r="B157" s="40"/>
      <c r="C157" s="243" t="s">
        <v>370</v>
      </c>
      <c r="D157" s="243" t="s">
        <v>231</v>
      </c>
      <c r="E157" s="244" t="s">
        <v>371</v>
      </c>
      <c r="F157" s="245" t="s">
        <v>372</v>
      </c>
      <c r="G157" s="246" t="s">
        <v>148</v>
      </c>
      <c r="H157" s="247">
        <v>100</v>
      </c>
      <c r="I157" s="248"/>
      <c r="J157" s="249">
        <f>ROUND(I157*H157,2)</f>
        <v>0</v>
      </c>
      <c r="K157" s="245" t="s">
        <v>19</v>
      </c>
      <c r="L157" s="250"/>
      <c r="M157" s="251" t="s">
        <v>19</v>
      </c>
      <c r="N157" s="252" t="s">
        <v>42</v>
      </c>
      <c r="O157" s="85"/>
      <c r="P157" s="222">
        <f>O157*H157</f>
        <v>0</v>
      </c>
      <c r="Q157" s="222">
        <v>0.025000000000000001</v>
      </c>
      <c r="R157" s="222">
        <f>Q157*H157</f>
        <v>2.5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181</v>
      </c>
      <c r="AT157" s="224" t="s">
        <v>231</v>
      </c>
      <c r="AU157" s="224" t="s">
        <v>80</v>
      </c>
      <c r="AY157" s="18" t="s">
        <v>133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78</v>
      </c>
      <c r="BK157" s="225">
        <f>ROUND(I157*H157,2)</f>
        <v>0</v>
      </c>
      <c r="BL157" s="18" t="s">
        <v>140</v>
      </c>
      <c r="BM157" s="224" t="s">
        <v>373</v>
      </c>
    </row>
    <row r="158" s="2" customFormat="1">
      <c r="A158" s="39"/>
      <c r="B158" s="40"/>
      <c r="C158" s="41"/>
      <c r="D158" s="226" t="s">
        <v>142</v>
      </c>
      <c r="E158" s="41"/>
      <c r="F158" s="227" t="s">
        <v>372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142</v>
      </c>
      <c r="AU158" s="18" t="s">
        <v>80</v>
      </c>
    </row>
    <row r="159" s="2" customFormat="1" ht="16.5" customHeight="1">
      <c r="A159" s="39"/>
      <c r="B159" s="40"/>
      <c r="C159" s="243" t="s">
        <v>374</v>
      </c>
      <c r="D159" s="243" t="s">
        <v>231</v>
      </c>
      <c r="E159" s="244" t="s">
        <v>375</v>
      </c>
      <c r="F159" s="245" t="s">
        <v>376</v>
      </c>
      <c r="G159" s="246" t="s">
        <v>148</v>
      </c>
      <c r="H159" s="247">
        <v>100</v>
      </c>
      <c r="I159" s="248"/>
      <c r="J159" s="249">
        <f>ROUND(I159*H159,2)</f>
        <v>0</v>
      </c>
      <c r="K159" s="245" t="s">
        <v>19</v>
      </c>
      <c r="L159" s="250"/>
      <c r="M159" s="251" t="s">
        <v>19</v>
      </c>
      <c r="N159" s="252" t="s">
        <v>42</v>
      </c>
      <c r="O159" s="85"/>
      <c r="P159" s="222">
        <f>O159*H159</f>
        <v>0</v>
      </c>
      <c r="Q159" s="222">
        <v>0.025000000000000001</v>
      </c>
      <c r="R159" s="222">
        <f>Q159*H159</f>
        <v>2.5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181</v>
      </c>
      <c r="AT159" s="224" t="s">
        <v>231</v>
      </c>
      <c r="AU159" s="224" t="s">
        <v>80</v>
      </c>
      <c r="AY159" s="18" t="s">
        <v>133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78</v>
      </c>
      <c r="BK159" s="225">
        <f>ROUND(I159*H159,2)</f>
        <v>0</v>
      </c>
      <c r="BL159" s="18" t="s">
        <v>140</v>
      </c>
      <c r="BM159" s="224" t="s">
        <v>377</v>
      </c>
    </row>
    <row r="160" s="2" customFormat="1">
      <c r="A160" s="39"/>
      <c r="B160" s="40"/>
      <c r="C160" s="41"/>
      <c r="D160" s="226" t="s">
        <v>142</v>
      </c>
      <c r="E160" s="41"/>
      <c r="F160" s="227" t="s">
        <v>376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142</v>
      </c>
      <c r="AU160" s="18" t="s">
        <v>80</v>
      </c>
    </row>
    <row r="161" s="2" customFormat="1" ht="16.5" customHeight="1">
      <c r="A161" s="39"/>
      <c r="B161" s="40"/>
      <c r="C161" s="213" t="s">
        <v>378</v>
      </c>
      <c r="D161" s="213" t="s">
        <v>135</v>
      </c>
      <c r="E161" s="214" t="s">
        <v>379</v>
      </c>
      <c r="F161" s="215" t="s">
        <v>380</v>
      </c>
      <c r="G161" s="216" t="s">
        <v>148</v>
      </c>
      <c r="H161" s="217">
        <v>153</v>
      </c>
      <c r="I161" s="218"/>
      <c r="J161" s="219">
        <f>ROUND(I161*H161,2)</f>
        <v>0</v>
      </c>
      <c r="K161" s="215" t="s">
        <v>139</v>
      </c>
      <c r="L161" s="45"/>
      <c r="M161" s="220" t="s">
        <v>19</v>
      </c>
      <c r="N161" s="221" t="s">
        <v>42</v>
      </c>
      <c r="O161" s="85"/>
      <c r="P161" s="222">
        <f>O161*H161</f>
        <v>0</v>
      </c>
      <c r="Q161" s="222">
        <v>5.0000000000000002E-05</v>
      </c>
      <c r="R161" s="222">
        <f>Q161*H161</f>
        <v>0.0076500000000000005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140</v>
      </c>
      <c r="AT161" s="224" t="s">
        <v>135</v>
      </c>
      <c r="AU161" s="224" t="s">
        <v>80</v>
      </c>
      <c r="AY161" s="18" t="s">
        <v>133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78</v>
      </c>
      <c r="BK161" s="225">
        <f>ROUND(I161*H161,2)</f>
        <v>0</v>
      </c>
      <c r="BL161" s="18" t="s">
        <v>140</v>
      </c>
      <c r="BM161" s="224" t="s">
        <v>381</v>
      </c>
    </row>
    <row r="162" s="2" customFormat="1">
      <c r="A162" s="39"/>
      <c r="B162" s="40"/>
      <c r="C162" s="41"/>
      <c r="D162" s="226" t="s">
        <v>142</v>
      </c>
      <c r="E162" s="41"/>
      <c r="F162" s="227" t="s">
        <v>382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142</v>
      </c>
      <c r="AU162" s="18" t="s">
        <v>80</v>
      </c>
    </row>
    <row r="163" s="2" customFormat="1">
      <c r="A163" s="39"/>
      <c r="B163" s="40"/>
      <c r="C163" s="41"/>
      <c r="D163" s="226" t="s">
        <v>161</v>
      </c>
      <c r="E163" s="41"/>
      <c r="F163" s="242" t="s">
        <v>383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161</v>
      </c>
      <c r="AU163" s="18" t="s">
        <v>80</v>
      </c>
    </row>
    <row r="164" s="13" customFormat="1">
      <c r="A164" s="13"/>
      <c r="B164" s="231"/>
      <c r="C164" s="232"/>
      <c r="D164" s="226" t="s">
        <v>144</v>
      </c>
      <c r="E164" s="233" t="s">
        <v>19</v>
      </c>
      <c r="F164" s="234" t="s">
        <v>293</v>
      </c>
      <c r="G164" s="232"/>
      <c r="H164" s="235">
        <v>153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144</v>
      </c>
      <c r="AU164" s="241" t="s">
        <v>80</v>
      </c>
      <c r="AV164" s="13" t="s">
        <v>80</v>
      </c>
      <c r="AW164" s="13" t="s">
        <v>33</v>
      </c>
      <c r="AX164" s="13" t="s">
        <v>78</v>
      </c>
      <c r="AY164" s="241" t="s">
        <v>133</v>
      </c>
    </row>
    <row r="165" s="2" customFormat="1" ht="16.5" customHeight="1">
      <c r="A165" s="39"/>
      <c r="B165" s="40"/>
      <c r="C165" s="213" t="s">
        <v>345</v>
      </c>
      <c r="D165" s="213" t="s">
        <v>135</v>
      </c>
      <c r="E165" s="214" t="s">
        <v>384</v>
      </c>
      <c r="F165" s="215" t="s">
        <v>385</v>
      </c>
      <c r="G165" s="216" t="s">
        <v>148</v>
      </c>
      <c r="H165" s="217">
        <v>51</v>
      </c>
      <c r="I165" s="218"/>
      <c r="J165" s="219">
        <f>ROUND(I165*H165,2)</f>
        <v>0</v>
      </c>
      <c r="K165" s="215" t="s">
        <v>139</v>
      </c>
      <c r="L165" s="45"/>
      <c r="M165" s="220" t="s">
        <v>19</v>
      </c>
      <c r="N165" s="221" t="s">
        <v>42</v>
      </c>
      <c r="O165" s="85"/>
      <c r="P165" s="222">
        <f>O165*H165</f>
        <v>0</v>
      </c>
      <c r="Q165" s="222">
        <v>6.0000000000000002E-05</v>
      </c>
      <c r="R165" s="222">
        <f>Q165*H165</f>
        <v>0.0030600000000000002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140</v>
      </c>
      <c r="AT165" s="224" t="s">
        <v>135</v>
      </c>
      <c r="AU165" s="224" t="s">
        <v>80</v>
      </c>
      <c r="AY165" s="18" t="s">
        <v>133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78</v>
      </c>
      <c r="BK165" s="225">
        <f>ROUND(I165*H165,2)</f>
        <v>0</v>
      </c>
      <c r="BL165" s="18" t="s">
        <v>140</v>
      </c>
      <c r="BM165" s="224" t="s">
        <v>386</v>
      </c>
    </row>
    <row r="166" s="2" customFormat="1">
      <c r="A166" s="39"/>
      <c r="B166" s="40"/>
      <c r="C166" s="41"/>
      <c r="D166" s="226" t="s">
        <v>142</v>
      </c>
      <c r="E166" s="41"/>
      <c r="F166" s="227" t="s">
        <v>387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142</v>
      </c>
      <c r="AU166" s="18" t="s">
        <v>80</v>
      </c>
    </row>
    <row r="167" s="2" customFormat="1">
      <c r="A167" s="39"/>
      <c r="B167" s="40"/>
      <c r="C167" s="41"/>
      <c r="D167" s="226" t="s">
        <v>161</v>
      </c>
      <c r="E167" s="41"/>
      <c r="F167" s="242" t="s">
        <v>388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161</v>
      </c>
      <c r="AU167" s="18" t="s">
        <v>80</v>
      </c>
    </row>
    <row r="168" s="13" customFormat="1">
      <c r="A168" s="13"/>
      <c r="B168" s="231"/>
      <c r="C168" s="232"/>
      <c r="D168" s="226" t="s">
        <v>144</v>
      </c>
      <c r="E168" s="233" t="s">
        <v>19</v>
      </c>
      <c r="F168" s="234" t="s">
        <v>389</v>
      </c>
      <c r="G168" s="232"/>
      <c r="H168" s="235">
        <v>51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144</v>
      </c>
      <c r="AU168" s="241" t="s">
        <v>80</v>
      </c>
      <c r="AV168" s="13" t="s">
        <v>80</v>
      </c>
      <c r="AW168" s="13" t="s">
        <v>33</v>
      </c>
      <c r="AX168" s="13" t="s">
        <v>78</v>
      </c>
      <c r="AY168" s="241" t="s">
        <v>133</v>
      </c>
    </row>
    <row r="169" s="2" customFormat="1" ht="16.5" customHeight="1">
      <c r="A169" s="39"/>
      <c r="B169" s="40"/>
      <c r="C169" s="213" t="s">
        <v>390</v>
      </c>
      <c r="D169" s="213" t="s">
        <v>135</v>
      </c>
      <c r="E169" s="214" t="s">
        <v>391</v>
      </c>
      <c r="F169" s="215" t="s">
        <v>392</v>
      </c>
      <c r="G169" s="216" t="s">
        <v>148</v>
      </c>
      <c r="H169" s="217">
        <v>36</v>
      </c>
      <c r="I169" s="218"/>
      <c r="J169" s="219">
        <f>ROUND(I169*H169,2)</f>
        <v>0</v>
      </c>
      <c r="K169" s="215" t="s">
        <v>330</v>
      </c>
      <c r="L169" s="45"/>
      <c r="M169" s="220" t="s">
        <v>19</v>
      </c>
      <c r="N169" s="221" t="s">
        <v>42</v>
      </c>
      <c r="O169" s="85"/>
      <c r="P169" s="222">
        <f>O169*H169</f>
        <v>0</v>
      </c>
      <c r="Q169" s="222">
        <v>5.0000000000000002E-05</v>
      </c>
      <c r="R169" s="222">
        <f>Q169*H169</f>
        <v>0.0018000000000000002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140</v>
      </c>
      <c r="AT169" s="224" t="s">
        <v>135</v>
      </c>
      <c r="AU169" s="224" t="s">
        <v>80</v>
      </c>
      <c r="AY169" s="18" t="s">
        <v>133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78</v>
      </c>
      <c r="BK169" s="225">
        <f>ROUND(I169*H169,2)</f>
        <v>0</v>
      </c>
      <c r="BL169" s="18" t="s">
        <v>140</v>
      </c>
      <c r="BM169" s="224" t="s">
        <v>393</v>
      </c>
    </row>
    <row r="170" s="2" customFormat="1">
      <c r="A170" s="39"/>
      <c r="B170" s="40"/>
      <c r="C170" s="41"/>
      <c r="D170" s="226" t="s">
        <v>142</v>
      </c>
      <c r="E170" s="41"/>
      <c r="F170" s="227" t="s">
        <v>394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142</v>
      </c>
      <c r="AU170" s="18" t="s">
        <v>80</v>
      </c>
    </row>
    <row r="171" s="2" customFormat="1">
      <c r="A171" s="39"/>
      <c r="B171" s="40"/>
      <c r="C171" s="41"/>
      <c r="D171" s="226" t="s">
        <v>161</v>
      </c>
      <c r="E171" s="41"/>
      <c r="F171" s="242" t="s">
        <v>395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161</v>
      </c>
      <c r="AU171" s="18" t="s">
        <v>80</v>
      </c>
    </row>
    <row r="172" s="13" customFormat="1">
      <c r="A172" s="13"/>
      <c r="B172" s="231"/>
      <c r="C172" s="232"/>
      <c r="D172" s="226" t="s">
        <v>144</v>
      </c>
      <c r="E172" s="233" t="s">
        <v>19</v>
      </c>
      <c r="F172" s="234" t="s">
        <v>334</v>
      </c>
      <c r="G172" s="232"/>
      <c r="H172" s="235">
        <v>36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144</v>
      </c>
      <c r="AU172" s="241" t="s">
        <v>80</v>
      </c>
      <c r="AV172" s="13" t="s">
        <v>80</v>
      </c>
      <c r="AW172" s="13" t="s">
        <v>33</v>
      </c>
      <c r="AX172" s="13" t="s">
        <v>78</v>
      </c>
      <c r="AY172" s="241" t="s">
        <v>133</v>
      </c>
    </row>
    <row r="173" s="2" customFormat="1" ht="16.5" customHeight="1">
      <c r="A173" s="39"/>
      <c r="B173" s="40"/>
      <c r="C173" s="213" t="s">
        <v>396</v>
      </c>
      <c r="D173" s="213" t="s">
        <v>135</v>
      </c>
      <c r="E173" s="214" t="s">
        <v>397</v>
      </c>
      <c r="F173" s="215" t="s">
        <v>398</v>
      </c>
      <c r="G173" s="216" t="s">
        <v>148</v>
      </c>
      <c r="H173" s="217">
        <v>11</v>
      </c>
      <c r="I173" s="218"/>
      <c r="J173" s="219">
        <f>ROUND(I173*H173,2)</f>
        <v>0</v>
      </c>
      <c r="K173" s="215" t="s">
        <v>330</v>
      </c>
      <c r="L173" s="45"/>
      <c r="M173" s="220" t="s">
        <v>19</v>
      </c>
      <c r="N173" s="221" t="s">
        <v>42</v>
      </c>
      <c r="O173" s="85"/>
      <c r="P173" s="222">
        <f>O173*H173</f>
        <v>0</v>
      </c>
      <c r="Q173" s="222">
        <v>6.0000000000000002E-05</v>
      </c>
      <c r="R173" s="222">
        <f>Q173*H173</f>
        <v>0.00066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140</v>
      </c>
      <c r="AT173" s="224" t="s">
        <v>135</v>
      </c>
      <c r="AU173" s="224" t="s">
        <v>80</v>
      </c>
      <c r="AY173" s="18" t="s">
        <v>133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78</v>
      </c>
      <c r="BK173" s="225">
        <f>ROUND(I173*H173,2)</f>
        <v>0</v>
      </c>
      <c r="BL173" s="18" t="s">
        <v>140</v>
      </c>
      <c r="BM173" s="224" t="s">
        <v>399</v>
      </c>
    </row>
    <row r="174" s="2" customFormat="1">
      <c r="A174" s="39"/>
      <c r="B174" s="40"/>
      <c r="C174" s="41"/>
      <c r="D174" s="226" t="s">
        <v>142</v>
      </c>
      <c r="E174" s="41"/>
      <c r="F174" s="227" t="s">
        <v>400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142</v>
      </c>
      <c r="AU174" s="18" t="s">
        <v>80</v>
      </c>
    </row>
    <row r="175" s="2" customFormat="1">
      <c r="A175" s="39"/>
      <c r="B175" s="40"/>
      <c r="C175" s="41"/>
      <c r="D175" s="226" t="s">
        <v>161</v>
      </c>
      <c r="E175" s="41"/>
      <c r="F175" s="242" t="s">
        <v>401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161</v>
      </c>
      <c r="AU175" s="18" t="s">
        <v>80</v>
      </c>
    </row>
    <row r="176" s="13" customFormat="1">
      <c r="A176" s="13"/>
      <c r="B176" s="231"/>
      <c r="C176" s="232"/>
      <c r="D176" s="226" t="s">
        <v>144</v>
      </c>
      <c r="E176" s="233" t="s">
        <v>19</v>
      </c>
      <c r="F176" s="234" t="s">
        <v>201</v>
      </c>
      <c r="G176" s="232"/>
      <c r="H176" s="235">
        <v>11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144</v>
      </c>
      <c r="AU176" s="241" t="s">
        <v>80</v>
      </c>
      <c r="AV176" s="13" t="s">
        <v>80</v>
      </c>
      <c r="AW176" s="13" t="s">
        <v>33</v>
      </c>
      <c r="AX176" s="13" t="s">
        <v>78</v>
      </c>
      <c r="AY176" s="241" t="s">
        <v>133</v>
      </c>
    </row>
    <row r="177" s="2" customFormat="1" ht="16.5" customHeight="1">
      <c r="A177" s="39"/>
      <c r="B177" s="40"/>
      <c r="C177" s="243" t="s">
        <v>402</v>
      </c>
      <c r="D177" s="243" t="s">
        <v>231</v>
      </c>
      <c r="E177" s="244" t="s">
        <v>403</v>
      </c>
      <c r="F177" s="245" t="s">
        <v>404</v>
      </c>
      <c r="G177" s="246" t="s">
        <v>148</v>
      </c>
      <c r="H177" s="247">
        <v>261</v>
      </c>
      <c r="I177" s="248"/>
      <c r="J177" s="249">
        <f>ROUND(I177*H177,2)</f>
        <v>0</v>
      </c>
      <c r="K177" s="245" t="s">
        <v>19</v>
      </c>
      <c r="L177" s="250"/>
      <c r="M177" s="251" t="s">
        <v>19</v>
      </c>
      <c r="N177" s="252" t="s">
        <v>42</v>
      </c>
      <c r="O177" s="85"/>
      <c r="P177" s="222">
        <f>O177*H177</f>
        <v>0</v>
      </c>
      <c r="Q177" s="222">
        <v>0.0047200000000000002</v>
      </c>
      <c r="R177" s="222">
        <f>Q177*H177</f>
        <v>1.2319200000000001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181</v>
      </c>
      <c r="AT177" s="224" t="s">
        <v>231</v>
      </c>
      <c r="AU177" s="224" t="s">
        <v>80</v>
      </c>
      <c r="AY177" s="18" t="s">
        <v>133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78</v>
      </c>
      <c r="BK177" s="225">
        <f>ROUND(I177*H177,2)</f>
        <v>0</v>
      </c>
      <c r="BL177" s="18" t="s">
        <v>140</v>
      </c>
      <c r="BM177" s="224" t="s">
        <v>405</v>
      </c>
    </row>
    <row r="178" s="2" customFormat="1">
      <c r="A178" s="39"/>
      <c r="B178" s="40"/>
      <c r="C178" s="41"/>
      <c r="D178" s="226" t="s">
        <v>142</v>
      </c>
      <c r="E178" s="41"/>
      <c r="F178" s="227" t="s">
        <v>404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142</v>
      </c>
      <c r="AU178" s="18" t="s">
        <v>80</v>
      </c>
    </row>
    <row r="179" s="13" customFormat="1">
      <c r="A179" s="13"/>
      <c r="B179" s="231"/>
      <c r="C179" s="232"/>
      <c r="D179" s="226" t="s">
        <v>144</v>
      </c>
      <c r="E179" s="233" t="s">
        <v>19</v>
      </c>
      <c r="F179" s="234" t="s">
        <v>406</v>
      </c>
      <c r="G179" s="232"/>
      <c r="H179" s="235">
        <v>261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144</v>
      </c>
      <c r="AU179" s="241" t="s">
        <v>80</v>
      </c>
      <c r="AV179" s="13" t="s">
        <v>80</v>
      </c>
      <c r="AW179" s="13" t="s">
        <v>33</v>
      </c>
      <c r="AX179" s="13" t="s">
        <v>78</v>
      </c>
      <c r="AY179" s="241" t="s">
        <v>133</v>
      </c>
    </row>
    <row r="180" s="2" customFormat="1" ht="16.5" customHeight="1">
      <c r="A180" s="39"/>
      <c r="B180" s="40"/>
      <c r="C180" s="243" t="s">
        <v>407</v>
      </c>
      <c r="D180" s="243" t="s">
        <v>231</v>
      </c>
      <c r="E180" s="244" t="s">
        <v>408</v>
      </c>
      <c r="F180" s="245" t="s">
        <v>409</v>
      </c>
      <c r="G180" s="246" t="s">
        <v>148</v>
      </c>
      <c r="H180" s="247">
        <v>84</v>
      </c>
      <c r="I180" s="248"/>
      <c r="J180" s="249">
        <f>ROUND(I180*H180,2)</f>
        <v>0</v>
      </c>
      <c r="K180" s="245" t="s">
        <v>19</v>
      </c>
      <c r="L180" s="250"/>
      <c r="M180" s="251" t="s">
        <v>19</v>
      </c>
      <c r="N180" s="252" t="s">
        <v>42</v>
      </c>
      <c r="O180" s="85"/>
      <c r="P180" s="222">
        <f>O180*H180</f>
        <v>0</v>
      </c>
      <c r="Q180" s="222">
        <v>0.0058999999999999999</v>
      </c>
      <c r="R180" s="222">
        <f>Q180*H180</f>
        <v>0.49559999999999998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181</v>
      </c>
      <c r="AT180" s="224" t="s">
        <v>231</v>
      </c>
      <c r="AU180" s="224" t="s">
        <v>80</v>
      </c>
      <c r="AY180" s="18" t="s">
        <v>133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78</v>
      </c>
      <c r="BK180" s="225">
        <f>ROUND(I180*H180,2)</f>
        <v>0</v>
      </c>
      <c r="BL180" s="18" t="s">
        <v>140</v>
      </c>
      <c r="BM180" s="224" t="s">
        <v>410</v>
      </c>
    </row>
    <row r="181" s="2" customFormat="1">
      <c r="A181" s="39"/>
      <c r="B181" s="40"/>
      <c r="C181" s="41"/>
      <c r="D181" s="226" t="s">
        <v>142</v>
      </c>
      <c r="E181" s="41"/>
      <c r="F181" s="227" t="s">
        <v>409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142</v>
      </c>
      <c r="AU181" s="18" t="s">
        <v>80</v>
      </c>
    </row>
    <row r="182" s="13" customFormat="1">
      <c r="A182" s="13"/>
      <c r="B182" s="231"/>
      <c r="C182" s="232"/>
      <c r="D182" s="226" t="s">
        <v>144</v>
      </c>
      <c r="E182" s="233" t="s">
        <v>19</v>
      </c>
      <c r="F182" s="234" t="s">
        <v>411</v>
      </c>
      <c r="G182" s="232"/>
      <c r="H182" s="235">
        <v>84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144</v>
      </c>
      <c r="AU182" s="241" t="s">
        <v>80</v>
      </c>
      <c r="AV182" s="13" t="s">
        <v>80</v>
      </c>
      <c r="AW182" s="13" t="s">
        <v>33</v>
      </c>
      <c r="AX182" s="13" t="s">
        <v>78</v>
      </c>
      <c r="AY182" s="241" t="s">
        <v>133</v>
      </c>
    </row>
    <row r="183" s="2" customFormat="1" ht="16.5" customHeight="1">
      <c r="A183" s="39"/>
      <c r="B183" s="40"/>
      <c r="C183" s="243" t="s">
        <v>412</v>
      </c>
      <c r="D183" s="243" t="s">
        <v>231</v>
      </c>
      <c r="E183" s="244" t="s">
        <v>413</v>
      </c>
      <c r="F183" s="245" t="s">
        <v>414</v>
      </c>
      <c r="G183" s="246" t="s">
        <v>277</v>
      </c>
      <c r="H183" s="247">
        <v>188.25</v>
      </c>
      <c r="I183" s="248"/>
      <c r="J183" s="249">
        <f>ROUND(I183*H183,2)</f>
        <v>0</v>
      </c>
      <c r="K183" s="245" t="s">
        <v>19</v>
      </c>
      <c r="L183" s="250"/>
      <c r="M183" s="251" t="s">
        <v>19</v>
      </c>
      <c r="N183" s="252" t="s">
        <v>42</v>
      </c>
      <c r="O183" s="85"/>
      <c r="P183" s="222">
        <f>O183*H183</f>
        <v>0</v>
      </c>
      <c r="Q183" s="222">
        <v>0.00029999999999999997</v>
      </c>
      <c r="R183" s="222">
        <f>Q183*H183</f>
        <v>0.056474999999999997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181</v>
      </c>
      <c r="AT183" s="224" t="s">
        <v>231</v>
      </c>
      <c r="AU183" s="224" t="s">
        <v>80</v>
      </c>
      <c r="AY183" s="18" t="s">
        <v>133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78</v>
      </c>
      <c r="BK183" s="225">
        <f>ROUND(I183*H183,2)</f>
        <v>0</v>
      </c>
      <c r="BL183" s="18" t="s">
        <v>140</v>
      </c>
      <c r="BM183" s="224" t="s">
        <v>415</v>
      </c>
    </row>
    <row r="184" s="2" customFormat="1">
      <c r="A184" s="39"/>
      <c r="B184" s="40"/>
      <c r="C184" s="41"/>
      <c r="D184" s="226" t="s">
        <v>142</v>
      </c>
      <c r="E184" s="41"/>
      <c r="F184" s="227" t="s">
        <v>414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142</v>
      </c>
      <c r="AU184" s="18" t="s">
        <v>80</v>
      </c>
    </row>
    <row r="185" s="2" customFormat="1">
      <c r="A185" s="39"/>
      <c r="B185" s="40"/>
      <c r="C185" s="41"/>
      <c r="D185" s="226" t="s">
        <v>161</v>
      </c>
      <c r="E185" s="41"/>
      <c r="F185" s="242" t="s">
        <v>416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161</v>
      </c>
      <c r="AU185" s="18" t="s">
        <v>80</v>
      </c>
    </row>
    <row r="186" s="13" customFormat="1">
      <c r="A186" s="13"/>
      <c r="B186" s="231"/>
      <c r="C186" s="232"/>
      <c r="D186" s="226" t="s">
        <v>144</v>
      </c>
      <c r="E186" s="233" t="s">
        <v>19</v>
      </c>
      <c r="F186" s="234" t="s">
        <v>417</v>
      </c>
      <c r="G186" s="232"/>
      <c r="H186" s="235">
        <v>188.25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144</v>
      </c>
      <c r="AU186" s="241" t="s">
        <v>80</v>
      </c>
      <c r="AV186" s="13" t="s">
        <v>80</v>
      </c>
      <c r="AW186" s="13" t="s">
        <v>33</v>
      </c>
      <c r="AX186" s="13" t="s">
        <v>78</v>
      </c>
      <c r="AY186" s="241" t="s">
        <v>133</v>
      </c>
    </row>
    <row r="187" s="2" customFormat="1" ht="16.5" customHeight="1">
      <c r="A187" s="39"/>
      <c r="B187" s="40"/>
      <c r="C187" s="213" t="s">
        <v>418</v>
      </c>
      <c r="D187" s="213" t="s">
        <v>135</v>
      </c>
      <c r="E187" s="214" t="s">
        <v>419</v>
      </c>
      <c r="F187" s="215" t="s">
        <v>420</v>
      </c>
      <c r="G187" s="216" t="s">
        <v>148</v>
      </c>
      <c r="H187" s="217">
        <v>200</v>
      </c>
      <c r="I187" s="218"/>
      <c r="J187" s="219">
        <f>ROUND(I187*H187,2)</f>
        <v>0</v>
      </c>
      <c r="K187" s="215" t="s">
        <v>139</v>
      </c>
      <c r="L187" s="45"/>
      <c r="M187" s="220" t="s">
        <v>19</v>
      </c>
      <c r="N187" s="221" t="s">
        <v>42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140</v>
      </c>
      <c r="AT187" s="224" t="s">
        <v>135</v>
      </c>
      <c r="AU187" s="224" t="s">
        <v>80</v>
      </c>
      <c r="AY187" s="18" t="s">
        <v>133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78</v>
      </c>
      <c r="BK187" s="225">
        <f>ROUND(I187*H187,2)</f>
        <v>0</v>
      </c>
      <c r="BL187" s="18" t="s">
        <v>140</v>
      </c>
      <c r="BM187" s="224" t="s">
        <v>421</v>
      </c>
    </row>
    <row r="188" s="2" customFormat="1">
      <c r="A188" s="39"/>
      <c r="B188" s="40"/>
      <c r="C188" s="41"/>
      <c r="D188" s="226" t="s">
        <v>142</v>
      </c>
      <c r="E188" s="41"/>
      <c r="F188" s="227" t="s">
        <v>422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142</v>
      </c>
      <c r="AU188" s="18" t="s">
        <v>80</v>
      </c>
    </row>
    <row r="189" s="13" customFormat="1">
      <c r="A189" s="13"/>
      <c r="B189" s="231"/>
      <c r="C189" s="232"/>
      <c r="D189" s="226" t="s">
        <v>144</v>
      </c>
      <c r="E189" s="233" t="s">
        <v>19</v>
      </c>
      <c r="F189" s="234" t="s">
        <v>423</v>
      </c>
      <c r="G189" s="232"/>
      <c r="H189" s="235">
        <v>200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144</v>
      </c>
      <c r="AU189" s="241" t="s">
        <v>80</v>
      </c>
      <c r="AV189" s="13" t="s">
        <v>80</v>
      </c>
      <c r="AW189" s="13" t="s">
        <v>33</v>
      </c>
      <c r="AX189" s="13" t="s">
        <v>78</v>
      </c>
      <c r="AY189" s="241" t="s">
        <v>133</v>
      </c>
    </row>
    <row r="190" s="2" customFormat="1" ht="16.5" customHeight="1">
      <c r="A190" s="39"/>
      <c r="B190" s="40"/>
      <c r="C190" s="213" t="s">
        <v>424</v>
      </c>
      <c r="D190" s="213" t="s">
        <v>135</v>
      </c>
      <c r="E190" s="214" t="s">
        <v>425</v>
      </c>
      <c r="F190" s="215" t="s">
        <v>426</v>
      </c>
      <c r="G190" s="216" t="s">
        <v>427</v>
      </c>
      <c r="H190" s="217">
        <v>47</v>
      </c>
      <c r="I190" s="218"/>
      <c r="J190" s="219">
        <f>ROUND(I190*H190,2)</f>
        <v>0</v>
      </c>
      <c r="K190" s="215" t="s">
        <v>19</v>
      </c>
      <c r="L190" s="45"/>
      <c r="M190" s="220" t="s">
        <v>19</v>
      </c>
      <c r="N190" s="221" t="s">
        <v>42</v>
      </c>
      <c r="O190" s="85"/>
      <c r="P190" s="222">
        <f>O190*H190</f>
        <v>0</v>
      </c>
      <c r="Q190" s="222">
        <v>3.0000000000000001E-05</v>
      </c>
      <c r="R190" s="222">
        <f>Q190*H190</f>
        <v>0.00141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140</v>
      </c>
      <c r="AT190" s="224" t="s">
        <v>135</v>
      </c>
      <c r="AU190" s="224" t="s">
        <v>80</v>
      </c>
      <c r="AY190" s="18" t="s">
        <v>133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78</v>
      </c>
      <c r="BK190" s="225">
        <f>ROUND(I190*H190,2)</f>
        <v>0</v>
      </c>
      <c r="BL190" s="18" t="s">
        <v>140</v>
      </c>
      <c r="BM190" s="224" t="s">
        <v>428</v>
      </c>
    </row>
    <row r="191" s="2" customFormat="1">
      <c r="A191" s="39"/>
      <c r="B191" s="40"/>
      <c r="C191" s="41"/>
      <c r="D191" s="226" t="s">
        <v>142</v>
      </c>
      <c r="E191" s="41"/>
      <c r="F191" s="227" t="s">
        <v>426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142</v>
      </c>
      <c r="AU191" s="18" t="s">
        <v>80</v>
      </c>
    </row>
    <row r="192" s="2" customFormat="1">
      <c r="A192" s="39"/>
      <c r="B192" s="40"/>
      <c r="C192" s="243" t="s">
        <v>429</v>
      </c>
      <c r="D192" s="243" t="s">
        <v>231</v>
      </c>
      <c r="E192" s="244" t="s">
        <v>430</v>
      </c>
      <c r="F192" s="245" t="s">
        <v>431</v>
      </c>
      <c r="G192" s="246" t="s">
        <v>148</v>
      </c>
      <c r="H192" s="247">
        <v>36</v>
      </c>
      <c r="I192" s="248"/>
      <c r="J192" s="249">
        <f>ROUND(I192*H192,2)</f>
        <v>0</v>
      </c>
      <c r="K192" s="245" t="s">
        <v>19</v>
      </c>
      <c r="L192" s="250"/>
      <c r="M192" s="251" t="s">
        <v>19</v>
      </c>
      <c r="N192" s="252" t="s">
        <v>42</v>
      </c>
      <c r="O192" s="85"/>
      <c r="P192" s="222">
        <f>O192*H192</f>
        <v>0</v>
      </c>
      <c r="Q192" s="222">
        <v>0.0014</v>
      </c>
      <c r="R192" s="222">
        <f>Q192*H192</f>
        <v>0.0504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181</v>
      </c>
      <c r="AT192" s="224" t="s">
        <v>231</v>
      </c>
      <c r="AU192" s="224" t="s">
        <v>80</v>
      </c>
      <c r="AY192" s="18" t="s">
        <v>133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78</v>
      </c>
      <c r="BK192" s="225">
        <f>ROUND(I192*H192,2)</f>
        <v>0</v>
      </c>
      <c r="BL192" s="18" t="s">
        <v>140</v>
      </c>
      <c r="BM192" s="224" t="s">
        <v>432</v>
      </c>
    </row>
    <row r="193" s="2" customFormat="1">
      <c r="A193" s="39"/>
      <c r="B193" s="40"/>
      <c r="C193" s="41"/>
      <c r="D193" s="226" t="s">
        <v>142</v>
      </c>
      <c r="E193" s="41"/>
      <c r="F193" s="227" t="s">
        <v>431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142</v>
      </c>
      <c r="AU193" s="18" t="s">
        <v>80</v>
      </c>
    </row>
    <row r="194" s="2" customFormat="1">
      <c r="A194" s="39"/>
      <c r="B194" s="40"/>
      <c r="C194" s="243" t="s">
        <v>433</v>
      </c>
      <c r="D194" s="243" t="s">
        <v>231</v>
      </c>
      <c r="E194" s="244" t="s">
        <v>434</v>
      </c>
      <c r="F194" s="245" t="s">
        <v>435</v>
      </c>
      <c r="G194" s="246" t="s">
        <v>148</v>
      </c>
      <c r="H194" s="247">
        <v>11</v>
      </c>
      <c r="I194" s="248"/>
      <c r="J194" s="249">
        <f>ROUND(I194*H194,2)</f>
        <v>0</v>
      </c>
      <c r="K194" s="245" t="s">
        <v>19</v>
      </c>
      <c r="L194" s="250"/>
      <c r="M194" s="251" t="s">
        <v>19</v>
      </c>
      <c r="N194" s="252" t="s">
        <v>42</v>
      </c>
      <c r="O194" s="85"/>
      <c r="P194" s="222">
        <f>O194*H194</f>
        <v>0</v>
      </c>
      <c r="Q194" s="222">
        <v>0.0014</v>
      </c>
      <c r="R194" s="222">
        <f>Q194*H194</f>
        <v>0.015400000000000001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181</v>
      </c>
      <c r="AT194" s="224" t="s">
        <v>231</v>
      </c>
      <c r="AU194" s="224" t="s">
        <v>80</v>
      </c>
      <c r="AY194" s="18" t="s">
        <v>133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78</v>
      </c>
      <c r="BK194" s="225">
        <f>ROUND(I194*H194,2)</f>
        <v>0</v>
      </c>
      <c r="BL194" s="18" t="s">
        <v>140</v>
      </c>
      <c r="BM194" s="224" t="s">
        <v>436</v>
      </c>
    </row>
    <row r="195" s="2" customFormat="1">
      <c r="A195" s="39"/>
      <c r="B195" s="40"/>
      <c r="C195" s="41"/>
      <c r="D195" s="226" t="s">
        <v>142</v>
      </c>
      <c r="E195" s="41"/>
      <c r="F195" s="227" t="s">
        <v>435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142</v>
      </c>
      <c r="AU195" s="18" t="s">
        <v>80</v>
      </c>
    </row>
    <row r="196" s="2" customFormat="1" ht="16.5" customHeight="1">
      <c r="A196" s="39"/>
      <c r="B196" s="40"/>
      <c r="C196" s="213" t="s">
        <v>334</v>
      </c>
      <c r="D196" s="213" t="s">
        <v>135</v>
      </c>
      <c r="E196" s="214" t="s">
        <v>437</v>
      </c>
      <c r="F196" s="215" t="s">
        <v>438</v>
      </c>
      <c r="G196" s="216" t="s">
        <v>148</v>
      </c>
      <c r="H196" s="217">
        <v>18</v>
      </c>
      <c r="I196" s="218"/>
      <c r="J196" s="219">
        <f>ROUND(I196*H196,2)</f>
        <v>0</v>
      </c>
      <c r="K196" s="215" t="s">
        <v>139</v>
      </c>
      <c r="L196" s="45"/>
      <c r="M196" s="220" t="s">
        <v>19</v>
      </c>
      <c r="N196" s="221" t="s">
        <v>42</v>
      </c>
      <c r="O196" s="85"/>
      <c r="P196" s="222">
        <f>O196*H196</f>
        <v>0</v>
      </c>
      <c r="Q196" s="222">
        <v>0.0020799999999999998</v>
      </c>
      <c r="R196" s="222">
        <f>Q196*H196</f>
        <v>0.037439999999999994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140</v>
      </c>
      <c r="AT196" s="224" t="s">
        <v>135</v>
      </c>
      <c r="AU196" s="224" t="s">
        <v>80</v>
      </c>
      <c r="AY196" s="18" t="s">
        <v>133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78</v>
      </c>
      <c r="BK196" s="225">
        <f>ROUND(I196*H196,2)</f>
        <v>0</v>
      </c>
      <c r="BL196" s="18" t="s">
        <v>140</v>
      </c>
      <c r="BM196" s="224" t="s">
        <v>439</v>
      </c>
    </row>
    <row r="197" s="2" customFormat="1">
      <c r="A197" s="39"/>
      <c r="B197" s="40"/>
      <c r="C197" s="41"/>
      <c r="D197" s="226" t="s">
        <v>142</v>
      </c>
      <c r="E197" s="41"/>
      <c r="F197" s="227" t="s">
        <v>440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142</v>
      </c>
      <c r="AU197" s="18" t="s">
        <v>80</v>
      </c>
    </row>
    <row r="198" s="2" customFormat="1">
      <c r="A198" s="39"/>
      <c r="B198" s="40"/>
      <c r="C198" s="41"/>
      <c r="D198" s="226" t="s">
        <v>161</v>
      </c>
      <c r="E198" s="41"/>
      <c r="F198" s="242" t="s">
        <v>441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161</v>
      </c>
      <c r="AU198" s="18" t="s">
        <v>80</v>
      </c>
    </row>
    <row r="199" s="13" customFormat="1">
      <c r="A199" s="13"/>
      <c r="B199" s="231"/>
      <c r="C199" s="232"/>
      <c r="D199" s="226" t="s">
        <v>144</v>
      </c>
      <c r="E199" s="233" t="s">
        <v>19</v>
      </c>
      <c r="F199" s="234" t="s">
        <v>242</v>
      </c>
      <c r="G199" s="232"/>
      <c r="H199" s="235">
        <v>18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144</v>
      </c>
      <c r="AU199" s="241" t="s">
        <v>80</v>
      </c>
      <c r="AV199" s="13" t="s">
        <v>80</v>
      </c>
      <c r="AW199" s="13" t="s">
        <v>33</v>
      </c>
      <c r="AX199" s="13" t="s">
        <v>78</v>
      </c>
      <c r="AY199" s="241" t="s">
        <v>133</v>
      </c>
    </row>
    <row r="200" s="2" customFormat="1" ht="16.5" customHeight="1">
      <c r="A200" s="39"/>
      <c r="B200" s="40"/>
      <c r="C200" s="243" t="s">
        <v>442</v>
      </c>
      <c r="D200" s="243" t="s">
        <v>231</v>
      </c>
      <c r="E200" s="244" t="s">
        <v>443</v>
      </c>
      <c r="F200" s="245" t="s">
        <v>444</v>
      </c>
      <c r="G200" s="246" t="s">
        <v>148</v>
      </c>
      <c r="H200" s="247">
        <v>21.600000000000001</v>
      </c>
      <c r="I200" s="248"/>
      <c r="J200" s="249">
        <f>ROUND(I200*H200,2)</f>
        <v>0</v>
      </c>
      <c r="K200" s="245" t="s">
        <v>19</v>
      </c>
      <c r="L200" s="250"/>
      <c r="M200" s="251" t="s">
        <v>19</v>
      </c>
      <c r="N200" s="252" t="s">
        <v>42</v>
      </c>
      <c r="O200" s="85"/>
      <c r="P200" s="222">
        <f>O200*H200</f>
        <v>0</v>
      </c>
      <c r="Q200" s="222">
        <v>0.0014</v>
      </c>
      <c r="R200" s="222">
        <f>Q200*H200</f>
        <v>0.030240000000000003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181</v>
      </c>
      <c r="AT200" s="224" t="s">
        <v>231</v>
      </c>
      <c r="AU200" s="224" t="s">
        <v>80</v>
      </c>
      <c r="AY200" s="18" t="s">
        <v>133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78</v>
      </c>
      <c r="BK200" s="225">
        <f>ROUND(I200*H200,2)</f>
        <v>0</v>
      </c>
      <c r="BL200" s="18" t="s">
        <v>140</v>
      </c>
      <c r="BM200" s="224" t="s">
        <v>445</v>
      </c>
    </row>
    <row r="201" s="2" customFormat="1">
      <c r="A201" s="39"/>
      <c r="B201" s="40"/>
      <c r="C201" s="41"/>
      <c r="D201" s="226" t="s">
        <v>142</v>
      </c>
      <c r="E201" s="41"/>
      <c r="F201" s="227" t="s">
        <v>444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142</v>
      </c>
      <c r="AU201" s="18" t="s">
        <v>80</v>
      </c>
    </row>
    <row r="202" s="13" customFormat="1">
      <c r="A202" s="13"/>
      <c r="B202" s="231"/>
      <c r="C202" s="232"/>
      <c r="D202" s="226" t="s">
        <v>144</v>
      </c>
      <c r="E202" s="232"/>
      <c r="F202" s="234" t="s">
        <v>446</v>
      </c>
      <c r="G202" s="232"/>
      <c r="H202" s="235">
        <v>21.600000000000001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144</v>
      </c>
      <c r="AU202" s="241" t="s">
        <v>80</v>
      </c>
      <c r="AV202" s="13" t="s">
        <v>80</v>
      </c>
      <c r="AW202" s="13" t="s">
        <v>4</v>
      </c>
      <c r="AX202" s="13" t="s">
        <v>78</v>
      </c>
      <c r="AY202" s="241" t="s">
        <v>133</v>
      </c>
    </row>
    <row r="203" s="2" customFormat="1">
      <c r="A203" s="39"/>
      <c r="B203" s="40"/>
      <c r="C203" s="213" t="s">
        <v>447</v>
      </c>
      <c r="D203" s="213" t="s">
        <v>135</v>
      </c>
      <c r="E203" s="214" t="s">
        <v>448</v>
      </c>
      <c r="F203" s="215" t="s">
        <v>449</v>
      </c>
      <c r="G203" s="216" t="s">
        <v>450</v>
      </c>
      <c r="H203" s="217">
        <v>6.5300000000000002</v>
      </c>
      <c r="I203" s="218"/>
      <c r="J203" s="219">
        <f>ROUND(I203*H203,2)</f>
        <v>0</v>
      </c>
      <c r="K203" s="215" t="s">
        <v>139</v>
      </c>
      <c r="L203" s="45"/>
      <c r="M203" s="220" t="s">
        <v>19</v>
      </c>
      <c r="N203" s="221" t="s">
        <v>42</v>
      </c>
      <c r="O203" s="85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140</v>
      </c>
      <c r="AT203" s="224" t="s">
        <v>135</v>
      </c>
      <c r="AU203" s="224" t="s">
        <v>80</v>
      </c>
      <c r="AY203" s="18" t="s">
        <v>133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78</v>
      </c>
      <c r="BK203" s="225">
        <f>ROUND(I203*H203,2)</f>
        <v>0</v>
      </c>
      <c r="BL203" s="18" t="s">
        <v>140</v>
      </c>
      <c r="BM203" s="224" t="s">
        <v>451</v>
      </c>
    </row>
    <row r="204" s="2" customFormat="1">
      <c r="A204" s="39"/>
      <c r="B204" s="40"/>
      <c r="C204" s="41"/>
      <c r="D204" s="226" t="s">
        <v>142</v>
      </c>
      <c r="E204" s="41"/>
      <c r="F204" s="227" t="s">
        <v>452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142</v>
      </c>
      <c r="AU204" s="18" t="s">
        <v>80</v>
      </c>
    </row>
    <row r="205" s="2" customFormat="1">
      <c r="A205" s="39"/>
      <c r="B205" s="40"/>
      <c r="C205" s="41"/>
      <c r="D205" s="226" t="s">
        <v>161</v>
      </c>
      <c r="E205" s="41"/>
      <c r="F205" s="242" t="s">
        <v>453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161</v>
      </c>
      <c r="AU205" s="18" t="s">
        <v>80</v>
      </c>
    </row>
    <row r="206" s="13" customFormat="1">
      <c r="A206" s="13"/>
      <c r="B206" s="231"/>
      <c r="C206" s="232"/>
      <c r="D206" s="226" t="s">
        <v>144</v>
      </c>
      <c r="E206" s="233" t="s">
        <v>19</v>
      </c>
      <c r="F206" s="234" t="s">
        <v>454</v>
      </c>
      <c r="G206" s="232"/>
      <c r="H206" s="235">
        <v>6.5300000000000002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144</v>
      </c>
      <c r="AU206" s="241" t="s">
        <v>80</v>
      </c>
      <c r="AV206" s="13" t="s">
        <v>80</v>
      </c>
      <c r="AW206" s="13" t="s">
        <v>33</v>
      </c>
      <c r="AX206" s="13" t="s">
        <v>78</v>
      </c>
      <c r="AY206" s="241" t="s">
        <v>133</v>
      </c>
    </row>
    <row r="207" s="2" customFormat="1" ht="16.5" customHeight="1">
      <c r="A207" s="39"/>
      <c r="B207" s="40"/>
      <c r="C207" s="243" t="s">
        <v>455</v>
      </c>
      <c r="D207" s="243" t="s">
        <v>231</v>
      </c>
      <c r="E207" s="244" t="s">
        <v>456</v>
      </c>
      <c r="F207" s="245" t="s">
        <v>457</v>
      </c>
      <c r="G207" s="246" t="s">
        <v>234</v>
      </c>
      <c r="H207" s="247">
        <v>3.9180000000000001</v>
      </c>
      <c r="I207" s="248"/>
      <c r="J207" s="249">
        <f>ROUND(I207*H207,2)</f>
        <v>0</v>
      </c>
      <c r="K207" s="245" t="s">
        <v>19</v>
      </c>
      <c r="L207" s="250"/>
      <c r="M207" s="251" t="s">
        <v>19</v>
      </c>
      <c r="N207" s="252" t="s">
        <v>42</v>
      </c>
      <c r="O207" s="85"/>
      <c r="P207" s="222">
        <f>O207*H207</f>
        <v>0</v>
      </c>
      <c r="Q207" s="222">
        <v>0.001</v>
      </c>
      <c r="R207" s="222">
        <f>Q207*H207</f>
        <v>0.0039180000000000005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181</v>
      </c>
      <c r="AT207" s="224" t="s">
        <v>231</v>
      </c>
      <c r="AU207" s="224" t="s">
        <v>80</v>
      </c>
      <c r="AY207" s="18" t="s">
        <v>133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78</v>
      </c>
      <c r="BK207" s="225">
        <f>ROUND(I207*H207,2)</f>
        <v>0</v>
      </c>
      <c r="BL207" s="18" t="s">
        <v>140</v>
      </c>
      <c r="BM207" s="224" t="s">
        <v>458</v>
      </c>
    </row>
    <row r="208" s="2" customFormat="1">
      <c r="A208" s="39"/>
      <c r="B208" s="40"/>
      <c r="C208" s="41"/>
      <c r="D208" s="226" t="s">
        <v>142</v>
      </c>
      <c r="E208" s="41"/>
      <c r="F208" s="227" t="s">
        <v>457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142</v>
      </c>
      <c r="AU208" s="18" t="s">
        <v>80</v>
      </c>
    </row>
    <row r="209" s="2" customFormat="1">
      <c r="A209" s="39"/>
      <c r="B209" s="40"/>
      <c r="C209" s="41"/>
      <c r="D209" s="226" t="s">
        <v>161</v>
      </c>
      <c r="E209" s="41"/>
      <c r="F209" s="242" t="s">
        <v>459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161</v>
      </c>
      <c r="AU209" s="18" t="s">
        <v>80</v>
      </c>
    </row>
    <row r="210" s="13" customFormat="1">
      <c r="A210" s="13"/>
      <c r="B210" s="231"/>
      <c r="C210" s="232"/>
      <c r="D210" s="226" t="s">
        <v>144</v>
      </c>
      <c r="E210" s="232"/>
      <c r="F210" s="234" t="s">
        <v>460</v>
      </c>
      <c r="G210" s="232"/>
      <c r="H210" s="235">
        <v>3.9180000000000001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144</v>
      </c>
      <c r="AU210" s="241" t="s">
        <v>80</v>
      </c>
      <c r="AV210" s="13" t="s">
        <v>80</v>
      </c>
      <c r="AW210" s="13" t="s">
        <v>4</v>
      </c>
      <c r="AX210" s="13" t="s">
        <v>78</v>
      </c>
      <c r="AY210" s="241" t="s">
        <v>133</v>
      </c>
    </row>
    <row r="211" s="2" customFormat="1" ht="16.5" customHeight="1">
      <c r="A211" s="39"/>
      <c r="B211" s="40"/>
      <c r="C211" s="213" t="s">
        <v>187</v>
      </c>
      <c r="D211" s="213" t="s">
        <v>135</v>
      </c>
      <c r="E211" s="214" t="s">
        <v>461</v>
      </c>
      <c r="F211" s="215" t="s">
        <v>462</v>
      </c>
      <c r="G211" s="216" t="s">
        <v>148</v>
      </c>
      <c r="H211" s="217">
        <v>98</v>
      </c>
      <c r="I211" s="218"/>
      <c r="J211" s="219">
        <f>ROUND(I211*H211,2)</f>
        <v>0</v>
      </c>
      <c r="K211" s="215" t="s">
        <v>19</v>
      </c>
      <c r="L211" s="45"/>
      <c r="M211" s="220" t="s">
        <v>19</v>
      </c>
      <c r="N211" s="221" t="s">
        <v>42</v>
      </c>
      <c r="O211" s="85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4" t="s">
        <v>140</v>
      </c>
      <c r="AT211" s="224" t="s">
        <v>135</v>
      </c>
      <c r="AU211" s="224" t="s">
        <v>80</v>
      </c>
      <c r="AY211" s="18" t="s">
        <v>133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8" t="s">
        <v>78</v>
      </c>
      <c r="BK211" s="225">
        <f>ROUND(I211*H211,2)</f>
        <v>0</v>
      </c>
      <c r="BL211" s="18" t="s">
        <v>140</v>
      </c>
      <c r="BM211" s="224" t="s">
        <v>463</v>
      </c>
    </row>
    <row r="212" s="2" customFormat="1">
      <c r="A212" s="39"/>
      <c r="B212" s="40"/>
      <c r="C212" s="41"/>
      <c r="D212" s="226" t="s">
        <v>142</v>
      </c>
      <c r="E212" s="41"/>
      <c r="F212" s="227" t="s">
        <v>462</v>
      </c>
      <c r="G212" s="41"/>
      <c r="H212" s="41"/>
      <c r="I212" s="228"/>
      <c r="J212" s="41"/>
      <c r="K212" s="41"/>
      <c r="L212" s="45"/>
      <c r="M212" s="229"/>
      <c r="N212" s="230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142</v>
      </c>
      <c r="AU212" s="18" t="s">
        <v>80</v>
      </c>
    </row>
    <row r="213" s="2" customFormat="1">
      <c r="A213" s="39"/>
      <c r="B213" s="40"/>
      <c r="C213" s="41"/>
      <c r="D213" s="226" t="s">
        <v>161</v>
      </c>
      <c r="E213" s="41"/>
      <c r="F213" s="242" t="s">
        <v>464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161</v>
      </c>
      <c r="AU213" s="18" t="s">
        <v>80</v>
      </c>
    </row>
    <row r="214" s="13" customFormat="1">
      <c r="A214" s="13"/>
      <c r="B214" s="231"/>
      <c r="C214" s="232"/>
      <c r="D214" s="226" t="s">
        <v>144</v>
      </c>
      <c r="E214" s="233" t="s">
        <v>19</v>
      </c>
      <c r="F214" s="234" t="s">
        <v>299</v>
      </c>
      <c r="G214" s="232"/>
      <c r="H214" s="235">
        <v>98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144</v>
      </c>
      <c r="AU214" s="241" t="s">
        <v>80</v>
      </c>
      <c r="AV214" s="13" t="s">
        <v>80</v>
      </c>
      <c r="AW214" s="13" t="s">
        <v>33</v>
      </c>
      <c r="AX214" s="13" t="s">
        <v>78</v>
      </c>
      <c r="AY214" s="241" t="s">
        <v>133</v>
      </c>
    </row>
    <row r="215" s="2" customFormat="1" ht="16.5" customHeight="1">
      <c r="A215" s="39"/>
      <c r="B215" s="40"/>
      <c r="C215" s="213" t="s">
        <v>465</v>
      </c>
      <c r="D215" s="213" t="s">
        <v>135</v>
      </c>
      <c r="E215" s="214" t="s">
        <v>466</v>
      </c>
      <c r="F215" s="215" t="s">
        <v>467</v>
      </c>
      <c r="G215" s="216" t="s">
        <v>148</v>
      </c>
      <c r="H215" s="217">
        <v>653</v>
      </c>
      <c r="I215" s="218"/>
      <c r="J215" s="219">
        <f>ROUND(I215*H215,2)</f>
        <v>0</v>
      </c>
      <c r="K215" s="215" t="s">
        <v>19</v>
      </c>
      <c r="L215" s="45"/>
      <c r="M215" s="220" t="s">
        <v>19</v>
      </c>
      <c r="N215" s="221" t="s">
        <v>42</v>
      </c>
      <c r="O215" s="85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140</v>
      </c>
      <c r="AT215" s="224" t="s">
        <v>135</v>
      </c>
      <c r="AU215" s="224" t="s">
        <v>80</v>
      </c>
      <c r="AY215" s="18" t="s">
        <v>133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78</v>
      </c>
      <c r="BK215" s="225">
        <f>ROUND(I215*H215,2)</f>
        <v>0</v>
      </c>
      <c r="BL215" s="18" t="s">
        <v>140</v>
      </c>
      <c r="BM215" s="224" t="s">
        <v>468</v>
      </c>
    </row>
    <row r="216" s="2" customFormat="1">
      <c r="A216" s="39"/>
      <c r="B216" s="40"/>
      <c r="C216" s="41"/>
      <c r="D216" s="226" t="s">
        <v>142</v>
      </c>
      <c r="E216" s="41"/>
      <c r="F216" s="227" t="s">
        <v>469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142</v>
      </c>
      <c r="AU216" s="18" t="s">
        <v>80</v>
      </c>
    </row>
    <row r="217" s="2" customFormat="1">
      <c r="A217" s="39"/>
      <c r="B217" s="40"/>
      <c r="C217" s="41"/>
      <c r="D217" s="226" t="s">
        <v>161</v>
      </c>
      <c r="E217" s="41"/>
      <c r="F217" s="242" t="s">
        <v>470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161</v>
      </c>
      <c r="AU217" s="18" t="s">
        <v>80</v>
      </c>
    </row>
    <row r="218" s="13" customFormat="1">
      <c r="A218" s="13"/>
      <c r="B218" s="231"/>
      <c r="C218" s="232"/>
      <c r="D218" s="226" t="s">
        <v>144</v>
      </c>
      <c r="E218" s="233" t="s">
        <v>19</v>
      </c>
      <c r="F218" s="234" t="s">
        <v>471</v>
      </c>
      <c r="G218" s="232"/>
      <c r="H218" s="235">
        <v>653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144</v>
      </c>
      <c r="AU218" s="241" t="s">
        <v>80</v>
      </c>
      <c r="AV218" s="13" t="s">
        <v>80</v>
      </c>
      <c r="AW218" s="13" t="s">
        <v>33</v>
      </c>
      <c r="AX218" s="13" t="s">
        <v>78</v>
      </c>
      <c r="AY218" s="241" t="s">
        <v>133</v>
      </c>
    </row>
    <row r="219" s="2" customFormat="1" ht="16.5" customHeight="1">
      <c r="A219" s="39"/>
      <c r="B219" s="40"/>
      <c r="C219" s="213" t="s">
        <v>472</v>
      </c>
      <c r="D219" s="213" t="s">
        <v>135</v>
      </c>
      <c r="E219" s="214" t="s">
        <v>473</v>
      </c>
      <c r="F219" s="215" t="s">
        <v>474</v>
      </c>
      <c r="G219" s="216" t="s">
        <v>138</v>
      </c>
      <c r="H219" s="217">
        <v>352.5</v>
      </c>
      <c r="I219" s="218"/>
      <c r="J219" s="219">
        <f>ROUND(I219*H219,2)</f>
        <v>0</v>
      </c>
      <c r="K219" s="215" t="s">
        <v>139</v>
      </c>
      <c r="L219" s="45"/>
      <c r="M219" s="220" t="s">
        <v>19</v>
      </c>
      <c r="N219" s="221" t="s">
        <v>42</v>
      </c>
      <c r="O219" s="85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140</v>
      </c>
      <c r="AT219" s="224" t="s">
        <v>135</v>
      </c>
      <c r="AU219" s="224" t="s">
        <v>80</v>
      </c>
      <c r="AY219" s="18" t="s">
        <v>133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78</v>
      </c>
      <c r="BK219" s="225">
        <f>ROUND(I219*H219,2)</f>
        <v>0</v>
      </c>
      <c r="BL219" s="18" t="s">
        <v>140</v>
      </c>
      <c r="BM219" s="224" t="s">
        <v>475</v>
      </c>
    </row>
    <row r="220" s="2" customFormat="1">
      <c r="A220" s="39"/>
      <c r="B220" s="40"/>
      <c r="C220" s="41"/>
      <c r="D220" s="226" t="s">
        <v>142</v>
      </c>
      <c r="E220" s="41"/>
      <c r="F220" s="227" t="s">
        <v>476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142</v>
      </c>
      <c r="AU220" s="18" t="s">
        <v>80</v>
      </c>
    </row>
    <row r="221" s="2" customFormat="1">
      <c r="A221" s="39"/>
      <c r="B221" s="40"/>
      <c r="C221" s="41"/>
      <c r="D221" s="226" t="s">
        <v>161</v>
      </c>
      <c r="E221" s="41"/>
      <c r="F221" s="242" t="s">
        <v>477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161</v>
      </c>
      <c r="AU221" s="18" t="s">
        <v>80</v>
      </c>
    </row>
    <row r="222" s="13" customFormat="1">
      <c r="A222" s="13"/>
      <c r="B222" s="231"/>
      <c r="C222" s="232"/>
      <c r="D222" s="226" t="s">
        <v>144</v>
      </c>
      <c r="E222" s="233" t="s">
        <v>19</v>
      </c>
      <c r="F222" s="234" t="s">
        <v>478</v>
      </c>
      <c r="G222" s="232"/>
      <c r="H222" s="235">
        <v>352.5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144</v>
      </c>
      <c r="AU222" s="241" t="s">
        <v>80</v>
      </c>
      <c r="AV222" s="13" t="s">
        <v>80</v>
      </c>
      <c r="AW222" s="13" t="s">
        <v>33</v>
      </c>
      <c r="AX222" s="13" t="s">
        <v>78</v>
      </c>
      <c r="AY222" s="241" t="s">
        <v>133</v>
      </c>
    </row>
    <row r="223" s="2" customFormat="1" ht="16.5" customHeight="1">
      <c r="A223" s="39"/>
      <c r="B223" s="40"/>
      <c r="C223" s="243" t="s">
        <v>479</v>
      </c>
      <c r="D223" s="243" t="s">
        <v>231</v>
      </c>
      <c r="E223" s="244" t="s">
        <v>480</v>
      </c>
      <c r="F223" s="245" t="s">
        <v>481</v>
      </c>
      <c r="G223" s="246" t="s">
        <v>158</v>
      </c>
      <c r="H223" s="247">
        <v>35.25</v>
      </c>
      <c r="I223" s="248"/>
      <c r="J223" s="249">
        <f>ROUND(I223*H223,2)</f>
        <v>0</v>
      </c>
      <c r="K223" s="245" t="s">
        <v>19</v>
      </c>
      <c r="L223" s="250"/>
      <c r="M223" s="251" t="s">
        <v>19</v>
      </c>
      <c r="N223" s="252" t="s">
        <v>42</v>
      </c>
      <c r="O223" s="85"/>
      <c r="P223" s="222">
        <f>O223*H223</f>
        <v>0</v>
      </c>
      <c r="Q223" s="222">
        <v>0.20000000000000001</v>
      </c>
      <c r="R223" s="222">
        <f>Q223*H223</f>
        <v>7.0500000000000007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181</v>
      </c>
      <c r="AT223" s="224" t="s">
        <v>231</v>
      </c>
      <c r="AU223" s="224" t="s">
        <v>80</v>
      </c>
      <c r="AY223" s="18" t="s">
        <v>133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78</v>
      </c>
      <c r="BK223" s="225">
        <f>ROUND(I223*H223,2)</f>
        <v>0</v>
      </c>
      <c r="BL223" s="18" t="s">
        <v>140</v>
      </c>
      <c r="BM223" s="224" t="s">
        <v>482</v>
      </c>
    </row>
    <row r="224" s="2" customFormat="1">
      <c r="A224" s="39"/>
      <c r="B224" s="40"/>
      <c r="C224" s="41"/>
      <c r="D224" s="226" t="s">
        <v>142</v>
      </c>
      <c r="E224" s="41"/>
      <c r="F224" s="227" t="s">
        <v>481</v>
      </c>
      <c r="G224" s="41"/>
      <c r="H224" s="41"/>
      <c r="I224" s="228"/>
      <c r="J224" s="41"/>
      <c r="K224" s="41"/>
      <c r="L224" s="45"/>
      <c r="M224" s="229"/>
      <c r="N224" s="230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142</v>
      </c>
      <c r="AU224" s="18" t="s">
        <v>80</v>
      </c>
    </row>
    <row r="225" s="13" customFormat="1">
      <c r="A225" s="13"/>
      <c r="B225" s="231"/>
      <c r="C225" s="232"/>
      <c r="D225" s="226" t="s">
        <v>144</v>
      </c>
      <c r="E225" s="232"/>
      <c r="F225" s="234" t="s">
        <v>483</v>
      </c>
      <c r="G225" s="232"/>
      <c r="H225" s="235">
        <v>35.25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144</v>
      </c>
      <c r="AU225" s="241" t="s">
        <v>80</v>
      </c>
      <c r="AV225" s="13" t="s">
        <v>80</v>
      </c>
      <c r="AW225" s="13" t="s">
        <v>4</v>
      </c>
      <c r="AX225" s="13" t="s">
        <v>78</v>
      </c>
      <c r="AY225" s="241" t="s">
        <v>133</v>
      </c>
    </row>
    <row r="226" s="2" customFormat="1" ht="16.5" customHeight="1">
      <c r="A226" s="39"/>
      <c r="B226" s="40"/>
      <c r="C226" s="213" t="s">
        <v>484</v>
      </c>
      <c r="D226" s="213" t="s">
        <v>135</v>
      </c>
      <c r="E226" s="214" t="s">
        <v>485</v>
      </c>
      <c r="F226" s="215" t="s">
        <v>486</v>
      </c>
      <c r="G226" s="216" t="s">
        <v>196</v>
      </c>
      <c r="H226" s="217">
        <v>0.161</v>
      </c>
      <c r="I226" s="218"/>
      <c r="J226" s="219">
        <f>ROUND(I226*H226,2)</f>
        <v>0</v>
      </c>
      <c r="K226" s="215" t="s">
        <v>139</v>
      </c>
      <c r="L226" s="45"/>
      <c r="M226" s="220" t="s">
        <v>19</v>
      </c>
      <c r="N226" s="221" t="s">
        <v>42</v>
      </c>
      <c r="O226" s="85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140</v>
      </c>
      <c r="AT226" s="224" t="s">
        <v>135</v>
      </c>
      <c r="AU226" s="224" t="s">
        <v>80</v>
      </c>
      <c r="AY226" s="18" t="s">
        <v>133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8" t="s">
        <v>78</v>
      </c>
      <c r="BK226" s="225">
        <f>ROUND(I226*H226,2)</f>
        <v>0</v>
      </c>
      <c r="BL226" s="18" t="s">
        <v>140</v>
      </c>
      <c r="BM226" s="224" t="s">
        <v>487</v>
      </c>
    </row>
    <row r="227" s="2" customFormat="1">
      <c r="A227" s="39"/>
      <c r="B227" s="40"/>
      <c r="C227" s="41"/>
      <c r="D227" s="226" t="s">
        <v>142</v>
      </c>
      <c r="E227" s="41"/>
      <c r="F227" s="227" t="s">
        <v>488</v>
      </c>
      <c r="G227" s="41"/>
      <c r="H227" s="41"/>
      <c r="I227" s="228"/>
      <c r="J227" s="41"/>
      <c r="K227" s="41"/>
      <c r="L227" s="45"/>
      <c r="M227" s="229"/>
      <c r="N227" s="230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142</v>
      </c>
      <c r="AU227" s="18" t="s">
        <v>80</v>
      </c>
    </row>
    <row r="228" s="2" customFormat="1">
      <c r="A228" s="39"/>
      <c r="B228" s="40"/>
      <c r="C228" s="41"/>
      <c r="D228" s="226" t="s">
        <v>161</v>
      </c>
      <c r="E228" s="41"/>
      <c r="F228" s="242" t="s">
        <v>489</v>
      </c>
      <c r="G228" s="41"/>
      <c r="H228" s="41"/>
      <c r="I228" s="228"/>
      <c r="J228" s="41"/>
      <c r="K228" s="41"/>
      <c r="L228" s="45"/>
      <c r="M228" s="229"/>
      <c r="N228" s="23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161</v>
      </c>
      <c r="AU228" s="18" t="s">
        <v>80</v>
      </c>
    </row>
    <row r="229" s="13" customFormat="1">
      <c r="A229" s="13"/>
      <c r="B229" s="231"/>
      <c r="C229" s="232"/>
      <c r="D229" s="226" t="s">
        <v>144</v>
      </c>
      <c r="E229" s="233" t="s">
        <v>19</v>
      </c>
      <c r="F229" s="234" t="s">
        <v>490</v>
      </c>
      <c r="G229" s="232"/>
      <c r="H229" s="235">
        <v>0.0030000000000000001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144</v>
      </c>
      <c r="AU229" s="241" t="s">
        <v>80</v>
      </c>
      <c r="AV229" s="13" t="s">
        <v>80</v>
      </c>
      <c r="AW229" s="13" t="s">
        <v>33</v>
      </c>
      <c r="AX229" s="13" t="s">
        <v>71</v>
      </c>
      <c r="AY229" s="241" t="s">
        <v>133</v>
      </c>
    </row>
    <row r="230" s="13" customFormat="1">
      <c r="A230" s="13"/>
      <c r="B230" s="231"/>
      <c r="C230" s="232"/>
      <c r="D230" s="226" t="s">
        <v>144</v>
      </c>
      <c r="E230" s="233" t="s">
        <v>19</v>
      </c>
      <c r="F230" s="234" t="s">
        <v>491</v>
      </c>
      <c r="G230" s="232"/>
      <c r="H230" s="235">
        <v>0.0030000000000000001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144</v>
      </c>
      <c r="AU230" s="241" t="s">
        <v>80</v>
      </c>
      <c r="AV230" s="13" t="s">
        <v>80</v>
      </c>
      <c r="AW230" s="13" t="s">
        <v>33</v>
      </c>
      <c r="AX230" s="13" t="s">
        <v>71</v>
      </c>
      <c r="AY230" s="241" t="s">
        <v>133</v>
      </c>
    </row>
    <row r="231" s="13" customFormat="1">
      <c r="A231" s="13"/>
      <c r="B231" s="231"/>
      <c r="C231" s="232"/>
      <c r="D231" s="226" t="s">
        <v>144</v>
      </c>
      <c r="E231" s="233" t="s">
        <v>19</v>
      </c>
      <c r="F231" s="234" t="s">
        <v>492</v>
      </c>
      <c r="G231" s="232"/>
      <c r="H231" s="235">
        <v>0.0050000000000000001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144</v>
      </c>
      <c r="AU231" s="241" t="s">
        <v>80</v>
      </c>
      <c r="AV231" s="13" t="s">
        <v>80</v>
      </c>
      <c r="AW231" s="13" t="s">
        <v>33</v>
      </c>
      <c r="AX231" s="13" t="s">
        <v>71</v>
      </c>
      <c r="AY231" s="241" t="s">
        <v>133</v>
      </c>
    </row>
    <row r="232" s="14" customFormat="1">
      <c r="A232" s="14"/>
      <c r="B232" s="256"/>
      <c r="C232" s="257"/>
      <c r="D232" s="226" t="s">
        <v>144</v>
      </c>
      <c r="E232" s="258" t="s">
        <v>19</v>
      </c>
      <c r="F232" s="259" t="s">
        <v>493</v>
      </c>
      <c r="G232" s="257"/>
      <c r="H232" s="260">
        <v>0.010999999999999999</v>
      </c>
      <c r="I232" s="261"/>
      <c r="J232" s="257"/>
      <c r="K232" s="257"/>
      <c r="L232" s="262"/>
      <c r="M232" s="263"/>
      <c r="N232" s="264"/>
      <c r="O232" s="264"/>
      <c r="P232" s="264"/>
      <c r="Q232" s="264"/>
      <c r="R232" s="264"/>
      <c r="S232" s="264"/>
      <c r="T232" s="26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6" t="s">
        <v>144</v>
      </c>
      <c r="AU232" s="266" t="s">
        <v>80</v>
      </c>
      <c r="AV232" s="14" t="s">
        <v>151</v>
      </c>
      <c r="AW232" s="14" t="s">
        <v>33</v>
      </c>
      <c r="AX232" s="14" t="s">
        <v>71</v>
      </c>
      <c r="AY232" s="266" t="s">
        <v>133</v>
      </c>
    </row>
    <row r="233" s="13" customFormat="1">
      <c r="A233" s="13"/>
      <c r="B233" s="231"/>
      <c r="C233" s="232"/>
      <c r="D233" s="226" t="s">
        <v>144</v>
      </c>
      <c r="E233" s="233" t="s">
        <v>19</v>
      </c>
      <c r="F233" s="234" t="s">
        <v>494</v>
      </c>
      <c r="G233" s="232"/>
      <c r="H233" s="235">
        <v>0.14999999999999999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144</v>
      </c>
      <c r="AU233" s="241" t="s">
        <v>80</v>
      </c>
      <c r="AV233" s="13" t="s">
        <v>80</v>
      </c>
      <c r="AW233" s="13" t="s">
        <v>33</v>
      </c>
      <c r="AX233" s="13" t="s">
        <v>71</v>
      </c>
      <c r="AY233" s="241" t="s">
        <v>133</v>
      </c>
    </row>
    <row r="234" s="15" customFormat="1">
      <c r="A234" s="15"/>
      <c r="B234" s="267"/>
      <c r="C234" s="268"/>
      <c r="D234" s="226" t="s">
        <v>144</v>
      </c>
      <c r="E234" s="269" t="s">
        <v>19</v>
      </c>
      <c r="F234" s="270" t="s">
        <v>495</v>
      </c>
      <c r="G234" s="268"/>
      <c r="H234" s="271">
        <v>0.161</v>
      </c>
      <c r="I234" s="272"/>
      <c r="J234" s="268"/>
      <c r="K234" s="268"/>
      <c r="L234" s="273"/>
      <c r="M234" s="274"/>
      <c r="N234" s="275"/>
      <c r="O234" s="275"/>
      <c r="P234" s="275"/>
      <c r="Q234" s="275"/>
      <c r="R234" s="275"/>
      <c r="S234" s="275"/>
      <c r="T234" s="276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7" t="s">
        <v>144</v>
      </c>
      <c r="AU234" s="277" t="s">
        <v>80</v>
      </c>
      <c r="AV234" s="15" t="s">
        <v>140</v>
      </c>
      <c r="AW234" s="15" t="s">
        <v>33</v>
      </c>
      <c r="AX234" s="15" t="s">
        <v>78</v>
      </c>
      <c r="AY234" s="277" t="s">
        <v>133</v>
      </c>
    </row>
    <row r="235" s="2" customFormat="1" ht="16.5" customHeight="1">
      <c r="A235" s="39"/>
      <c r="B235" s="40"/>
      <c r="C235" s="243" t="s">
        <v>496</v>
      </c>
      <c r="D235" s="243" t="s">
        <v>231</v>
      </c>
      <c r="E235" s="244" t="s">
        <v>497</v>
      </c>
      <c r="F235" s="245" t="s">
        <v>498</v>
      </c>
      <c r="G235" s="246" t="s">
        <v>234</v>
      </c>
      <c r="H235" s="247">
        <v>11</v>
      </c>
      <c r="I235" s="248"/>
      <c r="J235" s="249">
        <f>ROUND(I235*H235,2)</f>
        <v>0</v>
      </c>
      <c r="K235" s="245" t="s">
        <v>19</v>
      </c>
      <c r="L235" s="250"/>
      <c r="M235" s="251" t="s">
        <v>19</v>
      </c>
      <c r="N235" s="252" t="s">
        <v>42</v>
      </c>
      <c r="O235" s="85"/>
      <c r="P235" s="222">
        <f>O235*H235</f>
        <v>0</v>
      </c>
      <c r="Q235" s="222">
        <v>0.001</v>
      </c>
      <c r="R235" s="222">
        <f>Q235*H235</f>
        <v>0.010999999999999999</v>
      </c>
      <c r="S235" s="222">
        <v>0</v>
      </c>
      <c r="T235" s="22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181</v>
      </c>
      <c r="AT235" s="224" t="s">
        <v>231</v>
      </c>
      <c r="AU235" s="224" t="s">
        <v>80</v>
      </c>
      <c r="AY235" s="18" t="s">
        <v>133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78</v>
      </c>
      <c r="BK235" s="225">
        <f>ROUND(I235*H235,2)</f>
        <v>0</v>
      </c>
      <c r="BL235" s="18" t="s">
        <v>140</v>
      </c>
      <c r="BM235" s="224" t="s">
        <v>499</v>
      </c>
    </row>
    <row r="236" s="2" customFormat="1">
      <c r="A236" s="39"/>
      <c r="B236" s="40"/>
      <c r="C236" s="41"/>
      <c r="D236" s="226" t="s">
        <v>142</v>
      </c>
      <c r="E236" s="41"/>
      <c r="F236" s="227" t="s">
        <v>498</v>
      </c>
      <c r="G236" s="41"/>
      <c r="H236" s="41"/>
      <c r="I236" s="228"/>
      <c r="J236" s="41"/>
      <c r="K236" s="41"/>
      <c r="L236" s="45"/>
      <c r="M236" s="229"/>
      <c r="N236" s="230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142</v>
      </c>
      <c r="AU236" s="18" t="s">
        <v>80</v>
      </c>
    </row>
    <row r="237" s="13" customFormat="1">
      <c r="A237" s="13"/>
      <c r="B237" s="231"/>
      <c r="C237" s="232"/>
      <c r="D237" s="226" t="s">
        <v>144</v>
      </c>
      <c r="E237" s="233" t="s">
        <v>19</v>
      </c>
      <c r="F237" s="234" t="s">
        <v>500</v>
      </c>
      <c r="G237" s="232"/>
      <c r="H237" s="235">
        <v>2.9399999999999999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144</v>
      </c>
      <c r="AU237" s="241" t="s">
        <v>80</v>
      </c>
      <c r="AV237" s="13" t="s">
        <v>80</v>
      </c>
      <c r="AW237" s="13" t="s">
        <v>33</v>
      </c>
      <c r="AX237" s="13" t="s">
        <v>71</v>
      </c>
      <c r="AY237" s="241" t="s">
        <v>133</v>
      </c>
    </row>
    <row r="238" s="13" customFormat="1">
      <c r="A238" s="13"/>
      <c r="B238" s="231"/>
      <c r="C238" s="232"/>
      <c r="D238" s="226" t="s">
        <v>144</v>
      </c>
      <c r="E238" s="233" t="s">
        <v>19</v>
      </c>
      <c r="F238" s="234" t="s">
        <v>501</v>
      </c>
      <c r="G238" s="232"/>
      <c r="H238" s="235">
        <v>3.0600000000000001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144</v>
      </c>
      <c r="AU238" s="241" t="s">
        <v>80</v>
      </c>
      <c r="AV238" s="13" t="s">
        <v>80</v>
      </c>
      <c r="AW238" s="13" t="s">
        <v>33</v>
      </c>
      <c r="AX238" s="13" t="s">
        <v>71</v>
      </c>
      <c r="AY238" s="241" t="s">
        <v>133</v>
      </c>
    </row>
    <row r="239" s="13" customFormat="1">
      <c r="A239" s="13"/>
      <c r="B239" s="231"/>
      <c r="C239" s="232"/>
      <c r="D239" s="226" t="s">
        <v>144</v>
      </c>
      <c r="E239" s="233" t="s">
        <v>19</v>
      </c>
      <c r="F239" s="234" t="s">
        <v>502</v>
      </c>
      <c r="G239" s="232"/>
      <c r="H239" s="235">
        <v>5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144</v>
      </c>
      <c r="AU239" s="241" t="s">
        <v>80</v>
      </c>
      <c r="AV239" s="13" t="s">
        <v>80</v>
      </c>
      <c r="AW239" s="13" t="s">
        <v>33</v>
      </c>
      <c r="AX239" s="13" t="s">
        <v>71</v>
      </c>
      <c r="AY239" s="241" t="s">
        <v>133</v>
      </c>
    </row>
    <row r="240" s="15" customFormat="1">
      <c r="A240" s="15"/>
      <c r="B240" s="267"/>
      <c r="C240" s="268"/>
      <c r="D240" s="226" t="s">
        <v>144</v>
      </c>
      <c r="E240" s="269" t="s">
        <v>19</v>
      </c>
      <c r="F240" s="270" t="s">
        <v>495</v>
      </c>
      <c r="G240" s="268"/>
      <c r="H240" s="271">
        <v>11</v>
      </c>
      <c r="I240" s="272"/>
      <c r="J240" s="268"/>
      <c r="K240" s="268"/>
      <c r="L240" s="273"/>
      <c r="M240" s="274"/>
      <c r="N240" s="275"/>
      <c r="O240" s="275"/>
      <c r="P240" s="275"/>
      <c r="Q240" s="275"/>
      <c r="R240" s="275"/>
      <c r="S240" s="275"/>
      <c r="T240" s="276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7" t="s">
        <v>144</v>
      </c>
      <c r="AU240" s="277" t="s">
        <v>80</v>
      </c>
      <c r="AV240" s="15" t="s">
        <v>140</v>
      </c>
      <c r="AW240" s="15" t="s">
        <v>33</v>
      </c>
      <c r="AX240" s="15" t="s">
        <v>78</v>
      </c>
      <c r="AY240" s="277" t="s">
        <v>133</v>
      </c>
    </row>
    <row r="241" s="2" customFormat="1" ht="16.5" customHeight="1">
      <c r="A241" s="39"/>
      <c r="B241" s="40"/>
      <c r="C241" s="243" t="s">
        <v>503</v>
      </c>
      <c r="D241" s="243" t="s">
        <v>231</v>
      </c>
      <c r="E241" s="244" t="s">
        <v>504</v>
      </c>
      <c r="F241" s="245" t="s">
        <v>505</v>
      </c>
      <c r="G241" s="246" t="s">
        <v>234</v>
      </c>
      <c r="H241" s="247">
        <v>150.19999999999999</v>
      </c>
      <c r="I241" s="248"/>
      <c r="J241" s="249">
        <f>ROUND(I241*H241,2)</f>
        <v>0</v>
      </c>
      <c r="K241" s="245" t="s">
        <v>19</v>
      </c>
      <c r="L241" s="250"/>
      <c r="M241" s="251" t="s">
        <v>19</v>
      </c>
      <c r="N241" s="252" t="s">
        <v>42</v>
      </c>
      <c r="O241" s="85"/>
      <c r="P241" s="222">
        <f>O241*H241</f>
        <v>0</v>
      </c>
      <c r="Q241" s="222">
        <v>0.001</v>
      </c>
      <c r="R241" s="222">
        <f>Q241*H241</f>
        <v>0.1502</v>
      </c>
      <c r="S241" s="222">
        <v>0</v>
      </c>
      <c r="T241" s="22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4" t="s">
        <v>181</v>
      </c>
      <c r="AT241" s="224" t="s">
        <v>231</v>
      </c>
      <c r="AU241" s="224" t="s">
        <v>80</v>
      </c>
      <c r="AY241" s="18" t="s">
        <v>133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8" t="s">
        <v>78</v>
      </c>
      <c r="BK241" s="225">
        <f>ROUND(I241*H241,2)</f>
        <v>0</v>
      </c>
      <c r="BL241" s="18" t="s">
        <v>140</v>
      </c>
      <c r="BM241" s="224" t="s">
        <v>506</v>
      </c>
    </row>
    <row r="242" s="2" customFormat="1">
      <c r="A242" s="39"/>
      <c r="B242" s="40"/>
      <c r="C242" s="41"/>
      <c r="D242" s="226" t="s">
        <v>142</v>
      </c>
      <c r="E242" s="41"/>
      <c r="F242" s="227" t="s">
        <v>505</v>
      </c>
      <c r="G242" s="41"/>
      <c r="H242" s="41"/>
      <c r="I242" s="228"/>
      <c r="J242" s="41"/>
      <c r="K242" s="41"/>
      <c r="L242" s="45"/>
      <c r="M242" s="229"/>
      <c r="N242" s="230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142</v>
      </c>
      <c r="AU242" s="18" t="s">
        <v>80</v>
      </c>
    </row>
    <row r="243" s="13" customFormat="1">
      <c r="A243" s="13"/>
      <c r="B243" s="231"/>
      <c r="C243" s="232"/>
      <c r="D243" s="226" t="s">
        <v>144</v>
      </c>
      <c r="E243" s="233" t="s">
        <v>19</v>
      </c>
      <c r="F243" s="234" t="s">
        <v>507</v>
      </c>
      <c r="G243" s="232"/>
      <c r="H243" s="235">
        <v>150.19999999999999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144</v>
      </c>
      <c r="AU243" s="241" t="s">
        <v>80</v>
      </c>
      <c r="AV243" s="13" t="s">
        <v>80</v>
      </c>
      <c r="AW243" s="13" t="s">
        <v>33</v>
      </c>
      <c r="AX243" s="13" t="s">
        <v>78</v>
      </c>
      <c r="AY243" s="241" t="s">
        <v>133</v>
      </c>
    </row>
    <row r="244" s="2" customFormat="1" ht="16.5" customHeight="1">
      <c r="A244" s="39"/>
      <c r="B244" s="40"/>
      <c r="C244" s="213" t="s">
        <v>508</v>
      </c>
      <c r="D244" s="213" t="s">
        <v>135</v>
      </c>
      <c r="E244" s="214" t="s">
        <v>509</v>
      </c>
      <c r="F244" s="215" t="s">
        <v>510</v>
      </c>
      <c r="G244" s="216" t="s">
        <v>158</v>
      </c>
      <c r="H244" s="217">
        <v>11.98</v>
      </c>
      <c r="I244" s="218"/>
      <c r="J244" s="219">
        <f>ROUND(I244*H244,2)</f>
        <v>0</v>
      </c>
      <c r="K244" s="215" t="s">
        <v>139</v>
      </c>
      <c r="L244" s="45"/>
      <c r="M244" s="220" t="s">
        <v>19</v>
      </c>
      <c r="N244" s="221" t="s">
        <v>42</v>
      </c>
      <c r="O244" s="85"/>
      <c r="P244" s="222">
        <f>O244*H244</f>
        <v>0</v>
      </c>
      <c r="Q244" s="222">
        <v>0</v>
      </c>
      <c r="R244" s="222">
        <f>Q244*H244</f>
        <v>0</v>
      </c>
      <c r="S244" s="222">
        <v>0</v>
      </c>
      <c r="T244" s="22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4" t="s">
        <v>140</v>
      </c>
      <c r="AT244" s="224" t="s">
        <v>135</v>
      </c>
      <c r="AU244" s="224" t="s">
        <v>80</v>
      </c>
      <c r="AY244" s="18" t="s">
        <v>133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8" t="s">
        <v>78</v>
      </c>
      <c r="BK244" s="225">
        <f>ROUND(I244*H244,2)</f>
        <v>0</v>
      </c>
      <c r="BL244" s="18" t="s">
        <v>140</v>
      </c>
      <c r="BM244" s="224" t="s">
        <v>511</v>
      </c>
    </row>
    <row r="245" s="2" customFormat="1">
      <c r="A245" s="39"/>
      <c r="B245" s="40"/>
      <c r="C245" s="41"/>
      <c r="D245" s="226" t="s">
        <v>142</v>
      </c>
      <c r="E245" s="41"/>
      <c r="F245" s="227" t="s">
        <v>512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142</v>
      </c>
      <c r="AU245" s="18" t="s">
        <v>80</v>
      </c>
    </row>
    <row r="246" s="2" customFormat="1">
      <c r="A246" s="39"/>
      <c r="B246" s="40"/>
      <c r="C246" s="41"/>
      <c r="D246" s="226" t="s">
        <v>161</v>
      </c>
      <c r="E246" s="41"/>
      <c r="F246" s="242" t="s">
        <v>513</v>
      </c>
      <c r="G246" s="41"/>
      <c r="H246" s="41"/>
      <c r="I246" s="228"/>
      <c r="J246" s="41"/>
      <c r="K246" s="41"/>
      <c r="L246" s="45"/>
      <c r="M246" s="229"/>
      <c r="N246" s="230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161</v>
      </c>
      <c r="AU246" s="18" t="s">
        <v>80</v>
      </c>
    </row>
    <row r="247" s="13" customFormat="1">
      <c r="A247" s="13"/>
      <c r="B247" s="231"/>
      <c r="C247" s="232"/>
      <c r="D247" s="226" t="s">
        <v>144</v>
      </c>
      <c r="E247" s="233" t="s">
        <v>19</v>
      </c>
      <c r="F247" s="234" t="s">
        <v>514</v>
      </c>
      <c r="G247" s="232"/>
      <c r="H247" s="235">
        <v>3.9199999999999999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1" t="s">
        <v>144</v>
      </c>
      <c r="AU247" s="241" t="s">
        <v>80</v>
      </c>
      <c r="AV247" s="13" t="s">
        <v>80</v>
      </c>
      <c r="AW247" s="13" t="s">
        <v>33</v>
      </c>
      <c r="AX247" s="13" t="s">
        <v>71</v>
      </c>
      <c r="AY247" s="241" t="s">
        <v>133</v>
      </c>
    </row>
    <row r="248" s="13" customFormat="1">
      <c r="A248" s="13"/>
      <c r="B248" s="231"/>
      <c r="C248" s="232"/>
      <c r="D248" s="226" t="s">
        <v>144</v>
      </c>
      <c r="E248" s="233" t="s">
        <v>19</v>
      </c>
      <c r="F248" s="234" t="s">
        <v>501</v>
      </c>
      <c r="G248" s="232"/>
      <c r="H248" s="235">
        <v>3.0600000000000001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144</v>
      </c>
      <c r="AU248" s="241" t="s">
        <v>80</v>
      </c>
      <c r="AV248" s="13" t="s">
        <v>80</v>
      </c>
      <c r="AW248" s="13" t="s">
        <v>33</v>
      </c>
      <c r="AX248" s="13" t="s">
        <v>71</v>
      </c>
      <c r="AY248" s="241" t="s">
        <v>133</v>
      </c>
    </row>
    <row r="249" s="13" customFormat="1">
      <c r="A249" s="13"/>
      <c r="B249" s="231"/>
      <c r="C249" s="232"/>
      <c r="D249" s="226" t="s">
        <v>144</v>
      </c>
      <c r="E249" s="233" t="s">
        <v>19</v>
      </c>
      <c r="F249" s="234" t="s">
        <v>502</v>
      </c>
      <c r="G249" s="232"/>
      <c r="H249" s="235">
        <v>5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144</v>
      </c>
      <c r="AU249" s="241" t="s">
        <v>80</v>
      </c>
      <c r="AV249" s="13" t="s">
        <v>80</v>
      </c>
      <c r="AW249" s="13" t="s">
        <v>33</v>
      </c>
      <c r="AX249" s="13" t="s">
        <v>71</v>
      </c>
      <c r="AY249" s="241" t="s">
        <v>133</v>
      </c>
    </row>
    <row r="250" s="15" customFormat="1">
      <c r="A250" s="15"/>
      <c r="B250" s="267"/>
      <c r="C250" s="268"/>
      <c r="D250" s="226" t="s">
        <v>144</v>
      </c>
      <c r="E250" s="269" t="s">
        <v>19</v>
      </c>
      <c r="F250" s="270" t="s">
        <v>495</v>
      </c>
      <c r="G250" s="268"/>
      <c r="H250" s="271">
        <v>11.98</v>
      </c>
      <c r="I250" s="272"/>
      <c r="J250" s="268"/>
      <c r="K250" s="268"/>
      <c r="L250" s="273"/>
      <c r="M250" s="274"/>
      <c r="N250" s="275"/>
      <c r="O250" s="275"/>
      <c r="P250" s="275"/>
      <c r="Q250" s="275"/>
      <c r="R250" s="275"/>
      <c r="S250" s="275"/>
      <c r="T250" s="276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7" t="s">
        <v>144</v>
      </c>
      <c r="AU250" s="277" t="s">
        <v>80</v>
      </c>
      <c r="AV250" s="15" t="s">
        <v>140</v>
      </c>
      <c r="AW250" s="15" t="s">
        <v>33</v>
      </c>
      <c r="AX250" s="15" t="s">
        <v>78</v>
      </c>
      <c r="AY250" s="277" t="s">
        <v>133</v>
      </c>
    </row>
    <row r="251" s="2" customFormat="1" ht="16.5" customHeight="1">
      <c r="A251" s="39"/>
      <c r="B251" s="40"/>
      <c r="C251" s="213" t="s">
        <v>515</v>
      </c>
      <c r="D251" s="213" t="s">
        <v>135</v>
      </c>
      <c r="E251" s="214" t="s">
        <v>516</v>
      </c>
      <c r="F251" s="215" t="s">
        <v>517</v>
      </c>
      <c r="G251" s="216" t="s">
        <v>158</v>
      </c>
      <c r="H251" s="217">
        <v>11.98</v>
      </c>
      <c r="I251" s="218"/>
      <c r="J251" s="219">
        <f>ROUND(I251*H251,2)</f>
        <v>0</v>
      </c>
      <c r="K251" s="215" t="s">
        <v>139</v>
      </c>
      <c r="L251" s="45"/>
      <c r="M251" s="220" t="s">
        <v>19</v>
      </c>
      <c r="N251" s="221" t="s">
        <v>42</v>
      </c>
      <c r="O251" s="85"/>
      <c r="P251" s="222">
        <f>O251*H251</f>
        <v>0</v>
      </c>
      <c r="Q251" s="222">
        <v>0</v>
      </c>
      <c r="R251" s="222">
        <f>Q251*H251</f>
        <v>0</v>
      </c>
      <c r="S251" s="222">
        <v>0</v>
      </c>
      <c r="T251" s="223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4" t="s">
        <v>140</v>
      </c>
      <c r="AT251" s="224" t="s">
        <v>135</v>
      </c>
      <c r="AU251" s="224" t="s">
        <v>80</v>
      </c>
      <c r="AY251" s="18" t="s">
        <v>133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8" t="s">
        <v>78</v>
      </c>
      <c r="BK251" s="225">
        <f>ROUND(I251*H251,2)</f>
        <v>0</v>
      </c>
      <c r="BL251" s="18" t="s">
        <v>140</v>
      </c>
      <c r="BM251" s="224" t="s">
        <v>518</v>
      </c>
    </row>
    <row r="252" s="2" customFormat="1">
      <c r="A252" s="39"/>
      <c r="B252" s="40"/>
      <c r="C252" s="41"/>
      <c r="D252" s="226" t="s">
        <v>142</v>
      </c>
      <c r="E252" s="41"/>
      <c r="F252" s="227" t="s">
        <v>519</v>
      </c>
      <c r="G252" s="41"/>
      <c r="H252" s="41"/>
      <c r="I252" s="228"/>
      <c r="J252" s="41"/>
      <c r="K252" s="41"/>
      <c r="L252" s="45"/>
      <c r="M252" s="229"/>
      <c r="N252" s="230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142</v>
      </c>
      <c r="AU252" s="18" t="s">
        <v>80</v>
      </c>
    </row>
    <row r="253" s="2" customFormat="1">
      <c r="A253" s="39"/>
      <c r="B253" s="40"/>
      <c r="C253" s="41"/>
      <c r="D253" s="226" t="s">
        <v>161</v>
      </c>
      <c r="E253" s="41"/>
      <c r="F253" s="242" t="s">
        <v>520</v>
      </c>
      <c r="G253" s="41"/>
      <c r="H253" s="41"/>
      <c r="I253" s="228"/>
      <c r="J253" s="41"/>
      <c r="K253" s="41"/>
      <c r="L253" s="45"/>
      <c r="M253" s="229"/>
      <c r="N253" s="23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161</v>
      </c>
      <c r="AU253" s="18" t="s">
        <v>80</v>
      </c>
    </row>
    <row r="254" s="2" customFormat="1" ht="16.5" customHeight="1">
      <c r="A254" s="39"/>
      <c r="B254" s="40"/>
      <c r="C254" s="213" t="s">
        <v>521</v>
      </c>
      <c r="D254" s="213" t="s">
        <v>135</v>
      </c>
      <c r="E254" s="214" t="s">
        <v>522</v>
      </c>
      <c r="F254" s="215" t="s">
        <v>523</v>
      </c>
      <c r="G254" s="216" t="s">
        <v>158</v>
      </c>
      <c r="H254" s="217">
        <v>59.899999999999999</v>
      </c>
      <c r="I254" s="218"/>
      <c r="J254" s="219">
        <f>ROUND(I254*H254,2)</f>
        <v>0</v>
      </c>
      <c r="K254" s="215" t="s">
        <v>139</v>
      </c>
      <c r="L254" s="45"/>
      <c r="M254" s="220" t="s">
        <v>19</v>
      </c>
      <c r="N254" s="221" t="s">
        <v>42</v>
      </c>
      <c r="O254" s="85"/>
      <c r="P254" s="222">
        <f>O254*H254</f>
        <v>0</v>
      </c>
      <c r="Q254" s="222">
        <v>0</v>
      </c>
      <c r="R254" s="222">
        <f>Q254*H254</f>
        <v>0</v>
      </c>
      <c r="S254" s="222">
        <v>0</v>
      </c>
      <c r="T254" s="223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4" t="s">
        <v>140</v>
      </c>
      <c r="AT254" s="224" t="s">
        <v>135</v>
      </c>
      <c r="AU254" s="224" t="s">
        <v>80</v>
      </c>
      <c r="AY254" s="18" t="s">
        <v>133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8" t="s">
        <v>78</v>
      </c>
      <c r="BK254" s="225">
        <f>ROUND(I254*H254,2)</f>
        <v>0</v>
      </c>
      <c r="BL254" s="18" t="s">
        <v>140</v>
      </c>
      <c r="BM254" s="224" t="s">
        <v>524</v>
      </c>
    </row>
    <row r="255" s="2" customFormat="1">
      <c r="A255" s="39"/>
      <c r="B255" s="40"/>
      <c r="C255" s="41"/>
      <c r="D255" s="226" t="s">
        <v>142</v>
      </c>
      <c r="E255" s="41"/>
      <c r="F255" s="227" t="s">
        <v>525</v>
      </c>
      <c r="G255" s="41"/>
      <c r="H255" s="41"/>
      <c r="I255" s="228"/>
      <c r="J255" s="41"/>
      <c r="K255" s="41"/>
      <c r="L255" s="45"/>
      <c r="M255" s="229"/>
      <c r="N255" s="230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142</v>
      </c>
      <c r="AU255" s="18" t="s">
        <v>80</v>
      </c>
    </row>
    <row r="256" s="2" customFormat="1">
      <c r="A256" s="39"/>
      <c r="B256" s="40"/>
      <c r="C256" s="41"/>
      <c r="D256" s="226" t="s">
        <v>161</v>
      </c>
      <c r="E256" s="41"/>
      <c r="F256" s="242" t="s">
        <v>520</v>
      </c>
      <c r="G256" s="41"/>
      <c r="H256" s="41"/>
      <c r="I256" s="228"/>
      <c r="J256" s="41"/>
      <c r="K256" s="41"/>
      <c r="L256" s="45"/>
      <c r="M256" s="229"/>
      <c r="N256" s="230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161</v>
      </c>
      <c r="AU256" s="18" t="s">
        <v>80</v>
      </c>
    </row>
    <row r="257" s="13" customFormat="1">
      <c r="A257" s="13"/>
      <c r="B257" s="231"/>
      <c r="C257" s="232"/>
      <c r="D257" s="226" t="s">
        <v>144</v>
      </c>
      <c r="E257" s="232"/>
      <c r="F257" s="234" t="s">
        <v>526</v>
      </c>
      <c r="G257" s="232"/>
      <c r="H257" s="235">
        <v>59.899999999999999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144</v>
      </c>
      <c r="AU257" s="241" t="s">
        <v>80</v>
      </c>
      <c r="AV257" s="13" t="s">
        <v>80</v>
      </c>
      <c r="AW257" s="13" t="s">
        <v>4</v>
      </c>
      <c r="AX257" s="13" t="s">
        <v>78</v>
      </c>
      <c r="AY257" s="241" t="s">
        <v>133</v>
      </c>
    </row>
    <row r="258" s="2" customFormat="1" ht="16.5" customHeight="1">
      <c r="A258" s="39"/>
      <c r="B258" s="40"/>
      <c r="C258" s="243" t="s">
        <v>527</v>
      </c>
      <c r="D258" s="243" t="s">
        <v>231</v>
      </c>
      <c r="E258" s="244" t="s">
        <v>528</v>
      </c>
      <c r="F258" s="245" t="s">
        <v>529</v>
      </c>
      <c r="G258" s="246" t="s">
        <v>158</v>
      </c>
      <c r="H258" s="247">
        <v>11.98</v>
      </c>
      <c r="I258" s="248"/>
      <c r="J258" s="249">
        <f>ROUND(I258*H258,2)</f>
        <v>0</v>
      </c>
      <c r="K258" s="245" t="s">
        <v>139</v>
      </c>
      <c r="L258" s="250"/>
      <c r="M258" s="251" t="s">
        <v>19</v>
      </c>
      <c r="N258" s="252" t="s">
        <v>42</v>
      </c>
      <c r="O258" s="85"/>
      <c r="P258" s="222">
        <f>O258*H258</f>
        <v>0</v>
      </c>
      <c r="Q258" s="222">
        <v>0</v>
      </c>
      <c r="R258" s="222">
        <f>Q258*H258</f>
        <v>0</v>
      </c>
      <c r="S258" s="222">
        <v>0</v>
      </c>
      <c r="T258" s="223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4" t="s">
        <v>181</v>
      </c>
      <c r="AT258" s="224" t="s">
        <v>231</v>
      </c>
      <c r="AU258" s="224" t="s">
        <v>80</v>
      </c>
      <c r="AY258" s="18" t="s">
        <v>133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8" t="s">
        <v>78</v>
      </c>
      <c r="BK258" s="225">
        <f>ROUND(I258*H258,2)</f>
        <v>0</v>
      </c>
      <c r="BL258" s="18" t="s">
        <v>140</v>
      </c>
      <c r="BM258" s="224" t="s">
        <v>530</v>
      </c>
    </row>
    <row r="259" s="2" customFormat="1">
      <c r="A259" s="39"/>
      <c r="B259" s="40"/>
      <c r="C259" s="41"/>
      <c r="D259" s="226" t="s">
        <v>142</v>
      </c>
      <c r="E259" s="41"/>
      <c r="F259" s="227" t="s">
        <v>529</v>
      </c>
      <c r="G259" s="41"/>
      <c r="H259" s="41"/>
      <c r="I259" s="228"/>
      <c r="J259" s="41"/>
      <c r="K259" s="41"/>
      <c r="L259" s="45"/>
      <c r="M259" s="229"/>
      <c r="N259" s="230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142</v>
      </c>
      <c r="AU259" s="18" t="s">
        <v>80</v>
      </c>
    </row>
    <row r="260" s="12" customFormat="1" ht="22.8" customHeight="1">
      <c r="A260" s="12"/>
      <c r="B260" s="197"/>
      <c r="C260" s="198"/>
      <c r="D260" s="199" t="s">
        <v>70</v>
      </c>
      <c r="E260" s="211" t="s">
        <v>151</v>
      </c>
      <c r="F260" s="211" t="s">
        <v>531</v>
      </c>
      <c r="G260" s="198"/>
      <c r="H260" s="198"/>
      <c r="I260" s="201"/>
      <c r="J260" s="212">
        <f>BK260</f>
        <v>0</v>
      </c>
      <c r="K260" s="198"/>
      <c r="L260" s="203"/>
      <c r="M260" s="204"/>
      <c r="N260" s="205"/>
      <c r="O260" s="205"/>
      <c r="P260" s="206">
        <f>SUM(P261:P275)</f>
        <v>0</v>
      </c>
      <c r="Q260" s="205"/>
      <c r="R260" s="206">
        <f>SUM(R261:R275)</f>
        <v>11.84746</v>
      </c>
      <c r="S260" s="205"/>
      <c r="T260" s="207">
        <f>SUM(T261:T275)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8" t="s">
        <v>78</v>
      </c>
      <c r="AT260" s="209" t="s">
        <v>70</v>
      </c>
      <c r="AU260" s="209" t="s">
        <v>78</v>
      </c>
      <c r="AY260" s="208" t="s">
        <v>133</v>
      </c>
      <c r="BK260" s="210">
        <f>SUM(BK261:BK275)</f>
        <v>0</v>
      </c>
    </row>
    <row r="261" s="2" customFormat="1" ht="21.75" customHeight="1">
      <c r="A261" s="39"/>
      <c r="B261" s="40"/>
      <c r="C261" s="213" t="s">
        <v>389</v>
      </c>
      <c r="D261" s="213" t="s">
        <v>135</v>
      </c>
      <c r="E261" s="214" t="s">
        <v>532</v>
      </c>
      <c r="F261" s="215" t="s">
        <v>533</v>
      </c>
      <c r="G261" s="216" t="s">
        <v>148</v>
      </c>
      <c r="H261" s="217">
        <v>7</v>
      </c>
      <c r="I261" s="218"/>
      <c r="J261" s="219">
        <f>ROUND(I261*H261,2)</f>
        <v>0</v>
      </c>
      <c r="K261" s="215" t="s">
        <v>139</v>
      </c>
      <c r="L261" s="45"/>
      <c r="M261" s="220" t="s">
        <v>19</v>
      </c>
      <c r="N261" s="221" t="s">
        <v>42</v>
      </c>
      <c r="O261" s="85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140</v>
      </c>
      <c r="AT261" s="224" t="s">
        <v>135</v>
      </c>
      <c r="AU261" s="224" t="s">
        <v>80</v>
      </c>
      <c r="AY261" s="18" t="s">
        <v>133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8" t="s">
        <v>78</v>
      </c>
      <c r="BK261" s="225">
        <f>ROUND(I261*H261,2)</f>
        <v>0</v>
      </c>
      <c r="BL261" s="18" t="s">
        <v>140</v>
      </c>
      <c r="BM261" s="224" t="s">
        <v>534</v>
      </c>
    </row>
    <row r="262" s="2" customFormat="1">
      <c r="A262" s="39"/>
      <c r="B262" s="40"/>
      <c r="C262" s="41"/>
      <c r="D262" s="226" t="s">
        <v>142</v>
      </c>
      <c r="E262" s="41"/>
      <c r="F262" s="227" t="s">
        <v>535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142</v>
      </c>
      <c r="AU262" s="18" t="s">
        <v>80</v>
      </c>
    </row>
    <row r="263" s="2" customFormat="1">
      <c r="A263" s="39"/>
      <c r="B263" s="40"/>
      <c r="C263" s="41"/>
      <c r="D263" s="226" t="s">
        <v>161</v>
      </c>
      <c r="E263" s="41"/>
      <c r="F263" s="242" t="s">
        <v>536</v>
      </c>
      <c r="G263" s="41"/>
      <c r="H263" s="41"/>
      <c r="I263" s="228"/>
      <c r="J263" s="41"/>
      <c r="K263" s="41"/>
      <c r="L263" s="45"/>
      <c r="M263" s="229"/>
      <c r="N263" s="230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161</v>
      </c>
      <c r="AU263" s="18" t="s">
        <v>80</v>
      </c>
    </row>
    <row r="264" s="13" customFormat="1">
      <c r="A264" s="13"/>
      <c r="B264" s="231"/>
      <c r="C264" s="232"/>
      <c r="D264" s="226" t="s">
        <v>144</v>
      </c>
      <c r="E264" s="233" t="s">
        <v>19</v>
      </c>
      <c r="F264" s="234" t="s">
        <v>176</v>
      </c>
      <c r="G264" s="232"/>
      <c r="H264" s="235">
        <v>7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144</v>
      </c>
      <c r="AU264" s="241" t="s">
        <v>80</v>
      </c>
      <c r="AV264" s="13" t="s">
        <v>80</v>
      </c>
      <c r="AW264" s="13" t="s">
        <v>33</v>
      </c>
      <c r="AX264" s="13" t="s">
        <v>78</v>
      </c>
      <c r="AY264" s="241" t="s">
        <v>133</v>
      </c>
    </row>
    <row r="265" s="2" customFormat="1" ht="16.5" customHeight="1">
      <c r="A265" s="39"/>
      <c r="B265" s="40"/>
      <c r="C265" s="243" t="s">
        <v>537</v>
      </c>
      <c r="D265" s="243" t="s">
        <v>231</v>
      </c>
      <c r="E265" s="244" t="s">
        <v>538</v>
      </c>
      <c r="F265" s="245" t="s">
        <v>539</v>
      </c>
      <c r="G265" s="246" t="s">
        <v>427</v>
      </c>
      <c r="H265" s="247">
        <v>7</v>
      </c>
      <c r="I265" s="248"/>
      <c r="J265" s="249">
        <f>ROUND(I265*H265,2)</f>
        <v>0</v>
      </c>
      <c r="K265" s="245" t="s">
        <v>19</v>
      </c>
      <c r="L265" s="250"/>
      <c r="M265" s="251" t="s">
        <v>19</v>
      </c>
      <c r="N265" s="252" t="s">
        <v>42</v>
      </c>
      <c r="O265" s="85"/>
      <c r="P265" s="222">
        <f>O265*H265</f>
        <v>0</v>
      </c>
      <c r="Q265" s="222">
        <v>0.65000000000000002</v>
      </c>
      <c r="R265" s="222">
        <f>Q265*H265</f>
        <v>4.5499999999999998</v>
      </c>
      <c r="S265" s="222">
        <v>0</v>
      </c>
      <c r="T265" s="22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4" t="s">
        <v>181</v>
      </c>
      <c r="AT265" s="224" t="s">
        <v>231</v>
      </c>
      <c r="AU265" s="224" t="s">
        <v>80</v>
      </c>
      <c r="AY265" s="18" t="s">
        <v>133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8" t="s">
        <v>78</v>
      </c>
      <c r="BK265" s="225">
        <f>ROUND(I265*H265,2)</f>
        <v>0</v>
      </c>
      <c r="BL265" s="18" t="s">
        <v>140</v>
      </c>
      <c r="BM265" s="224" t="s">
        <v>540</v>
      </c>
    </row>
    <row r="266" s="2" customFormat="1">
      <c r="A266" s="39"/>
      <c r="B266" s="40"/>
      <c r="C266" s="41"/>
      <c r="D266" s="226" t="s">
        <v>142</v>
      </c>
      <c r="E266" s="41"/>
      <c r="F266" s="227" t="s">
        <v>539</v>
      </c>
      <c r="G266" s="41"/>
      <c r="H266" s="41"/>
      <c r="I266" s="228"/>
      <c r="J266" s="41"/>
      <c r="K266" s="41"/>
      <c r="L266" s="45"/>
      <c r="M266" s="229"/>
      <c r="N266" s="23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142</v>
      </c>
      <c r="AU266" s="18" t="s">
        <v>80</v>
      </c>
    </row>
    <row r="267" s="2" customFormat="1">
      <c r="A267" s="39"/>
      <c r="B267" s="40"/>
      <c r="C267" s="41"/>
      <c r="D267" s="226" t="s">
        <v>161</v>
      </c>
      <c r="E267" s="41"/>
      <c r="F267" s="242" t="s">
        <v>536</v>
      </c>
      <c r="G267" s="41"/>
      <c r="H267" s="41"/>
      <c r="I267" s="228"/>
      <c r="J267" s="41"/>
      <c r="K267" s="41"/>
      <c r="L267" s="45"/>
      <c r="M267" s="229"/>
      <c r="N267" s="230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161</v>
      </c>
      <c r="AU267" s="18" t="s">
        <v>80</v>
      </c>
    </row>
    <row r="268" s="2" customFormat="1" ht="16.5" customHeight="1">
      <c r="A268" s="39"/>
      <c r="B268" s="40"/>
      <c r="C268" s="213" t="s">
        <v>541</v>
      </c>
      <c r="D268" s="213" t="s">
        <v>135</v>
      </c>
      <c r="E268" s="214" t="s">
        <v>542</v>
      </c>
      <c r="F268" s="215" t="s">
        <v>543</v>
      </c>
      <c r="G268" s="216" t="s">
        <v>277</v>
      </c>
      <c r="H268" s="217">
        <v>809</v>
      </c>
      <c r="I268" s="218"/>
      <c r="J268" s="219">
        <f>ROUND(I268*H268,2)</f>
        <v>0</v>
      </c>
      <c r="K268" s="215" t="s">
        <v>19</v>
      </c>
      <c r="L268" s="45"/>
      <c r="M268" s="220" t="s">
        <v>19</v>
      </c>
      <c r="N268" s="221" t="s">
        <v>42</v>
      </c>
      <c r="O268" s="85"/>
      <c r="P268" s="222">
        <f>O268*H268</f>
        <v>0</v>
      </c>
      <c r="Q268" s="222">
        <v>0.0068199999999999997</v>
      </c>
      <c r="R268" s="222">
        <f>Q268*H268</f>
        <v>5.5173800000000002</v>
      </c>
      <c r="S268" s="222">
        <v>0</v>
      </c>
      <c r="T268" s="223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4" t="s">
        <v>140</v>
      </c>
      <c r="AT268" s="224" t="s">
        <v>135</v>
      </c>
      <c r="AU268" s="224" t="s">
        <v>80</v>
      </c>
      <c r="AY268" s="18" t="s">
        <v>133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8" t="s">
        <v>78</v>
      </c>
      <c r="BK268" s="225">
        <f>ROUND(I268*H268,2)</f>
        <v>0</v>
      </c>
      <c r="BL268" s="18" t="s">
        <v>140</v>
      </c>
      <c r="BM268" s="224" t="s">
        <v>544</v>
      </c>
    </row>
    <row r="269" s="2" customFormat="1">
      <c r="A269" s="39"/>
      <c r="B269" s="40"/>
      <c r="C269" s="41"/>
      <c r="D269" s="226" t="s">
        <v>142</v>
      </c>
      <c r="E269" s="41"/>
      <c r="F269" s="227" t="s">
        <v>545</v>
      </c>
      <c r="G269" s="41"/>
      <c r="H269" s="41"/>
      <c r="I269" s="228"/>
      <c r="J269" s="41"/>
      <c r="K269" s="41"/>
      <c r="L269" s="45"/>
      <c r="M269" s="229"/>
      <c r="N269" s="230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142</v>
      </c>
      <c r="AU269" s="18" t="s">
        <v>80</v>
      </c>
    </row>
    <row r="270" s="2" customFormat="1">
      <c r="A270" s="39"/>
      <c r="B270" s="40"/>
      <c r="C270" s="41"/>
      <c r="D270" s="226" t="s">
        <v>161</v>
      </c>
      <c r="E270" s="41"/>
      <c r="F270" s="242" t="s">
        <v>546</v>
      </c>
      <c r="G270" s="41"/>
      <c r="H270" s="41"/>
      <c r="I270" s="228"/>
      <c r="J270" s="41"/>
      <c r="K270" s="41"/>
      <c r="L270" s="45"/>
      <c r="M270" s="229"/>
      <c r="N270" s="230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161</v>
      </c>
      <c r="AU270" s="18" t="s">
        <v>80</v>
      </c>
    </row>
    <row r="271" s="13" customFormat="1">
      <c r="A271" s="13"/>
      <c r="B271" s="231"/>
      <c r="C271" s="232"/>
      <c r="D271" s="226" t="s">
        <v>144</v>
      </c>
      <c r="E271" s="233" t="s">
        <v>19</v>
      </c>
      <c r="F271" s="234" t="s">
        <v>547</v>
      </c>
      <c r="G271" s="232"/>
      <c r="H271" s="235">
        <v>809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144</v>
      </c>
      <c r="AU271" s="241" t="s">
        <v>80</v>
      </c>
      <c r="AV271" s="13" t="s">
        <v>80</v>
      </c>
      <c r="AW271" s="13" t="s">
        <v>33</v>
      </c>
      <c r="AX271" s="13" t="s">
        <v>78</v>
      </c>
      <c r="AY271" s="241" t="s">
        <v>133</v>
      </c>
    </row>
    <row r="272" s="2" customFormat="1" ht="16.5" customHeight="1">
      <c r="A272" s="39"/>
      <c r="B272" s="40"/>
      <c r="C272" s="213" t="s">
        <v>548</v>
      </c>
      <c r="D272" s="213" t="s">
        <v>135</v>
      </c>
      <c r="E272" s="214" t="s">
        <v>549</v>
      </c>
      <c r="F272" s="215" t="s">
        <v>550</v>
      </c>
      <c r="G272" s="216" t="s">
        <v>277</v>
      </c>
      <c r="H272" s="217">
        <v>24</v>
      </c>
      <c r="I272" s="218"/>
      <c r="J272" s="219">
        <f>ROUND(I272*H272,2)</f>
        <v>0</v>
      </c>
      <c r="K272" s="215" t="s">
        <v>139</v>
      </c>
      <c r="L272" s="45"/>
      <c r="M272" s="220" t="s">
        <v>19</v>
      </c>
      <c r="N272" s="221" t="s">
        <v>42</v>
      </c>
      <c r="O272" s="85"/>
      <c r="P272" s="222">
        <f>O272*H272</f>
        <v>0</v>
      </c>
      <c r="Q272" s="222">
        <v>0.07417</v>
      </c>
      <c r="R272" s="222">
        <f>Q272*H272</f>
        <v>1.7800799999999999</v>
      </c>
      <c r="S272" s="222">
        <v>0</v>
      </c>
      <c r="T272" s="223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4" t="s">
        <v>140</v>
      </c>
      <c r="AT272" s="224" t="s">
        <v>135</v>
      </c>
      <c r="AU272" s="224" t="s">
        <v>80</v>
      </c>
      <c r="AY272" s="18" t="s">
        <v>133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8" t="s">
        <v>78</v>
      </c>
      <c r="BK272" s="225">
        <f>ROUND(I272*H272,2)</f>
        <v>0</v>
      </c>
      <c r="BL272" s="18" t="s">
        <v>140</v>
      </c>
      <c r="BM272" s="224" t="s">
        <v>551</v>
      </c>
    </row>
    <row r="273" s="2" customFormat="1">
      <c r="A273" s="39"/>
      <c r="B273" s="40"/>
      <c r="C273" s="41"/>
      <c r="D273" s="226" t="s">
        <v>142</v>
      </c>
      <c r="E273" s="41"/>
      <c r="F273" s="227" t="s">
        <v>552</v>
      </c>
      <c r="G273" s="41"/>
      <c r="H273" s="41"/>
      <c r="I273" s="228"/>
      <c r="J273" s="41"/>
      <c r="K273" s="41"/>
      <c r="L273" s="45"/>
      <c r="M273" s="229"/>
      <c r="N273" s="230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142</v>
      </c>
      <c r="AU273" s="18" t="s">
        <v>80</v>
      </c>
    </row>
    <row r="274" s="2" customFormat="1">
      <c r="A274" s="39"/>
      <c r="B274" s="40"/>
      <c r="C274" s="41"/>
      <c r="D274" s="226" t="s">
        <v>161</v>
      </c>
      <c r="E274" s="41"/>
      <c r="F274" s="242" t="s">
        <v>553</v>
      </c>
      <c r="G274" s="41"/>
      <c r="H274" s="41"/>
      <c r="I274" s="228"/>
      <c r="J274" s="41"/>
      <c r="K274" s="41"/>
      <c r="L274" s="45"/>
      <c r="M274" s="229"/>
      <c r="N274" s="230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161</v>
      </c>
      <c r="AU274" s="18" t="s">
        <v>80</v>
      </c>
    </row>
    <row r="275" s="13" customFormat="1">
      <c r="A275" s="13"/>
      <c r="B275" s="231"/>
      <c r="C275" s="232"/>
      <c r="D275" s="226" t="s">
        <v>144</v>
      </c>
      <c r="E275" s="233" t="s">
        <v>19</v>
      </c>
      <c r="F275" s="234" t="s">
        <v>554</v>
      </c>
      <c r="G275" s="232"/>
      <c r="H275" s="235">
        <v>24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144</v>
      </c>
      <c r="AU275" s="241" t="s">
        <v>80</v>
      </c>
      <c r="AV275" s="13" t="s">
        <v>80</v>
      </c>
      <c r="AW275" s="13" t="s">
        <v>33</v>
      </c>
      <c r="AX275" s="13" t="s">
        <v>78</v>
      </c>
      <c r="AY275" s="241" t="s">
        <v>133</v>
      </c>
    </row>
    <row r="276" s="12" customFormat="1" ht="22.8" customHeight="1">
      <c r="A276" s="12"/>
      <c r="B276" s="197"/>
      <c r="C276" s="198"/>
      <c r="D276" s="199" t="s">
        <v>70</v>
      </c>
      <c r="E276" s="211" t="s">
        <v>555</v>
      </c>
      <c r="F276" s="211" t="s">
        <v>556</v>
      </c>
      <c r="G276" s="198"/>
      <c r="H276" s="198"/>
      <c r="I276" s="201"/>
      <c r="J276" s="212">
        <f>BK276</f>
        <v>0</v>
      </c>
      <c r="K276" s="198"/>
      <c r="L276" s="203"/>
      <c r="M276" s="204"/>
      <c r="N276" s="205"/>
      <c r="O276" s="205"/>
      <c r="P276" s="206">
        <f>SUM(P277:P278)</f>
        <v>0</v>
      </c>
      <c r="Q276" s="205"/>
      <c r="R276" s="206">
        <f>SUM(R277:R278)</f>
        <v>0</v>
      </c>
      <c r="S276" s="205"/>
      <c r="T276" s="207">
        <f>SUM(T277:T278)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8" t="s">
        <v>78</v>
      </c>
      <c r="AT276" s="209" t="s">
        <v>70</v>
      </c>
      <c r="AU276" s="209" t="s">
        <v>78</v>
      </c>
      <c r="AY276" s="208" t="s">
        <v>133</v>
      </c>
      <c r="BK276" s="210">
        <f>SUM(BK277:BK278)</f>
        <v>0</v>
      </c>
    </row>
    <row r="277" s="2" customFormat="1" ht="16.5" customHeight="1">
      <c r="A277" s="39"/>
      <c r="B277" s="40"/>
      <c r="C277" s="213" t="s">
        <v>557</v>
      </c>
      <c r="D277" s="213" t="s">
        <v>135</v>
      </c>
      <c r="E277" s="214" t="s">
        <v>558</v>
      </c>
      <c r="F277" s="215" t="s">
        <v>559</v>
      </c>
      <c r="G277" s="216" t="s">
        <v>196</v>
      </c>
      <c r="H277" s="217">
        <v>39.795000000000002</v>
      </c>
      <c r="I277" s="218"/>
      <c r="J277" s="219">
        <f>ROUND(I277*H277,2)</f>
        <v>0</v>
      </c>
      <c r="K277" s="215" t="s">
        <v>139</v>
      </c>
      <c r="L277" s="45"/>
      <c r="M277" s="220" t="s">
        <v>19</v>
      </c>
      <c r="N277" s="221" t="s">
        <v>42</v>
      </c>
      <c r="O277" s="85"/>
      <c r="P277" s="222">
        <f>O277*H277</f>
        <v>0</v>
      </c>
      <c r="Q277" s="222">
        <v>0</v>
      </c>
      <c r="R277" s="222">
        <f>Q277*H277</f>
        <v>0</v>
      </c>
      <c r="S277" s="222">
        <v>0</v>
      </c>
      <c r="T277" s="223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4" t="s">
        <v>140</v>
      </c>
      <c r="AT277" s="224" t="s">
        <v>135</v>
      </c>
      <c r="AU277" s="224" t="s">
        <v>80</v>
      </c>
      <c r="AY277" s="18" t="s">
        <v>133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8" t="s">
        <v>78</v>
      </c>
      <c r="BK277" s="225">
        <f>ROUND(I277*H277,2)</f>
        <v>0</v>
      </c>
      <c r="BL277" s="18" t="s">
        <v>140</v>
      </c>
      <c r="BM277" s="224" t="s">
        <v>560</v>
      </c>
    </row>
    <row r="278" s="2" customFormat="1">
      <c r="A278" s="39"/>
      <c r="B278" s="40"/>
      <c r="C278" s="41"/>
      <c r="D278" s="226" t="s">
        <v>142</v>
      </c>
      <c r="E278" s="41"/>
      <c r="F278" s="227" t="s">
        <v>561</v>
      </c>
      <c r="G278" s="41"/>
      <c r="H278" s="41"/>
      <c r="I278" s="228"/>
      <c r="J278" s="41"/>
      <c r="K278" s="41"/>
      <c r="L278" s="45"/>
      <c r="M278" s="278"/>
      <c r="N278" s="279"/>
      <c r="O278" s="280"/>
      <c r="P278" s="280"/>
      <c r="Q278" s="280"/>
      <c r="R278" s="280"/>
      <c r="S278" s="280"/>
      <c r="T278" s="281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142</v>
      </c>
      <c r="AU278" s="18" t="s">
        <v>80</v>
      </c>
    </row>
    <row r="279" s="2" customFormat="1" ht="6.96" customHeight="1">
      <c r="A279" s="39"/>
      <c r="B279" s="60"/>
      <c r="C279" s="61"/>
      <c r="D279" s="61"/>
      <c r="E279" s="61"/>
      <c r="F279" s="61"/>
      <c r="G279" s="61"/>
      <c r="H279" s="61"/>
      <c r="I279" s="61"/>
      <c r="J279" s="61"/>
      <c r="K279" s="61"/>
      <c r="L279" s="45"/>
      <c r="M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</row>
  </sheetData>
  <sheetProtection sheet="1" autoFilter="0" formatColumns="0" formatRows="0" objects="1" scenarios="1" spinCount="100000" saltValue="yyE6lc2lYlgoo6WzW/1n06BfGrTQrNa1i2ATiM2neOrEmoXsTAbwOV2gPcg4rEU2sMtZEiF9aLiBRMv6ccyVog==" hashValue="Ppp6yMbH5j/8m5/00Xgl8J5iPtfTkhi7IdVKxIkOVJ3sV4NJj1rVl2GfKOkaeeUWF9BKdoOwFY0WGn4RcRf3ww==" algorithmName="SHA-512" password="CC35"/>
  <autoFilter ref="C88:K27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104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Biokoridor LBK SL003-SL013 v k.ú. Beřovice</v>
      </c>
      <c r="F7" s="143"/>
      <c r="G7" s="143"/>
      <c r="H7" s="143"/>
      <c r="L7" s="21"/>
    </row>
    <row r="8" s="1" customFormat="1" ht="12" customHeight="1">
      <c r="B8" s="21"/>
      <c r="D8" s="143" t="s">
        <v>105</v>
      </c>
      <c r="L8" s="21"/>
    </row>
    <row r="9" s="2" customFormat="1" ht="16.5" customHeight="1">
      <c r="A9" s="39"/>
      <c r="B9" s="45"/>
      <c r="C9" s="39"/>
      <c r="D9" s="39"/>
      <c r="E9" s="144" t="s">
        <v>106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107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562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13. 7. 2021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32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8"/>
      <c r="B29" s="149"/>
      <c r="C29" s="148"/>
      <c r="D29" s="148"/>
      <c r="E29" s="150" t="s">
        <v>109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ROUND(J90,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ROUND((SUM(BE90:BE107)),  2)</f>
        <v>0</v>
      </c>
      <c r="G35" s="39"/>
      <c r="H35" s="39"/>
      <c r="I35" s="158">
        <v>0.20999999999999999</v>
      </c>
      <c r="J35" s="157">
        <f>ROUND(((SUM(BE90:BE107))*I35),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ROUND((SUM(BF90:BF107)),  2)</f>
        <v>0</v>
      </c>
      <c r="G36" s="39"/>
      <c r="H36" s="39"/>
      <c r="I36" s="158">
        <v>0.14999999999999999</v>
      </c>
      <c r="J36" s="157">
        <f>ROUND(((SUM(BF90:BF107))*I36),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ROUND((SUM(BG90:BG107)),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ROUND((SUM(BH90:BH107)),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ROUND((SUM(BI90:BI107)),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Biokoridor LBK SL003-SL013 v k.ú. Beřovice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105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107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BB1-1-3 - Vedlejší rozpočtové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Beřovice</v>
      </c>
      <c r="G56" s="41"/>
      <c r="H56" s="41"/>
      <c r="I56" s="33" t="s">
        <v>23</v>
      </c>
      <c r="J56" s="73" t="str">
        <f>IF(J14="","",J14)</f>
        <v>13. 7. 2021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ČR SPÚ, KPÚ pro Středočeský kraj a h.m.P.</v>
      </c>
      <c r="G58" s="41"/>
      <c r="H58" s="41"/>
      <c r="I58" s="33" t="s">
        <v>31</v>
      </c>
      <c r="J58" s="37" t="str">
        <f>E23</f>
        <v>Ing. Alena Burešová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Ing. Alena Burešová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111</v>
      </c>
      <c r="D61" s="172"/>
      <c r="E61" s="172"/>
      <c r="F61" s="172"/>
      <c r="G61" s="172"/>
      <c r="H61" s="172"/>
      <c r="I61" s="172"/>
      <c r="J61" s="173" t="s">
        <v>112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113</v>
      </c>
    </row>
    <row r="64" s="9" customFormat="1" ht="24.96" customHeight="1">
      <c r="A64" s="9"/>
      <c r="B64" s="175"/>
      <c r="C64" s="176"/>
      <c r="D64" s="177" t="s">
        <v>563</v>
      </c>
      <c r="E64" s="178"/>
      <c r="F64" s="178"/>
      <c r="G64" s="178"/>
      <c r="H64" s="178"/>
      <c r="I64" s="178"/>
      <c r="J64" s="179">
        <f>J91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564</v>
      </c>
      <c r="E65" s="183"/>
      <c r="F65" s="183"/>
      <c r="G65" s="183"/>
      <c r="H65" s="183"/>
      <c r="I65" s="183"/>
      <c r="J65" s="184">
        <f>J92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565</v>
      </c>
      <c r="E66" s="183"/>
      <c r="F66" s="183"/>
      <c r="G66" s="183"/>
      <c r="H66" s="183"/>
      <c r="I66" s="183"/>
      <c r="J66" s="184">
        <f>J96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566</v>
      </c>
      <c r="E67" s="183"/>
      <c r="F67" s="183"/>
      <c r="G67" s="183"/>
      <c r="H67" s="183"/>
      <c r="I67" s="183"/>
      <c r="J67" s="184">
        <f>J100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567</v>
      </c>
      <c r="E68" s="183"/>
      <c r="F68" s="183"/>
      <c r="G68" s="183"/>
      <c r="H68" s="183"/>
      <c r="I68" s="183"/>
      <c r="J68" s="184">
        <f>J104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118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0" t="str">
        <f>E7</f>
        <v>Biokoridor LBK SL003-SL013 v k.ú. Beřovice</v>
      </c>
      <c r="F78" s="33"/>
      <c r="G78" s="33"/>
      <c r="H78" s="33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105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0" t="s">
        <v>106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107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BB1-1-3 - Vedlejší rozpočtové náklady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>Beřovice</v>
      </c>
      <c r="G84" s="41"/>
      <c r="H84" s="41"/>
      <c r="I84" s="33" t="s">
        <v>23</v>
      </c>
      <c r="J84" s="73" t="str">
        <f>IF(J14="","",J14)</f>
        <v>13. 7. 2021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E17</f>
        <v>ČR SPÚ, KPÚ pro Středočeský kraj a h.m.P.</v>
      </c>
      <c r="G86" s="41"/>
      <c r="H86" s="41"/>
      <c r="I86" s="33" t="s">
        <v>31</v>
      </c>
      <c r="J86" s="37" t="str">
        <f>E23</f>
        <v>Ing. Alena Burešová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IF(E20="","",E20)</f>
        <v>Vyplň údaj</v>
      </c>
      <c r="G87" s="41"/>
      <c r="H87" s="41"/>
      <c r="I87" s="33" t="s">
        <v>34</v>
      </c>
      <c r="J87" s="37" t="str">
        <f>E26</f>
        <v>Ing. Alena Burešová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6"/>
      <c r="B89" s="187"/>
      <c r="C89" s="188" t="s">
        <v>119</v>
      </c>
      <c r="D89" s="189" t="s">
        <v>56</v>
      </c>
      <c r="E89" s="189" t="s">
        <v>52</v>
      </c>
      <c r="F89" s="189" t="s">
        <v>53</v>
      </c>
      <c r="G89" s="189" t="s">
        <v>120</v>
      </c>
      <c r="H89" s="189" t="s">
        <v>121</v>
      </c>
      <c r="I89" s="189" t="s">
        <v>122</v>
      </c>
      <c r="J89" s="189" t="s">
        <v>112</v>
      </c>
      <c r="K89" s="190" t="s">
        <v>123</v>
      </c>
      <c r="L89" s="191"/>
      <c r="M89" s="93" t="s">
        <v>19</v>
      </c>
      <c r="N89" s="94" t="s">
        <v>41</v>
      </c>
      <c r="O89" s="94" t="s">
        <v>124</v>
      </c>
      <c r="P89" s="94" t="s">
        <v>125</v>
      </c>
      <c r="Q89" s="94" t="s">
        <v>126</v>
      </c>
      <c r="R89" s="94" t="s">
        <v>127</v>
      </c>
      <c r="S89" s="94" t="s">
        <v>128</v>
      </c>
      <c r="T89" s="95" t="s">
        <v>129</v>
      </c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</row>
    <row r="90" s="2" customFormat="1" ht="22.8" customHeight="1">
      <c r="A90" s="39"/>
      <c r="B90" s="40"/>
      <c r="C90" s="100" t="s">
        <v>130</v>
      </c>
      <c r="D90" s="41"/>
      <c r="E90" s="41"/>
      <c r="F90" s="41"/>
      <c r="G90" s="41"/>
      <c r="H90" s="41"/>
      <c r="I90" s="41"/>
      <c r="J90" s="192">
        <f>BK90</f>
        <v>0</v>
      </c>
      <c r="K90" s="41"/>
      <c r="L90" s="45"/>
      <c r="M90" s="96"/>
      <c r="N90" s="193"/>
      <c r="O90" s="97"/>
      <c r="P90" s="194">
        <f>P91</f>
        <v>0</v>
      </c>
      <c r="Q90" s="97"/>
      <c r="R90" s="194">
        <f>R91</f>
        <v>0</v>
      </c>
      <c r="S90" s="97"/>
      <c r="T90" s="195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70</v>
      </c>
      <c r="AU90" s="18" t="s">
        <v>113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70</v>
      </c>
      <c r="E91" s="200" t="s">
        <v>568</v>
      </c>
      <c r="F91" s="200" t="s">
        <v>90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P92+P96+P100+P104</f>
        <v>0</v>
      </c>
      <c r="Q91" s="205"/>
      <c r="R91" s="206">
        <f>R92+R96+R100+R104</f>
        <v>0</v>
      </c>
      <c r="S91" s="205"/>
      <c r="T91" s="207">
        <f>T92+T96+T100+T104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164</v>
      </c>
      <c r="AT91" s="209" t="s">
        <v>70</v>
      </c>
      <c r="AU91" s="209" t="s">
        <v>71</v>
      </c>
      <c r="AY91" s="208" t="s">
        <v>133</v>
      </c>
      <c r="BK91" s="210">
        <f>BK92+BK96+BK100+BK104</f>
        <v>0</v>
      </c>
    </row>
    <row r="92" s="12" customFormat="1" ht="22.8" customHeight="1">
      <c r="A92" s="12"/>
      <c r="B92" s="197"/>
      <c r="C92" s="198"/>
      <c r="D92" s="199" t="s">
        <v>70</v>
      </c>
      <c r="E92" s="211" t="s">
        <v>569</v>
      </c>
      <c r="F92" s="211" t="s">
        <v>570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SUM(P93:P95)</f>
        <v>0</v>
      </c>
      <c r="Q92" s="205"/>
      <c r="R92" s="206">
        <f>SUM(R93:R95)</f>
        <v>0</v>
      </c>
      <c r="S92" s="205"/>
      <c r="T92" s="207">
        <f>SUM(T93:T95)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164</v>
      </c>
      <c r="AT92" s="209" t="s">
        <v>70</v>
      </c>
      <c r="AU92" s="209" t="s">
        <v>78</v>
      </c>
      <c r="AY92" s="208" t="s">
        <v>133</v>
      </c>
      <c r="BK92" s="210">
        <f>SUM(BK93:BK95)</f>
        <v>0</v>
      </c>
    </row>
    <row r="93" s="2" customFormat="1" ht="16.5" customHeight="1">
      <c r="A93" s="39"/>
      <c r="B93" s="40"/>
      <c r="C93" s="213" t="s">
        <v>78</v>
      </c>
      <c r="D93" s="213" t="s">
        <v>135</v>
      </c>
      <c r="E93" s="214" t="s">
        <v>571</v>
      </c>
      <c r="F93" s="215" t="s">
        <v>572</v>
      </c>
      <c r="G93" s="216" t="s">
        <v>573</v>
      </c>
      <c r="H93" s="217">
        <v>1</v>
      </c>
      <c r="I93" s="218"/>
      <c r="J93" s="219">
        <f>ROUND(I93*H93,2)</f>
        <v>0</v>
      </c>
      <c r="K93" s="215" t="s">
        <v>330</v>
      </c>
      <c r="L93" s="45"/>
      <c r="M93" s="220" t="s">
        <v>19</v>
      </c>
      <c r="N93" s="221" t="s">
        <v>42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574</v>
      </c>
      <c r="AT93" s="224" t="s">
        <v>135</v>
      </c>
      <c r="AU93" s="224" t="s">
        <v>80</v>
      </c>
      <c r="AY93" s="18" t="s">
        <v>133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78</v>
      </c>
      <c r="BK93" s="225">
        <f>ROUND(I93*H93,2)</f>
        <v>0</v>
      </c>
      <c r="BL93" s="18" t="s">
        <v>574</v>
      </c>
      <c r="BM93" s="224" t="s">
        <v>575</v>
      </c>
    </row>
    <row r="94" s="2" customFormat="1">
      <c r="A94" s="39"/>
      <c r="B94" s="40"/>
      <c r="C94" s="41"/>
      <c r="D94" s="226" t="s">
        <v>142</v>
      </c>
      <c r="E94" s="41"/>
      <c r="F94" s="227" t="s">
        <v>572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142</v>
      </c>
      <c r="AU94" s="18" t="s">
        <v>80</v>
      </c>
    </row>
    <row r="95" s="2" customFormat="1">
      <c r="A95" s="39"/>
      <c r="B95" s="40"/>
      <c r="C95" s="41"/>
      <c r="D95" s="226" t="s">
        <v>161</v>
      </c>
      <c r="E95" s="41"/>
      <c r="F95" s="242" t="s">
        <v>576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161</v>
      </c>
      <c r="AU95" s="18" t="s">
        <v>80</v>
      </c>
    </row>
    <row r="96" s="12" customFormat="1" ht="22.8" customHeight="1">
      <c r="A96" s="12"/>
      <c r="B96" s="197"/>
      <c r="C96" s="198"/>
      <c r="D96" s="199" t="s">
        <v>70</v>
      </c>
      <c r="E96" s="211" t="s">
        <v>577</v>
      </c>
      <c r="F96" s="211" t="s">
        <v>578</v>
      </c>
      <c r="G96" s="198"/>
      <c r="H96" s="198"/>
      <c r="I96" s="201"/>
      <c r="J96" s="212">
        <f>BK96</f>
        <v>0</v>
      </c>
      <c r="K96" s="198"/>
      <c r="L96" s="203"/>
      <c r="M96" s="204"/>
      <c r="N96" s="205"/>
      <c r="O96" s="205"/>
      <c r="P96" s="206">
        <f>SUM(P97:P99)</f>
        <v>0</v>
      </c>
      <c r="Q96" s="205"/>
      <c r="R96" s="206">
        <f>SUM(R97:R99)</f>
        <v>0</v>
      </c>
      <c r="S96" s="205"/>
      <c r="T96" s="207">
        <f>SUM(T97:T99)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164</v>
      </c>
      <c r="AT96" s="209" t="s">
        <v>70</v>
      </c>
      <c r="AU96" s="209" t="s">
        <v>78</v>
      </c>
      <c r="AY96" s="208" t="s">
        <v>133</v>
      </c>
      <c r="BK96" s="210">
        <f>SUM(BK97:BK99)</f>
        <v>0</v>
      </c>
    </row>
    <row r="97" s="2" customFormat="1" ht="16.5" customHeight="1">
      <c r="A97" s="39"/>
      <c r="B97" s="40"/>
      <c r="C97" s="213" t="s">
        <v>80</v>
      </c>
      <c r="D97" s="213" t="s">
        <v>135</v>
      </c>
      <c r="E97" s="214" t="s">
        <v>579</v>
      </c>
      <c r="F97" s="215" t="s">
        <v>578</v>
      </c>
      <c r="G97" s="216" t="s">
        <v>573</v>
      </c>
      <c r="H97" s="217">
        <v>1</v>
      </c>
      <c r="I97" s="218"/>
      <c r="J97" s="219">
        <f>ROUND(I97*H97,2)</f>
        <v>0</v>
      </c>
      <c r="K97" s="215" t="s">
        <v>580</v>
      </c>
      <c r="L97" s="45"/>
      <c r="M97" s="220" t="s">
        <v>19</v>
      </c>
      <c r="N97" s="221" t="s">
        <v>42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574</v>
      </c>
      <c r="AT97" s="224" t="s">
        <v>135</v>
      </c>
      <c r="AU97" s="224" t="s">
        <v>80</v>
      </c>
      <c r="AY97" s="18" t="s">
        <v>133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78</v>
      </c>
      <c r="BK97" s="225">
        <f>ROUND(I97*H97,2)</f>
        <v>0</v>
      </c>
      <c r="BL97" s="18" t="s">
        <v>574</v>
      </c>
      <c r="BM97" s="224" t="s">
        <v>581</v>
      </c>
    </row>
    <row r="98" s="2" customFormat="1">
      <c r="A98" s="39"/>
      <c r="B98" s="40"/>
      <c r="C98" s="41"/>
      <c r="D98" s="226" t="s">
        <v>142</v>
      </c>
      <c r="E98" s="41"/>
      <c r="F98" s="227" t="s">
        <v>578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142</v>
      </c>
      <c r="AU98" s="18" t="s">
        <v>80</v>
      </c>
    </row>
    <row r="99" s="2" customFormat="1">
      <c r="A99" s="39"/>
      <c r="B99" s="40"/>
      <c r="C99" s="41"/>
      <c r="D99" s="226" t="s">
        <v>161</v>
      </c>
      <c r="E99" s="41"/>
      <c r="F99" s="242" t="s">
        <v>582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161</v>
      </c>
      <c r="AU99" s="18" t="s">
        <v>80</v>
      </c>
    </row>
    <row r="100" s="12" customFormat="1" ht="22.8" customHeight="1">
      <c r="A100" s="12"/>
      <c r="B100" s="197"/>
      <c r="C100" s="198"/>
      <c r="D100" s="199" t="s">
        <v>70</v>
      </c>
      <c r="E100" s="211" t="s">
        <v>583</v>
      </c>
      <c r="F100" s="211" t="s">
        <v>584</v>
      </c>
      <c r="G100" s="198"/>
      <c r="H100" s="198"/>
      <c r="I100" s="201"/>
      <c r="J100" s="212">
        <f>BK100</f>
        <v>0</v>
      </c>
      <c r="K100" s="198"/>
      <c r="L100" s="203"/>
      <c r="M100" s="204"/>
      <c r="N100" s="205"/>
      <c r="O100" s="205"/>
      <c r="P100" s="206">
        <f>SUM(P101:P103)</f>
        <v>0</v>
      </c>
      <c r="Q100" s="205"/>
      <c r="R100" s="206">
        <f>SUM(R101:R103)</f>
        <v>0</v>
      </c>
      <c r="S100" s="205"/>
      <c r="T100" s="207">
        <f>SUM(T101:T103)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164</v>
      </c>
      <c r="AT100" s="209" t="s">
        <v>70</v>
      </c>
      <c r="AU100" s="209" t="s">
        <v>78</v>
      </c>
      <c r="AY100" s="208" t="s">
        <v>133</v>
      </c>
      <c r="BK100" s="210">
        <f>SUM(BK101:BK103)</f>
        <v>0</v>
      </c>
    </row>
    <row r="101" s="2" customFormat="1" ht="16.5" customHeight="1">
      <c r="A101" s="39"/>
      <c r="B101" s="40"/>
      <c r="C101" s="213" t="s">
        <v>151</v>
      </c>
      <c r="D101" s="213" t="s">
        <v>135</v>
      </c>
      <c r="E101" s="214" t="s">
        <v>585</v>
      </c>
      <c r="F101" s="215" t="s">
        <v>584</v>
      </c>
      <c r="G101" s="216" t="s">
        <v>573</v>
      </c>
      <c r="H101" s="217">
        <v>1</v>
      </c>
      <c r="I101" s="218"/>
      <c r="J101" s="219">
        <f>ROUND(I101*H101,2)</f>
        <v>0</v>
      </c>
      <c r="K101" s="215" t="s">
        <v>330</v>
      </c>
      <c r="L101" s="45"/>
      <c r="M101" s="220" t="s">
        <v>19</v>
      </c>
      <c r="N101" s="221" t="s">
        <v>42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574</v>
      </c>
      <c r="AT101" s="224" t="s">
        <v>135</v>
      </c>
      <c r="AU101" s="224" t="s">
        <v>80</v>
      </c>
      <c r="AY101" s="18" t="s">
        <v>133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78</v>
      </c>
      <c r="BK101" s="225">
        <f>ROUND(I101*H101,2)</f>
        <v>0</v>
      </c>
      <c r="BL101" s="18" t="s">
        <v>574</v>
      </c>
      <c r="BM101" s="224" t="s">
        <v>586</v>
      </c>
    </row>
    <row r="102" s="2" customFormat="1">
      <c r="A102" s="39"/>
      <c r="B102" s="40"/>
      <c r="C102" s="41"/>
      <c r="D102" s="226" t="s">
        <v>142</v>
      </c>
      <c r="E102" s="41"/>
      <c r="F102" s="227" t="s">
        <v>584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142</v>
      </c>
      <c r="AU102" s="18" t="s">
        <v>80</v>
      </c>
    </row>
    <row r="103" s="2" customFormat="1">
      <c r="A103" s="39"/>
      <c r="B103" s="40"/>
      <c r="C103" s="41"/>
      <c r="D103" s="226" t="s">
        <v>161</v>
      </c>
      <c r="E103" s="41"/>
      <c r="F103" s="242" t="s">
        <v>587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161</v>
      </c>
      <c r="AU103" s="18" t="s">
        <v>80</v>
      </c>
    </row>
    <row r="104" s="12" customFormat="1" ht="22.8" customHeight="1">
      <c r="A104" s="12"/>
      <c r="B104" s="197"/>
      <c r="C104" s="198"/>
      <c r="D104" s="199" t="s">
        <v>70</v>
      </c>
      <c r="E104" s="211" t="s">
        <v>588</v>
      </c>
      <c r="F104" s="211" t="s">
        <v>589</v>
      </c>
      <c r="G104" s="198"/>
      <c r="H104" s="198"/>
      <c r="I104" s="201"/>
      <c r="J104" s="212">
        <f>BK104</f>
        <v>0</v>
      </c>
      <c r="K104" s="198"/>
      <c r="L104" s="203"/>
      <c r="M104" s="204"/>
      <c r="N104" s="205"/>
      <c r="O104" s="205"/>
      <c r="P104" s="206">
        <f>SUM(P105:P107)</f>
        <v>0</v>
      </c>
      <c r="Q104" s="205"/>
      <c r="R104" s="206">
        <f>SUM(R105:R107)</f>
        <v>0</v>
      </c>
      <c r="S104" s="205"/>
      <c r="T104" s="207">
        <f>SUM(T105:T107)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8" t="s">
        <v>164</v>
      </c>
      <c r="AT104" s="209" t="s">
        <v>70</v>
      </c>
      <c r="AU104" s="209" t="s">
        <v>78</v>
      </c>
      <c r="AY104" s="208" t="s">
        <v>133</v>
      </c>
      <c r="BK104" s="210">
        <f>SUM(BK105:BK107)</f>
        <v>0</v>
      </c>
    </row>
    <row r="105" s="2" customFormat="1" ht="16.5" customHeight="1">
      <c r="A105" s="39"/>
      <c r="B105" s="40"/>
      <c r="C105" s="213" t="s">
        <v>140</v>
      </c>
      <c r="D105" s="213" t="s">
        <v>135</v>
      </c>
      <c r="E105" s="214" t="s">
        <v>590</v>
      </c>
      <c r="F105" s="215" t="s">
        <v>589</v>
      </c>
      <c r="G105" s="216" t="s">
        <v>573</v>
      </c>
      <c r="H105" s="217">
        <v>1</v>
      </c>
      <c r="I105" s="218"/>
      <c r="J105" s="219">
        <f>ROUND(I105*H105,2)</f>
        <v>0</v>
      </c>
      <c r="K105" s="215" t="s">
        <v>330</v>
      </c>
      <c r="L105" s="45"/>
      <c r="M105" s="220" t="s">
        <v>19</v>
      </c>
      <c r="N105" s="221" t="s">
        <v>42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574</v>
      </c>
      <c r="AT105" s="224" t="s">
        <v>135</v>
      </c>
      <c r="AU105" s="224" t="s">
        <v>80</v>
      </c>
      <c r="AY105" s="18" t="s">
        <v>133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78</v>
      </c>
      <c r="BK105" s="225">
        <f>ROUND(I105*H105,2)</f>
        <v>0</v>
      </c>
      <c r="BL105" s="18" t="s">
        <v>574</v>
      </c>
      <c r="BM105" s="224" t="s">
        <v>591</v>
      </c>
    </row>
    <row r="106" s="2" customFormat="1">
      <c r="A106" s="39"/>
      <c r="B106" s="40"/>
      <c r="C106" s="41"/>
      <c r="D106" s="226" t="s">
        <v>142</v>
      </c>
      <c r="E106" s="41"/>
      <c r="F106" s="227" t="s">
        <v>589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142</v>
      </c>
      <c r="AU106" s="18" t="s">
        <v>80</v>
      </c>
    </row>
    <row r="107" s="2" customFormat="1">
      <c r="A107" s="39"/>
      <c r="B107" s="40"/>
      <c r="C107" s="41"/>
      <c r="D107" s="226" t="s">
        <v>161</v>
      </c>
      <c r="E107" s="41"/>
      <c r="F107" s="242" t="s">
        <v>592</v>
      </c>
      <c r="G107" s="41"/>
      <c r="H107" s="41"/>
      <c r="I107" s="228"/>
      <c r="J107" s="41"/>
      <c r="K107" s="41"/>
      <c r="L107" s="45"/>
      <c r="M107" s="278"/>
      <c r="N107" s="279"/>
      <c r="O107" s="280"/>
      <c r="P107" s="280"/>
      <c r="Q107" s="280"/>
      <c r="R107" s="280"/>
      <c r="S107" s="280"/>
      <c r="T107" s="281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161</v>
      </c>
      <c r="AU107" s="18" t="s">
        <v>80</v>
      </c>
    </row>
    <row r="108" s="2" customFormat="1" ht="6.96" customHeight="1">
      <c r="A108" s="39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45"/>
      <c r="M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</sheetData>
  <sheetProtection sheet="1" autoFilter="0" formatColumns="0" formatRows="0" objects="1" scenarios="1" spinCount="100000" saltValue="ITtZHRTyzC7eU871awK/zlQuiFYePrUIZEb3v5/m3D5k5IxTOLPUNKiNkzyczuYQ53+lgZ/gcSithiOJlddnWg==" hashValue="C3Reqh9Ew6gODzDija3xnu3hJ7pRPh0o2BrY9Ci4G+6nAEAzusmRCa2Oeyaqk5ImRtsiFF0k8VV/s09SJPkF3Q==" algorithmName="SHA-512" password="CC35"/>
  <autoFilter ref="C89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104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Biokoridor LBK SL003-SL013 v k.ú. Beřovice</v>
      </c>
      <c r="F7" s="143"/>
      <c r="G7" s="143"/>
      <c r="H7" s="143"/>
      <c r="L7" s="21"/>
    </row>
    <row r="8" s="1" customFormat="1" ht="12" customHeight="1">
      <c r="B8" s="21"/>
      <c r="D8" s="143" t="s">
        <v>105</v>
      </c>
      <c r="L8" s="21"/>
    </row>
    <row r="9" s="2" customFormat="1" ht="16.5" customHeight="1">
      <c r="A9" s="39"/>
      <c r="B9" s="45"/>
      <c r="C9" s="39"/>
      <c r="D9" s="39"/>
      <c r="E9" s="144" t="s">
        <v>593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107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594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13. 7. 2021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32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8"/>
      <c r="B29" s="149"/>
      <c r="C29" s="148"/>
      <c r="D29" s="148"/>
      <c r="E29" s="150" t="s">
        <v>109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ROUND((SUM(BE87:BE169)),  2)</f>
        <v>0</v>
      </c>
      <c r="G35" s="39"/>
      <c r="H35" s="39"/>
      <c r="I35" s="158">
        <v>0.20999999999999999</v>
      </c>
      <c r="J35" s="157">
        <f>ROUND(((SUM(BE87:BE169))*I35),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ROUND((SUM(BF87:BF169)),  2)</f>
        <v>0</v>
      </c>
      <c r="G36" s="39"/>
      <c r="H36" s="39"/>
      <c r="I36" s="158">
        <v>0.14999999999999999</v>
      </c>
      <c r="J36" s="157">
        <f>ROUND(((SUM(BF87:BF169))*I36),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ROUND((SUM(BG87:BG169)),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ROUND((SUM(BH87:BH169)),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ROUND((SUM(BI87:BI169)),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Biokoridor LBK SL003-SL013 v k.ú. Beřovice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105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593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107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BB1-2-1 - Rozvojová péče - 1. rok po výsadbě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Beřovice</v>
      </c>
      <c r="G56" s="41"/>
      <c r="H56" s="41"/>
      <c r="I56" s="33" t="s">
        <v>23</v>
      </c>
      <c r="J56" s="73" t="str">
        <f>IF(J14="","",J14)</f>
        <v>13. 7. 2021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ČR SPÚ, KPÚ pro Středočeský kraj a h.m.P.</v>
      </c>
      <c r="G58" s="41"/>
      <c r="H58" s="41"/>
      <c r="I58" s="33" t="s">
        <v>31</v>
      </c>
      <c r="J58" s="37" t="str">
        <f>E23</f>
        <v>Ing. Alena Burešová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Ing. Alena Burešová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111</v>
      </c>
      <c r="D61" s="172"/>
      <c r="E61" s="172"/>
      <c r="F61" s="172"/>
      <c r="G61" s="172"/>
      <c r="H61" s="172"/>
      <c r="I61" s="172"/>
      <c r="J61" s="173" t="s">
        <v>112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113</v>
      </c>
    </row>
    <row r="64" s="9" customFormat="1" ht="24.96" customHeight="1">
      <c r="A64" s="9"/>
      <c r="B64" s="175"/>
      <c r="C64" s="176"/>
      <c r="D64" s="177" t="s">
        <v>114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271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118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Biokoridor LBK SL003-SL013 v k.ú. Beřovice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105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593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107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BB1-2-1 - Rozvojová péče - 1. rok po výsadbě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>Beřovice</v>
      </c>
      <c r="G81" s="41"/>
      <c r="H81" s="41"/>
      <c r="I81" s="33" t="s">
        <v>23</v>
      </c>
      <c r="J81" s="73" t="str">
        <f>IF(J14="","",J14)</f>
        <v>13. 7. 2021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>ČR SPÚ, KPÚ pro Středočeský kraj a h.m.P.</v>
      </c>
      <c r="G83" s="41"/>
      <c r="H83" s="41"/>
      <c r="I83" s="33" t="s">
        <v>31</v>
      </c>
      <c r="J83" s="37" t="str">
        <f>E23</f>
        <v>Ing. Alena Burešová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IF(E20="","",E20)</f>
        <v>Vyplň údaj</v>
      </c>
      <c r="G84" s="41"/>
      <c r="H84" s="41"/>
      <c r="I84" s="33" t="s">
        <v>34</v>
      </c>
      <c r="J84" s="37" t="str">
        <f>E26</f>
        <v>Ing. Alena Burešová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119</v>
      </c>
      <c r="D86" s="189" t="s">
        <v>56</v>
      </c>
      <c r="E86" s="189" t="s">
        <v>52</v>
      </c>
      <c r="F86" s="189" t="s">
        <v>53</v>
      </c>
      <c r="G86" s="189" t="s">
        <v>120</v>
      </c>
      <c r="H86" s="189" t="s">
        <v>121</v>
      </c>
      <c r="I86" s="189" t="s">
        <v>122</v>
      </c>
      <c r="J86" s="189" t="s">
        <v>112</v>
      </c>
      <c r="K86" s="190" t="s">
        <v>123</v>
      </c>
      <c r="L86" s="191"/>
      <c r="M86" s="93" t="s">
        <v>19</v>
      </c>
      <c r="N86" s="94" t="s">
        <v>41</v>
      </c>
      <c r="O86" s="94" t="s">
        <v>124</v>
      </c>
      <c r="P86" s="94" t="s">
        <v>125</v>
      </c>
      <c r="Q86" s="94" t="s">
        <v>126</v>
      </c>
      <c r="R86" s="94" t="s">
        <v>127</v>
      </c>
      <c r="S86" s="94" t="s">
        <v>128</v>
      </c>
      <c r="T86" s="95" t="s">
        <v>129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130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</f>
        <v>0</v>
      </c>
      <c r="Q87" s="97"/>
      <c r="R87" s="194">
        <f>R88</f>
        <v>0.069331000000000004</v>
      </c>
      <c r="S87" s="97"/>
      <c r="T87" s="195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70</v>
      </c>
      <c r="AU87" s="18" t="s">
        <v>113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70</v>
      </c>
      <c r="E88" s="200" t="s">
        <v>131</v>
      </c>
      <c r="F88" s="200" t="s">
        <v>132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0.069331000000000004</v>
      </c>
      <c r="S88" s="205"/>
      <c r="T88" s="20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78</v>
      </c>
      <c r="AT88" s="209" t="s">
        <v>70</v>
      </c>
      <c r="AU88" s="209" t="s">
        <v>71</v>
      </c>
      <c r="AY88" s="208" t="s">
        <v>133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70</v>
      </c>
      <c r="E89" s="211" t="s">
        <v>78</v>
      </c>
      <c r="F89" s="211" t="s">
        <v>274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SUM(P90:P169)</f>
        <v>0</v>
      </c>
      <c r="Q89" s="205"/>
      <c r="R89" s="206">
        <f>SUM(R90:R169)</f>
        <v>0.069331000000000004</v>
      </c>
      <c r="S89" s="205"/>
      <c r="T89" s="207">
        <f>SUM(T90:T169)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78</v>
      </c>
      <c r="AT89" s="209" t="s">
        <v>70</v>
      </c>
      <c r="AU89" s="209" t="s">
        <v>78</v>
      </c>
      <c r="AY89" s="208" t="s">
        <v>133</v>
      </c>
      <c r="BK89" s="210">
        <f>SUM(BK90:BK169)</f>
        <v>0</v>
      </c>
    </row>
    <row r="90" s="2" customFormat="1" ht="16.5" customHeight="1">
      <c r="A90" s="39"/>
      <c r="B90" s="40"/>
      <c r="C90" s="213" t="s">
        <v>78</v>
      </c>
      <c r="D90" s="213" t="s">
        <v>135</v>
      </c>
      <c r="E90" s="214" t="s">
        <v>595</v>
      </c>
      <c r="F90" s="215" t="s">
        <v>596</v>
      </c>
      <c r="G90" s="216" t="s">
        <v>138</v>
      </c>
      <c r="H90" s="217">
        <v>19704</v>
      </c>
      <c r="I90" s="218"/>
      <c r="J90" s="219">
        <f>ROUND(I90*H90,2)</f>
        <v>0</v>
      </c>
      <c r="K90" s="215" t="s">
        <v>139</v>
      </c>
      <c r="L90" s="45"/>
      <c r="M90" s="220" t="s">
        <v>19</v>
      </c>
      <c r="N90" s="221" t="s">
        <v>42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140</v>
      </c>
      <c r="AT90" s="224" t="s">
        <v>135</v>
      </c>
      <c r="AU90" s="224" t="s">
        <v>80</v>
      </c>
      <c r="AY90" s="18" t="s">
        <v>133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78</v>
      </c>
      <c r="BK90" s="225">
        <f>ROUND(I90*H90,2)</f>
        <v>0</v>
      </c>
      <c r="BL90" s="18" t="s">
        <v>140</v>
      </c>
      <c r="BM90" s="224" t="s">
        <v>597</v>
      </c>
    </row>
    <row r="91" s="2" customFormat="1">
      <c r="A91" s="39"/>
      <c r="B91" s="40"/>
      <c r="C91" s="41"/>
      <c r="D91" s="226" t="s">
        <v>142</v>
      </c>
      <c r="E91" s="41"/>
      <c r="F91" s="227" t="s">
        <v>598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142</v>
      </c>
      <c r="AU91" s="18" t="s">
        <v>80</v>
      </c>
    </row>
    <row r="92" s="2" customFormat="1">
      <c r="A92" s="39"/>
      <c r="B92" s="40"/>
      <c r="C92" s="41"/>
      <c r="D92" s="226" t="s">
        <v>161</v>
      </c>
      <c r="E92" s="41"/>
      <c r="F92" s="242" t="s">
        <v>599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161</v>
      </c>
      <c r="AU92" s="18" t="s">
        <v>80</v>
      </c>
    </row>
    <row r="93" s="13" customFormat="1">
      <c r="A93" s="13"/>
      <c r="B93" s="231"/>
      <c r="C93" s="232"/>
      <c r="D93" s="226" t="s">
        <v>144</v>
      </c>
      <c r="E93" s="233" t="s">
        <v>19</v>
      </c>
      <c r="F93" s="234" t="s">
        <v>600</v>
      </c>
      <c r="G93" s="232"/>
      <c r="H93" s="235">
        <v>19704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1" t="s">
        <v>144</v>
      </c>
      <c r="AU93" s="241" t="s">
        <v>80</v>
      </c>
      <c r="AV93" s="13" t="s">
        <v>80</v>
      </c>
      <c r="AW93" s="13" t="s">
        <v>33</v>
      </c>
      <c r="AX93" s="13" t="s">
        <v>78</v>
      </c>
      <c r="AY93" s="241" t="s">
        <v>133</v>
      </c>
    </row>
    <row r="94" s="2" customFormat="1" ht="16.5" customHeight="1">
      <c r="A94" s="39"/>
      <c r="B94" s="40"/>
      <c r="C94" s="213" t="s">
        <v>80</v>
      </c>
      <c r="D94" s="213" t="s">
        <v>135</v>
      </c>
      <c r="E94" s="214" t="s">
        <v>601</v>
      </c>
      <c r="F94" s="215" t="s">
        <v>602</v>
      </c>
      <c r="G94" s="216" t="s">
        <v>138</v>
      </c>
      <c r="H94" s="217">
        <v>656.79999999999995</v>
      </c>
      <c r="I94" s="218"/>
      <c r="J94" s="219">
        <f>ROUND(I94*H94,2)</f>
        <v>0</v>
      </c>
      <c r="K94" s="215" t="s">
        <v>139</v>
      </c>
      <c r="L94" s="45"/>
      <c r="M94" s="220" t="s">
        <v>19</v>
      </c>
      <c r="N94" s="221" t="s">
        <v>42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140</v>
      </c>
      <c r="AT94" s="224" t="s">
        <v>135</v>
      </c>
      <c r="AU94" s="224" t="s">
        <v>80</v>
      </c>
      <c r="AY94" s="18" t="s">
        <v>133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78</v>
      </c>
      <c r="BK94" s="225">
        <f>ROUND(I94*H94,2)</f>
        <v>0</v>
      </c>
      <c r="BL94" s="18" t="s">
        <v>140</v>
      </c>
      <c r="BM94" s="224" t="s">
        <v>603</v>
      </c>
    </row>
    <row r="95" s="2" customFormat="1">
      <c r="A95" s="39"/>
      <c r="B95" s="40"/>
      <c r="C95" s="41"/>
      <c r="D95" s="226" t="s">
        <v>142</v>
      </c>
      <c r="E95" s="41"/>
      <c r="F95" s="227" t="s">
        <v>604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142</v>
      </c>
      <c r="AU95" s="18" t="s">
        <v>80</v>
      </c>
    </row>
    <row r="96" s="2" customFormat="1">
      <c r="A96" s="39"/>
      <c r="B96" s="40"/>
      <c r="C96" s="41"/>
      <c r="D96" s="226" t="s">
        <v>161</v>
      </c>
      <c r="E96" s="41"/>
      <c r="F96" s="242" t="s">
        <v>605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161</v>
      </c>
      <c r="AU96" s="18" t="s">
        <v>80</v>
      </c>
    </row>
    <row r="97" s="13" customFormat="1">
      <c r="A97" s="13"/>
      <c r="B97" s="231"/>
      <c r="C97" s="232"/>
      <c r="D97" s="226" t="s">
        <v>144</v>
      </c>
      <c r="E97" s="233" t="s">
        <v>19</v>
      </c>
      <c r="F97" s="234" t="s">
        <v>606</v>
      </c>
      <c r="G97" s="232"/>
      <c r="H97" s="235">
        <v>656.79999999999995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144</v>
      </c>
      <c r="AU97" s="241" t="s">
        <v>80</v>
      </c>
      <c r="AV97" s="13" t="s">
        <v>80</v>
      </c>
      <c r="AW97" s="13" t="s">
        <v>33</v>
      </c>
      <c r="AX97" s="13" t="s">
        <v>78</v>
      </c>
      <c r="AY97" s="241" t="s">
        <v>133</v>
      </c>
    </row>
    <row r="98" s="2" customFormat="1">
      <c r="A98" s="39"/>
      <c r="B98" s="40"/>
      <c r="C98" s="243" t="s">
        <v>151</v>
      </c>
      <c r="D98" s="243" t="s">
        <v>231</v>
      </c>
      <c r="E98" s="244" t="s">
        <v>232</v>
      </c>
      <c r="F98" s="245" t="s">
        <v>233</v>
      </c>
      <c r="G98" s="246" t="s">
        <v>234</v>
      </c>
      <c r="H98" s="247">
        <v>16.420000000000002</v>
      </c>
      <c r="I98" s="248"/>
      <c r="J98" s="249">
        <f>ROUND(I98*H98,2)</f>
        <v>0</v>
      </c>
      <c r="K98" s="245" t="s">
        <v>19</v>
      </c>
      <c r="L98" s="250"/>
      <c r="M98" s="251" t="s">
        <v>19</v>
      </c>
      <c r="N98" s="252" t="s">
        <v>42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181</v>
      </c>
      <c r="AT98" s="224" t="s">
        <v>231</v>
      </c>
      <c r="AU98" s="224" t="s">
        <v>80</v>
      </c>
      <c r="AY98" s="18" t="s">
        <v>133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78</v>
      </c>
      <c r="BK98" s="225">
        <f>ROUND(I98*H98,2)</f>
        <v>0</v>
      </c>
      <c r="BL98" s="18" t="s">
        <v>140</v>
      </c>
      <c r="BM98" s="224" t="s">
        <v>607</v>
      </c>
    </row>
    <row r="99" s="2" customFormat="1">
      <c r="A99" s="39"/>
      <c r="B99" s="40"/>
      <c r="C99" s="41"/>
      <c r="D99" s="226" t="s">
        <v>142</v>
      </c>
      <c r="E99" s="41"/>
      <c r="F99" s="227" t="s">
        <v>233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142</v>
      </c>
      <c r="AU99" s="18" t="s">
        <v>80</v>
      </c>
    </row>
    <row r="100" s="13" customFormat="1">
      <c r="A100" s="13"/>
      <c r="B100" s="231"/>
      <c r="C100" s="232"/>
      <c r="D100" s="226" t="s">
        <v>144</v>
      </c>
      <c r="E100" s="233" t="s">
        <v>19</v>
      </c>
      <c r="F100" s="234" t="s">
        <v>608</v>
      </c>
      <c r="G100" s="232"/>
      <c r="H100" s="235">
        <v>16.420000000000002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144</v>
      </c>
      <c r="AU100" s="241" t="s">
        <v>80</v>
      </c>
      <c r="AV100" s="13" t="s">
        <v>80</v>
      </c>
      <c r="AW100" s="13" t="s">
        <v>33</v>
      </c>
      <c r="AX100" s="13" t="s">
        <v>78</v>
      </c>
      <c r="AY100" s="241" t="s">
        <v>133</v>
      </c>
    </row>
    <row r="101" s="2" customFormat="1">
      <c r="A101" s="39"/>
      <c r="B101" s="40"/>
      <c r="C101" s="213" t="s">
        <v>140</v>
      </c>
      <c r="D101" s="213" t="s">
        <v>135</v>
      </c>
      <c r="E101" s="214" t="s">
        <v>448</v>
      </c>
      <c r="F101" s="215" t="s">
        <v>449</v>
      </c>
      <c r="G101" s="216" t="s">
        <v>450</v>
      </c>
      <c r="H101" s="217">
        <v>13.060000000000001</v>
      </c>
      <c r="I101" s="218"/>
      <c r="J101" s="219">
        <f>ROUND(I101*H101,2)</f>
        <v>0</v>
      </c>
      <c r="K101" s="215" t="s">
        <v>139</v>
      </c>
      <c r="L101" s="45"/>
      <c r="M101" s="220" t="s">
        <v>19</v>
      </c>
      <c r="N101" s="221" t="s">
        <v>42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140</v>
      </c>
      <c r="AT101" s="224" t="s">
        <v>135</v>
      </c>
      <c r="AU101" s="224" t="s">
        <v>80</v>
      </c>
      <c r="AY101" s="18" t="s">
        <v>133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78</v>
      </c>
      <c r="BK101" s="225">
        <f>ROUND(I101*H101,2)</f>
        <v>0</v>
      </c>
      <c r="BL101" s="18" t="s">
        <v>140</v>
      </c>
      <c r="BM101" s="224" t="s">
        <v>609</v>
      </c>
    </row>
    <row r="102" s="2" customFormat="1">
      <c r="A102" s="39"/>
      <c r="B102" s="40"/>
      <c r="C102" s="41"/>
      <c r="D102" s="226" t="s">
        <v>142</v>
      </c>
      <c r="E102" s="41"/>
      <c r="F102" s="227" t="s">
        <v>452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142</v>
      </c>
      <c r="AU102" s="18" t="s">
        <v>80</v>
      </c>
    </row>
    <row r="103" s="2" customFormat="1">
      <c r="A103" s="39"/>
      <c r="B103" s="40"/>
      <c r="C103" s="41"/>
      <c r="D103" s="226" t="s">
        <v>161</v>
      </c>
      <c r="E103" s="41"/>
      <c r="F103" s="242" t="s">
        <v>610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161</v>
      </c>
      <c r="AU103" s="18" t="s">
        <v>80</v>
      </c>
    </row>
    <row r="104" s="13" customFormat="1">
      <c r="A104" s="13"/>
      <c r="B104" s="231"/>
      <c r="C104" s="232"/>
      <c r="D104" s="226" t="s">
        <v>144</v>
      </c>
      <c r="E104" s="233" t="s">
        <v>19</v>
      </c>
      <c r="F104" s="234" t="s">
        <v>611</v>
      </c>
      <c r="G104" s="232"/>
      <c r="H104" s="235">
        <v>13.060000000000001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144</v>
      </c>
      <c r="AU104" s="241" t="s">
        <v>80</v>
      </c>
      <c r="AV104" s="13" t="s">
        <v>80</v>
      </c>
      <c r="AW104" s="13" t="s">
        <v>33</v>
      </c>
      <c r="AX104" s="13" t="s">
        <v>78</v>
      </c>
      <c r="AY104" s="241" t="s">
        <v>133</v>
      </c>
    </row>
    <row r="105" s="2" customFormat="1" ht="16.5" customHeight="1">
      <c r="A105" s="39"/>
      <c r="B105" s="40"/>
      <c r="C105" s="243" t="s">
        <v>164</v>
      </c>
      <c r="D105" s="243" t="s">
        <v>231</v>
      </c>
      <c r="E105" s="244" t="s">
        <v>456</v>
      </c>
      <c r="F105" s="245" t="s">
        <v>457</v>
      </c>
      <c r="G105" s="246" t="s">
        <v>234</v>
      </c>
      <c r="H105" s="247">
        <v>7.8360000000000003</v>
      </c>
      <c r="I105" s="248"/>
      <c r="J105" s="249">
        <f>ROUND(I105*H105,2)</f>
        <v>0</v>
      </c>
      <c r="K105" s="245" t="s">
        <v>19</v>
      </c>
      <c r="L105" s="250"/>
      <c r="M105" s="251" t="s">
        <v>19</v>
      </c>
      <c r="N105" s="252" t="s">
        <v>42</v>
      </c>
      <c r="O105" s="85"/>
      <c r="P105" s="222">
        <f>O105*H105</f>
        <v>0</v>
      </c>
      <c r="Q105" s="222">
        <v>0.001</v>
      </c>
      <c r="R105" s="222">
        <f>Q105*H105</f>
        <v>0.007836000000000001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181</v>
      </c>
      <c r="AT105" s="224" t="s">
        <v>231</v>
      </c>
      <c r="AU105" s="224" t="s">
        <v>80</v>
      </c>
      <c r="AY105" s="18" t="s">
        <v>133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78</v>
      </c>
      <c r="BK105" s="225">
        <f>ROUND(I105*H105,2)</f>
        <v>0</v>
      </c>
      <c r="BL105" s="18" t="s">
        <v>140</v>
      </c>
      <c r="BM105" s="224" t="s">
        <v>612</v>
      </c>
    </row>
    <row r="106" s="2" customFormat="1">
      <c r="A106" s="39"/>
      <c r="B106" s="40"/>
      <c r="C106" s="41"/>
      <c r="D106" s="226" t="s">
        <v>142</v>
      </c>
      <c r="E106" s="41"/>
      <c r="F106" s="227" t="s">
        <v>457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142</v>
      </c>
      <c r="AU106" s="18" t="s">
        <v>80</v>
      </c>
    </row>
    <row r="107" s="2" customFormat="1">
      <c r="A107" s="39"/>
      <c r="B107" s="40"/>
      <c r="C107" s="41"/>
      <c r="D107" s="226" t="s">
        <v>161</v>
      </c>
      <c r="E107" s="41"/>
      <c r="F107" s="242" t="s">
        <v>459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161</v>
      </c>
      <c r="AU107" s="18" t="s">
        <v>80</v>
      </c>
    </row>
    <row r="108" s="13" customFormat="1">
      <c r="A108" s="13"/>
      <c r="B108" s="231"/>
      <c r="C108" s="232"/>
      <c r="D108" s="226" t="s">
        <v>144</v>
      </c>
      <c r="E108" s="232"/>
      <c r="F108" s="234" t="s">
        <v>613</v>
      </c>
      <c r="G108" s="232"/>
      <c r="H108" s="235">
        <v>7.8360000000000003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144</v>
      </c>
      <c r="AU108" s="241" t="s">
        <v>80</v>
      </c>
      <c r="AV108" s="13" t="s">
        <v>80</v>
      </c>
      <c r="AW108" s="13" t="s">
        <v>4</v>
      </c>
      <c r="AX108" s="13" t="s">
        <v>78</v>
      </c>
      <c r="AY108" s="241" t="s">
        <v>133</v>
      </c>
    </row>
    <row r="109" s="2" customFormat="1" ht="16.5" customHeight="1">
      <c r="A109" s="39"/>
      <c r="B109" s="40"/>
      <c r="C109" s="213" t="s">
        <v>171</v>
      </c>
      <c r="D109" s="213" t="s">
        <v>135</v>
      </c>
      <c r="E109" s="214" t="s">
        <v>614</v>
      </c>
      <c r="F109" s="215" t="s">
        <v>615</v>
      </c>
      <c r="G109" s="216" t="s">
        <v>148</v>
      </c>
      <c r="H109" s="217">
        <v>251</v>
      </c>
      <c r="I109" s="218"/>
      <c r="J109" s="219">
        <f>ROUND(I109*H109,2)</f>
        <v>0</v>
      </c>
      <c r="K109" s="215" t="s">
        <v>139</v>
      </c>
      <c r="L109" s="45"/>
      <c r="M109" s="220" t="s">
        <v>19</v>
      </c>
      <c r="N109" s="221" t="s">
        <v>42</v>
      </c>
      <c r="O109" s="85"/>
      <c r="P109" s="222">
        <f>O109*H109</f>
        <v>0</v>
      </c>
      <c r="Q109" s="222">
        <v>2.0000000000000002E-05</v>
      </c>
      <c r="R109" s="222">
        <f>Q109*H109</f>
        <v>0.0050200000000000002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140</v>
      </c>
      <c r="AT109" s="224" t="s">
        <v>135</v>
      </c>
      <c r="AU109" s="224" t="s">
        <v>80</v>
      </c>
      <c r="AY109" s="18" t="s">
        <v>133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78</v>
      </c>
      <c r="BK109" s="225">
        <f>ROUND(I109*H109,2)</f>
        <v>0</v>
      </c>
      <c r="BL109" s="18" t="s">
        <v>140</v>
      </c>
      <c r="BM109" s="224" t="s">
        <v>616</v>
      </c>
    </row>
    <row r="110" s="2" customFormat="1">
      <c r="A110" s="39"/>
      <c r="B110" s="40"/>
      <c r="C110" s="41"/>
      <c r="D110" s="226" t="s">
        <v>142</v>
      </c>
      <c r="E110" s="41"/>
      <c r="F110" s="227" t="s">
        <v>617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142</v>
      </c>
      <c r="AU110" s="18" t="s">
        <v>80</v>
      </c>
    </row>
    <row r="111" s="2" customFormat="1">
      <c r="A111" s="39"/>
      <c r="B111" s="40"/>
      <c r="C111" s="41"/>
      <c r="D111" s="226" t="s">
        <v>161</v>
      </c>
      <c r="E111" s="41"/>
      <c r="F111" s="242" t="s">
        <v>618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161</v>
      </c>
      <c r="AU111" s="18" t="s">
        <v>80</v>
      </c>
    </row>
    <row r="112" s="13" customFormat="1">
      <c r="A112" s="13"/>
      <c r="B112" s="231"/>
      <c r="C112" s="232"/>
      <c r="D112" s="226" t="s">
        <v>144</v>
      </c>
      <c r="E112" s="233" t="s">
        <v>19</v>
      </c>
      <c r="F112" s="234" t="s">
        <v>619</v>
      </c>
      <c r="G112" s="232"/>
      <c r="H112" s="235">
        <v>251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144</v>
      </c>
      <c r="AU112" s="241" t="s">
        <v>80</v>
      </c>
      <c r="AV112" s="13" t="s">
        <v>80</v>
      </c>
      <c r="AW112" s="13" t="s">
        <v>33</v>
      </c>
      <c r="AX112" s="13" t="s">
        <v>78</v>
      </c>
      <c r="AY112" s="241" t="s">
        <v>133</v>
      </c>
    </row>
    <row r="113" s="2" customFormat="1" ht="16.5" customHeight="1">
      <c r="A113" s="39"/>
      <c r="B113" s="40"/>
      <c r="C113" s="243" t="s">
        <v>176</v>
      </c>
      <c r="D113" s="243" t="s">
        <v>231</v>
      </c>
      <c r="E113" s="244" t="s">
        <v>413</v>
      </c>
      <c r="F113" s="245" t="s">
        <v>414</v>
      </c>
      <c r="G113" s="246" t="s">
        <v>277</v>
      </c>
      <c r="H113" s="247">
        <v>188.25</v>
      </c>
      <c r="I113" s="248"/>
      <c r="J113" s="249">
        <f>ROUND(I113*H113,2)</f>
        <v>0</v>
      </c>
      <c r="K113" s="245" t="s">
        <v>19</v>
      </c>
      <c r="L113" s="250"/>
      <c r="M113" s="251" t="s">
        <v>19</v>
      </c>
      <c r="N113" s="252" t="s">
        <v>42</v>
      </c>
      <c r="O113" s="85"/>
      <c r="P113" s="222">
        <f>O113*H113</f>
        <v>0</v>
      </c>
      <c r="Q113" s="222">
        <v>0.00029999999999999997</v>
      </c>
      <c r="R113" s="222">
        <f>Q113*H113</f>
        <v>0.056474999999999997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181</v>
      </c>
      <c r="AT113" s="224" t="s">
        <v>231</v>
      </c>
      <c r="AU113" s="224" t="s">
        <v>80</v>
      </c>
      <c r="AY113" s="18" t="s">
        <v>133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78</v>
      </c>
      <c r="BK113" s="225">
        <f>ROUND(I113*H113,2)</f>
        <v>0</v>
      </c>
      <c r="BL113" s="18" t="s">
        <v>140</v>
      </c>
      <c r="BM113" s="224" t="s">
        <v>620</v>
      </c>
    </row>
    <row r="114" s="2" customFormat="1">
      <c r="A114" s="39"/>
      <c r="B114" s="40"/>
      <c r="C114" s="41"/>
      <c r="D114" s="226" t="s">
        <v>142</v>
      </c>
      <c r="E114" s="41"/>
      <c r="F114" s="227" t="s">
        <v>414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142</v>
      </c>
      <c r="AU114" s="18" t="s">
        <v>80</v>
      </c>
    </row>
    <row r="115" s="2" customFormat="1">
      <c r="A115" s="39"/>
      <c r="B115" s="40"/>
      <c r="C115" s="41"/>
      <c r="D115" s="226" t="s">
        <v>161</v>
      </c>
      <c r="E115" s="41"/>
      <c r="F115" s="242" t="s">
        <v>416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161</v>
      </c>
      <c r="AU115" s="18" t="s">
        <v>80</v>
      </c>
    </row>
    <row r="116" s="13" customFormat="1">
      <c r="A116" s="13"/>
      <c r="B116" s="231"/>
      <c r="C116" s="232"/>
      <c r="D116" s="226" t="s">
        <v>144</v>
      </c>
      <c r="E116" s="232"/>
      <c r="F116" s="234" t="s">
        <v>621</v>
      </c>
      <c r="G116" s="232"/>
      <c r="H116" s="235">
        <v>188.25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144</v>
      </c>
      <c r="AU116" s="241" t="s">
        <v>80</v>
      </c>
      <c r="AV116" s="13" t="s">
        <v>80</v>
      </c>
      <c r="AW116" s="13" t="s">
        <v>4</v>
      </c>
      <c r="AX116" s="13" t="s">
        <v>78</v>
      </c>
      <c r="AY116" s="241" t="s">
        <v>133</v>
      </c>
    </row>
    <row r="117" s="2" customFormat="1" ht="16.5" customHeight="1">
      <c r="A117" s="39"/>
      <c r="B117" s="40"/>
      <c r="C117" s="213" t="s">
        <v>181</v>
      </c>
      <c r="D117" s="213" t="s">
        <v>135</v>
      </c>
      <c r="E117" s="214" t="s">
        <v>622</v>
      </c>
      <c r="F117" s="215" t="s">
        <v>623</v>
      </c>
      <c r="G117" s="216" t="s">
        <v>138</v>
      </c>
      <c r="H117" s="217">
        <v>352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42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140</v>
      </c>
      <c r="AT117" s="224" t="s">
        <v>135</v>
      </c>
      <c r="AU117" s="224" t="s">
        <v>80</v>
      </c>
      <c r="AY117" s="18" t="s">
        <v>133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78</v>
      </c>
      <c r="BK117" s="225">
        <f>ROUND(I117*H117,2)</f>
        <v>0</v>
      </c>
      <c r="BL117" s="18" t="s">
        <v>140</v>
      </c>
      <c r="BM117" s="224" t="s">
        <v>624</v>
      </c>
    </row>
    <row r="118" s="2" customFormat="1">
      <c r="A118" s="39"/>
      <c r="B118" s="40"/>
      <c r="C118" s="41"/>
      <c r="D118" s="226" t="s">
        <v>142</v>
      </c>
      <c r="E118" s="41"/>
      <c r="F118" s="227" t="s">
        <v>623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142</v>
      </c>
      <c r="AU118" s="18" t="s">
        <v>80</v>
      </c>
    </row>
    <row r="119" s="2" customFormat="1">
      <c r="A119" s="39"/>
      <c r="B119" s="40"/>
      <c r="C119" s="41"/>
      <c r="D119" s="226" t="s">
        <v>161</v>
      </c>
      <c r="E119" s="41"/>
      <c r="F119" s="242" t="s">
        <v>625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161</v>
      </c>
      <c r="AU119" s="18" t="s">
        <v>80</v>
      </c>
    </row>
    <row r="120" s="13" customFormat="1">
      <c r="A120" s="13"/>
      <c r="B120" s="231"/>
      <c r="C120" s="232"/>
      <c r="D120" s="226" t="s">
        <v>144</v>
      </c>
      <c r="E120" s="233" t="s">
        <v>19</v>
      </c>
      <c r="F120" s="234" t="s">
        <v>626</v>
      </c>
      <c r="G120" s="232"/>
      <c r="H120" s="235">
        <v>352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144</v>
      </c>
      <c r="AU120" s="241" t="s">
        <v>80</v>
      </c>
      <c r="AV120" s="13" t="s">
        <v>80</v>
      </c>
      <c r="AW120" s="13" t="s">
        <v>33</v>
      </c>
      <c r="AX120" s="13" t="s">
        <v>78</v>
      </c>
      <c r="AY120" s="241" t="s">
        <v>133</v>
      </c>
    </row>
    <row r="121" s="2" customFormat="1" ht="16.5" customHeight="1">
      <c r="A121" s="39"/>
      <c r="B121" s="40"/>
      <c r="C121" s="213" t="s">
        <v>188</v>
      </c>
      <c r="D121" s="213" t="s">
        <v>135</v>
      </c>
      <c r="E121" s="214" t="s">
        <v>627</v>
      </c>
      <c r="F121" s="215" t="s">
        <v>628</v>
      </c>
      <c r="G121" s="216" t="s">
        <v>427</v>
      </c>
      <c r="H121" s="217">
        <v>75</v>
      </c>
      <c r="I121" s="218"/>
      <c r="J121" s="219">
        <f>ROUND(I121*H121,2)</f>
        <v>0</v>
      </c>
      <c r="K121" s="215" t="s">
        <v>19</v>
      </c>
      <c r="L121" s="45"/>
      <c r="M121" s="220" t="s">
        <v>19</v>
      </c>
      <c r="N121" s="221" t="s">
        <v>42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140</v>
      </c>
      <c r="AT121" s="224" t="s">
        <v>135</v>
      </c>
      <c r="AU121" s="224" t="s">
        <v>80</v>
      </c>
      <c r="AY121" s="18" t="s">
        <v>133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78</v>
      </c>
      <c r="BK121" s="225">
        <f>ROUND(I121*H121,2)</f>
        <v>0</v>
      </c>
      <c r="BL121" s="18" t="s">
        <v>140</v>
      </c>
      <c r="BM121" s="224" t="s">
        <v>629</v>
      </c>
    </row>
    <row r="122" s="2" customFormat="1">
      <c r="A122" s="39"/>
      <c r="B122" s="40"/>
      <c r="C122" s="41"/>
      <c r="D122" s="226" t="s">
        <v>142</v>
      </c>
      <c r="E122" s="41"/>
      <c r="F122" s="227" t="s">
        <v>628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142</v>
      </c>
      <c r="AU122" s="18" t="s">
        <v>80</v>
      </c>
    </row>
    <row r="123" s="2" customFormat="1">
      <c r="A123" s="39"/>
      <c r="B123" s="40"/>
      <c r="C123" s="41"/>
      <c r="D123" s="226" t="s">
        <v>161</v>
      </c>
      <c r="E123" s="41"/>
      <c r="F123" s="242" t="s">
        <v>630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161</v>
      </c>
      <c r="AU123" s="18" t="s">
        <v>80</v>
      </c>
    </row>
    <row r="124" s="13" customFormat="1">
      <c r="A124" s="13"/>
      <c r="B124" s="231"/>
      <c r="C124" s="232"/>
      <c r="D124" s="226" t="s">
        <v>144</v>
      </c>
      <c r="E124" s="233" t="s">
        <v>19</v>
      </c>
      <c r="F124" s="234" t="s">
        <v>631</v>
      </c>
      <c r="G124" s="232"/>
      <c r="H124" s="235">
        <v>75.099999999999994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144</v>
      </c>
      <c r="AU124" s="241" t="s">
        <v>80</v>
      </c>
      <c r="AV124" s="13" t="s">
        <v>80</v>
      </c>
      <c r="AW124" s="13" t="s">
        <v>33</v>
      </c>
      <c r="AX124" s="13" t="s">
        <v>71</v>
      </c>
      <c r="AY124" s="241" t="s">
        <v>133</v>
      </c>
    </row>
    <row r="125" s="13" customFormat="1">
      <c r="A125" s="13"/>
      <c r="B125" s="231"/>
      <c r="C125" s="232"/>
      <c r="D125" s="226" t="s">
        <v>144</v>
      </c>
      <c r="E125" s="233" t="s">
        <v>19</v>
      </c>
      <c r="F125" s="234" t="s">
        <v>632</v>
      </c>
      <c r="G125" s="232"/>
      <c r="H125" s="235">
        <v>75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144</v>
      </c>
      <c r="AU125" s="241" t="s">
        <v>80</v>
      </c>
      <c r="AV125" s="13" t="s">
        <v>80</v>
      </c>
      <c r="AW125" s="13" t="s">
        <v>33</v>
      </c>
      <c r="AX125" s="13" t="s">
        <v>78</v>
      </c>
      <c r="AY125" s="241" t="s">
        <v>133</v>
      </c>
    </row>
    <row r="126" s="2" customFormat="1" ht="16.5" customHeight="1">
      <c r="A126" s="39"/>
      <c r="B126" s="40"/>
      <c r="C126" s="213" t="s">
        <v>193</v>
      </c>
      <c r="D126" s="213" t="s">
        <v>135</v>
      </c>
      <c r="E126" s="214" t="s">
        <v>633</v>
      </c>
      <c r="F126" s="215" t="s">
        <v>634</v>
      </c>
      <c r="G126" s="216" t="s">
        <v>277</v>
      </c>
      <c r="H126" s="217">
        <v>809</v>
      </c>
      <c r="I126" s="218"/>
      <c r="J126" s="219">
        <f>ROUND(I126*H126,2)</f>
        <v>0</v>
      </c>
      <c r="K126" s="215" t="s">
        <v>19</v>
      </c>
      <c r="L126" s="45"/>
      <c r="M126" s="220" t="s">
        <v>19</v>
      </c>
      <c r="N126" s="221" t="s">
        <v>42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140</v>
      </c>
      <c r="AT126" s="224" t="s">
        <v>135</v>
      </c>
      <c r="AU126" s="224" t="s">
        <v>80</v>
      </c>
      <c r="AY126" s="18" t="s">
        <v>133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78</v>
      </c>
      <c r="BK126" s="225">
        <f>ROUND(I126*H126,2)</f>
        <v>0</v>
      </c>
      <c r="BL126" s="18" t="s">
        <v>140</v>
      </c>
      <c r="BM126" s="224" t="s">
        <v>635</v>
      </c>
    </row>
    <row r="127" s="2" customFormat="1">
      <c r="A127" s="39"/>
      <c r="B127" s="40"/>
      <c r="C127" s="41"/>
      <c r="D127" s="226" t="s">
        <v>142</v>
      </c>
      <c r="E127" s="41"/>
      <c r="F127" s="227" t="s">
        <v>636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142</v>
      </c>
      <c r="AU127" s="18" t="s">
        <v>80</v>
      </c>
    </row>
    <row r="128" s="2" customFormat="1">
      <c r="A128" s="39"/>
      <c r="B128" s="40"/>
      <c r="C128" s="41"/>
      <c r="D128" s="226" t="s">
        <v>161</v>
      </c>
      <c r="E128" s="41"/>
      <c r="F128" s="242" t="s">
        <v>637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161</v>
      </c>
      <c r="AU128" s="18" t="s">
        <v>80</v>
      </c>
    </row>
    <row r="129" s="13" customFormat="1">
      <c r="A129" s="13"/>
      <c r="B129" s="231"/>
      <c r="C129" s="232"/>
      <c r="D129" s="226" t="s">
        <v>144</v>
      </c>
      <c r="E129" s="233" t="s">
        <v>19</v>
      </c>
      <c r="F129" s="234" t="s">
        <v>547</v>
      </c>
      <c r="G129" s="232"/>
      <c r="H129" s="235">
        <v>809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144</v>
      </c>
      <c r="AU129" s="241" t="s">
        <v>80</v>
      </c>
      <c r="AV129" s="13" t="s">
        <v>80</v>
      </c>
      <c r="AW129" s="13" t="s">
        <v>33</v>
      </c>
      <c r="AX129" s="13" t="s">
        <v>78</v>
      </c>
      <c r="AY129" s="241" t="s">
        <v>133</v>
      </c>
    </row>
    <row r="130" s="2" customFormat="1" ht="16.5" customHeight="1">
      <c r="A130" s="39"/>
      <c r="B130" s="40"/>
      <c r="C130" s="213" t="s">
        <v>201</v>
      </c>
      <c r="D130" s="213" t="s">
        <v>135</v>
      </c>
      <c r="E130" s="214" t="s">
        <v>638</v>
      </c>
      <c r="F130" s="215" t="s">
        <v>639</v>
      </c>
      <c r="G130" s="216" t="s">
        <v>427</v>
      </c>
      <c r="H130" s="217">
        <v>251</v>
      </c>
      <c r="I130" s="218"/>
      <c r="J130" s="219">
        <f>ROUND(I130*H130,2)</f>
        <v>0</v>
      </c>
      <c r="K130" s="215" t="s">
        <v>19</v>
      </c>
      <c r="L130" s="45"/>
      <c r="M130" s="220" t="s">
        <v>19</v>
      </c>
      <c r="N130" s="221" t="s">
        <v>42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140</v>
      </c>
      <c r="AT130" s="224" t="s">
        <v>135</v>
      </c>
      <c r="AU130" s="224" t="s">
        <v>80</v>
      </c>
      <c r="AY130" s="18" t="s">
        <v>133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78</v>
      </c>
      <c r="BK130" s="225">
        <f>ROUND(I130*H130,2)</f>
        <v>0</v>
      </c>
      <c r="BL130" s="18" t="s">
        <v>140</v>
      </c>
      <c r="BM130" s="224" t="s">
        <v>640</v>
      </c>
    </row>
    <row r="131" s="2" customFormat="1">
      <c r="A131" s="39"/>
      <c r="B131" s="40"/>
      <c r="C131" s="41"/>
      <c r="D131" s="226" t="s">
        <v>142</v>
      </c>
      <c r="E131" s="41"/>
      <c r="F131" s="227" t="s">
        <v>639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142</v>
      </c>
      <c r="AU131" s="18" t="s">
        <v>80</v>
      </c>
    </row>
    <row r="132" s="2" customFormat="1">
      <c r="A132" s="39"/>
      <c r="B132" s="40"/>
      <c r="C132" s="41"/>
      <c r="D132" s="226" t="s">
        <v>161</v>
      </c>
      <c r="E132" s="41"/>
      <c r="F132" s="242" t="s">
        <v>641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161</v>
      </c>
      <c r="AU132" s="18" t="s">
        <v>80</v>
      </c>
    </row>
    <row r="133" s="13" customFormat="1">
      <c r="A133" s="13"/>
      <c r="B133" s="231"/>
      <c r="C133" s="232"/>
      <c r="D133" s="226" t="s">
        <v>144</v>
      </c>
      <c r="E133" s="233" t="s">
        <v>19</v>
      </c>
      <c r="F133" s="234" t="s">
        <v>619</v>
      </c>
      <c r="G133" s="232"/>
      <c r="H133" s="235">
        <v>251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144</v>
      </c>
      <c r="AU133" s="241" t="s">
        <v>80</v>
      </c>
      <c r="AV133" s="13" t="s">
        <v>80</v>
      </c>
      <c r="AW133" s="13" t="s">
        <v>33</v>
      </c>
      <c r="AX133" s="13" t="s">
        <v>78</v>
      </c>
      <c r="AY133" s="241" t="s">
        <v>133</v>
      </c>
    </row>
    <row r="134" s="2" customFormat="1" ht="16.5" customHeight="1">
      <c r="A134" s="39"/>
      <c r="B134" s="40"/>
      <c r="C134" s="213" t="s">
        <v>207</v>
      </c>
      <c r="D134" s="213" t="s">
        <v>135</v>
      </c>
      <c r="E134" s="214" t="s">
        <v>642</v>
      </c>
      <c r="F134" s="215" t="s">
        <v>643</v>
      </c>
      <c r="G134" s="216" t="s">
        <v>427</v>
      </c>
      <c r="H134" s="217">
        <v>47</v>
      </c>
      <c r="I134" s="218"/>
      <c r="J134" s="219">
        <f>ROUND(I134*H134,2)</f>
        <v>0</v>
      </c>
      <c r="K134" s="215" t="s">
        <v>19</v>
      </c>
      <c r="L134" s="45"/>
      <c r="M134" s="220" t="s">
        <v>19</v>
      </c>
      <c r="N134" s="221" t="s">
        <v>42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140</v>
      </c>
      <c r="AT134" s="224" t="s">
        <v>135</v>
      </c>
      <c r="AU134" s="224" t="s">
        <v>80</v>
      </c>
      <c r="AY134" s="18" t="s">
        <v>133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78</v>
      </c>
      <c r="BK134" s="225">
        <f>ROUND(I134*H134,2)</f>
        <v>0</v>
      </c>
      <c r="BL134" s="18" t="s">
        <v>140</v>
      </c>
      <c r="BM134" s="224" t="s">
        <v>644</v>
      </c>
    </row>
    <row r="135" s="2" customFormat="1">
      <c r="A135" s="39"/>
      <c r="B135" s="40"/>
      <c r="C135" s="41"/>
      <c r="D135" s="226" t="s">
        <v>142</v>
      </c>
      <c r="E135" s="41"/>
      <c r="F135" s="227" t="s">
        <v>643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142</v>
      </c>
      <c r="AU135" s="18" t="s">
        <v>80</v>
      </c>
    </row>
    <row r="136" s="2" customFormat="1">
      <c r="A136" s="39"/>
      <c r="B136" s="40"/>
      <c r="C136" s="41"/>
      <c r="D136" s="226" t="s">
        <v>161</v>
      </c>
      <c r="E136" s="41"/>
      <c r="F136" s="242" t="s">
        <v>645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161</v>
      </c>
      <c r="AU136" s="18" t="s">
        <v>80</v>
      </c>
    </row>
    <row r="137" s="13" customFormat="1">
      <c r="A137" s="13"/>
      <c r="B137" s="231"/>
      <c r="C137" s="232"/>
      <c r="D137" s="226" t="s">
        <v>144</v>
      </c>
      <c r="E137" s="233" t="s">
        <v>19</v>
      </c>
      <c r="F137" s="234" t="s">
        <v>508</v>
      </c>
      <c r="G137" s="232"/>
      <c r="H137" s="235">
        <v>47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144</v>
      </c>
      <c r="AU137" s="241" t="s">
        <v>80</v>
      </c>
      <c r="AV137" s="13" t="s">
        <v>80</v>
      </c>
      <c r="AW137" s="13" t="s">
        <v>33</v>
      </c>
      <c r="AX137" s="13" t="s">
        <v>78</v>
      </c>
      <c r="AY137" s="241" t="s">
        <v>133</v>
      </c>
    </row>
    <row r="138" s="2" customFormat="1" ht="16.5" customHeight="1">
      <c r="A138" s="39"/>
      <c r="B138" s="40"/>
      <c r="C138" s="213" t="s">
        <v>213</v>
      </c>
      <c r="D138" s="213" t="s">
        <v>135</v>
      </c>
      <c r="E138" s="214" t="s">
        <v>646</v>
      </c>
      <c r="F138" s="215" t="s">
        <v>647</v>
      </c>
      <c r="G138" s="216" t="s">
        <v>427</v>
      </c>
      <c r="H138" s="217">
        <v>18</v>
      </c>
      <c r="I138" s="218"/>
      <c r="J138" s="219">
        <f>ROUND(I138*H138,2)</f>
        <v>0</v>
      </c>
      <c r="K138" s="215" t="s">
        <v>19</v>
      </c>
      <c r="L138" s="45"/>
      <c r="M138" s="220" t="s">
        <v>19</v>
      </c>
      <c r="N138" s="221" t="s">
        <v>42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140</v>
      </c>
      <c r="AT138" s="224" t="s">
        <v>135</v>
      </c>
      <c r="AU138" s="224" t="s">
        <v>80</v>
      </c>
      <c r="AY138" s="18" t="s">
        <v>133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78</v>
      </c>
      <c r="BK138" s="225">
        <f>ROUND(I138*H138,2)</f>
        <v>0</v>
      </c>
      <c r="BL138" s="18" t="s">
        <v>140</v>
      </c>
      <c r="BM138" s="224" t="s">
        <v>648</v>
      </c>
    </row>
    <row r="139" s="2" customFormat="1">
      <c r="A139" s="39"/>
      <c r="B139" s="40"/>
      <c r="C139" s="41"/>
      <c r="D139" s="226" t="s">
        <v>142</v>
      </c>
      <c r="E139" s="41"/>
      <c r="F139" s="227" t="s">
        <v>647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142</v>
      </c>
      <c r="AU139" s="18" t="s">
        <v>80</v>
      </c>
    </row>
    <row r="140" s="2" customFormat="1">
      <c r="A140" s="39"/>
      <c r="B140" s="40"/>
      <c r="C140" s="41"/>
      <c r="D140" s="226" t="s">
        <v>161</v>
      </c>
      <c r="E140" s="41"/>
      <c r="F140" s="242" t="s">
        <v>649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161</v>
      </c>
      <c r="AU140" s="18" t="s">
        <v>80</v>
      </c>
    </row>
    <row r="141" s="13" customFormat="1">
      <c r="A141" s="13"/>
      <c r="B141" s="231"/>
      <c r="C141" s="232"/>
      <c r="D141" s="226" t="s">
        <v>144</v>
      </c>
      <c r="E141" s="233" t="s">
        <v>19</v>
      </c>
      <c r="F141" s="234" t="s">
        <v>242</v>
      </c>
      <c r="G141" s="232"/>
      <c r="H141" s="235">
        <v>18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144</v>
      </c>
      <c r="AU141" s="241" t="s">
        <v>80</v>
      </c>
      <c r="AV141" s="13" t="s">
        <v>80</v>
      </c>
      <c r="AW141" s="13" t="s">
        <v>33</v>
      </c>
      <c r="AX141" s="13" t="s">
        <v>78</v>
      </c>
      <c r="AY141" s="241" t="s">
        <v>133</v>
      </c>
    </row>
    <row r="142" s="2" customFormat="1" ht="21.75" customHeight="1">
      <c r="A142" s="39"/>
      <c r="B142" s="40"/>
      <c r="C142" s="213" t="s">
        <v>218</v>
      </c>
      <c r="D142" s="213" t="s">
        <v>135</v>
      </c>
      <c r="E142" s="214" t="s">
        <v>650</v>
      </c>
      <c r="F142" s="215" t="s">
        <v>651</v>
      </c>
      <c r="G142" s="216" t="s">
        <v>138</v>
      </c>
      <c r="H142" s="217">
        <v>480</v>
      </c>
      <c r="I142" s="218"/>
      <c r="J142" s="219">
        <f>ROUND(I142*H142,2)</f>
        <v>0</v>
      </c>
      <c r="K142" s="215" t="s">
        <v>139</v>
      </c>
      <c r="L142" s="45"/>
      <c r="M142" s="220" t="s">
        <v>19</v>
      </c>
      <c r="N142" s="221" t="s">
        <v>42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140</v>
      </c>
      <c r="AT142" s="224" t="s">
        <v>135</v>
      </c>
      <c r="AU142" s="224" t="s">
        <v>80</v>
      </c>
      <c r="AY142" s="18" t="s">
        <v>133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78</v>
      </c>
      <c r="BK142" s="225">
        <f>ROUND(I142*H142,2)</f>
        <v>0</v>
      </c>
      <c r="BL142" s="18" t="s">
        <v>140</v>
      </c>
      <c r="BM142" s="224" t="s">
        <v>652</v>
      </c>
    </row>
    <row r="143" s="2" customFormat="1">
      <c r="A143" s="39"/>
      <c r="B143" s="40"/>
      <c r="C143" s="41"/>
      <c r="D143" s="226" t="s">
        <v>142</v>
      </c>
      <c r="E143" s="41"/>
      <c r="F143" s="227" t="s">
        <v>653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142</v>
      </c>
      <c r="AU143" s="18" t="s">
        <v>80</v>
      </c>
    </row>
    <row r="144" s="2" customFormat="1">
      <c r="A144" s="39"/>
      <c r="B144" s="40"/>
      <c r="C144" s="41"/>
      <c r="D144" s="226" t="s">
        <v>161</v>
      </c>
      <c r="E144" s="41"/>
      <c r="F144" s="242" t="s">
        <v>654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161</v>
      </c>
      <c r="AU144" s="18" t="s">
        <v>80</v>
      </c>
    </row>
    <row r="145" s="13" customFormat="1">
      <c r="A145" s="13"/>
      <c r="B145" s="231"/>
      <c r="C145" s="232"/>
      <c r="D145" s="226" t="s">
        <v>144</v>
      </c>
      <c r="E145" s="233" t="s">
        <v>19</v>
      </c>
      <c r="F145" s="234" t="s">
        <v>655</v>
      </c>
      <c r="G145" s="232"/>
      <c r="H145" s="235">
        <v>480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144</v>
      </c>
      <c r="AU145" s="241" t="s">
        <v>80</v>
      </c>
      <c r="AV145" s="13" t="s">
        <v>80</v>
      </c>
      <c r="AW145" s="13" t="s">
        <v>33</v>
      </c>
      <c r="AX145" s="13" t="s">
        <v>78</v>
      </c>
      <c r="AY145" s="241" t="s">
        <v>133</v>
      </c>
    </row>
    <row r="146" s="2" customFormat="1" ht="21.75" customHeight="1">
      <c r="A146" s="39"/>
      <c r="B146" s="40"/>
      <c r="C146" s="213" t="s">
        <v>8</v>
      </c>
      <c r="D146" s="213" t="s">
        <v>135</v>
      </c>
      <c r="E146" s="214" t="s">
        <v>656</v>
      </c>
      <c r="F146" s="215" t="s">
        <v>657</v>
      </c>
      <c r="G146" s="216" t="s">
        <v>138</v>
      </c>
      <c r="H146" s="217">
        <v>459</v>
      </c>
      <c r="I146" s="218"/>
      <c r="J146" s="219">
        <f>ROUND(I146*H146,2)</f>
        <v>0</v>
      </c>
      <c r="K146" s="215" t="s">
        <v>139</v>
      </c>
      <c r="L146" s="45"/>
      <c r="M146" s="220" t="s">
        <v>19</v>
      </c>
      <c r="N146" s="221" t="s">
        <v>42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140</v>
      </c>
      <c r="AT146" s="224" t="s">
        <v>135</v>
      </c>
      <c r="AU146" s="224" t="s">
        <v>80</v>
      </c>
      <c r="AY146" s="18" t="s">
        <v>133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78</v>
      </c>
      <c r="BK146" s="225">
        <f>ROUND(I146*H146,2)</f>
        <v>0</v>
      </c>
      <c r="BL146" s="18" t="s">
        <v>140</v>
      </c>
      <c r="BM146" s="224" t="s">
        <v>658</v>
      </c>
    </row>
    <row r="147" s="2" customFormat="1">
      <c r="A147" s="39"/>
      <c r="B147" s="40"/>
      <c r="C147" s="41"/>
      <c r="D147" s="226" t="s">
        <v>142</v>
      </c>
      <c r="E147" s="41"/>
      <c r="F147" s="227" t="s">
        <v>659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142</v>
      </c>
      <c r="AU147" s="18" t="s">
        <v>80</v>
      </c>
    </row>
    <row r="148" s="2" customFormat="1">
      <c r="A148" s="39"/>
      <c r="B148" s="40"/>
      <c r="C148" s="41"/>
      <c r="D148" s="226" t="s">
        <v>161</v>
      </c>
      <c r="E148" s="41"/>
      <c r="F148" s="242" t="s">
        <v>660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161</v>
      </c>
      <c r="AU148" s="18" t="s">
        <v>80</v>
      </c>
    </row>
    <row r="149" s="13" customFormat="1">
      <c r="A149" s="13"/>
      <c r="B149" s="231"/>
      <c r="C149" s="232"/>
      <c r="D149" s="226" t="s">
        <v>144</v>
      </c>
      <c r="E149" s="233" t="s">
        <v>19</v>
      </c>
      <c r="F149" s="234" t="s">
        <v>661</v>
      </c>
      <c r="G149" s="232"/>
      <c r="H149" s="235">
        <v>459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144</v>
      </c>
      <c r="AU149" s="241" t="s">
        <v>80</v>
      </c>
      <c r="AV149" s="13" t="s">
        <v>80</v>
      </c>
      <c r="AW149" s="13" t="s">
        <v>33</v>
      </c>
      <c r="AX149" s="13" t="s">
        <v>78</v>
      </c>
      <c r="AY149" s="241" t="s">
        <v>133</v>
      </c>
    </row>
    <row r="150" s="2" customFormat="1" ht="16.5" customHeight="1">
      <c r="A150" s="39"/>
      <c r="B150" s="40"/>
      <c r="C150" s="213" t="s">
        <v>230</v>
      </c>
      <c r="D150" s="213" t="s">
        <v>135</v>
      </c>
      <c r="E150" s="214" t="s">
        <v>662</v>
      </c>
      <c r="F150" s="215" t="s">
        <v>663</v>
      </c>
      <c r="G150" s="216" t="s">
        <v>196</v>
      </c>
      <c r="H150" s="217">
        <v>18</v>
      </c>
      <c r="I150" s="218"/>
      <c r="J150" s="219">
        <f>ROUND(I150*H150,2)</f>
        <v>0</v>
      </c>
      <c r="K150" s="215" t="s">
        <v>19</v>
      </c>
      <c r="L150" s="45"/>
      <c r="M150" s="220" t="s">
        <v>19</v>
      </c>
      <c r="N150" s="221" t="s">
        <v>42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140</v>
      </c>
      <c r="AT150" s="224" t="s">
        <v>135</v>
      </c>
      <c r="AU150" s="224" t="s">
        <v>80</v>
      </c>
      <c r="AY150" s="18" t="s">
        <v>133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78</v>
      </c>
      <c r="BK150" s="225">
        <f>ROUND(I150*H150,2)</f>
        <v>0</v>
      </c>
      <c r="BL150" s="18" t="s">
        <v>140</v>
      </c>
      <c r="BM150" s="224" t="s">
        <v>664</v>
      </c>
    </row>
    <row r="151" s="2" customFormat="1">
      <c r="A151" s="39"/>
      <c r="B151" s="40"/>
      <c r="C151" s="41"/>
      <c r="D151" s="226" t="s">
        <v>142</v>
      </c>
      <c r="E151" s="41"/>
      <c r="F151" s="227" t="s">
        <v>663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142</v>
      </c>
      <c r="AU151" s="18" t="s">
        <v>80</v>
      </c>
    </row>
    <row r="152" s="2" customFormat="1">
      <c r="A152" s="39"/>
      <c r="B152" s="40"/>
      <c r="C152" s="41"/>
      <c r="D152" s="226" t="s">
        <v>161</v>
      </c>
      <c r="E152" s="41"/>
      <c r="F152" s="242" t="s">
        <v>665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161</v>
      </c>
      <c r="AU152" s="18" t="s">
        <v>80</v>
      </c>
    </row>
    <row r="153" s="13" customFormat="1">
      <c r="A153" s="13"/>
      <c r="B153" s="231"/>
      <c r="C153" s="232"/>
      <c r="D153" s="226" t="s">
        <v>144</v>
      </c>
      <c r="E153" s="233" t="s">
        <v>19</v>
      </c>
      <c r="F153" s="234" t="s">
        <v>666</v>
      </c>
      <c r="G153" s="232"/>
      <c r="H153" s="235">
        <v>18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144</v>
      </c>
      <c r="AU153" s="241" t="s">
        <v>80</v>
      </c>
      <c r="AV153" s="13" t="s">
        <v>80</v>
      </c>
      <c r="AW153" s="13" t="s">
        <v>33</v>
      </c>
      <c r="AX153" s="13" t="s">
        <v>78</v>
      </c>
      <c r="AY153" s="241" t="s">
        <v>133</v>
      </c>
    </row>
    <row r="154" s="2" customFormat="1" ht="16.5" customHeight="1">
      <c r="A154" s="39"/>
      <c r="B154" s="40"/>
      <c r="C154" s="213" t="s">
        <v>237</v>
      </c>
      <c r="D154" s="213" t="s">
        <v>135</v>
      </c>
      <c r="E154" s="214" t="s">
        <v>509</v>
      </c>
      <c r="F154" s="215" t="s">
        <v>510</v>
      </c>
      <c r="G154" s="216" t="s">
        <v>158</v>
      </c>
      <c r="H154" s="217">
        <v>71.879999999999995</v>
      </c>
      <c r="I154" s="218"/>
      <c r="J154" s="219">
        <f>ROUND(I154*H154,2)</f>
        <v>0</v>
      </c>
      <c r="K154" s="215" t="s">
        <v>139</v>
      </c>
      <c r="L154" s="45"/>
      <c r="M154" s="220" t="s">
        <v>19</v>
      </c>
      <c r="N154" s="221" t="s">
        <v>42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140</v>
      </c>
      <c r="AT154" s="224" t="s">
        <v>135</v>
      </c>
      <c r="AU154" s="224" t="s">
        <v>80</v>
      </c>
      <c r="AY154" s="18" t="s">
        <v>133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78</v>
      </c>
      <c r="BK154" s="225">
        <f>ROUND(I154*H154,2)</f>
        <v>0</v>
      </c>
      <c r="BL154" s="18" t="s">
        <v>140</v>
      </c>
      <c r="BM154" s="224" t="s">
        <v>667</v>
      </c>
    </row>
    <row r="155" s="2" customFormat="1">
      <c r="A155" s="39"/>
      <c r="B155" s="40"/>
      <c r="C155" s="41"/>
      <c r="D155" s="226" t="s">
        <v>142</v>
      </c>
      <c r="E155" s="41"/>
      <c r="F155" s="227" t="s">
        <v>512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142</v>
      </c>
      <c r="AU155" s="18" t="s">
        <v>80</v>
      </c>
    </row>
    <row r="156" s="2" customFormat="1">
      <c r="A156" s="39"/>
      <c r="B156" s="40"/>
      <c r="C156" s="41"/>
      <c r="D156" s="226" t="s">
        <v>161</v>
      </c>
      <c r="E156" s="41"/>
      <c r="F156" s="242" t="s">
        <v>668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161</v>
      </c>
      <c r="AU156" s="18" t="s">
        <v>80</v>
      </c>
    </row>
    <row r="157" s="13" customFormat="1">
      <c r="A157" s="13"/>
      <c r="B157" s="231"/>
      <c r="C157" s="232"/>
      <c r="D157" s="226" t="s">
        <v>144</v>
      </c>
      <c r="E157" s="233" t="s">
        <v>19</v>
      </c>
      <c r="F157" s="234" t="s">
        <v>669</v>
      </c>
      <c r="G157" s="232"/>
      <c r="H157" s="235">
        <v>23.52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144</v>
      </c>
      <c r="AU157" s="241" t="s">
        <v>80</v>
      </c>
      <c r="AV157" s="13" t="s">
        <v>80</v>
      </c>
      <c r="AW157" s="13" t="s">
        <v>33</v>
      </c>
      <c r="AX157" s="13" t="s">
        <v>71</v>
      </c>
      <c r="AY157" s="241" t="s">
        <v>133</v>
      </c>
    </row>
    <row r="158" s="13" customFormat="1">
      <c r="A158" s="13"/>
      <c r="B158" s="231"/>
      <c r="C158" s="232"/>
      <c r="D158" s="226" t="s">
        <v>144</v>
      </c>
      <c r="E158" s="233" t="s">
        <v>19</v>
      </c>
      <c r="F158" s="234" t="s">
        <v>670</v>
      </c>
      <c r="G158" s="232"/>
      <c r="H158" s="235">
        <v>18.359999999999999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144</v>
      </c>
      <c r="AU158" s="241" t="s">
        <v>80</v>
      </c>
      <c r="AV158" s="13" t="s">
        <v>80</v>
      </c>
      <c r="AW158" s="13" t="s">
        <v>33</v>
      </c>
      <c r="AX158" s="13" t="s">
        <v>71</v>
      </c>
      <c r="AY158" s="241" t="s">
        <v>133</v>
      </c>
    </row>
    <row r="159" s="13" customFormat="1">
      <c r="A159" s="13"/>
      <c r="B159" s="231"/>
      <c r="C159" s="232"/>
      <c r="D159" s="226" t="s">
        <v>144</v>
      </c>
      <c r="E159" s="233" t="s">
        <v>19</v>
      </c>
      <c r="F159" s="234" t="s">
        <v>671</v>
      </c>
      <c r="G159" s="232"/>
      <c r="H159" s="235">
        <v>30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144</v>
      </c>
      <c r="AU159" s="241" t="s">
        <v>80</v>
      </c>
      <c r="AV159" s="13" t="s">
        <v>80</v>
      </c>
      <c r="AW159" s="13" t="s">
        <v>33</v>
      </c>
      <c r="AX159" s="13" t="s">
        <v>71</v>
      </c>
      <c r="AY159" s="241" t="s">
        <v>133</v>
      </c>
    </row>
    <row r="160" s="15" customFormat="1">
      <c r="A160" s="15"/>
      <c r="B160" s="267"/>
      <c r="C160" s="268"/>
      <c r="D160" s="226" t="s">
        <v>144</v>
      </c>
      <c r="E160" s="269" t="s">
        <v>19</v>
      </c>
      <c r="F160" s="270" t="s">
        <v>495</v>
      </c>
      <c r="G160" s="268"/>
      <c r="H160" s="271">
        <v>71.879999999999995</v>
      </c>
      <c r="I160" s="272"/>
      <c r="J160" s="268"/>
      <c r="K160" s="268"/>
      <c r="L160" s="273"/>
      <c r="M160" s="274"/>
      <c r="N160" s="275"/>
      <c r="O160" s="275"/>
      <c r="P160" s="275"/>
      <c r="Q160" s="275"/>
      <c r="R160" s="275"/>
      <c r="S160" s="275"/>
      <c r="T160" s="27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7" t="s">
        <v>144</v>
      </c>
      <c r="AU160" s="277" t="s">
        <v>80</v>
      </c>
      <c r="AV160" s="15" t="s">
        <v>140</v>
      </c>
      <c r="AW160" s="15" t="s">
        <v>33</v>
      </c>
      <c r="AX160" s="15" t="s">
        <v>78</v>
      </c>
      <c r="AY160" s="277" t="s">
        <v>133</v>
      </c>
    </row>
    <row r="161" s="2" customFormat="1" ht="16.5" customHeight="1">
      <c r="A161" s="39"/>
      <c r="B161" s="40"/>
      <c r="C161" s="213" t="s">
        <v>242</v>
      </c>
      <c r="D161" s="213" t="s">
        <v>135</v>
      </c>
      <c r="E161" s="214" t="s">
        <v>516</v>
      </c>
      <c r="F161" s="215" t="s">
        <v>517</v>
      </c>
      <c r="G161" s="216" t="s">
        <v>158</v>
      </c>
      <c r="H161" s="217">
        <v>71.879999999999995</v>
      </c>
      <c r="I161" s="218"/>
      <c r="J161" s="219">
        <f>ROUND(I161*H161,2)</f>
        <v>0</v>
      </c>
      <c r="K161" s="215" t="s">
        <v>139</v>
      </c>
      <c r="L161" s="45"/>
      <c r="M161" s="220" t="s">
        <v>19</v>
      </c>
      <c r="N161" s="221" t="s">
        <v>42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140</v>
      </c>
      <c r="AT161" s="224" t="s">
        <v>135</v>
      </c>
      <c r="AU161" s="224" t="s">
        <v>80</v>
      </c>
      <c r="AY161" s="18" t="s">
        <v>133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78</v>
      </c>
      <c r="BK161" s="225">
        <f>ROUND(I161*H161,2)</f>
        <v>0</v>
      </c>
      <c r="BL161" s="18" t="s">
        <v>140</v>
      </c>
      <c r="BM161" s="224" t="s">
        <v>672</v>
      </c>
    </row>
    <row r="162" s="2" customFormat="1">
      <c r="A162" s="39"/>
      <c r="B162" s="40"/>
      <c r="C162" s="41"/>
      <c r="D162" s="226" t="s">
        <v>142</v>
      </c>
      <c r="E162" s="41"/>
      <c r="F162" s="227" t="s">
        <v>519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142</v>
      </c>
      <c r="AU162" s="18" t="s">
        <v>80</v>
      </c>
    </row>
    <row r="163" s="2" customFormat="1">
      <c r="A163" s="39"/>
      <c r="B163" s="40"/>
      <c r="C163" s="41"/>
      <c r="D163" s="226" t="s">
        <v>161</v>
      </c>
      <c r="E163" s="41"/>
      <c r="F163" s="242" t="s">
        <v>520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161</v>
      </c>
      <c r="AU163" s="18" t="s">
        <v>80</v>
      </c>
    </row>
    <row r="164" s="2" customFormat="1" ht="16.5" customHeight="1">
      <c r="A164" s="39"/>
      <c r="B164" s="40"/>
      <c r="C164" s="213" t="s">
        <v>248</v>
      </c>
      <c r="D164" s="213" t="s">
        <v>135</v>
      </c>
      <c r="E164" s="214" t="s">
        <v>522</v>
      </c>
      <c r="F164" s="215" t="s">
        <v>523</v>
      </c>
      <c r="G164" s="216" t="s">
        <v>158</v>
      </c>
      <c r="H164" s="217">
        <v>359.39999999999998</v>
      </c>
      <c r="I164" s="218"/>
      <c r="J164" s="219">
        <f>ROUND(I164*H164,2)</f>
        <v>0</v>
      </c>
      <c r="K164" s="215" t="s">
        <v>139</v>
      </c>
      <c r="L164" s="45"/>
      <c r="M164" s="220" t="s">
        <v>19</v>
      </c>
      <c r="N164" s="221" t="s">
        <v>42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140</v>
      </c>
      <c r="AT164" s="224" t="s">
        <v>135</v>
      </c>
      <c r="AU164" s="224" t="s">
        <v>80</v>
      </c>
      <c r="AY164" s="18" t="s">
        <v>133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78</v>
      </c>
      <c r="BK164" s="225">
        <f>ROUND(I164*H164,2)</f>
        <v>0</v>
      </c>
      <c r="BL164" s="18" t="s">
        <v>140</v>
      </c>
      <c r="BM164" s="224" t="s">
        <v>673</v>
      </c>
    </row>
    <row r="165" s="2" customFormat="1">
      <c r="A165" s="39"/>
      <c r="B165" s="40"/>
      <c r="C165" s="41"/>
      <c r="D165" s="226" t="s">
        <v>142</v>
      </c>
      <c r="E165" s="41"/>
      <c r="F165" s="227" t="s">
        <v>525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142</v>
      </c>
      <c r="AU165" s="18" t="s">
        <v>80</v>
      </c>
    </row>
    <row r="166" s="2" customFormat="1">
      <c r="A166" s="39"/>
      <c r="B166" s="40"/>
      <c r="C166" s="41"/>
      <c r="D166" s="226" t="s">
        <v>161</v>
      </c>
      <c r="E166" s="41"/>
      <c r="F166" s="242" t="s">
        <v>520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161</v>
      </c>
      <c r="AU166" s="18" t="s">
        <v>80</v>
      </c>
    </row>
    <row r="167" s="13" customFormat="1">
      <c r="A167" s="13"/>
      <c r="B167" s="231"/>
      <c r="C167" s="232"/>
      <c r="D167" s="226" t="s">
        <v>144</v>
      </c>
      <c r="E167" s="232"/>
      <c r="F167" s="234" t="s">
        <v>674</v>
      </c>
      <c r="G167" s="232"/>
      <c r="H167" s="235">
        <v>359.39999999999998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144</v>
      </c>
      <c r="AU167" s="241" t="s">
        <v>80</v>
      </c>
      <c r="AV167" s="13" t="s">
        <v>80</v>
      </c>
      <c r="AW167" s="13" t="s">
        <v>4</v>
      </c>
      <c r="AX167" s="13" t="s">
        <v>78</v>
      </c>
      <c r="AY167" s="241" t="s">
        <v>133</v>
      </c>
    </row>
    <row r="168" s="2" customFormat="1" ht="16.5" customHeight="1">
      <c r="A168" s="39"/>
      <c r="B168" s="40"/>
      <c r="C168" s="243" t="s">
        <v>253</v>
      </c>
      <c r="D168" s="243" t="s">
        <v>231</v>
      </c>
      <c r="E168" s="244" t="s">
        <v>528</v>
      </c>
      <c r="F168" s="245" t="s">
        <v>529</v>
      </c>
      <c r="G168" s="246" t="s">
        <v>158</v>
      </c>
      <c r="H168" s="247">
        <v>71.879999999999995</v>
      </c>
      <c r="I168" s="248"/>
      <c r="J168" s="249">
        <f>ROUND(I168*H168,2)</f>
        <v>0</v>
      </c>
      <c r="K168" s="245" t="s">
        <v>139</v>
      </c>
      <c r="L168" s="250"/>
      <c r="M168" s="251" t="s">
        <v>19</v>
      </c>
      <c r="N168" s="252" t="s">
        <v>42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181</v>
      </c>
      <c r="AT168" s="224" t="s">
        <v>231</v>
      </c>
      <c r="AU168" s="224" t="s">
        <v>80</v>
      </c>
      <c r="AY168" s="18" t="s">
        <v>133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78</v>
      </c>
      <c r="BK168" s="225">
        <f>ROUND(I168*H168,2)</f>
        <v>0</v>
      </c>
      <c r="BL168" s="18" t="s">
        <v>140</v>
      </c>
      <c r="BM168" s="224" t="s">
        <v>675</v>
      </c>
    </row>
    <row r="169" s="2" customFormat="1">
      <c r="A169" s="39"/>
      <c r="B169" s="40"/>
      <c r="C169" s="41"/>
      <c r="D169" s="226" t="s">
        <v>142</v>
      </c>
      <c r="E169" s="41"/>
      <c r="F169" s="227" t="s">
        <v>529</v>
      </c>
      <c r="G169" s="41"/>
      <c r="H169" s="41"/>
      <c r="I169" s="228"/>
      <c r="J169" s="41"/>
      <c r="K169" s="41"/>
      <c r="L169" s="45"/>
      <c r="M169" s="278"/>
      <c r="N169" s="279"/>
      <c r="O169" s="280"/>
      <c r="P169" s="280"/>
      <c r="Q169" s="280"/>
      <c r="R169" s="280"/>
      <c r="S169" s="280"/>
      <c r="T169" s="281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142</v>
      </c>
      <c r="AU169" s="18" t="s">
        <v>80</v>
      </c>
    </row>
    <row r="170" s="2" customFormat="1" ht="6.96" customHeight="1">
      <c r="A170" s="39"/>
      <c r="B170" s="60"/>
      <c r="C170" s="61"/>
      <c r="D170" s="61"/>
      <c r="E170" s="61"/>
      <c r="F170" s="61"/>
      <c r="G170" s="61"/>
      <c r="H170" s="61"/>
      <c r="I170" s="61"/>
      <c r="J170" s="61"/>
      <c r="K170" s="61"/>
      <c r="L170" s="45"/>
      <c r="M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</row>
  </sheetData>
  <sheetProtection sheet="1" autoFilter="0" formatColumns="0" formatRows="0" objects="1" scenarios="1" spinCount="100000" saltValue="aPmonOOLw+IBeabbL8MFqdJd6cQvj4jXnquHIRk54EnKYJJWrnDliXPZw1kEVn8GDzUHCWe+CQSiyCk/cGXCzw==" hashValue="136r/58HNiqHSAFnGVigUvFYU6YU3GeWMcEohtPXVLDH2uFC9amekg0vXBgY07C/doN7AzQauY/W3A7RZsEHFA==" algorithmName="SHA-512" password="CC35"/>
  <autoFilter ref="C86:K16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104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Biokoridor LBK SL003-SL013 v k.ú. Beřovice</v>
      </c>
      <c r="F7" s="143"/>
      <c r="G7" s="143"/>
      <c r="H7" s="143"/>
      <c r="L7" s="21"/>
    </row>
    <row r="8" s="1" customFormat="1" ht="12" customHeight="1">
      <c r="B8" s="21"/>
      <c r="D8" s="143" t="s">
        <v>105</v>
      </c>
      <c r="L8" s="21"/>
    </row>
    <row r="9" s="2" customFormat="1" ht="16.5" customHeight="1">
      <c r="A9" s="39"/>
      <c r="B9" s="45"/>
      <c r="C9" s="39"/>
      <c r="D9" s="39"/>
      <c r="E9" s="144" t="s">
        <v>593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107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676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13. 7. 2021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32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8"/>
      <c r="B29" s="149"/>
      <c r="C29" s="148"/>
      <c r="D29" s="148"/>
      <c r="E29" s="150" t="s">
        <v>109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ROUND((SUM(BE87:BE165)),  2)</f>
        <v>0</v>
      </c>
      <c r="G35" s="39"/>
      <c r="H35" s="39"/>
      <c r="I35" s="158">
        <v>0.20999999999999999</v>
      </c>
      <c r="J35" s="157">
        <f>ROUND(((SUM(BE87:BE165))*I35),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ROUND((SUM(BF87:BF165)),  2)</f>
        <v>0</v>
      </c>
      <c r="G36" s="39"/>
      <c r="H36" s="39"/>
      <c r="I36" s="158">
        <v>0.14999999999999999</v>
      </c>
      <c r="J36" s="157">
        <f>ROUND(((SUM(BF87:BF165))*I36),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ROUND((SUM(BG87:BG165)),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ROUND((SUM(BH87:BH165)),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ROUND((SUM(BI87:BI165)),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Biokoridor LBK SL003-SL013 v k.ú. Beřovice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105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593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107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BB1-2-2 - Rozvojová péče - 2. rok po výsadbě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Beřovice</v>
      </c>
      <c r="G56" s="41"/>
      <c r="H56" s="41"/>
      <c r="I56" s="33" t="s">
        <v>23</v>
      </c>
      <c r="J56" s="73" t="str">
        <f>IF(J14="","",J14)</f>
        <v>13. 7. 2021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ČR SPÚ, KPÚ pro Středočeský kraj a h.m.P.</v>
      </c>
      <c r="G58" s="41"/>
      <c r="H58" s="41"/>
      <c r="I58" s="33" t="s">
        <v>31</v>
      </c>
      <c r="J58" s="37" t="str">
        <f>E23</f>
        <v>Ing. Alena Burešová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Ing. Alena Burešová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111</v>
      </c>
      <c r="D61" s="172"/>
      <c r="E61" s="172"/>
      <c r="F61" s="172"/>
      <c r="G61" s="172"/>
      <c r="H61" s="172"/>
      <c r="I61" s="172"/>
      <c r="J61" s="173" t="s">
        <v>112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113</v>
      </c>
    </row>
    <row r="64" s="9" customFormat="1" ht="24.96" customHeight="1">
      <c r="A64" s="9"/>
      <c r="B64" s="175"/>
      <c r="C64" s="176"/>
      <c r="D64" s="177" t="s">
        <v>114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271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118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Biokoridor LBK SL003-SL013 v k.ú. Beřovice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105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593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107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BB1-2-2 - Rozvojová péče - 2. rok po výsadbě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>Beřovice</v>
      </c>
      <c r="G81" s="41"/>
      <c r="H81" s="41"/>
      <c r="I81" s="33" t="s">
        <v>23</v>
      </c>
      <c r="J81" s="73" t="str">
        <f>IF(J14="","",J14)</f>
        <v>13. 7. 2021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>ČR SPÚ, KPÚ pro Středočeský kraj a h.m.P.</v>
      </c>
      <c r="G83" s="41"/>
      <c r="H83" s="41"/>
      <c r="I83" s="33" t="s">
        <v>31</v>
      </c>
      <c r="J83" s="37" t="str">
        <f>E23</f>
        <v>Ing. Alena Burešová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IF(E20="","",E20)</f>
        <v>Vyplň údaj</v>
      </c>
      <c r="G84" s="41"/>
      <c r="H84" s="41"/>
      <c r="I84" s="33" t="s">
        <v>34</v>
      </c>
      <c r="J84" s="37" t="str">
        <f>E26</f>
        <v>Ing. Alena Burešová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119</v>
      </c>
      <c r="D86" s="189" t="s">
        <v>56</v>
      </c>
      <c r="E86" s="189" t="s">
        <v>52</v>
      </c>
      <c r="F86" s="189" t="s">
        <v>53</v>
      </c>
      <c r="G86" s="189" t="s">
        <v>120</v>
      </c>
      <c r="H86" s="189" t="s">
        <v>121</v>
      </c>
      <c r="I86" s="189" t="s">
        <v>122</v>
      </c>
      <c r="J86" s="189" t="s">
        <v>112</v>
      </c>
      <c r="K86" s="190" t="s">
        <v>123</v>
      </c>
      <c r="L86" s="191"/>
      <c r="M86" s="93" t="s">
        <v>19</v>
      </c>
      <c r="N86" s="94" t="s">
        <v>41</v>
      </c>
      <c r="O86" s="94" t="s">
        <v>124</v>
      </c>
      <c r="P86" s="94" t="s">
        <v>125</v>
      </c>
      <c r="Q86" s="94" t="s">
        <v>126</v>
      </c>
      <c r="R86" s="94" t="s">
        <v>127</v>
      </c>
      <c r="S86" s="94" t="s">
        <v>128</v>
      </c>
      <c r="T86" s="95" t="s">
        <v>129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130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</f>
        <v>0</v>
      </c>
      <c r="Q87" s="97"/>
      <c r="R87" s="194">
        <f>R88</f>
        <v>0.0385835</v>
      </c>
      <c r="S87" s="97"/>
      <c r="T87" s="195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70</v>
      </c>
      <c r="AU87" s="18" t="s">
        <v>113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70</v>
      </c>
      <c r="E88" s="200" t="s">
        <v>131</v>
      </c>
      <c r="F88" s="200" t="s">
        <v>132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0.0385835</v>
      </c>
      <c r="S88" s="205"/>
      <c r="T88" s="20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78</v>
      </c>
      <c r="AT88" s="209" t="s">
        <v>70</v>
      </c>
      <c r="AU88" s="209" t="s">
        <v>71</v>
      </c>
      <c r="AY88" s="208" t="s">
        <v>133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70</v>
      </c>
      <c r="E89" s="211" t="s">
        <v>78</v>
      </c>
      <c r="F89" s="211" t="s">
        <v>274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SUM(P90:P165)</f>
        <v>0</v>
      </c>
      <c r="Q89" s="205"/>
      <c r="R89" s="206">
        <f>SUM(R90:R165)</f>
        <v>0.0385835</v>
      </c>
      <c r="S89" s="205"/>
      <c r="T89" s="207">
        <f>SUM(T90:T165)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78</v>
      </c>
      <c r="AT89" s="209" t="s">
        <v>70</v>
      </c>
      <c r="AU89" s="209" t="s">
        <v>78</v>
      </c>
      <c r="AY89" s="208" t="s">
        <v>133</v>
      </c>
      <c r="BK89" s="210">
        <f>SUM(BK90:BK165)</f>
        <v>0</v>
      </c>
    </row>
    <row r="90" s="2" customFormat="1" ht="16.5" customHeight="1">
      <c r="A90" s="39"/>
      <c r="B90" s="40"/>
      <c r="C90" s="213" t="s">
        <v>78</v>
      </c>
      <c r="D90" s="213" t="s">
        <v>135</v>
      </c>
      <c r="E90" s="214" t="s">
        <v>595</v>
      </c>
      <c r="F90" s="215" t="s">
        <v>596</v>
      </c>
      <c r="G90" s="216" t="s">
        <v>138</v>
      </c>
      <c r="H90" s="217">
        <v>13136</v>
      </c>
      <c r="I90" s="218"/>
      <c r="J90" s="219">
        <f>ROUND(I90*H90,2)</f>
        <v>0</v>
      </c>
      <c r="K90" s="215" t="s">
        <v>139</v>
      </c>
      <c r="L90" s="45"/>
      <c r="M90" s="220" t="s">
        <v>19</v>
      </c>
      <c r="N90" s="221" t="s">
        <v>42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140</v>
      </c>
      <c r="AT90" s="224" t="s">
        <v>135</v>
      </c>
      <c r="AU90" s="224" t="s">
        <v>80</v>
      </c>
      <c r="AY90" s="18" t="s">
        <v>133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78</v>
      </c>
      <c r="BK90" s="225">
        <f>ROUND(I90*H90,2)</f>
        <v>0</v>
      </c>
      <c r="BL90" s="18" t="s">
        <v>140</v>
      </c>
      <c r="BM90" s="224" t="s">
        <v>597</v>
      </c>
    </row>
    <row r="91" s="2" customFormat="1">
      <c r="A91" s="39"/>
      <c r="B91" s="40"/>
      <c r="C91" s="41"/>
      <c r="D91" s="226" t="s">
        <v>142</v>
      </c>
      <c r="E91" s="41"/>
      <c r="F91" s="227" t="s">
        <v>598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142</v>
      </c>
      <c r="AU91" s="18" t="s">
        <v>80</v>
      </c>
    </row>
    <row r="92" s="2" customFormat="1">
      <c r="A92" s="39"/>
      <c r="B92" s="40"/>
      <c r="C92" s="41"/>
      <c r="D92" s="226" t="s">
        <v>161</v>
      </c>
      <c r="E92" s="41"/>
      <c r="F92" s="242" t="s">
        <v>677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161</v>
      </c>
      <c r="AU92" s="18" t="s">
        <v>80</v>
      </c>
    </row>
    <row r="93" s="13" customFormat="1">
      <c r="A93" s="13"/>
      <c r="B93" s="231"/>
      <c r="C93" s="232"/>
      <c r="D93" s="226" t="s">
        <v>144</v>
      </c>
      <c r="E93" s="233" t="s">
        <v>19</v>
      </c>
      <c r="F93" s="234" t="s">
        <v>678</v>
      </c>
      <c r="G93" s="232"/>
      <c r="H93" s="235">
        <v>13136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1" t="s">
        <v>144</v>
      </c>
      <c r="AU93" s="241" t="s">
        <v>80</v>
      </c>
      <c r="AV93" s="13" t="s">
        <v>80</v>
      </c>
      <c r="AW93" s="13" t="s">
        <v>33</v>
      </c>
      <c r="AX93" s="13" t="s">
        <v>78</v>
      </c>
      <c r="AY93" s="241" t="s">
        <v>133</v>
      </c>
    </row>
    <row r="94" s="2" customFormat="1">
      <c r="A94" s="39"/>
      <c r="B94" s="40"/>
      <c r="C94" s="213" t="s">
        <v>80</v>
      </c>
      <c r="D94" s="213" t="s">
        <v>135</v>
      </c>
      <c r="E94" s="214" t="s">
        <v>448</v>
      </c>
      <c r="F94" s="215" t="s">
        <v>449</v>
      </c>
      <c r="G94" s="216" t="s">
        <v>450</v>
      </c>
      <c r="H94" s="217">
        <v>13.060000000000001</v>
      </c>
      <c r="I94" s="218"/>
      <c r="J94" s="219">
        <f>ROUND(I94*H94,2)</f>
        <v>0</v>
      </c>
      <c r="K94" s="215" t="s">
        <v>139</v>
      </c>
      <c r="L94" s="45"/>
      <c r="M94" s="220" t="s">
        <v>19</v>
      </c>
      <c r="N94" s="221" t="s">
        <v>42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140</v>
      </c>
      <c r="AT94" s="224" t="s">
        <v>135</v>
      </c>
      <c r="AU94" s="224" t="s">
        <v>80</v>
      </c>
      <c r="AY94" s="18" t="s">
        <v>133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78</v>
      </c>
      <c r="BK94" s="225">
        <f>ROUND(I94*H94,2)</f>
        <v>0</v>
      </c>
      <c r="BL94" s="18" t="s">
        <v>140</v>
      </c>
      <c r="BM94" s="224" t="s">
        <v>609</v>
      </c>
    </row>
    <row r="95" s="2" customFormat="1">
      <c r="A95" s="39"/>
      <c r="B95" s="40"/>
      <c r="C95" s="41"/>
      <c r="D95" s="226" t="s">
        <v>142</v>
      </c>
      <c r="E95" s="41"/>
      <c r="F95" s="227" t="s">
        <v>452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142</v>
      </c>
      <c r="AU95" s="18" t="s">
        <v>80</v>
      </c>
    </row>
    <row r="96" s="2" customFormat="1">
      <c r="A96" s="39"/>
      <c r="B96" s="40"/>
      <c r="C96" s="41"/>
      <c r="D96" s="226" t="s">
        <v>161</v>
      </c>
      <c r="E96" s="41"/>
      <c r="F96" s="242" t="s">
        <v>610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161</v>
      </c>
      <c r="AU96" s="18" t="s">
        <v>80</v>
      </c>
    </row>
    <row r="97" s="13" customFormat="1">
      <c r="A97" s="13"/>
      <c r="B97" s="231"/>
      <c r="C97" s="232"/>
      <c r="D97" s="226" t="s">
        <v>144</v>
      </c>
      <c r="E97" s="233" t="s">
        <v>19</v>
      </c>
      <c r="F97" s="234" t="s">
        <v>611</v>
      </c>
      <c r="G97" s="232"/>
      <c r="H97" s="235">
        <v>13.060000000000001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144</v>
      </c>
      <c r="AU97" s="241" t="s">
        <v>80</v>
      </c>
      <c r="AV97" s="13" t="s">
        <v>80</v>
      </c>
      <c r="AW97" s="13" t="s">
        <v>33</v>
      </c>
      <c r="AX97" s="13" t="s">
        <v>78</v>
      </c>
      <c r="AY97" s="241" t="s">
        <v>133</v>
      </c>
    </row>
    <row r="98" s="2" customFormat="1" ht="16.5" customHeight="1">
      <c r="A98" s="39"/>
      <c r="B98" s="40"/>
      <c r="C98" s="243" t="s">
        <v>151</v>
      </c>
      <c r="D98" s="243" t="s">
        <v>231</v>
      </c>
      <c r="E98" s="244" t="s">
        <v>456</v>
      </c>
      <c r="F98" s="245" t="s">
        <v>457</v>
      </c>
      <c r="G98" s="246" t="s">
        <v>234</v>
      </c>
      <c r="H98" s="247">
        <v>7.8360000000000003</v>
      </c>
      <c r="I98" s="248"/>
      <c r="J98" s="249">
        <f>ROUND(I98*H98,2)</f>
        <v>0</v>
      </c>
      <c r="K98" s="245" t="s">
        <v>19</v>
      </c>
      <c r="L98" s="250"/>
      <c r="M98" s="251" t="s">
        <v>19</v>
      </c>
      <c r="N98" s="252" t="s">
        <v>42</v>
      </c>
      <c r="O98" s="85"/>
      <c r="P98" s="222">
        <f>O98*H98</f>
        <v>0</v>
      </c>
      <c r="Q98" s="222">
        <v>0.001</v>
      </c>
      <c r="R98" s="222">
        <f>Q98*H98</f>
        <v>0.007836000000000001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181</v>
      </c>
      <c r="AT98" s="224" t="s">
        <v>231</v>
      </c>
      <c r="AU98" s="224" t="s">
        <v>80</v>
      </c>
      <c r="AY98" s="18" t="s">
        <v>133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78</v>
      </c>
      <c r="BK98" s="225">
        <f>ROUND(I98*H98,2)</f>
        <v>0</v>
      </c>
      <c r="BL98" s="18" t="s">
        <v>140</v>
      </c>
      <c r="BM98" s="224" t="s">
        <v>612</v>
      </c>
    </row>
    <row r="99" s="2" customFormat="1">
      <c r="A99" s="39"/>
      <c r="B99" s="40"/>
      <c r="C99" s="41"/>
      <c r="D99" s="226" t="s">
        <v>142</v>
      </c>
      <c r="E99" s="41"/>
      <c r="F99" s="227" t="s">
        <v>457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142</v>
      </c>
      <c r="AU99" s="18" t="s">
        <v>80</v>
      </c>
    </row>
    <row r="100" s="2" customFormat="1">
      <c r="A100" s="39"/>
      <c r="B100" s="40"/>
      <c r="C100" s="41"/>
      <c r="D100" s="226" t="s">
        <v>161</v>
      </c>
      <c r="E100" s="41"/>
      <c r="F100" s="242" t="s">
        <v>459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161</v>
      </c>
      <c r="AU100" s="18" t="s">
        <v>80</v>
      </c>
    </row>
    <row r="101" s="13" customFormat="1">
      <c r="A101" s="13"/>
      <c r="B101" s="231"/>
      <c r="C101" s="232"/>
      <c r="D101" s="226" t="s">
        <v>144</v>
      </c>
      <c r="E101" s="232"/>
      <c r="F101" s="234" t="s">
        <v>613</v>
      </c>
      <c r="G101" s="232"/>
      <c r="H101" s="235">
        <v>7.8360000000000003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144</v>
      </c>
      <c r="AU101" s="241" t="s">
        <v>80</v>
      </c>
      <c r="AV101" s="13" t="s">
        <v>80</v>
      </c>
      <c r="AW101" s="13" t="s">
        <v>4</v>
      </c>
      <c r="AX101" s="13" t="s">
        <v>78</v>
      </c>
      <c r="AY101" s="241" t="s">
        <v>133</v>
      </c>
    </row>
    <row r="102" s="2" customFormat="1" ht="16.5" customHeight="1">
      <c r="A102" s="39"/>
      <c r="B102" s="40"/>
      <c r="C102" s="213" t="s">
        <v>140</v>
      </c>
      <c r="D102" s="213" t="s">
        <v>135</v>
      </c>
      <c r="E102" s="214" t="s">
        <v>679</v>
      </c>
      <c r="F102" s="215" t="s">
        <v>680</v>
      </c>
      <c r="G102" s="216" t="s">
        <v>148</v>
      </c>
      <c r="H102" s="217">
        <v>653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42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140</v>
      </c>
      <c r="AT102" s="224" t="s">
        <v>135</v>
      </c>
      <c r="AU102" s="224" t="s">
        <v>80</v>
      </c>
      <c r="AY102" s="18" t="s">
        <v>133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78</v>
      </c>
      <c r="BK102" s="225">
        <f>ROUND(I102*H102,2)</f>
        <v>0</v>
      </c>
      <c r="BL102" s="18" t="s">
        <v>140</v>
      </c>
      <c r="BM102" s="224" t="s">
        <v>681</v>
      </c>
    </row>
    <row r="103" s="2" customFormat="1">
      <c r="A103" s="39"/>
      <c r="B103" s="40"/>
      <c r="C103" s="41"/>
      <c r="D103" s="226" t="s">
        <v>142</v>
      </c>
      <c r="E103" s="41"/>
      <c r="F103" s="227" t="s">
        <v>680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142</v>
      </c>
      <c r="AU103" s="18" t="s">
        <v>80</v>
      </c>
    </row>
    <row r="104" s="2" customFormat="1">
      <c r="A104" s="39"/>
      <c r="B104" s="40"/>
      <c r="C104" s="41"/>
      <c r="D104" s="226" t="s">
        <v>161</v>
      </c>
      <c r="E104" s="41"/>
      <c r="F104" s="242" t="s">
        <v>682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161</v>
      </c>
      <c r="AU104" s="18" t="s">
        <v>80</v>
      </c>
    </row>
    <row r="105" s="13" customFormat="1">
      <c r="A105" s="13"/>
      <c r="B105" s="231"/>
      <c r="C105" s="232"/>
      <c r="D105" s="226" t="s">
        <v>144</v>
      </c>
      <c r="E105" s="233" t="s">
        <v>19</v>
      </c>
      <c r="F105" s="234" t="s">
        <v>683</v>
      </c>
      <c r="G105" s="232"/>
      <c r="H105" s="235">
        <v>653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144</v>
      </c>
      <c r="AU105" s="241" t="s">
        <v>80</v>
      </c>
      <c r="AV105" s="13" t="s">
        <v>80</v>
      </c>
      <c r="AW105" s="13" t="s">
        <v>33</v>
      </c>
      <c r="AX105" s="13" t="s">
        <v>78</v>
      </c>
      <c r="AY105" s="241" t="s">
        <v>133</v>
      </c>
    </row>
    <row r="106" s="2" customFormat="1" ht="16.5" customHeight="1">
      <c r="A106" s="39"/>
      <c r="B106" s="40"/>
      <c r="C106" s="213" t="s">
        <v>164</v>
      </c>
      <c r="D106" s="213" t="s">
        <v>135</v>
      </c>
      <c r="E106" s="214" t="s">
        <v>684</v>
      </c>
      <c r="F106" s="215" t="s">
        <v>685</v>
      </c>
      <c r="G106" s="216" t="s">
        <v>148</v>
      </c>
      <c r="H106" s="217">
        <v>98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42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140</v>
      </c>
      <c r="AT106" s="224" t="s">
        <v>135</v>
      </c>
      <c r="AU106" s="224" t="s">
        <v>80</v>
      </c>
      <c r="AY106" s="18" t="s">
        <v>133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78</v>
      </c>
      <c r="BK106" s="225">
        <f>ROUND(I106*H106,2)</f>
        <v>0</v>
      </c>
      <c r="BL106" s="18" t="s">
        <v>140</v>
      </c>
      <c r="BM106" s="224" t="s">
        <v>686</v>
      </c>
    </row>
    <row r="107" s="2" customFormat="1">
      <c r="A107" s="39"/>
      <c r="B107" s="40"/>
      <c r="C107" s="41"/>
      <c r="D107" s="226" t="s">
        <v>142</v>
      </c>
      <c r="E107" s="41"/>
      <c r="F107" s="227" t="s">
        <v>685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142</v>
      </c>
      <c r="AU107" s="18" t="s">
        <v>80</v>
      </c>
    </row>
    <row r="108" s="2" customFormat="1">
      <c r="A108" s="39"/>
      <c r="B108" s="40"/>
      <c r="C108" s="41"/>
      <c r="D108" s="226" t="s">
        <v>161</v>
      </c>
      <c r="E108" s="41"/>
      <c r="F108" s="242" t="s">
        <v>687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161</v>
      </c>
      <c r="AU108" s="18" t="s">
        <v>80</v>
      </c>
    </row>
    <row r="109" s="13" customFormat="1">
      <c r="A109" s="13"/>
      <c r="B109" s="231"/>
      <c r="C109" s="232"/>
      <c r="D109" s="226" t="s">
        <v>144</v>
      </c>
      <c r="E109" s="233" t="s">
        <v>19</v>
      </c>
      <c r="F109" s="234" t="s">
        <v>688</v>
      </c>
      <c r="G109" s="232"/>
      <c r="H109" s="235">
        <v>98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144</v>
      </c>
      <c r="AU109" s="241" t="s">
        <v>80</v>
      </c>
      <c r="AV109" s="13" t="s">
        <v>80</v>
      </c>
      <c r="AW109" s="13" t="s">
        <v>33</v>
      </c>
      <c r="AX109" s="13" t="s">
        <v>78</v>
      </c>
      <c r="AY109" s="241" t="s">
        <v>133</v>
      </c>
    </row>
    <row r="110" s="2" customFormat="1" ht="16.5" customHeight="1">
      <c r="A110" s="39"/>
      <c r="B110" s="40"/>
      <c r="C110" s="213" t="s">
        <v>171</v>
      </c>
      <c r="D110" s="213" t="s">
        <v>135</v>
      </c>
      <c r="E110" s="214" t="s">
        <v>614</v>
      </c>
      <c r="F110" s="215" t="s">
        <v>615</v>
      </c>
      <c r="G110" s="216" t="s">
        <v>148</v>
      </c>
      <c r="H110" s="217">
        <v>125.5</v>
      </c>
      <c r="I110" s="218"/>
      <c r="J110" s="219">
        <f>ROUND(I110*H110,2)</f>
        <v>0</v>
      </c>
      <c r="K110" s="215" t="s">
        <v>139</v>
      </c>
      <c r="L110" s="45"/>
      <c r="M110" s="220" t="s">
        <v>19</v>
      </c>
      <c r="N110" s="221" t="s">
        <v>42</v>
      </c>
      <c r="O110" s="85"/>
      <c r="P110" s="222">
        <f>O110*H110</f>
        <v>0</v>
      </c>
      <c r="Q110" s="222">
        <v>2.0000000000000002E-05</v>
      </c>
      <c r="R110" s="222">
        <f>Q110*H110</f>
        <v>0.0025100000000000001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140</v>
      </c>
      <c r="AT110" s="224" t="s">
        <v>135</v>
      </c>
      <c r="AU110" s="224" t="s">
        <v>80</v>
      </c>
      <c r="AY110" s="18" t="s">
        <v>133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78</v>
      </c>
      <c r="BK110" s="225">
        <f>ROUND(I110*H110,2)</f>
        <v>0</v>
      </c>
      <c r="BL110" s="18" t="s">
        <v>140</v>
      </c>
      <c r="BM110" s="224" t="s">
        <v>616</v>
      </c>
    </row>
    <row r="111" s="2" customFormat="1">
      <c r="A111" s="39"/>
      <c r="B111" s="40"/>
      <c r="C111" s="41"/>
      <c r="D111" s="226" t="s">
        <v>142</v>
      </c>
      <c r="E111" s="41"/>
      <c r="F111" s="227" t="s">
        <v>617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142</v>
      </c>
      <c r="AU111" s="18" t="s">
        <v>80</v>
      </c>
    </row>
    <row r="112" s="2" customFormat="1">
      <c r="A112" s="39"/>
      <c r="B112" s="40"/>
      <c r="C112" s="41"/>
      <c r="D112" s="226" t="s">
        <v>161</v>
      </c>
      <c r="E112" s="41"/>
      <c r="F112" s="242" t="s">
        <v>689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161</v>
      </c>
      <c r="AU112" s="18" t="s">
        <v>80</v>
      </c>
    </row>
    <row r="113" s="13" customFormat="1">
      <c r="A113" s="13"/>
      <c r="B113" s="231"/>
      <c r="C113" s="232"/>
      <c r="D113" s="226" t="s">
        <v>144</v>
      </c>
      <c r="E113" s="233" t="s">
        <v>19</v>
      </c>
      <c r="F113" s="234" t="s">
        <v>690</v>
      </c>
      <c r="G113" s="232"/>
      <c r="H113" s="235">
        <v>125.5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144</v>
      </c>
      <c r="AU113" s="241" t="s">
        <v>80</v>
      </c>
      <c r="AV113" s="13" t="s">
        <v>80</v>
      </c>
      <c r="AW113" s="13" t="s">
        <v>33</v>
      </c>
      <c r="AX113" s="13" t="s">
        <v>78</v>
      </c>
      <c r="AY113" s="241" t="s">
        <v>133</v>
      </c>
    </row>
    <row r="114" s="2" customFormat="1" ht="16.5" customHeight="1">
      <c r="A114" s="39"/>
      <c r="B114" s="40"/>
      <c r="C114" s="243" t="s">
        <v>176</v>
      </c>
      <c r="D114" s="243" t="s">
        <v>231</v>
      </c>
      <c r="E114" s="244" t="s">
        <v>413</v>
      </c>
      <c r="F114" s="245" t="s">
        <v>414</v>
      </c>
      <c r="G114" s="246" t="s">
        <v>277</v>
      </c>
      <c r="H114" s="247">
        <v>94.125</v>
      </c>
      <c r="I114" s="248"/>
      <c r="J114" s="249">
        <f>ROUND(I114*H114,2)</f>
        <v>0</v>
      </c>
      <c r="K114" s="245" t="s">
        <v>19</v>
      </c>
      <c r="L114" s="250"/>
      <c r="M114" s="251" t="s">
        <v>19</v>
      </c>
      <c r="N114" s="252" t="s">
        <v>42</v>
      </c>
      <c r="O114" s="85"/>
      <c r="P114" s="222">
        <f>O114*H114</f>
        <v>0</v>
      </c>
      <c r="Q114" s="222">
        <v>0.00029999999999999997</v>
      </c>
      <c r="R114" s="222">
        <f>Q114*H114</f>
        <v>0.028237499999999999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181</v>
      </c>
      <c r="AT114" s="224" t="s">
        <v>231</v>
      </c>
      <c r="AU114" s="224" t="s">
        <v>80</v>
      </c>
      <c r="AY114" s="18" t="s">
        <v>133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78</v>
      </c>
      <c r="BK114" s="225">
        <f>ROUND(I114*H114,2)</f>
        <v>0</v>
      </c>
      <c r="BL114" s="18" t="s">
        <v>140</v>
      </c>
      <c r="BM114" s="224" t="s">
        <v>620</v>
      </c>
    </row>
    <row r="115" s="2" customFormat="1">
      <c r="A115" s="39"/>
      <c r="B115" s="40"/>
      <c r="C115" s="41"/>
      <c r="D115" s="226" t="s">
        <v>142</v>
      </c>
      <c r="E115" s="41"/>
      <c r="F115" s="227" t="s">
        <v>414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142</v>
      </c>
      <c r="AU115" s="18" t="s">
        <v>80</v>
      </c>
    </row>
    <row r="116" s="2" customFormat="1">
      <c r="A116" s="39"/>
      <c r="B116" s="40"/>
      <c r="C116" s="41"/>
      <c r="D116" s="226" t="s">
        <v>161</v>
      </c>
      <c r="E116" s="41"/>
      <c r="F116" s="242" t="s">
        <v>416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161</v>
      </c>
      <c r="AU116" s="18" t="s">
        <v>80</v>
      </c>
    </row>
    <row r="117" s="13" customFormat="1">
      <c r="A117" s="13"/>
      <c r="B117" s="231"/>
      <c r="C117" s="232"/>
      <c r="D117" s="226" t="s">
        <v>144</v>
      </c>
      <c r="E117" s="232"/>
      <c r="F117" s="234" t="s">
        <v>691</v>
      </c>
      <c r="G117" s="232"/>
      <c r="H117" s="235">
        <v>94.125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144</v>
      </c>
      <c r="AU117" s="241" t="s">
        <v>80</v>
      </c>
      <c r="AV117" s="13" t="s">
        <v>80</v>
      </c>
      <c r="AW117" s="13" t="s">
        <v>4</v>
      </c>
      <c r="AX117" s="13" t="s">
        <v>78</v>
      </c>
      <c r="AY117" s="241" t="s">
        <v>133</v>
      </c>
    </row>
    <row r="118" s="2" customFormat="1" ht="16.5" customHeight="1">
      <c r="A118" s="39"/>
      <c r="B118" s="40"/>
      <c r="C118" s="213" t="s">
        <v>181</v>
      </c>
      <c r="D118" s="213" t="s">
        <v>135</v>
      </c>
      <c r="E118" s="214" t="s">
        <v>622</v>
      </c>
      <c r="F118" s="215" t="s">
        <v>623</v>
      </c>
      <c r="G118" s="216" t="s">
        <v>138</v>
      </c>
      <c r="H118" s="217">
        <v>352</v>
      </c>
      <c r="I118" s="218"/>
      <c r="J118" s="219">
        <f>ROUND(I118*H118,2)</f>
        <v>0</v>
      </c>
      <c r="K118" s="215" t="s">
        <v>19</v>
      </c>
      <c r="L118" s="45"/>
      <c r="M118" s="220" t="s">
        <v>19</v>
      </c>
      <c r="N118" s="221" t="s">
        <v>42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140</v>
      </c>
      <c r="AT118" s="224" t="s">
        <v>135</v>
      </c>
      <c r="AU118" s="224" t="s">
        <v>80</v>
      </c>
      <c r="AY118" s="18" t="s">
        <v>133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78</v>
      </c>
      <c r="BK118" s="225">
        <f>ROUND(I118*H118,2)</f>
        <v>0</v>
      </c>
      <c r="BL118" s="18" t="s">
        <v>140</v>
      </c>
      <c r="BM118" s="224" t="s">
        <v>624</v>
      </c>
    </row>
    <row r="119" s="2" customFormat="1">
      <c r="A119" s="39"/>
      <c r="B119" s="40"/>
      <c r="C119" s="41"/>
      <c r="D119" s="226" t="s">
        <v>142</v>
      </c>
      <c r="E119" s="41"/>
      <c r="F119" s="227" t="s">
        <v>623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142</v>
      </c>
      <c r="AU119" s="18" t="s">
        <v>80</v>
      </c>
    </row>
    <row r="120" s="2" customFormat="1">
      <c r="A120" s="39"/>
      <c r="B120" s="40"/>
      <c r="C120" s="41"/>
      <c r="D120" s="226" t="s">
        <v>161</v>
      </c>
      <c r="E120" s="41"/>
      <c r="F120" s="242" t="s">
        <v>625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161</v>
      </c>
      <c r="AU120" s="18" t="s">
        <v>80</v>
      </c>
    </row>
    <row r="121" s="13" customFormat="1">
      <c r="A121" s="13"/>
      <c r="B121" s="231"/>
      <c r="C121" s="232"/>
      <c r="D121" s="226" t="s">
        <v>144</v>
      </c>
      <c r="E121" s="233" t="s">
        <v>19</v>
      </c>
      <c r="F121" s="234" t="s">
        <v>626</v>
      </c>
      <c r="G121" s="232"/>
      <c r="H121" s="235">
        <v>352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144</v>
      </c>
      <c r="AU121" s="241" t="s">
        <v>80</v>
      </c>
      <c r="AV121" s="13" t="s">
        <v>80</v>
      </c>
      <c r="AW121" s="13" t="s">
        <v>33</v>
      </c>
      <c r="AX121" s="13" t="s">
        <v>78</v>
      </c>
      <c r="AY121" s="241" t="s">
        <v>133</v>
      </c>
    </row>
    <row r="122" s="2" customFormat="1" ht="16.5" customHeight="1">
      <c r="A122" s="39"/>
      <c r="B122" s="40"/>
      <c r="C122" s="213" t="s">
        <v>188</v>
      </c>
      <c r="D122" s="213" t="s">
        <v>135</v>
      </c>
      <c r="E122" s="214" t="s">
        <v>633</v>
      </c>
      <c r="F122" s="215" t="s">
        <v>634</v>
      </c>
      <c r="G122" s="216" t="s">
        <v>277</v>
      </c>
      <c r="H122" s="217">
        <v>809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42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140</v>
      </c>
      <c r="AT122" s="224" t="s">
        <v>135</v>
      </c>
      <c r="AU122" s="224" t="s">
        <v>80</v>
      </c>
      <c r="AY122" s="18" t="s">
        <v>133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78</v>
      </c>
      <c r="BK122" s="225">
        <f>ROUND(I122*H122,2)</f>
        <v>0</v>
      </c>
      <c r="BL122" s="18" t="s">
        <v>140</v>
      </c>
      <c r="BM122" s="224" t="s">
        <v>635</v>
      </c>
    </row>
    <row r="123" s="2" customFormat="1">
      <c r="A123" s="39"/>
      <c r="B123" s="40"/>
      <c r="C123" s="41"/>
      <c r="D123" s="226" t="s">
        <v>142</v>
      </c>
      <c r="E123" s="41"/>
      <c r="F123" s="227" t="s">
        <v>636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142</v>
      </c>
      <c r="AU123" s="18" t="s">
        <v>80</v>
      </c>
    </row>
    <row r="124" s="2" customFormat="1">
      <c r="A124" s="39"/>
      <c r="B124" s="40"/>
      <c r="C124" s="41"/>
      <c r="D124" s="226" t="s">
        <v>161</v>
      </c>
      <c r="E124" s="41"/>
      <c r="F124" s="242" t="s">
        <v>637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161</v>
      </c>
      <c r="AU124" s="18" t="s">
        <v>80</v>
      </c>
    </row>
    <row r="125" s="13" customFormat="1">
      <c r="A125" s="13"/>
      <c r="B125" s="231"/>
      <c r="C125" s="232"/>
      <c r="D125" s="226" t="s">
        <v>144</v>
      </c>
      <c r="E125" s="233" t="s">
        <v>19</v>
      </c>
      <c r="F125" s="234" t="s">
        <v>547</v>
      </c>
      <c r="G125" s="232"/>
      <c r="H125" s="235">
        <v>809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144</v>
      </c>
      <c r="AU125" s="241" t="s">
        <v>80</v>
      </c>
      <c r="AV125" s="13" t="s">
        <v>80</v>
      </c>
      <c r="AW125" s="13" t="s">
        <v>33</v>
      </c>
      <c r="AX125" s="13" t="s">
        <v>78</v>
      </c>
      <c r="AY125" s="241" t="s">
        <v>133</v>
      </c>
    </row>
    <row r="126" s="2" customFormat="1" ht="16.5" customHeight="1">
      <c r="A126" s="39"/>
      <c r="B126" s="40"/>
      <c r="C126" s="213" t="s">
        <v>193</v>
      </c>
      <c r="D126" s="213" t="s">
        <v>135</v>
      </c>
      <c r="E126" s="214" t="s">
        <v>638</v>
      </c>
      <c r="F126" s="215" t="s">
        <v>639</v>
      </c>
      <c r="G126" s="216" t="s">
        <v>427</v>
      </c>
      <c r="H126" s="217">
        <v>251</v>
      </c>
      <c r="I126" s="218"/>
      <c r="J126" s="219">
        <f>ROUND(I126*H126,2)</f>
        <v>0</v>
      </c>
      <c r="K126" s="215" t="s">
        <v>19</v>
      </c>
      <c r="L126" s="45"/>
      <c r="M126" s="220" t="s">
        <v>19</v>
      </c>
      <c r="N126" s="221" t="s">
        <v>42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140</v>
      </c>
      <c r="AT126" s="224" t="s">
        <v>135</v>
      </c>
      <c r="AU126" s="224" t="s">
        <v>80</v>
      </c>
      <c r="AY126" s="18" t="s">
        <v>133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78</v>
      </c>
      <c r="BK126" s="225">
        <f>ROUND(I126*H126,2)</f>
        <v>0</v>
      </c>
      <c r="BL126" s="18" t="s">
        <v>140</v>
      </c>
      <c r="BM126" s="224" t="s">
        <v>692</v>
      </c>
    </row>
    <row r="127" s="2" customFormat="1">
      <c r="A127" s="39"/>
      <c r="B127" s="40"/>
      <c r="C127" s="41"/>
      <c r="D127" s="226" t="s">
        <v>142</v>
      </c>
      <c r="E127" s="41"/>
      <c r="F127" s="227" t="s">
        <v>639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142</v>
      </c>
      <c r="AU127" s="18" t="s">
        <v>80</v>
      </c>
    </row>
    <row r="128" s="2" customFormat="1">
      <c r="A128" s="39"/>
      <c r="B128" s="40"/>
      <c r="C128" s="41"/>
      <c r="D128" s="226" t="s">
        <v>161</v>
      </c>
      <c r="E128" s="41"/>
      <c r="F128" s="242" t="s">
        <v>641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161</v>
      </c>
      <c r="AU128" s="18" t="s">
        <v>80</v>
      </c>
    </row>
    <row r="129" s="13" customFormat="1">
      <c r="A129" s="13"/>
      <c r="B129" s="231"/>
      <c r="C129" s="232"/>
      <c r="D129" s="226" t="s">
        <v>144</v>
      </c>
      <c r="E129" s="233" t="s">
        <v>19</v>
      </c>
      <c r="F129" s="234" t="s">
        <v>619</v>
      </c>
      <c r="G129" s="232"/>
      <c r="H129" s="235">
        <v>251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144</v>
      </c>
      <c r="AU129" s="241" t="s">
        <v>80</v>
      </c>
      <c r="AV129" s="13" t="s">
        <v>80</v>
      </c>
      <c r="AW129" s="13" t="s">
        <v>33</v>
      </c>
      <c r="AX129" s="13" t="s">
        <v>78</v>
      </c>
      <c r="AY129" s="241" t="s">
        <v>133</v>
      </c>
    </row>
    <row r="130" s="2" customFormat="1" ht="16.5" customHeight="1">
      <c r="A130" s="39"/>
      <c r="B130" s="40"/>
      <c r="C130" s="213" t="s">
        <v>201</v>
      </c>
      <c r="D130" s="213" t="s">
        <v>135</v>
      </c>
      <c r="E130" s="214" t="s">
        <v>642</v>
      </c>
      <c r="F130" s="215" t="s">
        <v>643</v>
      </c>
      <c r="G130" s="216" t="s">
        <v>427</v>
      </c>
      <c r="H130" s="217">
        <v>47</v>
      </c>
      <c r="I130" s="218"/>
      <c r="J130" s="219">
        <f>ROUND(I130*H130,2)</f>
        <v>0</v>
      </c>
      <c r="K130" s="215" t="s">
        <v>19</v>
      </c>
      <c r="L130" s="45"/>
      <c r="M130" s="220" t="s">
        <v>19</v>
      </c>
      <c r="N130" s="221" t="s">
        <v>42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140</v>
      </c>
      <c r="AT130" s="224" t="s">
        <v>135</v>
      </c>
      <c r="AU130" s="224" t="s">
        <v>80</v>
      </c>
      <c r="AY130" s="18" t="s">
        <v>133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78</v>
      </c>
      <c r="BK130" s="225">
        <f>ROUND(I130*H130,2)</f>
        <v>0</v>
      </c>
      <c r="BL130" s="18" t="s">
        <v>140</v>
      </c>
      <c r="BM130" s="224" t="s">
        <v>693</v>
      </c>
    </row>
    <row r="131" s="2" customFormat="1">
      <c r="A131" s="39"/>
      <c r="B131" s="40"/>
      <c r="C131" s="41"/>
      <c r="D131" s="226" t="s">
        <v>142</v>
      </c>
      <c r="E131" s="41"/>
      <c r="F131" s="227" t="s">
        <v>643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142</v>
      </c>
      <c r="AU131" s="18" t="s">
        <v>80</v>
      </c>
    </row>
    <row r="132" s="2" customFormat="1">
      <c r="A132" s="39"/>
      <c r="B132" s="40"/>
      <c r="C132" s="41"/>
      <c r="D132" s="226" t="s">
        <v>161</v>
      </c>
      <c r="E132" s="41"/>
      <c r="F132" s="242" t="s">
        <v>645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161</v>
      </c>
      <c r="AU132" s="18" t="s">
        <v>80</v>
      </c>
    </row>
    <row r="133" s="13" customFormat="1">
      <c r="A133" s="13"/>
      <c r="B133" s="231"/>
      <c r="C133" s="232"/>
      <c r="D133" s="226" t="s">
        <v>144</v>
      </c>
      <c r="E133" s="233" t="s">
        <v>19</v>
      </c>
      <c r="F133" s="234" t="s">
        <v>508</v>
      </c>
      <c r="G133" s="232"/>
      <c r="H133" s="235">
        <v>47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144</v>
      </c>
      <c r="AU133" s="241" t="s">
        <v>80</v>
      </c>
      <c r="AV133" s="13" t="s">
        <v>80</v>
      </c>
      <c r="AW133" s="13" t="s">
        <v>33</v>
      </c>
      <c r="AX133" s="13" t="s">
        <v>78</v>
      </c>
      <c r="AY133" s="241" t="s">
        <v>133</v>
      </c>
    </row>
    <row r="134" s="2" customFormat="1" ht="16.5" customHeight="1">
      <c r="A134" s="39"/>
      <c r="B134" s="40"/>
      <c r="C134" s="213" t="s">
        <v>207</v>
      </c>
      <c r="D134" s="213" t="s">
        <v>135</v>
      </c>
      <c r="E134" s="214" t="s">
        <v>646</v>
      </c>
      <c r="F134" s="215" t="s">
        <v>647</v>
      </c>
      <c r="G134" s="216" t="s">
        <v>427</v>
      </c>
      <c r="H134" s="217">
        <v>18</v>
      </c>
      <c r="I134" s="218"/>
      <c r="J134" s="219">
        <f>ROUND(I134*H134,2)</f>
        <v>0</v>
      </c>
      <c r="K134" s="215" t="s">
        <v>19</v>
      </c>
      <c r="L134" s="45"/>
      <c r="M134" s="220" t="s">
        <v>19</v>
      </c>
      <c r="N134" s="221" t="s">
        <v>42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140</v>
      </c>
      <c r="AT134" s="224" t="s">
        <v>135</v>
      </c>
      <c r="AU134" s="224" t="s">
        <v>80</v>
      </c>
      <c r="AY134" s="18" t="s">
        <v>133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78</v>
      </c>
      <c r="BK134" s="225">
        <f>ROUND(I134*H134,2)</f>
        <v>0</v>
      </c>
      <c r="BL134" s="18" t="s">
        <v>140</v>
      </c>
      <c r="BM134" s="224" t="s">
        <v>694</v>
      </c>
    </row>
    <row r="135" s="2" customFormat="1">
      <c r="A135" s="39"/>
      <c r="B135" s="40"/>
      <c r="C135" s="41"/>
      <c r="D135" s="226" t="s">
        <v>142</v>
      </c>
      <c r="E135" s="41"/>
      <c r="F135" s="227" t="s">
        <v>647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142</v>
      </c>
      <c r="AU135" s="18" t="s">
        <v>80</v>
      </c>
    </row>
    <row r="136" s="2" customFormat="1">
      <c r="A136" s="39"/>
      <c r="B136" s="40"/>
      <c r="C136" s="41"/>
      <c r="D136" s="226" t="s">
        <v>161</v>
      </c>
      <c r="E136" s="41"/>
      <c r="F136" s="242" t="s">
        <v>649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161</v>
      </c>
      <c r="AU136" s="18" t="s">
        <v>80</v>
      </c>
    </row>
    <row r="137" s="13" customFormat="1">
      <c r="A137" s="13"/>
      <c r="B137" s="231"/>
      <c r="C137" s="232"/>
      <c r="D137" s="226" t="s">
        <v>144</v>
      </c>
      <c r="E137" s="233" t="s">
        <v>19</v>
      </c>
      <c r="F137" s="234" t="s">
        <v>242</v>
      </c>
      <c r="G137" s="232"/>
      <c r="H137" s="235">
        <v>18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144</v>
      </c>
      <c r="AU137" s="241" t="s">
        <v>80</v>
      </c>
      <c r="AV137" s="13" t="s">
        <v>80</v>
      </c>
      <c r="AW137" s="13" t="s">
        <v>33</v>
      </c>
      <c r="AX137" s="13" t="s">
        <v>78</v>
      </c>
      <c r="AY137" s="241" t="s">
        <v>133</v>
      </c>
    </row>
    <row r="138" s="2" customFormat="1" ht="21.75" customHeight="1">
      <c r="A138" s="39"/>
      <c r="B138" s="40"/>
      <c r="C138" s="213" t="s">
        <v>213</v>
      </c>
      <c r="D138" s="213" t="s">
        <v>135</v>
      </c>
      <c r="E138" s="214" t="s">
        <v>650</v>
      </c>
      <c r="F138" s="215" t="s">
        <v>651</v>
      </c>
      <c r="G138" s="216" t="s">
        <v>138</v>
      </c>
      <c r="H138" s="217">
        <v>480</v>
      </c>
      <c r="I138" s="218"/>
      <c r="J138" s="219">
        <f>ROUND(I138*H138,2)</f>
        <v>0</v>
      </c>
      <c r="K138" s="215" t="s">
        <v>139</v>
      </c>
      <c r="L138" s="45"/>
      <c r="M138" s="220" t="s">
        <v>19</v>
      </c>
      <c r="N138" s="221" t="s">
        <v>42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140</v>
      </c>
      <c r="AT138" s="224" t="s">
        <v>135</v>
      </c>
      <c r="AU138" s="224" t="s">
        <v>80</v>
      </c>
      <c r="AY138" s="18" t="s">
        <v>133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78</v>
      </c>
      <c r="BK138" s="225">
        <f>ROUND(I138*H138,2)</f>
        <v>0</v>
      </c>
      <c r="BL138" s="18" t="s">
        <v>140</v>
      </c>
      <c r="BM138" s="224" t="s">
        <v>652</v>
      </c>
    </row>
    <row r="139" s="2" customFormat="1">
      <c r="A139" s="39"/>
      <c r="B139" s="40"/>
      <c r="C139" s="41"/>
      <c r="D139" s="226" t="s">
        <v>142</v>
      </c>
      <c r="E139" s="41"/>
      <c r="F139" s="227" t="s">
        <v>653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142</v>
      </c>
      <c r="AU139" s="18" t="s">
        <v>80</v>
      </c>
    </row>
    <row r="140" s="2" customFormat="1">
      <c r="A140" s="39"/>
      <c r="B140" s="40"/>
      <c r="C140" s="41"/>
      <c r="D140" s="226" t="s">
        <v>161</v>
      </c>
      <c r="E140" s="41"/>
      <c r="F140" s="242" t="s">
        <v>654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161</v>
      </c>
      <c r="AU140" s="18" t="s">
        <v>80</v>
      </c>
    </row>
    <row r="141" s="13" customFormat="1">
      <c r="A141" s="13"/>
      <c r="B141" s="231"/>
      <c r="C141" s="232"/>
      <c r="D141" s="226" t="s">
        <v>144</v>
      </c>
      <c r="E141" s="233" t="s">
        <v>19</v>
      </c>
      <c r="F141" s="234" t="s">
        <v>655</v>
      </c>
      <c r="G141" s="232"/>
      <c r="H141" s="235">
        <v>480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144</v>
      </c>
      <c r="AU141" s="241" t="s">
        <v>80</v>
      </c>
      <c r="AV141" s="13" t="s">
        <v>80</v>
      </c>
      <c r="AW141" s="13" t="s">
        <v>33</v>
      </c>
      <c r="AX141" s="13" t="s">
        <v>78</v>
      </c>
      <c r="AY141" s="241" t="s">
        <v>133</v>
      </c>
    </row>
    <row r="142" s="2" customFormat="1" ht="21.75" customHeight="1">
      <c r="A142" s="39"/>
      <c r="B142" s="40"/>
      <c r="C142" s="213" t="s">
        <v>218</v>
      </c>
      <c r="D142" s="213" t="s">
        <v>135</v>
      </c>
      <c r="E142" s="214" t="s">
        <v>656</v>
      </c>
      <c r="F142" s="215" t="s">
        <v>657</v>
      </c>
      <c r="G142" s="216" t="s">
        <v>138</v>
      </c>
      <c r="H142" s="217">
        <v>459</v>
      </c>
      <c r="I142" s="218"/>
      <c r="J142" s="219">
        <f>ROUND(I142*H142,2)</f>
        <v>0</v>
      </c>
      <c r="K142" s="215" t="s">
        <v>139</v>
      </c>
      <c r="L142" s="45"/>
      <c r="M142" s="220" t="s">
        <v>19</v>
      </c>
      <c r="N142" s="221" t="s">
        <v>42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140</v>
      </c>
      <c r="AT142" s="224" t="s">
        <v>135</v>
      </c>
      <c r="AU142" s="224" t="s">
        <v>80</v>
      </c>
      <c r="AY142" s="18" t="s">
        <v>133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78</v>
      </c>
      <c r="BK142" s="225">
        <f>ROUND(I142*H142,2)</f>
        <v>0</v>
      </c>
      <c r="BL142" s="18" t="s">
        <v>140</v>
      </c>
      <c r="BM142" s="224" t="s">
        <v>658</v>
      </c>
    </row>
    <row r="143" s="2" customFormat="1">
      <c r="A143" s="39"/>
      <c r="B143" s="40"/>
      <c r="C143" s="41"/>
      <c r="D143" s="226" t="s">
        <v>142</v>
      </c>
      <c r="E143" s="41"/>
      <c r="F143" s="227" t="s">
        <v>659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142</v>
      </c>
      <c r="AU143" s="18" t="s">
        <v>80</v>
      </c>
    </row>
    <row r="144" s="2" customFormat="1">
      <c r="A144" s="39"/>
      <c r="B144" s="40"/>
      <c r="C144" s="41"/>
      <c r="D144" s="226" t="s">
        <v>161</v>
      </c>
      <c r="E144" s="41"/>
      <c r="F144" s="242" t="s">
        <v>660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161</v>
      </c>
      <c r="AU144" s="18" t="s">
        <v>80</v>
      </c>
    </row>
    <row r="145" s="13" customFormat="1">
      <c r="A145" s="13"/>
      <c r="B145" s="231"/>
      <c r="C145" s="232"/>
      <c r="D145" s="226" t="s">
        <v>144</v>
      </c>
      <c r="E145" s="233" t="s">
        <v>19</v>
      </c>
      <c r="F145" s="234" t="s">
        <v>661</v>
      </c>
      <c r="G145" s="232"/>
      <c r="H145" s="235">
        <v>459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144</v>
      </c>
      <c r="AU145" s="241" t="s">
        <v>80</v>
      </c>
      <c r="AV145" s="13" t="s">
        <v>80</v>
      </c>
      <c r="AW145" s="13" t="s">
        <v>33</v>
      </c>
      <c r="AX145" s="13" t="s">
        <v>78</v>
      </c>
      <c r="AY145" s="241" t="s">
        <v>133</v>
      </c>
    </row>
    <row r="146" s="2" customFormat="1" ht="16.5" customHeight="1">
      <c r="A146" s="39"/>
      <c r="B146" s="40"/>
      <c r="C146" s="213" t="s">
        <v>8</v>
      </c>
      <c r="D146" s="213" t="s">
        <v>135</v>
      </c>
      <c r="E146" s="214" t="s">
        <v>662</v>
      </c>
      <c r="F146" s="215" t="s">
        <v>663</v>
      </c>
      <c r="G146" s="216" t="s">
        <v>196</v>
      </c>
      <c r="H146" s="217">
        <v>12</v>
      </c>
      <c r="I146" s="218"/>
      <c r="J146" s="219">
        <f>ROUND(I146*H146,2)</f>
        <v>0</v>
      </c>
      <c r="K146" s="215" t="s">
        <v>19</v>
      </c>
      <c r="L146" s="45"/>
      <c r="M146" s="220" t="s">
        <v>19</v>
      </c>
      <c r="N146" s="221" t="s">
        <v>42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140</v>
      </c>
      <c r="AT146" s="224" t="s">
        <v>135</v>
      </c>
      <c r="AU146" s="224" t="s">
        <v>80</v>
      </c>
      <c r="AY146" s="18" t="s">
        <v>133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78</v>
      </c>
      <c r="BK146" s="225">
        <f>ROUND(I146*H146,2)</f>
        <v>0</v>
      </c>
      <c r="BL146" s="18" t="s">
        <v>140</v>
      </c>
      <c r="BM146" s="224" t="s">
        <v>664</v>
      </c>
    </row>
    <row r="147" s="2" customFormat="1">
      <c r="A147" s="39"/>
      <c r="B147" s="40"/>
      <c r="C147" s="41"/>
      <c r="D147" s="226" t="s">
        <v>142</v>
      </c>
      <c r="E147" s="41"/>
      <c r="F147" s="227" t="s">
        <v>663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142</v>
      </c>
      <c r="AU147" s="18" t="s">
        <v>80</v>
      </c>
    </row>
    <row r="148" s="2" customFormat="1">
      <c r="A148" s="39"/>
      <c r="B148" s="40"/>
      <c r="C148" s="41"/>
      <c r="D148" s="226" t="s">
        <v>161</v>
      </c>
      <c r="E148" s="41"/>
      <c r="F148" s="242" t="s">
        <v>665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161</v>
      </c>
      <c r="AU148" s="18" t="s">
        <v>80</v>
      </c>
    </row>
    <row r="149" s="13" customFormat="1">
      <c r="A149" s="13"/>
      <c r="B149" s="231"/>
      <c r="C149" s="232"/>
      <c r="D149" s="226" t="s">
        <v>144</v>
      </c>
      <c r="E149" s="233" t="s">
        <v>19</v>
      </c>
      <c r="F149" s="234" t="s">
        <v>695</v>
      </c>
      <c r="G149" s="232"/>
      <c r="H149" s="235">
        <v>12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144</v>
      </c>
      <c r="AU149" s="241" t="s">
        <v>80</v>
      </c>
      <c r="AV149" s="13" t="s">
        <v>80</v>
      </c>
      <c r="AW149" s="13" t="s">
        <v>33</v>
      </c>
      <c r="AX149" s="13" t="s">
        <v>78</v>
      </c>
      <c r="AY149" s="241" t="s">
        <v>133</v>
      </c>
    </row>
    <row r="150" s="2" customFormat="1" ht="16.5" customHeight="1">
      <c r="A150" s="39"/>
      <c r="B150" s="40"/>
      <c r="C150" s="213" t="s">
        <v>230</v>
      </c>
      <c r="D150" s="213" t="s">
        <v>135</v>
      </c>
      <c r="E150" s="214" t="s">
        <v>509</v>
      </c>
      <c r="F150" s="215" t="s">
        <v>510</v>
      </c>
      <c r="G150" s="216" t="s">
        <v>158</v>
      </c>
      <c r="H150" s="217">
        <v>47.920000000000002</v>
      </c>
      <c r="I150" s="218"/>
      <c r="J150" s="219">
        <f>ROUND(I150*H150,2)</f>
        <v>0</v>
      </c>
      <c r="K150" s="215" t="s">
        <v>139</v>
      </c>
      <c r="L150" s="45"/>
      <c r="M150" s="220" t="s">
        <v>19</v>
      </c>
      <c r="N150" s="221" t="s">
        <v>42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140</v>
      </c>
      <c r="AT150" s="224" t="s">
        <v>135</v>
      </c>
      <c r="AU150" s="224" t="s">
        <v>80</v>
      </c>
      <c r="AY150" s="18" t="s">
        <v>133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78</v>
      </c>
      <c r="BK150" s="225">
        <f>ROUND(I150*H150,2)</f>
        <v>0</v>
      </c>
      <c r="BL150" s="18" t="s">
        <v>140</v>
      </c>
      <c r="BM150" s="224" t="s">
        <v>667</v>
      </c>
    </row>
    <row r="151" s="2" customFormat="1">
      <c r="A151" s="39"/>
      <c r="B151" s="40"/>
      <c r="C151" s="41"/>
      <c r="D151" s="226" t="s">
        <v>142</v>
      </c>
      <c r="E151" s="41"/>
      <c r="F151" s="227" t="s">
        <v>512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142</v>
      </c>
      <c r="AU151" s="18" t="s">
        <v>80</v>
      </c>
    </row>
    <row r="152" s="2" customFormat="1">
      <c r="A152" s="39"/>
      <c r="B152" s="40"/>
      <c r="C152" s="41"/>
      <c r="D152" s="226" t="s">
        <v>161</v>
      </c>
      <c r="E152" s="41"/>
      <c r="F152" s="242" t="s">
        <v>696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161</v>
      </c>
      <c r="AU152" s="18" t="s">
        <v>80</v>
      </c>
    </row>
    <row r="153" s="13" customFormat="1">
      <c r="A153" s="13"/>
      <c r="B153" s="231"/>
      <c r="C153" s="232"/>
      <c r="D153" s="226" t="s">
        <v>144</v>
      </c>
      <c r="E153" s="233" t="s">
        <v>19</v>
      </c>
      <c r="F153" s="234" t="s">
        <v>697</v>
      </c>
      <c r="G153" s="232"/>
      <c r="H153" s="235">
        <v>15.68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144</v>
      </c>
      <c r="AU153" s="241" t="s">
        <v>80</v>
      </c>
      <c r="AV153" s="13" t="s">
        <v>80</v>
      </c>
      <c r="AW153" s="13" t="s">
        <v>33</v>
      </c>
      <c r="AX153" s="13" t="s">
        <v>71</v>
      </c>
      <c r="AY153" s="241" t="s">
        <v>133</v>
      </c>
    </row>
    <row r="154" s="13" customFormat="1">
      <c r="A154" s="13"/>
      <c r="B154" s="231"/>
      <c r="C154" s="232"/>
      <c r="D154" s="226" t="s">
        <v>144</v>
      </c>
      <c r="E154" s="233" t="s">
        <v>19</v>
      </c>
      <c r="F154" s="234" t="s">
        <v>698</v>
      </c>
      <c r="G154" s="232"/>
      <c r="H154" s="235">
        <v>12.24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144</v>
      </c>
      <c r="AU154" s="241" t="s">
        <v>80</v>
      </c>
      <c r="AV154" s="13" t="s">
        <v>80</v>
      </c>
      <c r="AW154" s="13" t="s">
        <v>33</v>
      </c>
      <c r="AX154" s="13" t="s">
        <v>71</v>
      </c>
      <c r="AY154" s="241" t="s">
        <v>133</v>
      </c>
    </row>
    <row r="155" s="13" customFormat="1">
      <c r="A155" s="13"/>
      <c r="B155" s="231"/>
      <c r="C155" s="232"/>
      <c r="D155" s="226" t="s">
        <v>144</v>
      </c>
      <c r="E155" s="233" t="s">
        <v>19</v>
      </c>
      <c r="F155" s="234" t="s">
        <v>699</v>
      </c>
      <c r="G155" s="232"/>
      <c r="H155" s="235">
        <v>20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144</v>
      </c>
      <c r="AU155" s="241" t="s">
        <v>80</v>
      </c>
      <c r="AV155" s="13" t="s">
        <v>80</v>
      </c>
      <c r="AW155" s="13" t="s">
        <v>33</v>
      </c>
      <c r="AX155" s="13" t="s">
        <v>71</v>
      </c>
      <c r="AY155" s="241" t="s">
        <v>133</v>
      </c>
    </row>
    <row r="156" s="15" customFormat="1">
      <c r="A156" s="15"/>
      <c r="B156" s="267"/>
      <c r="C156" s="268"/>
      <c r="D156" s="226" t="s">
        <v>144</v>
      </c>
      <c r="E156" s="269" t="s">
        <v>19</v>
      </c>
      <c r="F156" s="270" t="s">
        <v>495</v>
      </c>
      <c r="G156" s="268"/>
      <c r="H156" s="271">
        <v>47.920000000000002</v>
      </c>
      <c r="I156" s="272"/>
      <c r="J156" s="268"/>
      <c r="K156" s="268"/>
      <c r="L156" s="273"/>
      <c r="M156" s="274"/>
      <c r="N156" s="275"/>
      <c r="O156" s="275"/>
      <c r="P156" s="275"/>
      <c r="Q156" s="275"/>
      <c r="R156" s="275"/>
      <c r="S156" s="275"/>
      <c r="T156" s="27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7" t="s">
        <v>144</v>
      </c>
      <c r="AU156" s="277" t="s">
        <v>80</v>
      </c>
      <c r="AV156" s="15" t="s">
        <v>140</v>
      </c>
      <c r="AW156" s="15" t="s">
        <v>33</v>
      </c>
      <c r="AX156" s="15" t="s">
        <v>78</v>
      </c>
      <c r="AY156" s="277" t="s">
        <v>133</v>
      </c>
    </row>
    <row r="157" s="2" customFormat="1" ht="16.5" customHeight="1">
      <c r="A157" s="39"/>
      <c r="B157" s="40"/>
      <c r="C157" s="213" t="s">
        <v>237</v>
      </c>
      <c r="D157" s="213" t="s">
        <v>135</v>
      </c>
      <c r="E157" s="214" t="s">
        <v>516</v>
      </c>
      <c r="F157" s="215" t="s">
        <v>517</v>
      </c>
      <c r="G157" s="216" t="s">
        <v>158</v>
      </c>
      <c r="H157" s="217">
        <v>47.920000000000002</v>
      </c>
      <c r="I157" s="218"/>
      <c r="J157" s="219">
        <f>ROUND(I157*H157,2)</f>
        <v>0</v>
      </c>
      <c r="K157" s="215" t="s">
        <v>139</v>
      </c>
      <c r="L157" s="45"/>
      <c r="M157" s="220" t="s">
        <v>19</v>
      </c>
      <c r="N157" s="221" t="s">
        <v>42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140</v>
      </c>
      <c r="AT157" s="224" t="s">
        <v>135</v>
      </c>
      <c r="AU157" s="224" t="s">
        <v>80</v>
      </c>
      <c r="AY157" s="18" t="s">
        <v>133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78</v>
      </c>
      <c r="BK157" s="225">
        <f>ROUND(I157*H157,2)</f>
        <v>0</v>
      </c>
      <c r="BL157" s="18" t="s">
        <v>140</v>
      </c>
      <c r="BM157" s="224" t="s">
        <v>672</v>
      </c>
    </row>
    <row r="158" s="2" customFormat="1">
      <c r="A158" s="39"/>
      <c r="B158" s="40"/>
      <c r="C158" s="41"/>
      <c r="D158" s="226" t="s">
        <v>142</v>
      </c>
      <c r="E158" s="41"/>
      <c r="F158" s="227" t="s">
        <v>519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142</v>
      </c>
      <c r="AU158" s="18" t="s">
        <v>80</v>
      </c>
    </row>
    <row r="159" s="2" customFormat="1">
      <c r="A159" s="39"/>
      <c r="B159" s="40"/>
      <c r="C159" s="41"/>
      <c r="D159" s="226" t="s">
        <v>161</v>
      </c>
      <c r="E159" s="41"/>
      <c r="F159" s="242" t="s">
        <v>520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161</v>
      </c>
      <c r="AU159" s="18" t="s">
        <v>80</v>
      </c>
    </row>
    <row r="160" s="2" customFormat="1" ht="16.5" customHeight="1">
      <c r="A160" s="39"/>
      <c r="B160" s="40"/>
      <c r="C160" s="213" t="s">
        <v>242</v>
      </c>
      <c r="D160" s="213" t="s">
        <v>135</v>
      </c>
      <c r="E160" s="214" t="s">
        <v>522</v>
      </c>
      <c r="F160" s="215" t="s">
        <v>523</v>
      </c>
      <c r="G160" s="216" t="s">
        <v>158</v>
      </c>
      <c r="H160" s="217">
        <v>239.59999999999999</v>
      </c>
      <c r="I160" s="218"/>
      <c r="J160" s="219">
        <f>ROUND(I160*H160,2)</f>
        <v>0</v>
      </c>
      <c r="K160" s="215" t="s">
        <v>139</v>
      </c>
      <c r="L160" s="45"/>
      <c r="M160" s="220" t="s">
        <v>19</v>
      </c>
      <c r="N160" s="221" t="s">
        <v>42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140</v>
      </c>
      <c r="AT160" s="224" t="s">
        <v>135</v>
      </c>
      <c r="AU160" s="224" t="s">
        <v>80</v>
      </c>
      <c r="AY160" s="18" t="s">
        <v>133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78</v>
      </c>
      <c r="BK160" s="225">
        <f>ROUND(I160*H160,2)</f>
        <v>0</v>
      </c>
      <c r="BL160" s="18" t="s">
        <v>140</v>
      </c>
      <c r="BM160" s="224" t="s">
        <v>673</v>
      </c>
    </row>
    <row r="161" s="2" customFormat="1">
      <c r="A161" s="39"/>
      <c r="B161" s="40"/>
      <c r="C161" s="41"/>
      <c r="D161" s="226" t="s">
        <v>142</v>
      </c>
      <c r="E161" s="41"/>
      <c r="F161" s="227" t="s">
        <v>525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142</v>
      </c>
      <c r="AU161" s="18" t="s">
        <v>80</v>
      </c>
    </row>
    <row r="162" s="2" customFormat="1">
      <c r="A162" s="39"/>
      <c r="B162" s="40"/>
      <c r="C162" s="41"/>
      <c r="D162" s="226" t="s">
        <v>161</v>
      </c>
      <c r="E162" s="41"/>
      <c r="F162" s="242" t="s">
        <v>520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161</v>
      </c>
      <c r="AU162" s="18" t="s">
        <v>80</v>
      </c>
    </row>
    <row r="163" s="13" customFormat="1">
      <c r="A163" s="13"/>
      <c r="B163" s="231"/>
      <c r="C163" s="232"/>
      <c r="D163" s="226" t="s">
        <v>144</v>
      </c>
      <c r="E163" s="232"/>
      <c r="F163" s="234" t="s">
        <v>700</v>
      </c>
      <c r="G163" s="232"/>
      <c r="H163" s="235">
        <v>239.59999999999999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144</v>
      </c>
      <c r="AU163" s="241" t="s">
        <v>80</v>
      </c>
      <c r="AV163" s="13" t="s">
        <v>80</v>
      </c>
      <c r="AW163" s="13" t="s">
        <v>4</v>
      </c>
      <c r="AX163" s="13" t="s">
        <v>78</v>
      </c>
      <c r="AY163" s="241" t="s">
        <v>133</v>
      </c>
    </row>
    <row r="164" s="2" customFormat="1" ht="16.5" customHeight="1">
      <c r="A164" s="39"/>
      <c r="B164" s="40"/>
      <c r="C164" s="243" t="s">
        <v>248</v>
      </c>
      <c r="D164" s="243" t="s">
        <v>231</v>
      </c>
      <c r="E164" s="244" t="s">
        <v>528</v>
      </c>
      <c r="F164" s="245" t="s">
        <v>529</v>
      </c>
      <c r="G164" s="246" t="s">
        <v>158</v>
      </c>
      <c r="H164" s="247">
        <v>47.920000000000002</v>
      </c>
      <c r="I164" s="248"/>
      <c r="J164" s="249">
        <f>ROUND(I164*H164,2)</f>
        <v>0</v>
      </c>
      <c r="K164" s="245" t="s">
        <v>139</v>
      </c>
      <c r="L164" s="250"/>
      <c r="M164" s="251" t="s">
        <v>19</v>
      </c>
      <c r="N164" s="252" t="s">
        <v>42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181</v>
      </c>
      <c r="AT164" s="224" t="s">
        <v>231</v>
      </c>
      <c r="AU164" s="224" t="s">
        <v>80</v>
      </c>
      <c r="AY164" s="18" t="s">
        <v>133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78</v>
      </c>
      <c r="BK164" s="225">
        <f>ROUND(I164*H164,2)</f>
        <v>0</v>
      </c>
      <c r="BL164" s="18" t="s">
        <v>140</v>
      </c>
      <c r="BM164" s="224" t="s">
        <v>675</v>
      </c>
    </row>
    <row r="165" s="2" customFormat="1">
      <c r="A165" s="39"/>
      <c r="B165" s="40"/>
      <c r="C165" s="41"/>
      <c r="D165" s="226" t="s">
        <v>142</v>
      </c>
      <c r="E165" s="41"/>
      <c r="F165" s="227" t="s">
        <v>529</v>
      </c>
      <c r="G165" s="41"/>
      <c r="H165" s="41"/>
      <c r="I165" s="228"/>
      <c r="J165" s="41"/>
      <c r="K165" s="41"/>
      <c r="L165" s="45"/>
      <c r="M165" s="278"/>
      <c r="N165" s="279"/>
      <c r="O165" s="280"/>
      <c r="P165" s="280"/>
      <c r="Q165" s="280"/>
      <c r="R165" s="280"/>
      <c r="S165" s="280"/>
      <c r="T165" s="281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142</v>
      </c>
      <c r="AU165" s="18" t="s">
        <v>80</v>
      </c>
    </row>
    <row r="166" s="2" customFormat="1" ht="6.96" customHeight="1">
      <c r="A166" s="39"/>
      <c r="B166" s="60"/>
      <c r="C166" s="61"/>
      <c r="D166" s="61"/>
      <c r="E166" s="61"/>
      <c r="F166" s="61"/>
      <c r="G166" s="61"/>
      <c r="H166" s="61"/>
      <c r="I166" s="61"/>
      <c r="J166" s="61"/>
      <c r="K166" s="61"/>
      <c r="L166" s="45"/>
      <c r="M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</row>
  </sheetData>
  <sheetProtection sheet="1" autoFilter="0" formatColumns="0" formatRows="0" objects="1" scenarios="1" spinCount="100000" saltValue="HWsOKkUmbuesx/kltWTi8FXg9X10vtn1RJWxBuOT69Adue26KKzLunammqveZ5Qf4UzybP+cS/t3rU7QQ1fixQ==" hashValue="1Z3853dKTULoG0HU+SlvVLoR3FwQ3d3Iy8Gh0F33jv+irV2jF1hhZPu054AXvAaLq0851jvjMSfmw0Zrtik0Vw==" algorithmName="SHA-512" password="CC35"/>
  <autoFilter ref="C86:K16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104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Biokoridor LBK SL003-SL013 v k.ú. Beřovice</v>
      </c>
      <c r="F7" s="143"/>
      <c r="G7" s="143"/>
      <c r="H7" s="143"/>
      <c r="L7" s="21"/>
    </row>
    <row r="8" s="1" customFormat="1" ht="12" customHeight="1">
      <c r="B8" s="21"/>
      <c r="D8" s="143" t="s">
        <v>105</v>
      </c>
      <c r="L8" s="21"/>
    </row>
    <row r="9" s="2" customFormat="1" ht="16.5" customHeight="1">
      <c r="A9" s="39"/>
      <c r="B9" s="45"/>
      <c r="C9" s="39"/>
      <c r="D9" s="39"/>
      <c r="E9" s="144" t="s">
        <v>593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107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701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13. 7. 2021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32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8"/>
      <c r="B29" s="149"/>
      <c r="C29" s="148"/>
      <c r="D29" s="148"/>
      <c r="E29" s="150" t="s">
        <v>109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ROUND((SUM(BE87:BE165)),  2)</f>
        <v>0</v>
      </c>
      <c r="G35" s="39"/>
      <c r="H35" s="39"/>
      <c r="I35" s="158">
        <v>0.20999999999999999</v>
      </c>
      <c r="J35" s="157">
        <f>ROUND(((SUM(BE87:BE165))*I35),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ROUND((SUM(BF87:BF165)),  2)</f>
        <v>0</v>
      </c>
      <c r="G36" s="39"/>
      <c r="H36" s="39"/>
      <c r="I36" s="158">
        <v>0.14999999999999999</v>
      </c>
      <c r="J36" s="157">
        <f>ROUND(((SUM(BF87:BF165))*I36),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ROUND((SUM(BG87:BG165)),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ROUND((SUM(BH87:BH165)),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ROUND((SUM(BI87:BI165)),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Biokoridor LBK SL003-SL013 v k.ú. Beřovice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105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593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107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BB1-2-3 - Rozvojová péče - 3. rok po výsadbě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Beřovice</v>
      </c>
      <c r="G56" s="41"/>
      <c r="H56" s="41"/>
      <c r="I56" s="33" t="s">
        <v>23</v>
      </c>
      <c r="J56" s="73" t="str">
        <f>IF(J14="","",J14)</f>
        <v>13. 7. 2021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ČR SPÚ, KPÚ pro Středočeský kraj a h.m.P.</v>
      </c>
      <c r="G58" s="41"/>
      <c r="H58" s="41"/>
      <c r="I58" s="33" t="s">
        <v>31</v>
      </c>
      <c r="J58" s="37" t="str">
        <f>E23</f>
        <v>Ing. Alena Burešová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Ing. Alena Burešová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111</v>
      </c>
      <c r="D61" s="172"/>
      <c r="E61" s="172"/>
      <c r="F61" s="172"/>
      <c r="G61" s="172"/>
      <c r="H61" s="172"/>
      <c r="I61" s="172"/>
      <c r="J61" s="173" t="s">
        <v>112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113</v>
      </c>
    </row>
    <row r="64" s="9" customFormat="1" ht="24.96" customHeight="1">
      <c r="A64" s="9"/>
      <c r="B64" s="175"/>
      <c r="C64" s="176"/>
      <c r="D64" s="177" t="s">
        <v>114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271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118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Biokoridor LBK SL003-SL013 v k.ú. Beřovice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105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593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107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BB1-2-3 - Rozvojová péče - 3. rok po výsadbě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>Beřovice</v>
      </c>
      <c r="G81" s="41"/>
      <c r="H81" s="41"/>
      <c r="I81" s="33" t="s">
        <v>23</v>
      </c>
      <c r="J81" s="73" t="str">
        <f>IF(J14="","",J14)</f>
        <v>13. 7. 2021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>ČR SPÚ, KPÚ pro Středočeský kraj a h.m.P.</v>
      </c>
      <c r="G83" s="41"/>
      <c r="H83" s="41"/>
      <c r="I83" s="33" t="s">
        <v>31</v>
      </c>
      <c r="J83" s="37" t="str">
        <f>E23</f>
        <v>Ing. Alena Burešová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IF(E20="","",E20)</f>
        <v>Vyplň údaj</v>
      </c>
      <c r="G84" s="41"/>
      <c r="H84" s="41"/>
      <c r="I84" s="33" t="s">
        <v>34</v>
      </c>
      <c r="J84" s="37" t="str">
        <f>E26</f>
        <v>Ing. Alena Burešová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119</v>
      </c>
      <c r="D86" s="189" t="s">
        <v>56</v>
      </c>
      <c r="E86" s="189" t="s">
        <v>52</v>
      </c>
      <c r="F86" s="189" t="s">
        <v>53</v>
      </c>
      <c r="G86" s="189" t="s">
        <v>120</v>
      </c>
      <c r="H86" s="189" t="s">
        <v>121</v>
      </c>
      <c r="I86" s="189" t="s">
        <v>122</v>
      </c>
      <c r="J86" s="189" t="s">
        <v>112</v>
      </c>
      <c r="K86" s="190" t="s">
        <v>123</v>
      </c>
      <c r="L86" s="191"/>
      <c r="M86" s="93" t="s">
        <v>19</v>
      </c>
      <c r="N86" s="94" t="s">
        <v>41</v>
      </c>
      <c r="O86" s="94" t="s">
        <v>124</v>
      </c>
      <c r="P86" s="94" t="s">
        <v>125</v>
      </c>
      <c r="Q86" s="94" t="s">
        <v>126</v>
      </c>
      <c r="R86" s="94" t="s">
        <v>127</v>
      </c>
      <c r="S86" s="94" t="s">
        <v>128</v>
      </c>
      <c r="T86" s="95" t="s">
        <v>129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130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</f>
        <v>0</v>
      </c>
      <c r="Q87" s="97"/>
      <c r="R87" s="194">
        <f>R88</f>
        <v>0.0385835</v>
      </c>
      <c r="S87" s="97"/>
      <c r="T87" s="195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70</v>
      </c>
      <c r="AU87" s="18" t="s">
        <v>113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70</v>
      </c>
      <c r="E88" s="200" t="s">
        <v>131</v>
      </c>
      <c r="F88" s="200" t="s">
        <v>132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0.0385835</v>
      </c>
      <c r="S88" s="205"/>
      <c r="T88" s="20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78</v>
      </c>
      <c r="AT88" s="209" t="s">
        <v>70</v>
      </c>
      <c r="AU88" s="209" t="s">
        <v>71</v>
      </c>
      <c r="AY88" s="208" t="s">
        <v>133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70</v>
      </c>
      <c r="E89" s="211" t="s">
        <v>78</v>
      </c>
      <c r="F89" s="211" t="s">
        <v>274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SUM(P90:P165)</f>
        <v>0</v>
      </c>
      <c r="Q89" s="205"/>
      <c r="R89" s="206">
        <f>SUM(R90:R165)</f>
        <v>0.0385835</v>
      </c>
      <c r="S89" s="205"/>
      <c r="T89" s="207">
        <f>SUM(T90:T165)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78</v>
      </c>
      <c r="AT89" s="209" t="s">
        <v>70</v>
      </c>
      <c r="AU89" s="209" t="s">
        <v>78</v>
      </c>
      <c r="AY89" s="208" t="s">
        <v>133</v>
      </c>
      <c r="BK89" s="210">
        <f>SUM(BK90:BK165)</f>
        <v>0</v>
      </c>
    </row>
    <row r="90" s="2" customFormat="1" ht="16.5" customHeight="1">
      <c r="A90" s="39"/>
      <c r="B90" s="40"/>
      <c r="C90" s="213" t="s">
        <v>78</v>
      </c>
      <c r="D90" s="213" t="s">
        <v>135</v>
      </c>
      <c r="E90" s="214" t="s">
        <v>595</v>
      </c>
      <c r="F90" s="215" t="s">
        <v>596</v>
      </c>
      <c r="G90" s="216" t="s">
        <v>138</v>
      </c>
      <c r="H90" s="217">
        <v>13136</v>
      </c>
      <c r="I90" s="218"/>
      <c r="J90" s="219">
        <f>ROUND(I90*H90,2)</f>
        <v>0</v>
      </c>
      <c r="K90" s="215" t="s">
        <v>139</v>
      </c>
      <c r="L90" s="45"/>
      <c r="M90" s="220" t="s">
        <v>19</v>
      </c>
      <c r="N90" s="221" t="s">
        <v>42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140</v>
      </c>
      <c r="AT90" s="224" t="s">
        <v>135</v>
      </c>
      <c r="AU90" s="224" t="s">
        <v>80</v>
      </c>
      <c r="AY90" s="18" t="s">
        <v>133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78</v>
      </c>
      <c r="BK90" s="225">
        <f>ROUND(I90*H90,2)</f>
        <v>0</v>
      </c>
      <c r="BL90" s="18" t="s">
        <v>140</v>
      </c>
      <c r="BM90" s="224" t="s">
        <v>597</v>
      </c>
    </row>
    <row r="91" s="2" customFormat="1">
      <c r="A91" s="39"/>
      <c r="B91" s="40"/>
      <c r="C91" s="41"/>
      <c r="D91" s="226" t="s">
        <v>142</v>
      </c>
      <c r="E91" s="41"/>
      <c r="F91" s="227" t="s">
        <v>598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142</v>
      </c>
      <c r="AU91" s="18" t="s">
        <v>80</v>
      </c>
    </row>
    <row r="92" s="2" customFormat="1">
      <c r="A92" s="39"/>
      <c r="B92" s="40"/>
      <c r="C92" s="41"/>
      <c r="D92" s="226" t="s">
        <v>161</v>
      </c>
      <c r="E92" s="41"/>
      <c r="F92" s="242" t="s">
        <v>677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161</v>
      </c>
      <c r="AU92" s="18" t="s">
        <v>80</v>
      </c>
    </row>
    <row r="93" s="13" customFormat="1">
      <c r="A93" s="13"/>
      <c r="B93" s="231"/>
      <c r="C93" s="232"/>
      <c r="D93" s="226" t="s">
        <v>144</v>
      </c>
      <c r="E93" s="233" t="s">
        <v>19</v>
      </c>
      <c r="F93" s="234" t="s">
        <v>678</v>
      </c>
      <c r="G93" s="232"/>
      <c r="H93" s="235">
        <v>13136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1" t="s">
        <v>144</v>
      </c>
      <c r="AU93" s="241" t="s">
        <v>80</v>
      </c>
      <c r="AV93" s="13" t="s">
        <v>80</v>
      </c>
      <c r="AW93" s="13" t="s">
        <v>33</v>
      </c>
      <c r="AX93" s="13" t="s">
        <v>78</v>
      </c>
      <c r="AY93" s="241" t="s">
        <v>133</v>
      </c>
    </row>
    <row r="94" s="2" customFormat="1">
      <c r="A94" s="39"/>
      <c r="B94" s="40"/>
      <c r="C94" s="213" t="s">
        <v>80</v>
      </c>
      <c r="D94" s="213" t="s">
        <v>135</v>
      </c>
      <c r="E94" s="214" t="s">
        <v>448</v>
      </c>
      <c r="F94" s="215" t="s">
        <v>449</v>
      </c>
      <c r="G94" s="216" t="s">
        <v>450</v>
      </c>
      <c r="H94" s="217">
        <v>13.060000000000001</v>
      </c>
      <c r="I94" s="218"/>
      <c r="J94" s="219">
        <f>ROUND(I94*H94,2)</f>
        <v>0</v>
      </c>
      <c r="K94" s="215" t="s">
        <v>139</v>
      </c>
      <c r="L94" s="45"/>
      <c r="M94" s="220" t="s">
        <v>19</v>
      </c>
      <c r="N94" s="221" t="s">
        <v>42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140</v>
      </c>
      <c r="AT94" s="224" t="s">
        <v>135</v>
      </c>
      <c r="AU94" s="224" t="s">
        <v>80</v>
      </c>
      <c r="AY94" s="18" t="s">
        <v>133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78</v>
      </c>
      <c r="BK94" s="225">
        <f>ROUND(I94*H94,2)</f>
        <v>0</v>
      </c>
      <c r="BL94" s="18" t="s">
        <v>140</v>
      </c>
      <c r="BM94" s="224" t="s">
        <v>609</v>
      </c>
    </row>
    <row r="95" s="2" customFormat="1">
      <c r="A95" s="39"/>
      <c r="B95" s="40"/>
      <c r="C95" s="41"/>
      <c r="D95" s="226" t="s">
        <v>142</v>
      </c>
      <c r="E95" s="41"/>
      <c r="F95" s="227" t="s">
        <v>452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142</v>
      </c>
      <c r="AU95" s="18" t="s">
        <v>80</v>
      </c>
    </row>
    <row r="96" s="2" customFormat="1">
      <c r="A96" s="39"/>
      <c r="B96" s="40"/>
      <c r="C96" s="41"/>
      <c r="D96" s="226" t="s">
        <v>161</v>
      </c>
      <c r="E96" s="41"/>
      <c r="F96" s="242" t="s">
        <v>610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161</v>
      </c>
      <c r="AU96" s="18" t="s">
        <v>80</v>
      </c>
    </row>
    <row r="97" s="13" customFormat="1">
      <c r="A97" s="13"/>
      <c r="B97" s="231"/>
      <c r="C97" s="232"/>
      <c r="D97" s="226" t="s">
        <v>144</v>
      </c>
      <c r="E97" s="233" t="s">
        <v>19</v>
      </c>
      <c r="F97" s="234" t="s">
        <v>611</v>
      </c>
      <c r="G97" s="232"/>
      <c r="H97" s="235">
        <v>13.060000000000001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144</v>
      </c>
      <c r="AU97" s="241" t="s">
        <v>80</v>
      </c>
      <c r="AV97" s="13" t="s">
        <v>80</v>
      </c>
      <c r="AW97" s="13" t="s">
        <v>33</v>
      </c>
      <c r="AX97" s="13" t="s">
        <v>78</v>
      </c>
      <c r="AY97" s="241" t="s">
        <v>133</v>
      </c>
    </row>
    <row r="98" s="2" customFormat="1" ht="16.5" customHeight="1">
      <c r="A98" s="39"/>
      <c r="B98" s="40"/>
      <c r="C98" s="243" t="s">
        <v>151</v>
      </c>
      <c r="D98" s="243" t="s">
        <v>231</v>
      </c>
      <c r="E98" s="244" t="s">
        <v>456</v>
      </c>
      <c r="F98" s="245" t="s">
        <v>457</v>
      </c>
      <c r="G98" s="246" t="s">
        <v>234</v>
      </c>
      <c r="H98" s="247">
        <v>7.8360000000000003</v>
      </c>
      <c r="I98" s="248"/>
      <c r="J98" s="249">
        <f>ROUND(I98*H98,2)</f>
        <v>0</v>
      </c>
      <c r="K98" s="245" t="s">
        <v>19</v>
      </c>
      <c r="L98" s="250"/>
      <c r="M98" s="251" t="s">
        <v>19</v>
      </c>
      <c r="N98" s="252" t="s">
        <v>42</v>
      </c>
      <c r="O98" s="85"/>
      <c r="P98" s="222">
        <f>O98*H98</f>
        <v>0</v>
      </c>
      <c r="Q98" s="222">
        <v>0.001</v>
      </c>
      <c r="R98" s="222">
        <f>Q98*H98</f>
        <v>0.007836000000000001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181</v>
      </c>
      <c r="AT98" s="224" t="s">
        <v>231</v>
      </c>
      <c r="AU98" s="224" t="s">
        <v>80</v>
      </c>
      <c r="AY98" s="18" t="s">
        <v>133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78</v>
      </c>
      <c r="BK98" s="225">
        <f>ROUND(I98*H98,2)</f>
        <v>0</v>
      </c>
      <c r="BL98" s="18" t="s">
        <v>140</v>
      </c>
      <c r="BM98" s="224" t="s">
        <v>612</v>
      </c>
    </row>
    <row r="99" s="2" customFormat="1">
      <c r="A99" s="39"/>
      <c r="B99" s="40"/>
      <c r="C99" s="41"/>
      <c r="D99" s="226" t="s">
        <v>142</v>
      </c>
      <c r="E99" s="41"/>
      <c r="F99" s="227" t="s">
        <v>457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142</v>
      </c>
      <c r="AU99" s="18" t="s">
        <v>80</v>
      </c>
    </row>
    <row r="100" s="2" customFormat="1">
      <c r="A100" s="39"/>
      <c r="B100" s="40"/>
      <c r="C100" s="41"/>
      <c r="D100" s="226" t="s">
        <v>161</v>
      </c>
      <c r="E100" s="41"/>
      <c r="F100" s="242" t="s">
        <v>459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161</v>
      </c>
      <c r="AU100" s="18" t="s">
        <v>80</v>
      </c>
    </row>
    <row r="101" s="13" customFormat="1">
      <c r="A101" s="13"/>
      <c r="B101" s="231"/>
      <c r="C101" s="232"/>
      <c r="D101" s="226" t="s">
        <v>144</v>
      </c>
      <c r="E101" s="232"/>
      <c r="F101" s="234" t="s">
        <v>613</v>
      </c>
      <c r="G101" s="232"/>
      <c r="H101" s="235">
        <v>7.8360000000000003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144</v>
      </c>
      <c r="AU101" s="241" t="s">
        <v>80</v>
      </c>
      <c r="AV101" s="13" t="s">
        <v>80</v>
      </c>
      <c r="AW101" s="13" t="s">
        <v>4</v>
      </c>
      <c r="AX101" s="13" t="s">
        <v>78</v>
      </c>
      <c r="AY101" s="241" t="s">
        <v>133</v>
      </c>
    </row>
    <row r="102" s="2" customFormat="1" ht="16.5" customHeight="1">
      <c r="A102" s="39"/>
      <c r="B102" s="40"/>
      <c r="C102" s="213" t="s">
        <v>140</v>
      </c>
      <c r="D102" s="213" t="s">
        <v>135</v>
      </c>
      <c r="E102" s="214" t="s">
        <v>679</v>
      </c>
      <c r="F102" s="215" t="s">
        <v>680</v>
      </c>
      <c r="G102" s="216" t="s">
        <v>148</v>
      </c>
      <c r="H102" s="217">
        <v>653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42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140</v>
      </c>
      <c r="AT102" s="224" t="s">
        <v>135</v>
      </c>
      <c r="AU102" s="224" t="s">
        <v>80</v>
      </c>
      <c r="AY102" s="18" t="s">
        <v>133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78</v>
      </c>
      <c r="BK102" s="225">
        <f>ROUND(I102*H102,2)</f>
        <v>0</v>
      </c>
      <c r="BL102" s="18" t="s">
        <v>140</v>
      </c>
      <c r="BM102" s="224" t="s">
        <v>681</v>
      </c>
    </row>
    <row r="103" s="2" customFormat="1">
      <c r="A103" s="39"/>
      <c r="B103" s="40"/>
      <c r="C103" s="41"/>
      <c r="D103" s="226" t="s">
        <v>142</v>
      </c>
      <c r="E103" s="41"/>
      <c r="F103" s="227" t="s">
        <v>680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142</v>
      </c>
      <c r="AU103" s="18" t="s">
        <v>80</v>
      </c>
    </row>
    <row r="104" s="2" customFormat="1">
      <c r="A104" s="39"/>
      <c r="B104" s="40"/>
      <c r="C104" s="41"/>
      <c r="D104" s="226" t="s">
        <v>161</v>
      </c>
      <c r="E104" s="41"/>
      <c r="F104" s="242" t="s">
        <v>682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161</v>
      </c>
      <c r="AU104" s="18" t="s">
        <v>80</v>
      </c>
    </row>
    <row r="105" s="13" customFormat="1">
      <c r="A105" s="13"/>
      <c r="B105" s="231"/>
      <c r="C105" s="232"/>
      <c r="D105" s="226" t="s">
        <v>144</v>
      </c>
      <c r="E105" s="233" t="s">
        <v>19</v>
      </c>
      <c r="F105" s="234" t="s">
        <v>683</v>
      </c>
      <c r="G105" s="232"/>
      <c r="H105" s="235">
        <v>653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144</v>
      </c>
      <c r="AU105" s="241" t="s">
        <v>80</v>
      </c>
      <c r="AV105" s="13" t="s">
        <v>80</v>
      </c>
      <c r="AW105" s="13" t="s">
        <v>33</v>
      </c>
      <c r="AX105" s="13" t="s">
        <v>78</v>
      </c>
      <c r="AY105" s="241" t="s">
        <v>133</v>
      </c>
    </row>
    <row r="106" s="2" customFormat="1" ht="16.5" customHeight="1">
      <c r="A106" s="39"/>
      <c r="B106" s="40"/>
      <c r="C106" s="213" t="s">
        <v>164</v>
      </c>
      <c r="D106" s="213" t="s">
        <v>135</v>
      </c>
      <c r="E106" s="214" t="s">
        <v>684</v>
      </c>
      <c r="F106" s="215" t="s">
        <v>685</v>
      </c>
      <c r="G106" s="216" t="s">
        <v>148</v>
      </c>
      <c r="H106" s="217">
        <v>98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42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140</v>
      </c>
      <c r="AT106" s="224" t="s">
        <v>135</v>
      </c>
      <c r="AU106" s="224" t="s">
        <v>80</v>
      </c>
      <c r="AY106" s="18" t="s">
        <v>133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78</v>
      </c>
      <c r="BK106" s="225">
        <f>ROUND(I106*H106,2)</f>
        <v>0</v>
      </c>
      <c r="BL106" s="18" t="s">
        <v>140</v>
      </c>
      <c r="BM106" s="224" t="s">
        <v>686</v>
      </c>
    </row>
    <row r="107" s="2" customFormat="1">
      <c r="A107" s="39"/>
      <c r="B107" s="40"/>
      <c r="C107" s="41"/>
      <c r="D107" s="226" t="s">
        <v>142</v>
      </c>
      <c r="E107" s="41"/>
      <c r="F107" s="227" t="s">
        <v>685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142</v>
      </c>
      <c r="AU107" s="18" t="s">
        <v>80</v>
      </c>
    </row>
    <row r="108" s="2" customFormat="1">
      <c r="A108" s="39"/>
      <c r="B108" s="40"/>
      <c r="C108" s="41"/>
      <c r="D108" s="226" t="s">
        <v>161</v>
      </c>
      <c r="E108" s="41"/>
      <c r="F108" s="242" t="s">
        <v>687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161</v>
      </c>
      <c r="AU108" s="18" t="s">
        <v>80</v>
      </c>
    </row>
    <row r="109" s="13" customFormat="1">
      <c r="A109" s="13"/>
      <c r="B109" s="231"/>
      <c r="C109" s="232"/>
      <c r="D109" s="226" t="s">
        <v>144</v>
      </c>
      <c r="E109" s="233" t="s">
        <v>19</v>
      </c>
      <c r="F109" s="234" t="s">
        <v>688</v>
      </c>
      <c r="G109" s="232"/>
      <c r="H109" s="235">
        <v>98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144</v>
      </c>
      <c r="AU109" s="241" t="s">
        <v>80</v>
      </c>
      <c r="AV109" s="13" t="s">
        <v>80</v>
      </c>
      <c r="AW109" s="13" t="s">
        <v>33</v>
      </c>
      <c r="AX109" s="13" t="s">
        <v>78</v>
      </c>
      <c r="AY109" s="241" t="s">
        <v>133</v>
      </c>
    </row>
    <row r="110" s="2" customFormat="1" ht="16.5" customHeight="1">
      <c r="A110" s="39"/>
      <c r="B110" s="40"/>
      <c r="C110" s="213" t="s">
        <v>171</v>
      </c>
      <c r="D110" s="213" t="s">
        <v>135</v>
      </c>
      <c r="E110" s="214" t="s">
        <v>614</v>
      </c>
      <c r="F110" s="215" t="s">
        <v>615</v>
      </c>
      <c r="G110" s="216" t="s">
        <v>148</v>
      </c>
      <c r="H110" s="217">
        <v>125.5</v>
      </c>
      <c r="I110" s="218"/>
      <c r="J110" s="219">
        <f>ROUND(I110*H110,2)</f>
        <v>0</v>
      </c>
      <c r="K110" s="215" t="s">
        <v>139</v>
      </c>
      <c r="L110" s="45"/>
      <c r="M110" s="220" t="s">
        <v>19</v>
      </c>
      <c r="N110" s="221" t="s">
        <v>42</v>
      </c>
      <c r="O110" s="85"/>
      <c r="P110" s="222">
        <f>O110*H110</f>
        <v>0</v>
      </c>
      <c r="Q110" s="222">
        <v>2.0000000000000002E-05</v>
      </c>
      <c r="R110" s="222">
        <f>Q110*H110</f>
        <v>0.0025100000000000001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140</v>
      </c>
      <c r="AT110" s="224" t="s">
        <v>135</v>
      </c>
      <c r="AU110" s="224" t="s">
        <v>80</v>
      </c>
      <c r="AY110" s="18" t="s">
        <v>133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78</v>
      </c>
      <c r="BK110" s="225">
        <f>ROUND(I110*H110,2)</f>
        <v>0</v>
      </c>
      <c r="BL110" s="18" t="s">
        <v>140</v>
      </c>
      <c r="BM110" s="224" t="s">
        <v>616</v>
      </c>
    </row>
    <row r="111" s="2" customFormat="1">
      <c r="A111" s="39"/>
      <c r="B111" s="40"/>
      <c r="C111" s="41"/>
      <c r="D111" s="226" t="s">
        <v>142</v>
      </c>
      <c r="E111" s="41"/>
      <c r="F111" s="227" t="s">
        <v>617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142</v>
      </c>
      <c r="AU111" s="18" t="s">
        <v>80</v>
      </c>
    </row>
    <row r="112" s="2" customFormat="1">
      <c r="A112" s="39"/>
      <c r="B112" s="40"/>
      <c r="C112" s="41"/>
      <c r="D112" s="226" t="s">
        <v>161</v>
      </c>
      <c r="E112" s="41"/>
      <c r="F112" s="242" t="s">
        <v>689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161</v>
      </c>
      <c r="AU112" s="18" t="s">
        <v>80</v>
      </c>
    </row>
    <row r="113" s="13" customFormat="1">
      <c r="A113" s="13"/>
      <c r="B113" s="231"/>
      <c r="C113" s="232"/>
      <c r="D113" s="226" t="s">
        <v>144</v>
      </c>
      <c r="E113" s="233" t="s">
        <v>19</v>
      </c>
      <c r="F113" s="234" t="s">
        <v>690</v>
      </c>
      <c r="G113" s="232"/>
      <c r="H113" s="235">
        <v>125.5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144</v>
      </c>
      <c r="AU113" s="241" t="s">
        <v>80</v>
      </c>
      <c r="AV113" s="13" t="s">
        <v>80</v>
      </c>
      <c r="AW113" s="13" t="s">
        <v>33</v>
      </c>
      <c r="AX113" s="13" t="s">
        <v>78</v>
      </c>
      <c r="AY113" s="241" t="s">
        <v>133</v>
      </c>
    </row>
    <row r="114" s="2" customFormat="1" ht="16.5" customHeight="1">
      <c r="A114" s="39"/>
      <c r="B114" s="40"/>
      <c r="C114" s="243" t="s">
        <v>176</v>
      </c>
      <c r="D114" s="243" t="s">
        <v>231</v>
      </c>
      <c r="E114" s="244" t="s">
        <v>413</v>
      </c>
      <c r="F114" s="245" t="s">
        <v>414</v>
      </c>
      <c r="G114" s="246" t="s">
        <v>277</v>
      </c>
      <c r="H114" s="247">
        <v>94.125</v>
      </c>
      <c r="I114" s="248"/>
      <c r="J114" s="249">
        <f>ROUND(I114*H114,2)</f>
        <v>0</v>
      </c>
      <c r="K114" s="245" t="s">
        <v>19</v>
      </c>
      <c r="L114" s="250"/>
      <c r="M114" s="251" t="s">
        <v>19</v>
      </c>
      <c r="N114" s="252" t="s">
        <v>42</v>
      </c>
      <c r="O114" s="85"/>
      <c r="P114" s="222">
        <f>O114*H114</f>
        <v>0</v>
      </c>
      <c r="Q114" s="222">
        <v>0.00029999999999999997</v>
      </c>
      <c r="R114" s="222">
        <f>Q114*H114</f>
        <v>0.028237499999999999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181</v>
      </c>
      <c r="AT114" s="224" t="s">
        <v>231</v>
      </c>
      <c r="AU114" s="224" t="s">
        <v>80</v>
      </c>
      <c r="AY114" s="18" t="s">
        <v>133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78</v>
      </c>
      <c r="BK114" s="225">
        <f>ROUND(I114*H114,2)</f>
        <v>0</v>
      </c>
      <c r="BL114" s="18" t="s">
        <v>140</v>
      </c>
      <c r="BM114" s="224" t="s">
        <v>620</v>
      </c>
    </row>
    <row r="115" s="2" customFormat="1">
      <c r="A115" s="39"/>
      <c r="B115" s="40"/>
      <c r="C115" s="41"/>
      <c r="D115" s="226" t="s">
        <v>142</v>
      </c>
      <c r="E115" s="41"/>
      <c r="F115" s="227" t="s">
        <v>414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142</v>
      </c>
      <c r="AU115" s="18" t="s">
        <v>80</v>
      </c>
    </row>
    <row r="116" s="2" customFormat="1">
      <c r="A116" s="39"/>
      <c r="B116" s="40"/>
      <c r="C116" s="41"/>
      <c r="D116" s="226" t="s">
        <v>161</v>
      </c>
      <c r="E116" s="41"/>
      <c r="F116" s="242" t="s">
        <v>416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161</v>
      </c>
      <c r="AU116" s="18" t="s">
        <v>80</v>
      </c>
    </row>
    <row r="117" s="13" customFormat="1">
      <c r="A117" s="13"/>
      <c r="B117" s="231"/>
      <c r="C117" s="232"/>
      <c r="D117" s="226" t="s">
        <v>144</v>
      </c>
      <c r="E117" s="232"/>
      <c r="F117" s="234" t="s">
        <v>691</v>
      </c>
      <c r="G117" s="232"/>
      <c r="H117" s="235">
        <v>94.125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144</v>
      </c>
      <c r="AU117" s="241" t="s">
        <v>80</v>
      </c>
      <c r="AV117" s="13" t="s">
        <v>80</v>
      </c>
      <c r="AW117" s="13" t="s">
        <v>4</v>
      </c>
      <c r="AX117" s="13" t="s">
        <v>78</v>
      </c>
      <c r="AY117" s="241" t="s">
        <v>133</v>
      </c>
    </row>
    <row r="118" s="2" customFormat="1" ht="16.5" customHeight="1">
      <c r="A118" s="39"/>
      <c r="B118" s="40"/>
      <c r="C118" s="213" t="s">
        <v>181</v>
      </c>
      <c r="D118" s="213" t="s">
        <v>135</v>
      </c>
      <c r="E118" s="214" t="s">
        <v>622</v>
      </c>
      <c r="F118" s="215" t="s">
        <v>623</v>
      </c>
      <c r="G118" s="216" t="s">
        <v>138</v>
      </c>
      <c r="H118" s="217">
        <v>352</v>
      </c>
      <c r="I118" s="218"/>
      <c r="J118" s="219">
        <f>ROUND(I118*H118,2)</f>
        <v>0</v>
      </c>
      <c r="K118" s="215" t="s">
        <v>19</v>
      </c>
      <c r="L118" s="45"/>
      <c r="M118" s="220" t="s">
        <v>19</v>
      </c>
      <c r="N118" s="221" t="s">
        <v>42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140</v>
      </c>
      <c r="AT118" s="224" t="s">
        <v>135</v>
      </c>
      <c r="AU118" s="224" t="s">
        <v>80</v>
      </c>
      <c r="AY118" s="18" t="s">
        <v>133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78</v>
      </c>
      <c r="BK118" s="225">
        <f>ROUND(I118*H118,2)</f>
        <v>0</v>
      </c>
      <c r="BL118" s="18" t="s">
        <v>140</v>
      </c>
      <c r="BM118" s="224" t="s">
        <v>624</v>
      </c>
    </row>
    <row r="119" s="2" customFormat="1">
      <c r="A119" s="39"/>
      <c r="B119" s="40"/>
      <c r="C119" s="41"/>
      <c r="D119" s="226" t="s">
        <v>142</v>
      </c>
      <c r="E119" s="41"/>
      <c r="F119" s="227" t="s">
        <v>623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142</v>
      </c>
      <c r="AU119" s="18" t="s">
        <v>80</v>
      </c>
    </row>
    <row r="120" s="2" customFormat="1">
      <c r="A120" s="39"/>
      <c r="B120" s="40"/>
      <c r="C120" s="41"/>
      <c r="D120" s="226" t="s">
        <v>161</v>
      </c>
      <c r="E120" s="41"/>
      <c r="F120" s="242" t="s">
        <v>625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161</v>
      </c>
      <c r="AU120" s="18" t="s">
        <v>80</v>
      </c>
    </row>
    <row r="121" s="13" customFormat="1">
      <c r="A121" s="13"/>
      <c r="B121" s="231"/>
      <c r="C121" s="232"/>
      <c r="D121" s="226" t="s">
        <v>144</v>
      </c>
      <c r="E121" s="233" t="s">
        <v>19</v>
      </c>
      <c r="F121" s="234" t="s">
        <v>626</v>
      </c>
      <c r="G121" s="232"/>
      <c r="H121" s="235">
        <v>352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144</v>
      </c>
      <c r="AU121" s="241" t="s">
        <v>80</v>
      </c>
      <c r="AV121" s="13" t="s">
        <v>80</v>
      </c>
      <c r="AW121" s="13" t="s">
        <v>33</v>
      </c>
      <c r="AX121" s="13" t="s">
        <v>78</v>
      </c>
      <c r="AY121" s="241" t="s">
        <v>133</v>
      </c>
    </row>
    <row r="122" s="2" customFormat="1" ht="16.5" customHeight="1">
      <c r="A122" s="39"/>
      <c r="B122" s="40"/>
      <c r="C122" s="213" t="s">
        <v>188</v>
      </c>
      <c r="D122" s="213" t="s">
        <v>135</v>
      </c>
      <c r="E122" s="214" t="s">
        <v>633</v>
      </c>
      <c r="F122" s="215" t="s">
        <v>634</v>
      </c>
      <c r="G122" s="216" t="s">
        <v>277</v>
      </c>
      <c r="H122" s="217">
        <v>809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42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140</v>
      </c>
      <c r="AT122" s="224" t="s">
        <v>135</v>
      </c>
      <c r="AU122" s="224" t="s">
        <v>80</v>
      </c>
      <c r="AY122" s="18" t="s">
        <v>133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78</v>
      </c>
      <c r="BK122" s="225">
        <f>ROUND(I122*H122,2)</f>
        <v>0</v>
      </c>
      <c r="BL122" s="18" t="s">
        <v>140</v>
      </c>
      <c r="BM122" s="224" t="s">
        <v>635</v>
      </c>
    </row>
    <row r="123" s="2" customFormat="1">
      <c r="A123" s="39"/>
      <c r="B123" s="40"/>
      <c r="C123" s="41"/>
      <c r="D123" s="226" t="s">
        <v>142</v>
      </c>
      <c r="E123" s="41"/>
      <c r="F123" s="227" t="s">
        <v>636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142</v>
      </c>
      <c r="AU123" s="18" t="s">
        <v>80</v>
      </c>
    </row>
    <row r="124" s="2" customFormat="1">
      <c r="A124" s="39"/>
      <c r="B124" s="40"/>
      <c r="C124" s="41"/>
      <c r="D124" s="226" t="s">
        <v>161</v>
      </c>
      <c r="E124" s="41"/>
      <c r="F124" s="242" t="s">
        <v>637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161</v>
      </c>
      <c r="AU124" s="18" t="s">
        <v>80</v>
      </c>
    </row>
    <row r="125" s="13" customFormat="1">
      <c r="A125" s="13"/>
      <c r="B125" s="231"/>
      <c r="C125" s="232"/>
      <c r="D125" s="226" t="s">
        <v>144</v>
      </c>
      <c r="E125" s="233" t="s">
        <v>19</v>
      </c>
      <c r="F125" s="234" t="s">
        <v>547</v>
      </c>
      <c r="G125" s="232"/>
      <c r="H125" s="235">
        <v>809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144</v>
      </c>
      <c r="AU125" s="241" t="s">
        <v>80</v>
      </c>
      <c r="AV125" s="13" t="s">
        <v>80</v>
      </c>
      <c r="AW125" s="13" t="s">
        <v>33</v>
      </c>
      <c r="AX125" s="13" t="s">
        <v>78</v>
      </c>
      <c r="AY125" s="241" t="s">
        <v>133</v>
      </c>
    </row>
    <row r="126" s="2" customFormat="1" ht="16.5" customHeight="1">
      <c r="A126" s="39"/>
      <c r="B126" s="40"/>
      <c r="C126" s="213" t="s">
        <v>193</v>
      </c>
      <c r="D126" s="213" t="s">
        <v>135</v>
      </c>
      <c r="E126" s="214" t="s">
        <v>638</v>
      </c>
      <c r="F126" s="215" t="s">
        <v>639</v>
      </c>
      <c r="G126" s="216" t="s">
        <v>427</v>
      </c>
      <c r="H126" s="217">
        <v>251</v>
      </c>
      <c r="I126" s="218"/>
      <c r="J126" s="219">
        <f>ROUND(I126*H126,2)</f>
        <v>0</v>
      </c>
      <c r="K126" s="215" t="s">
        <v>19</v>
      </c>
      <c r="L126" s="45"/>
      <c r="M126" s="220" t="s">
        <v>19</v>
      </c>
      <c r="N126" s="221" t="s">
        <v>42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140</v>
      </c>
      <c r="AT126" s="224" t="s">
        <v>135</v>
      </c>
      <c r="AU126" s="224" t="s">
        <v>80</v>
      </c>
      <c r="AY126" s="18" t="s">
        <v>133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78</v>
      </c>
      <c r="BK126" s="225">
        <f>ROUND(I126*H126,2)</f>
        <v>0</v>
      </c>
      <c r="BL126" s="18" t="s">
        <v>140</v>
      </c>
      <c r="BM126" s="224" t="s">
        <v>702</v>
      </c>
    </row>
    <row r="127" s="2" customFormat="1">
      <c r="A127" s="39"/>
      <c r="B127" s="40"/>
      <c r="C127" s="41"/>
      <c r="D127" s="226" t="s">
        <v>142</v>
      </c>
      <c r="E127" s="41"/>
      <c r="F127" s="227" t="s">
        <v>639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142</v>
      </c>
      <c r="AU127" s="18" t="s">
        <v>80</v>
      </c>
    </row>
    <row r="128" s="2" customFormat="1">
      <c r="A128" s="39"/>
      <c r="B128" s="40"/>
      <c r="C128" s="41"/>
      <c r="D128" s="226" t="s">
        <v>161</v>
      </c>
      <c r="E128" s="41"/>
      <c r="F128" s="242" t="s">
        <v>641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161</v>
      </c>
      <c r="AU128" s="18" t="s">
        <v>80</v>
      </c>
    </row>
    <row r="129" s="13" customFormat="1">
      <c r="A129" s="13"/>
      <c r="B129" s="231"/>
      <c r="C129" s="232"/>
      <c r="D129" s="226" t="s">
        <v>144</v>
      </c>
      <c r="E129" s="233" t="s">
        <v>19</v>
      </c>
      <c r="F129" s="234" t="s">
        <v>619</v>
      </c>
      <c r="G129" s="232"/>
      <c r="H129" s="235">
        <v>251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144</v>
      </c>
      <c r="AU129" s="241" t="s">
        <v>80</v>
      </c>
      <c r="AV129" s="13" t="s">
        <v>80</v>
      </c>
      <c r="AW129" s="13" t="s">
        <v>33</v>
      </c>
      <c r="AX129" s="13" t="s">
        <v>78</v>
      </c>
      <c r="AY129" s="241" t="s">
        <v>133</v>
      </c>
    </row>
    <row r="130" s="2" customFormat="1" ht="16.5" customHeight="1">
      <c r="A130" s="39"/>
      <c r="B130" s="40"/>
      <c r="C130" s="213" t="s">
        <v>201</v>
      </c>
      <c r="D130" s="213" t="s">
        <v>135</v>
      </c>
      <c r="E130" s="214" t="s">
        <v>642</v>
      </c>
      <c r="F130" s="215" t="s">
        <v>643</v>
      </c>
      <c r="G130" s="216" t="s">
        <v>427</v>
      </c>
      <c r="H130" s="217">
        <v>47</v>
      </c>
      <c r="I130" s="218"/>
      <c r="J130" s="219">
        <f>ROUND(I130*H130,2)</f>
        <v>0</v>
      </c>
      <c r="K130" s="215" t="s">
        <v>19</v>
      </c>
      <c r="L130" s="45"/>
      <c r="M130" s="220" t="s">
        <v>19</v>
      </c>
      <c r="N130" s="221" t="s">
        <v>42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140</v>
      </c>
      <c r="AT130" s="224" t="s">
        <v>135</v>
      </c>
      <c r="AU130" s="224" t="s">
        <v>80</v>
      </c>
      <c r="AY130" s="18" t="s">
        <v>133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78</v>
      </c>
      <c r="BK130" s="225">
        <f>ROUND(I130*H130,2)</f>
        <v>0</v>
      </c>
      <c r="BL130" s="18" t="s">
        <v>140</v>
      </c>
      <c r="BM130" s="224" t="s">
        <v>703</v>
      </c>
    </row>
    <row r="131" s="2" customFormat="1">
      <c r="A131" s="39"/>
      <c r="B131" s="40"/>
      <c r="C131" s="41"/>
      <c r="D131" s="226" t="s">
        <v>142</v>
      </c>
      <c r="E131" s="41"/>
      <c r="F131" s="227" t="s">
        <v>643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142</v>
      </c>
      <c r="AU131" s="18" t="s">
        <v>80</v>
      </c>
    </row>
    <row r="132" s="2" customFormat="1">
      <c r="A132" s="39"/>
      <c r="B132" s="40"/>
      <c r="C132" s="41"/>
      <c r="D132" s="226" t="s">
        <v>161</v>
      </c>
      <c r="E132" s="41"/>
      <c r="F132" s="242" t="s">
        <v>645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161</v>
      </c>
      <c r="AU132" s="18" t="s">
        <v>80</v>
      </c>
    </row>
    <row r="133" s="13" customFormat="1">
      <c r="A133" s="13"/>
      <c r="B133" s="231"/>
      <c r="C133" s="232"/>
      <c r="D133" s="226" t="s">
        <v>144</v>
      </c>
      <c r="E133" s="233" t="s">
        <v>19</v>
      </c>
      <c r="F133" s="234" t="s">
        <v>508</v>
      </c>
      <c r="G133" s="232"/>
      <c r="H133" s="235">
        <v>47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144</v>
      </c>
      <c r="AU133" s="241" t="s">
        <v>80</v>
      </c>
      <c r="AV133" s="13" t="s">
        <v>80</v>
      </c>
      <c r="AW133" s="13" t="s">
        <v>33</v>
      </c>
      <c r="AX133" s="13" t="s">
        <v>78</v>
      </c>
      <c r="AY133" s="241" t="s">
        <v>133</v>
      </c>
    </row>
    <row r="134" s="2" customFormat="1" ht="16.5" customHeight="1">
      <c r="A134" s="39"/>
      <c r="B134" s="40"/>
      <c r="C134" s="213" t="s">
        <v>207</v>
      </c>
      <c r="D134" s="213" t="s">
        <v>135</v>
      </c>
      <c r="E134" s="214" t="s">
        <v>646</v>
      </c>
      <c r="F134" s="215" t="s">
        <v>647</v>
      </c>
      <c r="G134" s="216" t="s">
        <v>427</v>
      </c>
      <c r="H134" s="217">
        <v>18</v>
      </c>
      <c r="I134" s="218"/>
      <c r="J134" s="219">
        <f>ROUND(I134*H134,2)</f>
        <v>0</v>
      </c>
      <c r="K134" s="215" t="s">
        <v>19</v>
      </c>
      <c r="L134" s="45"/>
      <c r="M134" s="220" t="s">
        <v>19</v>
      </c>
      <c r="N134" s="221" t="s">
        <v>42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140</v>
      </c>
      <c r="AT134" s="224" t="s">
        <v>135</v>
      </c>
      <c r="AU134" s="224" t="s">
        <v>80</v>
      </c>
      <c r="AY134" s="18" t="s">
        <v>133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78</v>
      </c>
      <c r="BK134" s="225">
        <f>ROUND(I134*H134,2)</f>
        <v>0</v>
      </c>
      <c r="BL134" s="18" t="s">
        <v>140</v>
      </c>
      <c r="BM134" s="224" t="s">
        <v>704</v>
      </c>
    </row>
    <row r="135" s="2" customFormat="1">
      <c r="A135" s="39"/>
      <c r="B135" s="40"/>
      <c r="C135" s="41"/>
      <c r="D135" s="226" t="s">
        <v>142</v>
      </c>
      <c r="E135" s="41"/>
      <c r="F135" s="227" t="s">
        <v>647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142</v>
      </c>
      <c r="AU135" s="18" t="s">
        <v>80</v>
      </c>
    </row>
    <row r="136" s="2" customFormat="1">
      <c r="A136" s="39"/>
      <c r="B136" s="40"/>
      <c r="C136" s="41"/>
      <c r="D136" s="226" t="s">
        <v>161</v>
      </c>
      <c r="E136" s="41"/>
      <c r="F136" s="242" t="s">
        <v>649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161</v>
      </c>
      <c r="AU136" s="18" t="s">
        <v>80</v>
      </c>
    </row>
    <row r="137" s="13" customFormat="1">
      <c r="A137" s="13"/>
      <c r="B137" s="231"/>
      <c r="C137" s="232"/>
      <c r="D137" s="226" t="s">
        <v>144</v>
      </c>
      <c r="E137" s="233" t="s">
        <v>19</v>
      </c>
      <c r="F137" s="234" t="s">
        <v>242</v>
      </c>
      <c r="G137" s="232"/>
      <c r="H137" s="235">
        <v>18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144</v>
      </c>
      <c r="AU137" s="241" t="s">
        <v>80</v>
      </c>
      <c r="AV137" s="13" t="s">
        <v>80</v>
      </c>
      <c r="AW137" s="13" t="s">
        <v>33</v>
      </c>
      <c r="AX137" s="13" t="s">
        <v>78</v>
      </c>
      <c r="AY137" s="241" t="s">
        <v>133</v>
      </c>
    </row>
    <row r="138" s="2" customFormat="1" ht="21.75" customHeight="1">
      <c r="A138" s="39"/>
      <c r="B138" s="40"/>
      <c r="C138" s="213" t="s">
        <v>213</v>
      </c>
      <c r="D138" s="213" t="s">
        <v>135</v>
      </c>
      <c r="E138" s="214" t="s">
        <v>650</v>
      </c>
      <c r="F138" s="215" t="s">
        <v>651</v>
      </c>
      <c r="G138" s="216" t="s">
        <v>138</v>
      </c>
      <c r="H138" s="217">
        <v>480</v>
      </c>
      <c r="I138" s="218"/>
      <c r="J138" s="219">
        <f>ROUND(I138*H138,2)</f>
        <v>0</v>
      </c>
      <c r="K138" s="215" t="s">
        <v>139</v>
      </c>
      <c r="L138" s="45"/>
      <c r="M138" s="220" t="s">
        <v>19</v>
      </c>
      <c r="N138" s="221" t="s">
        <v>42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140</v>
      </c>
      <c r="AT138" s="224" t="s">
        <v>135</v>
      </c>
      <c r="AU138" s="224" t="s">
        <v>80</v>
      </c>
      <c r="AY138" s="18" t="s">
        <v>133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78</v>
      </c>
      <c r="BK138" s="225">
        <f>ROUND(I138*H138,2)</f>
        <v>0</v>
      </c>
      <c r="BL138" s="18" t="s">
        <v>140</v>
      </c>
      <c r="BM138" s="224" t="s">
        <v>652</v>
      </c>
    </row>
    <row r="139" s="2" customFormat="1">
      <c r="A139" s="39"/>
      <c r="B139" s="40"/>
      <c r="C139" s="41"/>
      <c r="D139" s="226" t="s">
        <v>142</v>
      </c>
      <c r="E139" s="41"/>
      <c r="F139" s="227" t="s">
        <v>653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142</v>
      </c>
      <c r="AU139" s="18" t="s">
        <v>80</v>
      </c>
    </row>
    <row r="140" s="2" customFormat="1">
      <c r="A140" s="39"/>
      <c r="B140" s="40"/>
      <c r="C140" s="41"/>
      <c r="D140" s="226" t="s">
        <v>161</v>
      </c>
      <c r="E140" s="41"/>
      <c r="F140" s="242" t="s">
        <v>654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161</v>
      </c>
      <c r="AU140" s="18" t="s">
        <v>80</v>
      </c>
    </row>
    <row r="141" s="13" customFormat="1">
      <c r="A141" s="13"/>
      <c r="B141" s="231"/>
      <c r="C141" s="232"/>
      <c r="D141" s="226" t="s">
        <v>144</v>
      </c>
      <c r="E141" s="233" t="s">
        <v>19</v>
      </c>
      <c r="F141" s="234" t="s">
        <v>655</v>
      </c>
      <c r="G141" s="232"/>
      <c r="H141" s="235">
        <v>480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144</v>
      </c>
      <c r="AU141" s="241" t="s">
        <v>80</v>
      </c>
      <c r="AV141" s="13" t="s">
        <v>80</v>
      </c>
      <c r="AW141" s="13" t="s">
        <v>33</v>
      </c>
      <c r="AX141" s="13" t="s">
        <v>78</v>
      </c>
      <c r="AY141" s="241" t="s">
        <v>133</v>
      </c>
    </row>
    <row r="142" s="2" customFormat="1" ht="21.75" customHeight="1">
      <c r="A142" s="39"/>
      <c r="B142" s="40"/>
      <c r="C142" s="213" t="s">
        <v>218</v>
      </c>
      <c r="D142" s="213" t="s">
        <v>135</v>
      </c>
      <c r="E142" s="214" t="s">
        <v>656</v>
      </c>
      <c r="F142" s="215" t="s">
        <v>657</v>
      </c>
      <c r="G142" s="216" t="s">
        <v>138</v>
      </c>
      <c r="H142" s="217">
        <v>459</v>
      </c>
      <c r="I142" s="218"/>
      <c r="J142" s="219">
        <f>ROUND(I142*H142,2)</f>
        <v>0</v>
      </c>
      <c r="K142" s="215" t="s">
        <v>139</v>
      </c>
      <c r="L142" s="45"/>
      <c r="M142" s="220" t="s">
        <v>19</v>
      </c>
      <c r="N142" s="221" t="s">
        <v>42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140</v>
      </c>
      <c r="AT142" s="224" t="s">
        <v>135</v>
      </c>
      <c r="AU142" s="224" t="s">
        <v>80</v>
      </c>
      <c r="AY142" s="18" t="s">
        <v>133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78</v>
      </c>
      <c r="BK142" s="225">
        <f>ROUND(I142*H142,2)</f>
        <v>0</v>
      </c>
      <c r="BL142" s="18" t="s">
        <v>140</v>
      </c>
      <c r="BM142" s="224" t="s">
        <v>658</v>
      </c>
    </row>
    <row r="143" s="2" customFormat="1">
      <c r="A143" s="39"/>
      <c r="B143" s="40"/>
      <c r="C143" s="41"/>
      <c r="D143" s="226" t="s">
        <v>142</v>
      </c>
      <c r="E143" s="41"/>
      <c r="F143" s="227" t="s">
        <v>659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142</v>
      </c>
      <c r="AU143" s="18" t="s">
        <v>80</v>
      </c>
    </row>
    <row r="144" s="2" customFormat="1">
      <c r="A144" s="39"/>
      <c r="B144" s="40"/>
      <c r="C144" s="41"/>
      <c r="D144" s="226" t="s">
        <v>161</v>
      </c>
      <c r="E144" s="41"/>
      <c r="F144" s="242" t="s">
        <v>660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161</v>
      </c>
      <c r="AU144" s="18" t="s">
        <v>80</v>
      </c>
    </row>
    <row r="145" s="13" customFormat="1">
      <c r="A145" s="13"/>
      <c r="B145" s="231"/>
      <c r="C145" s="232"/>
      <c r="D145" s="226" t="s">
        <v>144</v>
      </c>
      <c r="E145" s="233" t="s">
        <v>19</v>
      </c>
      <c r="F145" s="234" t="s">
        <v>661</v>
      </c>
      <c r="G145" s="232"/>
      <c r="H145" s="235">
        <v>459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144</v>
      </c>
      <c r="AU145" s="241" t="s">
        <v>80</v>
      </c>
      <c r="AV145" s="13" t="s">
        <v>80</v>
      </c>
      <c r="AW145" s="13" t="s">
        <v>33</v>
      </c>
      <c r="AX145" s="13" t="s">
        <v>78</v>
      </c>
      <c r="AY145" s="241" t="s">
        <v>133</v>
      </c>
    </row>
    <row r="146" s="2" customFormat="1" ht="16.5" customHeight="1">
      <c r="A146" s="39"/>
      <c r="B146" s="40"/>
      <c r="C146" s="213" t="s">
        <v>8</v>
      </c>
      <c r="D146" s="213" t="s">
        <v>135</v>
      </c>
      <c r="E146" s="214" t="s">
        <v>662</v>
      </c>
      <c r="F146" s="215" t="s">
        <v>663</v>
      </c>
      <c r="G146" s="216" t="s">
        <v>196</v>
      </c>
      <c r="H146" s="217">
        <v>12</v>
      </c>
      <c r="I146" s="218"/>
      <c r="J146" s="219">
        <f>ROUND(I146*H146,2)</f>
        <v>0</v>
      </c>
      <c r="K146" s="215" t="s">
        <v>19</v>
      </c>
      <c r="L146" s="45"/>
      <c r="M146" s="220" t="s">
        <v>19</v>
      </c>
      <c r="N146" s="221" t="s">
        <v>42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140</v>
      </c>
      <c r="AT146" s="224" t="s">
        <v>135</v>
      </c>
      <c r="AU146" s="224" t="s">
        <v>80</v>
      </c>
      <c r="AY146" s="18" t="s">
        <v>133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78</v>
      </c>
      <c r="BK146" s="225">
        <f>ROUND(I146*H146,2)</f>
        <v>0</v>
      </c>
      <c r="BL146" s="18" t="s">
        <v>140</v>
      </c>
      <c r="BM146" s="224" t="s">
        <v>664</v>
      </c>
    </row>
    <row r="147" s="2" customFormat="1">
      <c r="A147" s="39"/>
      <c r="B147" s="40"/>
      <c r="C147" s="41"/>
      <c r="D147" s="226" t="s">
        <v>142</v>
      </c>
      <c r="E147" s="41"/>
      <c r="F147" s="227" t="s">
        <v>663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142</v>
      </c>
      <c r="AU147" s="18" t="s">
        <v>80</v>
      </c>
    </row>
    <row r="148" s="2" customFormat="1">
      <c r="A148" s="39"/>
      <c r="B148" s="40"/>
      <c r="C148" s="41"/>
      <c r="D148" s="226" t="s">
        <v>161</v>
      </c>
      <c r="E148" s="41"/>
      <c r="F148" s="242" t="s">
        <v>665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161</v>
      </c>
      <c r="AU148" s="18" t="s">
        <v>80</v>
      </c>
    </row>
    <row r="149" s="13" customFormat="1">
      <c r="A149" s="13"/>
      <c r="B149" s="231"/>
      <c r="C149" s="232"/>
      <c r="D149" s="226" t="s">
        <v>144</v>
      </c>
      <c r="E149" s="233" t="s">
        <v>19</v>
      </c>
      <c r="F149" s="234" t="s">
        <v>695</v>
      </c>
      <c r="G149" s="232"/>
      <c r="H149" s="235">
        <v>12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144</v>
      </c>
      <c r="AU149" s="241" t="s">
        <v>80</v>
      </c>
      <c r="AV149" s="13" t="s">
        <v>80</v>
      </c>
      <c r="AW149" s="13" t="s">
        <v>33</v>
      </c>
      <c r="AX149" s="13" t="s">
        <v>78</v>
      </c>
      <c r="AY149" s="241" t="s">
        <v>133</v>
      </c>
    </row>
    <row r="150" s="2" customFormat="1" ht="16.5" customHeight="1">
      <c r="A150" s="39"/>
      <c r="B150" s="40"/>
      <c r="C150" s="213" t="s">
        <v>230</v>
      </c>
      <c r="D150" s="213" t="s">
        <v>135</v>
      </c>
      <c r="E150" s="214" t="s">
        <v>509</v>
      </c>
      <c r="F150" s="215" t="s">
        <v>510</v>
      </c>
      <c r="G150" s="216" t="s">
        <v>158</v>
      </c>
      <c r="H150" s="217">
        <v>47.920000000000002</v>
      </c>
      <c r="I150" s="218"/>
      <c r="J150" s="219">
        <f>ROUND(I150*H150,2)</f>
        <v>0</v>
      </c>
      <c r="K150" s="215" t="s">
        <v>139</v>
      </c>
      <c r="L150" s="45"/>
      <c r="M150" s="220" t="s">
        <v>19</v>
      </c>
      <c r="N150" s="221" t="s">
        <v>42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140</v>
      </c>
      <c r="AT150" s="224" t="s">
        <v>135</v>
      </c>
      <c r="AU150" s="224" t="s">
        <v>80</v>
      </c>
      <c r="AY150" s="18" t="s">
        <v>133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78</v>
      </c>
      <c r="BK150" s="225">
        <f>ROUND(I150*H150,2)</f>
        <v>0</v>
      </c>
      <c r="BL150" s="18" t="s">
        <v>140</v>
      </c>
      <c r="BM150" s="224" t="s">
        <v>667</v>
      </c>
    </row>
    <row r="151" s="2" customFormat="1">
      <c r="A151" s="39"/>
      <c r="B151" s="40"/>
      <c r="C151" s="41"/>
      <c r="D151" s="226" t="s">
        <v>142</v>
      </c>
      <c r="E151" s="41"/>
      <c r="F151" s="227" t="s">
        <v>512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142</v>
      </c>
      <c r="AU151" s="18" t="s">
        <v>80</v>
      </c>
    </row>
    <row r="152" s="2" customFormat="1">
      <c r="A152" s="39"/>
      <c r="B152" s="40"/>
      <c r="C152" s="41"/>
      <c r="D152" s="226" t="s">
        <v>161</v>
      </c>
      <c r="E152" s="41"/>
      <c r="F152" s="242" t="s">
        <v>696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161</v>
      </c>
      <c r="AU152" s="18" t="s">
        <v>80</v>
      </c>
    </row>
    <row r="153" s="13" customFormat="1">
      <c r="A153" s="13"/>
      <c r="B153" s="231"/>
      <c r="C153" s="232"/>
      <c r="D153" s="226" t="s">
        <v>144</v>
      </c>
      <c r="E153" s="233" t="s">
        <v>19</v>
      </c>
      <c r="F153" s="234" t="s">
        <v>697</v>
      </c>
      <c r="G153" s="232"/>
      <c r="H153" s="235">
        <v>15.68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144</v>
      </c>
      <c r="AU153" s="241" t="s">
        <v>80</v>
      </c>
      <c r="AV153" s="13" t="s">
        <v>80</v>
      </c>
      <c r="AW153" s="13" t="s">
        <v>33</v>
      </c>
      <c r="AX153" s="13" t="s">
        <v>71</v>
      </c>
      <c r="AY153" s="241" t="s">
        <v>133</v>
      </c>
    </row>
    <row r="154" s="13" customFormat="1">
      <c r="A154" s="13"/>
      <c r="B154" s="231"/>
      <c r="C154" s="232"/>
      <c r="D154" s="226" t="s">
        <v>144</v>
      </c>
      <c r="E154" s="233" t="s">
        <v>19</v>
      </c>
      <c r="F154" s="234" t="s">
        <v>698</v>
      </c>
      <c r="G154" s="232"/>
      <c r="H154" s="235">
        <v>12.24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144</v>
      </c>
      <c r="AU154" s="241" t="s">
        <v>80</v>
      </c>
      <c r="AV154" s="13" t="s">
        <v>80</v>
      </c>
      <c r="AW154" s="13" t="s">
        <v>33</v>
      </c>
      <c r="AX154" s="13" t="s">
        <v>71</v>
      </c>
      <c r="AY154" s="241" t="s">
        <v>133</v>
      </c>
    </row>
    <row r="155" s="13" customFormat="1">
      <c r="A155" s="13"/>
      <c r="B155" s="231"/>
      <c r="C155" s="232"/>
      <c r="D155" s="226" t="s">
        <v>144</v>
      </c>
      <c r="E155" s="233" t="s">
        <v>19</v>
      </c>
      <c r="F155" s="234" t="s">
        <v>699</v>
      </c>
      <c r="G155" s="232"/>
      <c r="H155" s="235">
        <v>20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144</v>
      </c>
      <c r="AU155" s="241" t="s">
        <v>80</v>
      </c>
      <c r="AV155" s="13" t="s">
        <v>80</v>
      </c>
      <c r="AW155" s="13" t="s">
        <v>33</v>
      </c>
      <c r="AX155" s="13" t="s">
        <v>71</v>
      </c>
      <c r="AY155" s="241" t="s">
        <v>133</v>
      </c>
    </row>
    <row r="156" s="15" customFormat="1">
      <c r="A156" s="15"/>
      <c r="B156" s="267"/>
      <c r="C156" s="268"/>
      <c r="D156" s="226" t="s">
        <v>144</v>
      </c>
      <c r="E156" s="269" t="s">
        <v>19</v>
      </c>
      <c r="F156" s="270" t="s">
        <v>495</v>
      </c>
      <c r="G156" s="268"/>
      <c r="H156" s="271">
        <v>47.920000000000002</v>
      </c>
      <c r="I156" s="272"/>
      <c r="J156" s="268"/>
      <c r="K156" s="268"/>
      <c r="L156" s="273"/>
      <c r="M156" s="274"/>
      <c r="N156" s="275"/>
      <c r="O156" s="275"/>
      <c r="P156" s="275"/>
      <c r="Q156" s="275"/>
      <c r="R156" s="275"/>
      <c r="S156" s="275"/>
      <c r="T156" s="27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7" t="s">
        <v>144</v>
      </c>
      <c r="AU156" s="277" t="s">
        <v>80</v>
      </c>
      <c r="AV156" s="15" t="s">
        <v>140</v>
      </c>
      <c r="AW156" s="15" t="s">
        <v>33</v>
      </c>
      <c r="AX156" s="15" t="s">
        <v>78</v>
      </c>
      <c r="AY156" s="277" t="s">
        <v>133</v>
      </c>
    </row>
    <row r="157" s="2" customFormat="1" ht="16.5" customHeight="1">
      <c r="A157" s="39"/>
      <c r="B157" s="40"/>
      <c r="C157" s="213" t="s">
        <v>237</v>
      </c>
      <c r="D157" s="213" t="s">
        <v>135</v>
      </c>
      <c r="E157" s="214" t="s">
        <v>516</v>
      </c>
      <c r="F157" s="215" t="s">
        <v>517</v>
      </c>
      <c r="G157" s="216" t="s">
        <v>158</v>
      </c>
      <c r="H157" s="217">
        <v>47.920000000000002</v>
      </c>
      <c r="I157" s="218"/>
      <c r="J157" s="219">
        <f>ROUND(I157*H157,2)</f>
        <v>0</v>
      </c>
      <c r="K157" s="215" t="s">
        <v>139</v>
      </c>
      <c r="L157" s="45"/>
      <c r="M157" s="220" t="s">
        <v>19</v>
      </c>
      <c r="N157" s="221" t="s">
        <v>42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140</v>
      </c>
      <c r="AT157" s="224" t="s">
        <v>135</v>
      </c>
      <c r="AU157" s="224" t="s">
        <v>80</v>
      </c>
      <c r="AY157" s="18" t="s">
        <v>133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78</v>
      </c>
      <c r="BK157" s="225">
        <f>ROUND(I157*H157,2)</f>
        <v>0</v>
      </c>
      <c r="BL157" s="18" t="s">
        <v>140</v>
      </c>
      <c r="BM157" s="224" t="s">
        <v>672</v>
      </c>
    </row>
    <row r="158" s="2" customFormat="1">
      <c r="A158" s="39"/>
      <c r="B158" s="40"/>
      <c r="C158" s="41"/>
      <c r="D158" s="226" t="s">
        <v>142</v>
      </c>
      <c r="E158" s="41"/>
      <c r="F158" s="227" t="s">
        <v>519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142</v>
      </c>
      <c r="AU158" s="18" t="s">
        <v>80</v>
      </c>
    </row>
    <row r="159" s="2" customFormat="1">
      <c r="A159" s="39"/>
      <c r="B159" s="40"/>
      <c r="C159" s="41"/>
      <c r="D159" s="226" t="s">
        <v>161</v>
      </c>
      <c r="E159" s="41"/>
      <c r="F159" s="242" t="s">
        <v>520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161</v>
      </c>
      <c r="AU159" s="18" t="s">
        <v>80</v>
      </c>
    </row>
    <row r="160" s="2" customFormat="1" ht="16.5" customHeight="1">
      <c r="A160" s="39"/>
      <c r="B160" s="40"/>
      <c r="C160" s="213" t="s">
        <v>242</v>
      </c>
      <c r="D160" s="213" t="s">
        <v>135</v>
      </c>
      <c r="E160" s="214" t="s">
        <v>522</v>
      </c>
      <c r="F160" s="215" t="s">
        <v>523</v>
      </c>
      <c r="G160" s="216" t="s">
        <v>158</v>
      </c>
      <c r="H160" s="217">
        <v>239.59999999999999</v>
      </c>
      <c r="I160" s="218"/>
      <c r="J160" s="219">
        <f>ROUND(I160*H160,2)</f>
        <v>0</v>
      </c>
      <c r="K160" s="215" t="s">
        <v>139</v>
      </c>
      <c r="L160" s="45"/>
      <c r="M160" s="220" t="s">
        <v>19</v>
      </c>
      <c r="N160" s="221" t="s">
        <v>42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140</v>
      </c>
      <c r="AT160" s="224" t="s">
        <v>135</v>
      </c>
      <c r="AU160" s="224" t="s">
        <v>80</v>
      </c>
      <c r="AY160" s="18" t="s">
        <v>133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78</v>
      </c>
      <c r="BK160" s="225">
        <f>ROUND(I160*H160,2)</f>
        <v>0</v>
      </c>
      <c r="BL160" s="18" t="s">
        <v>140</v>
      </c>
      <c r="BM160" s="224" t="s">
        <v>673</v>
      </c>
    </row>
    <row r="161" s="2" customFormat="1">
      <c r="A161" s="39"/>
      <c r="B161" s="40"/>
      <c r="C161" s="41"/>
      <c r="D161" s="226" t="s">
        <v>142</v>
      </c>
      <c r="E161" s="41"/>
      <c r="F161" s="227" t="s">
        <v>525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142</v>
      </c>
      <c r="AU161" s="18" t="s">
        <v>80</v>
      </c>
    </row>
    <row r="162" s="2" customFormat="1">
      <c r="A162" s="39"/>
      <c r="B162" s="40"/>
      <c r="C162" s="41"/>
      <c r="D162" s="226" t="s">
        <v>161</v>
      </c>
      <c r="E162" s="41"/>
      <c r="F162" s="242" t="s">
        <v>520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161</v>
      </c>
      <c r="AU162" s="18" t="s">
        <v>80</v>
      </c>
    </row>
    <row r="163" s="13" customFormat="1">
      <c r="A163" s="13"/>
      <c r="B163" s="231"/>
      <c r="C163" s="232"/>
      <c r="D163" s="226" t="s">
        <v>144</v>
      </c>
      <c r="E163" s="232"/>
      <c r="F163" s="234" t="s">
        <v>700</v>
      </c>
      <c r="G163" s="232"/>
      <c r="H163" s="235">
        <v>239.59999999999999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144</v>
      </c>
      <c r="AU163" s="241" t="s">
        <v>80</v>
      </c>
      <c r="AV163" s="13" t="s">
        <v>80</v>
      </c>
      <c r="AW163" s="13" t="s">
        <v>4</v>
      </c>
      <c r="AX163" s="13" t="s">
        <v>78</v>
      </c>
      <c r="AY163" s="241" t="s">
        <v>133</v>
      </c>
    </row>
    <row r="164" s="2" customFormat="1" ht="16.5" customHeight="1">
      <c r="A164" s="39"/>
      <c r="B164" s="40"/>
      <c r="C164" s="243" t="s">
        <v>248</v>
      </c>
      <c r="D164" s="243" t="s">
        <v>231</v>
      </c>
      <c r="E164" s="244" t="s">
        <v>528</v>
      </c>
      <c r="F164" s="245" t="s">
        <v>529</v>
      </c>
      <c r="G164" s="246" t="s">
        <v>158</v>
      </c>
      <c r="H164" s="247">
        <v>47.920000000000002</v>
      </c>
      <c r="I164" s="248"/>
      <c r="J164" s="249">
        <f>ROUND(I164*H164,2)</f>
        <v>0</v>
      </c>
      <c r="K164" s="245" t="s">
        <v>139</v>
      </c>
      <c r="L164" s="250"/>
      <c r="M164" s="251" t="s">
        <v>19</v>
      </c>
      <c r="N164" s="252" t="s">
        <v>42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181</v>
      </c>
      <c r="AT164" s="224" t="s">
        <v>231</v>
      </c>
      <c r="AU164" s="224" t="s">
        <v>80</v>
      </c>
      <c r="AY164" s="18" t="s">
        <v>133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78</v>
      </c>
      <c r="BK164" s="225">
        <f>ROUND(I164*H164,2)</f>
        <v>0</v>
      </c>
      <c r="BL164" s="18" t="s">
        <v>140</v>
      </c>
      <c r="BM164" s="224" t="s">
        <v>675</v>
      </c>
    </row>
    <row r="165" s="2" customFormat="1">
      <c r="A165" s="39"/>
      <c r="B165" s="40"/>
      <c r="C165" s="41"/>
      <c r="D165" s="226" t="s">
        <v>142</v>
      </c>
      <c r="E165" s="41"/>
      <c r="F165" s="227" t="s">
        <v>529</v>
      </c>
      <c r="G165" s="41"/>
      <c r="H165" s="41"/>
      <c r="I165" s="228"/>
      <c r="J165" s="41"/>
      <c r="K165" s="41"/>
      <c r="L165" s="45"/>
      <c r="M165" s="278"/>
      <c r="N165" s="279"/>
      <c r="O165" s="280"/>
      <c r="P165" s="280"/>
      <c r="Q165" s="280"/>
      <c r="R165" s="280"/>
      <c r="S165" s="280"/>
      <c r="T165" s="281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142</v>
      </c>
      <c r="AU165" s="18" t="s">
        <v>80</v>
      </c>
    </row>
    <row r="166" s="2" customFormat="1" ht="6.96" customHeight="1">
      <c r="A166" s="39"/>
      <c r="B166" s="60"/>
      <c r="C166" s="61"/>
      <c r="D166" s="61"/>
      <c r="E166" s="61"/>
      <c r="F166" s="61"/>
      <c r="G166" s="61"/>
      <c r="H166" s="61"/>
      <c r="I166" s="61"/>
      <c r="J166" s="61"/>
      <c r="K166" s="61"/>
      <c r="L166" s="45"/>
      <c r="M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</row>
  </sheetData>
  <sheetProtection sheet="1" autoFilter="0" formatColumns="0" formatRows="0" objects="1" scenarios="1" spinCount="100000" saltValue="EylhIKJgK5RMcmdrlZyg1dwiSoSUJE0TVu/MsNiOWimxFlEQg1UQhxjfi4UwIiU9UCes6Zz62YcXetgRfs0jWg==" hashValue="rqZC15meYRFg9L15Fj8tMbQ9MTFLDGf+fDYGqgixBqJblsH8wldWXarjuNb04gDM0jsKyPpZLiUj+3sb86L7GQ==" algorithmName="SHA-512" password="CC35"/>
  <autoFilter ref="C86:K16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6" customFormat="1" ht="45" customHeight="1">
      <c r="B3" s="286"/>
      <c r="C3" s="287" t="s">
        <v>705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706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707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708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709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710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711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712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713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714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715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77</v>
      </c>
      <c r="F18" s="293" t="s">
        <v>716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717</v>
      </c>
      <c r="F19" s="293" t="s">
        <v>718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719</v>
      </c>
      <c r="F20" s="293" t="s">
        <v>720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721</v>
      </c>
      <c r="F21" s="293" t="s">
        <v>722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723</v>
      </c>
      <c r="F22" s="293" t="s">
        <v>724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84</v>
      </c>
      <c r="F23" s="293" t="s">
        <v>725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726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727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728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729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730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731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732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733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734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119</v>
      </c>
      <c r="F36" s="293"/>
      <c r="G36" s="293" t="s">
        <v>735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736</v>
      </c>
      <c r="F37" s="293"/>
      <c r="G37" s="293" t="s">
        <v>737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52</v>
      </c>
      <c r="F38" s="293"/>
      <c r="G38" s="293" t="s">
        <v>738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53</v>
      </c>
      <c r="F39" s="293"/>
      <c r="G39" s="293" t="s">
        <v>739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120</v>
      </c>
      <c r="F40" s="293"/>
      <c r="G40" s="293" t="s">
        <v>740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121</v>
      </c>
      <c r="F41" s="293"/>
      <c r="G41" s="293" t="s">
        <v>741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742</v>
      </c>
      <c r="F42" s="293"/>
      <c r="G42" s="293" t="s">
        <v>743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744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745</v>
      </c>
      <c r="F44" s="293"/>
      <c r="G44" s="293" t="s">
        <v>746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123</v>
      </c>
      <c r="F45" s="293"/>
      <c r="G45" s="293" t="s">
        <v>747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748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749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750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751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752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753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754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755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756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757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758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759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760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761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762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763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764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765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766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767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768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769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770</v>
      </c>
      <c r="D76" s="311"/>
      <c r="E76" s="311"/>
      <c r="F76" s="311" t="s">
        <v>771</v>
      </c>
      <c r="G76" s="312"/>
      <c r="H76" s="311" t="s">
        <v>53</v>
      </c>
      <c r="I76" s="311" t="s">
        <v>56</v>
      </c>
      <c r="J76" s="311" t="s">
        <v>772</v>
      </c>
      <c r="K76" s="310"/>
    </row>
    <row r="77" s="1" customFormat="1" ht="17.25" customHeight="1">
      <c r="B77" s="308"/>
      <c r="C77" s="313" t="s">
        <v>773</v>
      </c>
      <c r="D77" s="313"/>
      <c r="E77" s="313"/>
      <c r="F77" s="314" t="s">
        <v>774</v>
      </c>
      <c r="G77" s="315"/>
      <c r="H77" s="313"/>
      <c r="I77" s="313"/>
      <c r="J77" s="313" t="s">
        <v>775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52</v>
      </c>
      <c r="D79" s="318"/>
      <c r="E79" s="318"/>
      <c r="F79" s="319" t="s">
        <v>776</v>
      </c>
      <c r="G79" s="320"/>
      <c r="H79" s="296" t="s">
        <v>777</v>
      </c>
      <c r="I79" s="296" t="s">
        <v>778</v>
      </c>
      <c r="J79" s="296">
        <v>20</v>
      </c>
      <c r="K79" s="310"/>
    </row>
    <row r="80" s="1" customFormat="1" ht="15" customHeight="1">
      <c r="B80" s="308"/>
      <c r="C80" s="296" t="s">
        <v>779</v>
      </c>
      <c r="D80" s="296"/>
      <c r="E80" s="296"/>
      <c r="F80" s="319" t="s">
        <v>776</v>
      </c>
      <c r="G80" s="320"/>
      <c r="H80" s="296" t="s">
        <v>780</v>
      </c>
      <c r="I80" s="296" t="s">
        <v>778</v>
      </c>
      <c r="J80" s="296">
        <v>120</v>
      </c>
      <c r="K80" s="310"/>
    </row>
    <row r="81" s="1" customFormat="1" ht="15" customHeight="1">
      <c r="B81" s="321"/>
      <c r="C81" s="296" t="s">
        <v>781</v>
      </c>
      <c r="D81" s="296"/>
      <c r="E81" s="296"/>
      <c r="F81" s="319" t="s">
        <v>782</v>
      </c>
      <c r="G81" s="320"/>
      <c r="H81" s="296" t="s">
        <v>783</v>
      </c>
      <c r="I81" s="296" t="s">
        <v>778</v>
      </c>
      <c r="J81" s="296">
        <v>50</v>
      </c>
      <c r="K81" s="310"/>
    </row>
    <row r="82" s="1" customFormat="1" ht="15" customHeight="1">
      <c r="B82" s="321"/>
      <c r="C82" s="296" t="s">
        <v>784</v>
      </c>
      <c r="D82" s="296"/>
      <c r="E82" s="296"/>
      <c r="F82" s="319" t="s">
        <v>776</v>
      </c>
      <c r="G82" s="320"/>
      <c r="H82" s="296" t="s">
        <v>785</v>
      </c>
      <c r="I82" s="296" t="s">
        <v>786</v>
      </c>
      <c r="J82" s="296"/>
      <c r="K82" s="310"/>
    </row>
    <row r="83" s="1" customFormat="1" ht="15" customHeight="1">
      <c r="B83" s="321"/>
      <c r="C83" s="322" t="s">
        <v>787</v>
      </c>
      <c r="D83" s="322"/>
      <c r="E83" s="322"/>
      <c r="F83" s="323" t="s">
        <v>782</v>
      </c>
      <c r="G83" s="322"/>
      <c r="H83" s="322" t="s">
        <v>788</v>
      </c>
      <c r="I83" s="322" t="s">
        <v>778</v>
      </c>
      <c r="J83" s="322">
        <v>15</v>
      </c>
      <c r="K83" s="310"/>
    </row>
    <row r="84" s="1" customFormat="1" ht="15" customHeight="1">
      <c r="B84" s="321"/>
      <c r="C84" s="322" t="s">
        <v>789</v>
      </c>
      <c r="D84" s="322"/>
      <c r="E84" s="322"/>
      <c r="F84" s="323" t="s">
        <v>782</v>
      </c>
      <c r="G84" s="322"/>
      <c r="H84" s="322" t="s">
        <v>790</v>
      </c>
      <c r="I84" s="322" t="s">
        <v>778</v>
      </c>
      <c r="J84" s="322">
        <v>15</v>
      </c>
      <c r="K84" s="310"/>
    </row>
    <row r="85" s="1" customFormat="1" ht="15" customHeight="1">
      <c r="B85" s="321"/>
      <c r="C85" s="322" t="s">
        <v>791</v>
      </c>
      <c r="D85" s="322"/>
      <c r="E85" s="322"/>
      <c r="F85" s="323" t="s">
        <v>782</v>
      </c>
      <c r="G85" s="322"/>
      <c r="H85" s="322" t="s">
        <v>792</v>
      </c>
      <c r="I85" s="322" t="s">
        <v>778</v>
      </c>
      <c r="J85" s="322">
        <v>20</v>
      </c>
      <c r="K85" s="310"/>
    </row>
    <row r="86" s="1" customFormat="1" ht="15" customHeight="1">
      <c r="B86" s="321"/>
      <c r="C86" s="322" t="s">
        <v>793</v>
      </c>
      <c r="D86" s="322"/>
      <c r="E86" s="322"/>
      <c r="F86" s="323" t="s">
        <v>782</v>
      </c>
      <c r="G86" s="322"/>
      <c r="H86" s="322" t="s">
        <v>794</v>
      </c>
      <c r="I86" s="322" t="s">
        <v>778</v>
      </c>
      <c r="J86" s="322">
        <v>20</v>
      </c>
      <c r="K86" s="310"/>
    </row>
    <row r="87" s="1" customFormat="1" ht="15" customHeight="1">
      <c r="B87" s="321"/>
      <c r="C87" s="296" t="s">
        <v>795</v>
      </c>
      <c r="D87" s="296"/>
      <c r="E87" s="296"/>
      <c r="F87" s="319" t="s">
        <v>782</v>
      </c>
      <c r="G87" s="320"/>
      <c r="H87" s="296" t="s">
        <v>796</v>
      </c>
      <c r="I87" s="296" t="s">
        <v>778</v>
      </c>
      <c r="J87" s="296">
        <v>50</v>
      </c>
      <c r="K87" s="310"/>
    </row>
    <row r="88" s="1" customFormat="1" ht="15" customHeight="1">
      <c r="B88" s="321"/>
      <c r="C88" s="296" t="s">
        <v>797</v>
      </c>
      <c r="D88" s="296"/>
      <c r="E88" s="296"/>
      <c r="F88" s="319" t="s">
        <v>782</v>
      </c>
      <c r="G88" s="320"/>
      <c r="H88" s="296" t="s">
        <v>798</v>
      </c>
      <c r="I88" s="296" t="s">
        <v>778</v>
      </c>
      <c r="J88" s="296">
        <v>20</v>
      </c>
      <c r="K88" s="310"/>
    </row>
    <row r="89" s="1" customFormat="1" ht="15" customHeight="1">
      <c r="B89" s="321"/>
      <c r="C89" s="296" t="s">
        <v>799</v>
      </c>
      <c r="D89" s="296"/>
      <c r="E89" s="296"/>
      <c r="F89" s="319" t="s">
        <v>782</v>
      </c>
      <c r="G89" s="320"/>
      <c r="H89" s="296" t="s">
        <v>800</v>
      </c>
      <c r="I89" s="296" t="s">
        <v>778</v>
      </c>
      <c r="J89" s="296">
        <v>20</v>
      </c>
      <c r="K89" s="310"/>
    </row>
    <row r="90" s="1" customFormat="1" ht="15" customHeight="1">
      <c r="B90" s="321"/>
      <c r="C90" s="296" t="s">
        <v>801</v>
      </c>
      <c r="D90" s="296"/>
      <c r="E90" s="296"/>
      <c r="F90" s="319" t="s">
        <v>782</v>
      </c>
      <c r="G90" s="320"/>
      <c r="H90" s="296" t="s">
        <v>802</v>
      </c>
      <c r="I90" s="296" t="s">
        <v>778</v>
      </c>
      <c r="J90" s="296">
        <v>50</v>
      </c>
      <c r="K90" s="310"/>
    </row>
    <row r="91" s="1" customFormat="1" ht="15" customHeight="1">
      <c r="B91" s="321"/>
      <c r="C91" s="296" t="s">
        <v>803</v>
      </c>
      <c r="D91" s="296"/>
      <c r="E91" s="296"/>
      <c r="F91" s="319" t="s">
        <v>782</v>
      </c>
      <c r="G91" s="320"/>
      <c r="H91" s="296" t="s">
        <v>803</v>
      </c>
      <c r="I91" s="296" t="s">
        <v>778</v>
      </c>
      <c r="J91" s="296">
        <v>50</v>
      </c>
      <c r="K91" s="310"/>
    </row>
    <row r="92" s="1" customFormat="1" ht="15" customHeight="1">
      <c r="B92" s="321"/>
      <c r="C92" s="296" t="s">
        <v>804</v>
      </c>
      <c r="D92" s="296"/>
      <c r="E92" s="296"/>
      <c r="F92" s="319" t="s">
        <v>782</v>
      </c>
      <c r="G92" s="320"/>
      <c r="H92" s="296" t="s">
        <v>805</v>
      </c>
      <c r="I92" s="296" t="s">
        <v>778</v>
      </c>
      <c r="J92" s="296">
        <v>255</v>
      </c>
      <c r="K92" s="310"/>
    </row>
    <row r="93" s="1" customFormat="1" ht="15" customHeight="1">
      <c r="B93" s="321"/>
      <c r="C93" s="296" t="s">
        <v>806</v>
      </c>
      <c r="D93" s="296"/>
      <c r="E93" s="296"/>
      <c r="F93" s="319" t="s">
        <v>776</v>
      </c>
      <c r="G93" s="320"/>
      <c r="H93" s="296" t="s">
        <v>807</v>
      </c>
      <c r="I93" s="296" t="s">
        <v>808</v>
      </c>
      <c r="J93" s="296"/>
      <c r="K93" s="310"/>
    </row>
    <row r="94" s="1" customFormat="1" ht="15" customHeight="1">
      <c r="B94" s="321"/>
      <c r="C94" s="296" t="s">
        <v>809</v>
      </c>
      <c r="D94" s="296"/>
      <c r="E94" s="296"/>
      <c r="F94" s="319" t="s">
        <v>776</v>
      </c>
      <c r="G94" s="320"/>
      <c r="H94" s="296" t="s">
        <v>810</v>
      </c>
      <c r="I94" s="296" t="s">
        <v>811</v>
      </c>
      <c r="J94" s="296"/>
      <c r="K94" s="310"/>
    </row>
    <row r="95" s="1" customFormat="1" ht="15" customHeight="1">
      <c r="B95" s="321"/>
      <c r="C95" s="296" t="s">
        <v>812</v>
      </c>
      <c r="D95" s="296"/>
      <c r="E95" s="296"/>
      <c r="F95" s="319" t="s">
        <v>776</v>
      </c>
      <c r="G95" s="320"/>
      <c r="H95" s="296" t="s">
        <v>812</v>
      </c>
      <c r="I95" s="296" t="s">
        <v>811</v>
      </c>
      <c r="J95" s="296"/>
      <c r="K95" s="310"/>
    </row>
    <row r="96" s="1" customFormat="1" ht="15" customHeight="1">
      <c r="B96" s="321"/>
      <c r="C96" s="296" t="s">
        <v>37</v>
      </c>
      <c r="D96" s="296"/>
      <c r="E96" s="296"/>
      <c r="F96" s="319" t="s">
        <v>776</v>
      </c>
      <c r="G96" s="320"/>
      <c r="H96" s="296" t="s">
        <v>813</v>
      </c>
      <c r="I96" s="296" t="s">
        <v>811</v>
      </c>
      <c r="J96" s="296"/>
      <c r="K96" s="310"/>
    </row>
    <row r="97" s="1" customFormat="1" ht="15" customHeight="1">
      <c r="B97" s="321"/>
      <c r="C97" s="296" t="s">
        <v>47</v>
      </c>
      <c r="D97" s="296"/>
      <c r="E97" s="296"/>
      <c r="F97" s="319" t="s">
        <v>776</v>
      </c>
      <c r="G97" s="320"/>
      <c r="H97" s="296" t="s">
        <v>814</v>
      </c>
      <c r="I97" s="296" t="s">
        <v>811</v>
      </c>
      <c r="J97" s="296"/>
      <c r="K97" s="310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815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770</v>
      </c>
      <c r="D103" s="311"/>
      <c r="E103" s="311"/>
      <c r="F103" s="311" t="s">
        <v>771</v>
      </c>
      <c r="G103" s="312"/>
      <c r="H103" s="311" t="s">
        <v>53</v>
      </c>
      <c r="I103" s="311" t="s">
        <v>56</v>
      </c>
      <c r="J103" s="311" t="s">
        <v>772</v>
      </c>
      <c r="K103" s="310"/>
    </row>
    <row r="104" s="1" customFormat="1" ht="17.25" customHeight="1">
      <c r="B104" s="308"/>
      <c r="C104" s="313" t="s">
        <v>773</v>
      </c>
      <c r="D104" s="313"/>
      <c r="E104" s="313"/>
      <c r="F104" s="314" t="s">
        <v>774</v>
      </c>
      <c r="G104" s="315"/>
      <c r="H104" s="313"/>
      <c r="I104" s="313"/>
      <c r="J104" s="313" t="s">
        <v>775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9"/>
      <c r="H105" s="311"/>
      <c r="I105" s="311"/>
      <c r="J105" s="311"/>
      <c r="K105" s="310"/>
    </row>
    <row r="106" s="1" customFormat="1" ht="15" customHeight="1">
      <c r="B106" s="308"/>
      <c r="C106" s="296" t="s">
        <v>52</v>
      </c>
      <c r="D106" s="318"/>
      <c r="E106" s="318"/>
      <c r="F106" s="319" t="s">
        <v>776</v>
      </c>
      <c r="G106" s="296"/>
      <c r="H106" s="296" t="s">
        <v>816</v>
      </c>
      <c r="I106" s="296" t="s">
        <v>778</v>
      </c>
      <c r="J106" s="296">
        <v>20</v>
      </c>
      <c r="K106" s="310"/>
    </row>
    <row r="107" s="1" customFormat="1" ht="15" customHeight="1">
      <c r="B107" s="308"/>
      <c r="C107" s="296" t="s">
        <v>779</v>
      </c>
      <c r="D107" s="296"/>
      <c r="E107" s="296"/>
      <c r="F107" s="319" t="s">
        <v>776</v>
      </c>
      <c r="G107" s="296"/>
      <c r="H107" s="296" t="s">
        <v>816</v>
      </c>
      <c r="I107" s="296" t="s">
        <v>778</v>
      </c>
      <c r="J107" s="296">
        <v>120</v>
      </c>
      <c r="K107" s="310"/>
    </row>
    <row r="108" s="1" customFormat="1" ht="15" customHeight="1">
      <c r="B108" s="321"/>
      <c r="C108" s="296" t="s">
        <v>781</v>
      </c>
      <c r="D108" s="296"/>
      <c r="E108" s="296"/>
      <c r="F108" s="319" t="s">
        <v>782</v>
      </c>
      <c r="G108" s="296"/>
      <c r="H108" s="296" t="s">
        <v>816</v>
      </c>
      <c r="I108" s="296" t="s">
        <v>778</v>
      </c>
      <c r="J108" s="296">
        <v>50</v>
      </c>
      <c r="K108" s="310"/>
    </row>
    <row r="109" s="1" customFormat="1" ht="15" customHeight="1">
      <c r="B109" s="321"/>
      <c r="C109" s="296" t="s">
        <v>784</v>
      </c>
      <c r="D109" s="296"/>
      <c r="E109" s="296"/>
      <c r="F109" s="319" t="s">
        <v>776</v>
      </c>
      <c r="G109" s="296"/>
      <c r="H109" s="296" t="s">
        <v>816</v>
      </c>
      <c r="I109" s="296" t="s">
        <v>786</v>
      </c>
      <c r="J109" s="296"/>
      <c r="K109" s="310"/>
    </row>
    <row r="110" s="1" customFormat="1" ht="15" customHeight="1">
      <c r="B110" s="321"/>
      <c r="C110" s="296" t="s">
        <v>795</v>
      </c>
      <c r="D110" s="296"/>
      <c r="E110" s="296"/>
      <c r="F110" s="319" t="s">
        <v>782</v>
      </c>
      <c r="G110" s="296"/>
      <c r="H110" s="296" t="s">
        <v>816</v>
      </c>
      <c r="I110" s="296" t="s">
        <v>778</v>
      </c>
      <c r="J110" s="296">
        <v>50</v>
      </c>
      <c r="K110" s="310"/>
    </row>
    <row r="111" s="1" customFormat="1" ht="15" customHeight="1">
      <c r="B111" s="321"/>
      <c r="C111" s="296" t="s">
        <v>803</v>
      </c>
      <c r="D111" s="296"/>
      <c r="E111" s="296"/>
      <c r="F111" s="319" t="s">
        <v>782</v>
      </c>
      <c r="G111" s="296"/>
      <c r="H111" s="296" t="s">
        <v>816</v>
      </c>
      <c r="I111" s="296" t="s">
        <v>778</v>
      </c>
      <c r="J111" s="296">
        <v>50</v>
      </c>
      <c r="K111" s="310"/>
    </row>
    <row r="112" s="1" customFormat="1" ht="15" customHeight="1">
      <c r="B112" s="321"/>
      <c r="C112" s="296" t="s">
        <v>801</v>
      </c>
      <c r="D112" s="296"/>
      <c r="E112" s="296"/>
      <c r="F112" s="319" t="s">
        <v>782</v>
      </c>
      <c r="G112" s="296"/>
      <c r="H112" s="296" t="s">
        <v>816</v>
      </c>
      <c r="I112" s="296" t="s">
        <v>778</v>
      </c>
      <c r="J112" s="296">
        <v>50</v>
      </c>
      <c r="K112" s="310"/>
    </row>
    <row r="113" s="1" customFormat="1" ht="15" customHeight="1">
      <c r="B113" s="321"/>
      <c r="C113" s="296" t="s">
        <v>52</v>
      </c>
      <c r="D113" s="296"/>
      <c r="E113" s="296"/>
      <c r="F113" s="319" t="s">
        <v>776</v>
      </c>
      <c r="G113" s="296"/>
      <c r="H113" s="296" t="s">
        <v>817</v>
      </c>
      <c r="I113" s="296" t="s">
        <v>778</v>
      </c>
      <c r="J113" s="296">
        <v>20</v>
      </c>
      <c r="K113" s="310"/>
    </row>
    <row r="114" s="1" customFormat="1" ht="15" customHeight="1">
      <c r="B114" s="321"/>
      <c r="C114" s="296" t="s">
        <v>818</v>
      </c>
      <c r="D114" s="296"/>
      <c r="E114" s="296"/>
      <c r="F114" s="319" t="s">
        <v>776</v>
      </c>
      <c r="G114" s="296"/>
      <c r="H114" s="296" t="s">
        <v>819</v>
      </c>
      <c r="I114" s="296" t="s">
        <v>778</v>
      </c>
      <c r="J114" s="296">
        <v>120</v>
      </c>
      <c r="K114" s="310"/>
    </row>
    <row r="115" s="1" customFormat="1" ht="15" customHeight="1">
      <c r="B115" s="321"/>
      <c r="C115" s="296" t="s">
        <v>37</v>
      </c>
      <c r="D115" s="296"/>
      <c r="E115" s="296"/>
      <c r="F115" s="319" t="s">
        <v>776</v>
      </c>
      <c r="G115" s="296"/>
      <c r="H115" s="296" t="s">
        <v>820</v>
      </c>
      <c r="I115" s="296" t="s">
        <v>811</v>
      </c>
      <c r="J115" s="296"/>
      <c r="K115" s="310"/>
    </row>
    <row r="116" s="1" customFormat="1" ht="15" customHeight="1">
      <c r="B116" s="321"/>
      <c r="C116" s="296" t="s">
        <v>47</v>
      </c>
      <c r="D116" s="296"/>
      <c r="E116" s="296"/>
      <c r="F116" s="319" t="s">
        <v>776</v>
      </c>
      <c r="G116" s="296"/>
      <c r="H116" s="296" t="s">
        <v>821</v>
      </c>
      <c r="I116" s="296" t="s">
        <v>811</v>
      </c>
      <c r="J116" s="296"/>
      <c r="K116" s="310"/>
    </row>
    <row r="117" s="1" customFormat="1" ht="15" customHeight="1">
      <c r="B117" s="321"/>
      <c r="C117" s="296" t="s">
        <v>56</v>
      </c>
      <c r="D117" s="296"/>
      <c r="E117" s="296"/>
      <c r="F117" s="319" t="s">
        <v>776</v>
      </c>
      <c r="G117" s="296"/>
      <c r="H117" s="296" t="s">
        <v>822</v>
      </c>
      <c r="I117" s="296" t="s">
        <v>823</v>
      </c>
      <c r="J117" s="296"/>
      <c r="K117" s="310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332"/>
      <c r="D119" s="332"/>
      <c r="E119" s="332"/>
      <c r="F119" s="333"/>
      <c r="G119" s="332"/>
      <c r="H119" s="332"/>
      <c r="I119" s="332"/>
      <c r="J119" s="332"/>
      <c r="K119" s="331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87" t="s">
        <v>824</v>
      </c>
      <c r="D122" s="287"/>
      <c r="E122" s="287"/>
      <c r="F122" s="287"/>
      <c r="G122" s="287"/>
      <c r="H122" s="287"/>
      <c r="I122" s="287"/>
      <c r="J122" s="287"/>
      <c r="K122" s="338"/>
    </row>
    <row r="123" s="1" customFormat="1" ht="17.25" customHeight="1">
      <c r="B123" s="339"/>
      <c r="C123" s="311" t="s">
        <v>770</v>
      </c>
      <c r="D123" s="311"/>
      <c r="E123" s="311"/>
      <c r="F123" s="311" t="s">
        <v>771</v>
      </c>
      <c r="G123" s="312"/>
      <c r="H123" s="311" t="s">
        <v>53</v>
      </c>
      <c r="I123" s="311" t="s">
        <v>56</v>
      </c>
      <c r="J123" s="311" t="s">
        <v>772</v>
      </c>
      <c r="K123" s="340"/>
    </row>
    <row r="124" s="1" customFormat="1" ht="17.25" customHeight="1">
      <c r="B124" s="339"/>
      <c r="C124" s="313" t="s">
        <v>773</v>
      </c>
      <c r="D124" s="313"/>
      <c r="E124" s="313"/>
      <c r="F124" s="314" t="s">
        <v>774</v>
      </c>
      <c r="G124" s="315"/>
      <c r="H124" s="313"/>
      <c r="I124" s="313"/>
      <c r="J124" s="313" t="s">
        <v>775</v>
      </c>
      <c r="K124" s="340"/>
    </row>
    <row r="125" s="1" customFormat="1" ht="5.25" customHeight="1">
      <c r="B125" s="341"/>
      <c r="C125" s="316"/>
      <c r="D125" s="316"/>
      <c r="E125" s="316"/>
      <c r="F125" s="316"/>
      <c r="G125" s="342"/>
      <c r="H125" s="316"/>
      <c r="I125" s="316"/>
      <c r="J125" s="316"/>
      <c r="K125" s="343"/>
    </row>
    <row r="126" s="1" customFormat="1" ht="15" customHeight="1">
      <c r="B126" s="341"/>
      <c r="C126" s="296" t="s">
        <v>779</v>
      </c>
      <c r="D126" s="318"/>
      <c r="E126" s="318"/>
      <c r="F126" s="319" t="s">
        <v>776</v>
      </c>
      <c r="G126" s="296"/>
      <c r="H126" s="296" t="s">
        <v>816</v>
      </c>
      <c r="I126" s="296" t="s">
        <v>778</v>
      </c>
      <c r="J126" s="296">
        <v>120</v>
      </c>
      <c r="K126" s="344"/>
    </row>
    <row r="127" s="1" customFormat="1" ht="15" customHeight="1">
      <c r="B127" s="341"/>
      <c r="C127" s="296" t="s">
        <v>825</v>
      </c>
      <c r="D127" s="296"/>
      <c r="E127" s="296"/>
      <c r="F127" s="319" t="s">
        <v>776</v>
      </c>
      <c r="G127" s="296"/>
      <c r="H127" s="296" t="s">
        <v>826</v>
      </c>
      <c r="I127" s="296" t="s">
        <v>778</v>
      </c>
      <c r="J127" s="296" t="s">
        <v>827</v>
      </c>
      <c r="K127" s="344"/>
    </row>
    <row r="128" s="1" customFormat="1" ht="15" customHeight="1">
      <c r="B128" s="341"/>
      <c r="C128" s="296" t="s">
        <v>84</v>
      </c>
      <c r="D128" s="296"/>
      <c r="E128" s="296"/>
      <c r="F128" s="319" t="s">
        <v>776</v>
      </c>
      <c r="G128" s="296"/>
      <c r="H128" s="296" t="s">
        <v>828</v>
      </c>
      <c r="I128" s="296" t="s">
        <v>778</v>
      </c>
      <c r="J128" s="296" t="s">
        <v>827</v>
      </c>
      <c r="K128" s="344"/>
    </row>
    <row r="129" s="1" customFormat="1" ht="15" customHeight="1">
      <c r="B129" s="341"/>
      <c r="C129" s="296" t="s">
        <v>787</v>
      </c>
      <c r="D129" s="296"/>
      <c r="E129" s="296"/>
      <c r="F129" s="319" t="s">
        <v>782</v>
      </c>
      <c r="G129" s="296"/>
      <c r="H129" s="296" t="s">
        <v>788</v>
      </c>
      <c r="I129" s="296" t="s">
        <v>778</v>
      </c>
      <c r="J129" s="296">
        <v>15</v>
      </c>
      <c r="K129" s="344"/>
    </row>
    <row r="130" s="1" customFormat="1" ht="15" customHeight="1">
      <c r="B130" s="341"/>
      <c r="C130" s="322" t="s">
        <v>789</v>
      </c>
      <c r="D130" s="322"/>
      <c r="E130" s="322"/>
      <c r="F130" s="323" t="s">
        <v>782</v>
      </c>
      <c r="G130" s="322"/>
      <c r="H130" s="322" t="s">
        <v>790</v>
      </c>
      <c r="I130" s="322" t="s">
        <v>778</v>
      </c>
      <c r="J130" s="322">
        <v>15</v>
      </c>
      <c r="K130" s="344"/>
    </row>
    <row r="131" s="1" customFormat="1" ht="15" customHeight="1">
      <c r="B131" s="341"/>
      <c r="C131" s="322" t="s">
        <v>791</v>
      </c>
      <c r="D131" s="322"/>
      <c r="E131" s="322"/>
      <c r="F131" s="323" t="s">
        <v>782</v>
      </c>
      <c r="G131" s="322"/>
      <c r="H131" s="322" t="s">
        <v>792</v>
      </c>
      <c r="I131" s="322" t="s">
        <v>778</v>
      </c>
      <c r="J131" s="322">
        <v>20</v>
      </c>
      <c r="K131" s="344"/>
    </row>
    <row r="132" s="1" customFormat="1" ht="15" customHeight="1">
      <c r="B132" s="341"/>
      <c r="C132" s="322" t="s">
        <v>793</v>
      </c>
      <c r="D132" s="322"/>
      <c r="E132" s="322"/>
      <c r="F132" s="323" t="s">
        <v>782</v>
      </c>
      <c r="G132" s="322"/>
      <c r="H132" s="322" t="s">
        <v>794</v>
      </c>
      <c r="I132" s="322" t="s">
        <v>778</v>
      </c>
      <c r="J132" s="322">
        <v>20</v>
      </c>
      <c r="K132" s="344"/>
    </row>
    <row r="133" s="1" customFormat="1" ht="15" customHeight="1">
      <c r="B133" s="341"/>
      <c r="C133" s="296" t="s">
        <v>781</v>
      </c>
      <c r="D133" s="296"/>
      <c r="E133" s="296"/>
      <c r="F133" s="319" t="s">
        <v>782</v>
      </c>
      <c r="G133" s="296"/>
      <c r="H133" s="296" t="s">
        <v>816</v>
      </c>
      <c r="I133" s="296" t="s">
        <v>778</v>
      </c>
      <c r="J133" s="296">
        <v>50</v>
      </c>
      <c r="K133" s="344"/>
    </row>
    <row r="134" s="1" customFormat="1" ht="15" customHeight="1">
      <c r="B134" s="341"/>
      <c r="C134" s="296" t="s">
        <v>795</v>
      </c>
      <c r="D134" s="296"/>
      <c r="E134" s="296"/>
      <c r="F134" s="319" t="s">
        <v>782</v>
      </c>
      <c r="G134" s="296"/>
      <c r="H134" s="296" t="s">
        <v>816</v>
      </c>
      <c r="I134" s="296" t="s">
        <v>778</v>
      </c>
      <c r="J134" s="296">
        <v>50</v>
      </c>
      <c r="K134" s="344"/>
    </row>
    <row r="135" s="1" customFormat="1" ht="15" customHeight="1">
      <c r="B135" s="341"/>
      <c r="C135" s="296" t="s">
        <v>801</v>
      </c>
      <c r="D135" s="296"/>
      <c r="E135" s="296"/>
      <c r="F135" s="319" t="s">
        <v>782</v>
      </c>
      <c r="G135" s="296"/>
      <c r="H135" s="296" t="s">
        <v>816</v>
      </c>
      <c r="I135" s="296" t="s">
        <v>778</v>
      </c>
      <c r="J135" s="296">
        <v>50</v>
      </c>
      <c r="K135" s="344"/>
    </row>
    <row r="136" s="1" customFormat="1" ht="15" customHeight="1">
      <c r="B136" s="341"/>
      <c r="C136" s="296" t="s">
        <v>803</v>
      </c>
      <c r="D136" s="296"/>
      <c r="E136" s="296"/>
      <c r="F136" s="319" t="s">
        <v>782</v>
      </c>
      <c r="G136" s="296"/>
      <c r="H136" s="296" t="s">
        <v>816</v>
      </c>
      <c r="I136" s="296" t="s">
        <v>778</v>
      </c>
      <c r="J136" s="296">
        <v>50</v>
      </c>
      <c r="K136" s="344"/>
    </row>
    <row r="137" s="1" customFormat="1" ht="15" customHeight="1">
      <c r="B137" s="341"/>
      <c r="C137" s="296" t="s">
        <v>804</v>
      </c>
      <c r="D137" s="296"/>
      <c r="E137" s="296"/>
      <c r="F137" s="319" t="s">
        <v>782</v>
      </c>
      <c r="G137" s="296"/>
      <c r="H137" s="296" t="s">
        <v>829</v>
      </c>
      <c r="I137" s="296" t="s">
        <v>778</v>
      </c>
      <c r="J137" s="296">
        <v>255</v>
      </c>
      <c r="K137" s="344"/>
    </row>
    <row r="138" s="1" customFormat="1" ht="15" customHeight="1">
      <c r="B138" s="341"/>
      <c r="C138" s="296" t="s">
        <v>806</v>
      </c>
      <c r="D138" s="296"/>
      <c r="E138" s="296"/>
      <c r="F138" s="319" t="s">
        <v>776</v>
      </c>
      <c r="G138" s="296"/>
      <c r="H138" s="296" t="s">
        <v>830</v>
      </c>
      <c r="I138" s="296" t="s">
        <v>808</v>
      </c>
      <c r="J138" s="296"/>
      <c r="K138" s="344"/>
    </row>
    <row r="139" s="1" customFormat="1" ht="15" customHeight="1">
      <c r="B139" s="341"/>
      <c r="C139" s="296" t="s">
        <v>809</v>
      </c>
      <c r="D139" s="296"/>
      <c r="E139" s="296"/>
      <c r="F139" s="319" t="s">
        <v>776</v>
      </c>
      <c r="G139" s="296"/>
      <c r="H139" s="296" t="s">
        <v>831</v>
      </c>
      <c r="I139" s="296" t="s">
        <v>811</v>
      </c>
      <c r="J139" s="296"/>
      <c r="K139" s="344"/>
    </row>
    <row r="140" s="1" customFormat="1" ht="15" customHeight="1">
      <c r="B140" s="341"/>
      <c r="C140" s="296" t="s">
        <v>812</v>
      </c>
      <c r="D140" s="296"/>
      <c r="E140" s="296"/>
      <c r="F140" s="319" t="s">
        <v>776</v>
      </c>
      <c r="G140" s="296"/>
      <c r="H140" s="296" t="s">
        <v>812</v>
      </c>
      <c r="I140" s="296" t="s">
        <v>811</v>
      </c>
      <c r="J140" s="296"/>
      <c r="K140" s="344"/>
    </row>
    <row r="141" s="1" customFormat="1" ht="15" customHeight="1">
      <c r="B141" s="341"/>
      <c r="C141" s="296" t="s">
        <v>37</v>
      </c>
      <c r="D141" s="296"/>
      <c r="E141" s="296"/>
      <c r="F141" s="319" t="s">
        <v>776</v>
      </c>
      <c r="G141" s="296"/>
      <c r="H141" s="296" t="s">
        <v>832</v>
      </c>
      <c r="I141" s="296" t="s">
        <v>811</v>
      </c>
      <c r="J141" s="296"/>
      <c r="K141" s="344"/>
    </row>
    <row r="142" s="1" customFormat="1" ht="15" customHeight="1">
      <c r="B142" s="341"/>
      <c r="C142" s="296" t="s">
        <v>833</v>
      </c>
      <c r="D142" s="296"/>
      <c r="E142" s="296"/>
      <c r="F142" s="319" t="s">
        <v>776</v>
      </c>
      <c r="G142" s="296"/>
      <c r="H142" s="296" t="s">
        <v>834</v>
      </c>
      <c r="I142" s="296" t="s">
        <v>811</v>
      </c>
      <c r="J142" s="296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332"/>
      <c r="C144" s="332"/>
      <c r="D144" s="332"/>
      <c r="E144" s="332"/>
      <c r="F144" s="333"/>
      <c r="G144" s="332"/>
      <c r="H144" s="332"/>
      <c r="I144" s="332"/>
      <c r="J144" s="332"/>
      <c r="K144" s="332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835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770</v>
      </c>
      <c r="D148" s="311"/>
      <c r="E148" s="311"/>
      <c r="F148" s="311" t="s">
        <v>771</v>
      </c>
      <c r="G148" s="312"/>
      <c r="H148" s="311" t="s">
        <v>53</v>
      </c>
      <c r="I148" s="311" t="s">
        <v>56</v>
      </c>
      <c r="J148" s="311" t="s">
        <v>772</v>
      </c>
      <c r="K148" s="310"/>
    </row>
    <row r="149" s="1" customFormat="1" ht="17.25" customHeight="1">
      <c r="B149" s="308"/>
      <c r="C149" s="313" t="s">
        <v>773</v>
      </c>
      <c r="D149" s="313"/>
      <c r="E149" s="313"/>
      <c r="F149" s="314" t="s">
        <v>774</v>
      </c>
      <c r="G149" s="315"/>
      <c r="H149" s="313"/>
      <c r="I149" s="313"/>
      <c r="J149" s="313" t="s">
        <v>775</v>
      </c>
      <c r="K149" s="310"/>
    </row>
    <row r="150" s="1" customFormat="1" ht="5.25" customHeight="1">
      <c r="B150" s="321"/>
      <c r="C150" s="316"/>
      <c r="D150" s="316"/>
      <c r="E150" s="316"/>
      <c r="F150" s="316"/>
      <c r="G150" s="317"/>
      <c r="H150" s="316"/>
      <c r="I150" s="316"/>
      <c r="J150" s="316"/>
      <c r="K150" s="344"/>
    </row>
    <row r="151" s="1" customFormat="1" ht="15" customHeight="1">
      <c r="B151" s="321"/>
      <c r="C151" s="348" t="s">
        <v>779</v>
      </c>
      <c r="D151" s="296"/>
      <c r="E151" s="296"/>
      <c r="F151" s="349" t="s">
        <v>776</v>
      </c>
      <c r="G151" s="296"/>
      <c r="H151" s="348" t="s">
        <v>816</v>
      </c>
      <c r="I151" s="348" t="s">
        <v>778</v>
      </c>
      <c r="J151" s="348">
        <v>120</v>
      </c>
      <c r="K151" s="344"/>
    </row>
    <row r="152" s="1" customFormat="1" ht="15" customHeight="1">
      <c r="B152" s="321"/>
      <c r="C152" s="348" t="s">
        <v>825</v>
      </c>
      <c r="D152" s="296"/>
      <c r="E152" s="296"/>
      <c r="F152" s="349" t="s">
        <v>776</v>
      </c>
      <c r="G152" s="296"/>
      <c r="H152" s="348" t="s">
        <v>836</v>
      </c>
      <c r="I152" s="348" t="s">
        <v>778</v>
      </c>
      <c r="J152" s="348" t="s">
        <v>827</v>
      </c>
      <c r="K152" s="344"/>
    </row>
    <row r="153" s="1" customFormat="1" ht="15" customHeight="1">
      <c r="B153" s="321"/>
      <c r="C153" s="348" t="s">
        <v>84</v>
      </c>
      <c r="D153" s="296"/>
      <c r="E153" s="296"/>
      <c r="F153" s="349" t="s">
        <v>776</v>
      </c>
      <c r="G153" s="296"/>
      <c r="H153" s="348" t="s">
        <v>837</v>
      </c>
      <c r="I153" s="348" t="s">
        <v>778</v>
      </c>
      <c r="J153" s="348" t="s">
        <v>827</v>
      </c>
      <c r="K153" s="344"/>
    </row>
    <row r="154" s="1" customFormat="1" ht="15" customHeight="1">
      <c r="B154" s="321"/>
      <c r="C154" s="348" t="s">
        <v>781</v>
      </c>
      <c r="D154" s="296"/>
      <c r="E154" s="296"/>
      <c r="F154" s="349" t="s">
        <v>782</v>
      </c>
      <c r="G154" s="296"/>
      <c r="H154" s="348" t="s">
        <v>816</v>
      </c>
      <c r="I154" s="348" t="s">
        <v>778</v>
      </c>
      <c r="J154" s="348">
        <v>50</v>
      </c>
      <c r="K154" s="344"/>
    </row>
    <row r="155" s="1" customFormat="1" ht="15" customHeight="1">
      <c r="B155" s="321"/>
      <c r="C155" s="348" t="s">
        <v>784</v>
      </c>
      <c r="D155" s="296"/>
      <c r="E155" s="296"/>
      <c r="F155" s="349" t="s">
        <v>776</v>
      </c>
      <c r="G155" s="296"/>
      <c r="H155" s="348" t="s">
        <v>816</v>
      </c>
      <c r="I155" s="348" t="s">
        <v>786</v>
      </c>
      <c r="J155" s="348"/>
      <c r="K155" s="344"/>
    </row>
    <row r="156" s="1" customFormat="1" ht="15" customHeight="1">
      <c r="B156" s="321"/>
      <c r="C156" s="348" t="s">
        <v>795</v>
      </c>
      <c r="D156" s="296"/>
      <c r="E156" s="296"/>
      <c r="F156" s="349" t="s">
        <v>782</v>
      </c>
      <c r="G156" s="296"/>
      <c r="H156" s="348" t="s">
        <v>816</v>
      </c>
      <c r="I156" s="348" t="s">
        <v>778</v>
      </c>
      <c r="J156" s="348">
        <v>50</v>
      </c>
      <c r="K156" s="344"/>
    </row>
    <row r="157" s="1" customFormat="1" ht="15" customHeight="1">
      <c r="B157" s="321"/>
      <c r="C157" s="348" t="s">
        <v>803</v>
      </c>
      <c r="D157" s="296"/>
      <c r="E157" s="296"/>
      <c r="F157" s="349" t="s">
        <v>782</v>
      </c>
      <c r="G157" s="296"/>
      <c r="H157" s="348" t="s">
        <v>816</v>
      </c>
      <c r="I157" s="348" t="s">
        <v>778</v>
      </c>
      <c r="J157" s="348">
        <v>50</v>
      </c>
      <c r="K157" s="344"/>
    </row>
    <row r="158" s="1" customFormat="1" ht="15" customHeight="1">
      <c r="B158" s="321"/>
      <c r="C158" s="348" t="s">
        <v>801</v>
      </c>
      <c r="D158" s="296"/>
      <c r="E158" s="296"/>
      <c r="F158" s="349" t="s">
        <v>782</v>
      </c>
      <c r="G158" s="296"/>
      <c r="H158" s="348" t="s">
        <v>816</v>
      </c>
      <c r="I158" s="348" t="s">
        <v>778</v>
      </c>
      <c r="J158" s="348">
        <v>50</v>
      </c>
      <c r="K158" s="344"/>
    </row>
    <row r="159" s="1" customFormat="1" ht="15" customHeight="1">
      <c r="B159" s="321"/>
      <c r="C159" s="348" t="s">
        <v>111</v>
      </c>
      <c r="D159" s="296"/>
      <c r="E159" s="296"/>
      <c r="F159" s="349" t="s">
        <v>776</v>
      </c>
      <c r="G159" s="296"/>
      <c r="H159" s="348" t="s">
        <v>838</v>
      </c>
      <c r="I159" s="348" t="s">
        <v>778</v>
      </c>
      <c r="J159" s="348" t="s">
        <v>839</v>
      </c>
      <c r="K159" s="344"/>
    </row>
    <row r="160" s="1" customFormat="1" ht="15" customHeight="1">
      <c r="B160" s="321"/>
      <c r="C160" s="348" t="s">
        <v>840</v>
      </c>
      <c r="D160" s="296"/>
      <c r="E160" s="296"/>
      <c r="F160" s="349" t="s">
        <v>776</v>
      </c>
      <c r="G160" s="296"/>
      <c r="H160" s="348" t="s">
        <v>841</v>
      </c>
      <c r="I160" s="348" t="s">
        <v>811</v>
      </c>
      <c r="J160" s="348"/>
      <c r="K160" s="344"/>
    </row>
    <row r="161" s="1" customFormat="1" ht="15" customHeight="1">
      <c r="B161" s="350"/>
      <c r="C161" s="330"/>
      <c r="D161" s="330"/>
      <c r="E161" s="330"/>
      <c r="F161" s="330"/>
      <c r="G161" s="330"/>
      <c r="H161" s="330"/>
      <c r="I161" s="330"/>
      <c r="J161" s="330"/>
      <c r="K161" s="351"/>
    </row>
    <row r="162" s="1" customFormat="1" ht="18.75" customHeight="1">
      <c r="B162" s="332"/>
      <c r="C162" s="342"/>
      <c r="D162" s="342"/>
      <c r="E162" s="342"/>
      <c r="F162" s="352"/>
      <c r="G162" s="342"/>
      <c r="H162" s="342"/>
      <c r="I162" s="342"/>
      <c r="J162" s="342"/>
      <c r="K162" s="332"/>
    </row>
    <row r="163" s="1" customFormat="1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="1" customFormat="1" ht="45" customHeight="1">
      <c r="B165" s="286"/>
      <c r="C165" s="287" t="s">
        <v>842</v>
      </c>
      <c r="D165" s="287"/>
      <c r="E165" s="287"/>
      <c r="F165" s="287"/>
      <c r="G165" s="287"/>
      <c r="H165" s="287"/>
      <c r="I165" s="287"/>
      <c r="J165" s="287"/>
      <c r="K165" s="288"/>
    </row>
    <row r="166" s="1" customFormat="1" ht="17.25" customHeight="1">
      <c r="B166" s="286"/>
      <c r="C166" s="311" t="s">
        <v>770</v>
      </c>
      <c r="D166" s="311"/>
      <c r="E166" s="311"/>
      <c r="F166" s="311" t="s">
        <v>771</v>
      </c>
      <c r="G166" s="353"/>
      <c r="H166" s="354" t="s">
        <v>53</v>
      </c>
      <c r="I166" s="354" t="s">
        <v>56</v>
      </c>
      <c r="J166" s="311" t="s">
        <v>772</v>
      </c>
      <c r="K166" s="288"/>
    </row>
    <row r="167" s="1" customFormat="1" ht="17.25" customHeight="1">
      <c r="B167" s="289"/>
      <c r="C167" s="313" t="s">
        <v>773</v>
      </c>
      <c r="D167" s="313"/>
      <c r="E167" s="313"/>
      <c r="F167" s="314" t="s">
        <v>774</v>
      </c>
      <c r="G167" s="355"/>
      <c r="H167" s="356"/>
      <c r="I167" s="356"/>
      <c r="J167" s="313" t="s">
        <v>775</v>
      </c>
      <c r="K167" s="291"/>
    </row>
    <row r="168" s="1" customFormat="1" ht="5.25" customHeight="1">
      <c r="B168" s="321"/>
      <c r="C168" s="316"/>
      <c r="D168" s="316"/>
      <c r="E168" s="316"/>
      <c r="F168" s="316"/>
      <c r="G168" s="317"/>
      <c r="H168" s="316"/>
      <c r="I168" s="316"/>
      <c r="J168" s="316"/>
      <c r="K168" s="344"/>
    </row>
    <row r="169" s="1" customFormat="1" ht="15" customHeight="1">
      <c r="B169" s="321"/>
      <c r="C169" s="296" t="s">
        <v>779</v>
      </c>
      <c r="D169" s="296"/>
      <c r="E169" s="296"/>
      <c r="F169" s="319" t="s">
        <v>776</v>
      </c>
      <c r="G169" s="296"/>
      <c r="H169" s="296" t="s">
        <v>816</v>
      </c>
      <c r="I169" s="296" t="s">
        <v>778</v>
      </c>
      <c r="J169" s="296">
        <v>120</v>
      </c>
      <c r="K169" s="344"/>
    </row>
    <row r="170" s="1" customFormat="1" ht="15" customHeight="1">
      <c r="B170" s="321"/>
      <c r="C170" s="296" t="s">
        <v>825</v>
      </c>
      <c r="D170" s="296"/>
      <c r="E170" s="296"/>
      <c r="F170" s="319" t="s">
        <v>776</v>
      </c>
      <c r="G170" s="296"/>
      <c r="H170" s="296" t="s">
        <v>826</v>
      </c>
      <c r="I170" s="296" t="s">
        <v>778</v>
      </c>
      <c r="J170" s="296" t="s">
        <v>827</v>
      </c>
      <c r="K170" s="344"/>
    </row>
    <row r="171" s="1" customFormat="1" ht="15" customHeight="1">
      <c r="B171" s="321"/>
      <c r="C171" s="296" t="s">
        <v>84</v>
      </c>
      <c r="D171" s="296"/>
      <c r="E171" s="296"/>
      <c r="F171" s="319" t="s">
        <v>776</v>
      </c>
      <c r="G171" s="296"/>
      <c r="H171" s="296" t="s">
        <v>843</v>
      </c>
      <c r="I171" s="296" t="s">
        <v>778</v>
      </c>
      <c r="J171" s="296" t="s">
        <v>827</v>
      </c>
      <c r="K171" s="344"/>
    </row>
    <row r="172" s="1" customFormat="1" ht="15" customHeight="1">
      <c r="B172" s="321"/>
      <c r="C172" s="296" t="s">
        <v>781</v>
      </c>
      <c r="D172" s="296"/>
      <c r="E172" s="296"/>
      <c r="F172" s="319" t="s">
        <v>782</v>
      </c>
      <c r="G172" s="296"/>
      <c r="H172" s="296" t="s">
        <v>843</v>
      </c>
      <c r="I172" s="296" t="s">
        <v>778</v>
      </c>
      <c r="J172" s="296">
        <v>50</v>
      </c>
      <c r="K172" s="344"/>
    </row>
    <row r="173" s="1" customFormat="1" ht="15" customHeight="1">
      <c r="B173" s="321"/>
      <c r="C173" s="296" t="s">
        <v>784</v>
      </c>
      <c r="D173" s="296"/>
      <c r="E173" s="296"/>
      <c r="F173" s="319" t="s">
        <v>776</v>
      </c>
      <c r="G173" s="296"/>
      <c r="H173" s="296" t="s">
        <v>843</v>
      </c>
      <c r="I173" s="296" t="s">
        <v>786</v>
      </c>
      <c r="J173" s="296"/>
      <c r="K173" s="344"/>
    </row>
    <row r="174" s="1" customFormat="1" ht="15" customHeight="1">
      <c r="B174" s="321"/>
      <c r="C174" s="296" t="s">
        <v>795</v>
      </c>
      <c r="D174" s="296"/>
      <c r="E174" s="296"/>
      <c r="F174" s="319" t="s">
        <v>782</v>
      </c>
      <c r="G174" s="296"/>
      <c r="H174" s="296" t="s">
        <v>843</v>
      </c>
      <c r="I174" s="296" t="s">
        <v>778</v>
      </c>
      <c r="J174" s="296">
        <v>50</v>
      </c>
      <c r="K174" s="344"/>
    </row>
    <row r="175" s="1" customFormat="1" ht="15" customHeight="1">
      <c r="B175" s="321"/>
      <c r="C175" s="296" t="s">
        <v>803</v>
      </c>
      <c r="D175" s="296"/>
      <c r="E175" s="296"/>
      <c r="F175" s="319" t="s">
        <v>782</v>
      </c>
      <c r="G175" s="296"/>
      <c r="H175" s="296" t="s">
        <v>843</v>
      </c>
      <c r="I175" s="296" t="s">
        <v>778</v>
      </c>
      <c r="J175" s="296">
        <v>50</v>
      </c>
      <c r="K175" s="344"/>
    </row>
    <row r="176" s="1" customFormat="1" ht="15" customHeight="1">
      <c r="B176" s="321"/>
      <c r="C176" s="296" t="s">
        <v>801</v>
      </c>
      <c r="D176" s="296"/>
      <c r="E176" s="296"/>
      <c r="F176" s="319" t="s">
        <v>782</v>
      </c>
      <c r="G176" s="296"/>
      <c r="H176" s="296" t="s">
        <v>843</v>
      </c>
      <c r="I176" s="296" t="s">
        <v>778</v>
      </c>
      <c r="J176" s="296">
        <v>50</v>
      </c>
      <c r="K176" s="344"/>
    </row>
    <row r="177" s="1" customFormat="1" ht="15" customHeight="1">
      <c r="B177" s="321"/>
      <c r="C177" s="296" t="s">
        <v>119</v>
      </c>
      <c r="D177" s="296"/>
      <c r="E177" s="296"/>
      <c r="F177" s="319" t="s">
        <v>776</v>
      </c>
      <c r="G177" s="296"/>
      <c r="H177" s="296" t="s">
        <v>844</v>
      </c>
      <c r="I177" s="296" t="s">
        <v>845</v>
      </c>
      <c r="J177" s="296"/>
      <c r="K177" s="344"/>
    </row>
    <row r="178" s="1" customFormat="1" ht="15" customHeight="1">
      <c r="B178" s="321"/>
      <c r="C178" s="296" t="s">
        <v>56</v>
      </c>
      <c r="D178" s="296"/>
      <c r="E178" s="296"/>
      <c r="F178" s="319" t="s">
        <v>776</v>
      </c>
      <c r="G178" s="296"/>
      <c r="H178" s="296" t="s">
        <v>846</v>
      </c>
      <c r="I178" s="296" t="s">
        <v>847</v>
      </c>
      <c r="J178" s="296">
        <v>1</v>
      </c>
      <c r="K178" s="344"/>
    </row>
    <row r="179" s="1" customFormat="1" ht="15" customHeight="1">
      <c r="B179" s="321"/>
      <c r="C179" s="296" t="s">
        <v>52</v>
      </c>
      <c r="D179" s="296"/>
      <c r="E179" s="296"/>
      <c r="F179" s="319" t="s">
        <v>776</v>
      </c>
      <c r="G179" s="296"/>
      <c r="H179" s="296" t="s">
        <v>848</v>
      </c>
      <c r="I179" s="296" t="s">
        <v>778</v>
      </c>
      <c r="J179" s="296">
        <v>20</v>
      </c>
      <c r="K179" s="344"/>
    </row>
    <row r="180" s="1" customFormat="1" ht="15" customHeight="1">
      <c r="B180" s="321"/>
      <c r="C180" s="296" t="s">
        <v>53</v>
      </c>
      <c r="D180" s="296"/>
      <c r="E180" s="296"/>
      <c r="F180" s="319" t="s">
        <v>776</v>
      </c>
      <c r="G180" s="296"/>
      <c r="H180" s="296" t="s">
        <v>849</v>
      </c>
      <c r="I180" s="296" t="s">
        <v>778</v>
      </c>
      <c r="J180" s="296">
        <v>255</v>
      </c>
      <c r="K180" s="344"/>
    </row>
    <row r="181" s="1" customFormat="1" ht="15" customHeight="1">
      <c r="B181" s="321"/>
      <c r="C181" s="296" t="s">
        <v>120</v>
      </c>
      <c r="D181" s="296"/>
      <c r="E181" s="296"/>
      <c r="F181" s="319" t="s">
        <v>776</v>
      </c>
      <c r="G181" s="296"/>
      <c r="H181" s="296" t="s">
        <v>740</v>
      </c>
      <c r="I181" s="296" t="s">
        <v>778</v>
      </c>
      <c r="J181" s="296">
        <v>10</v>
      </c>
      <c r="K181" s="344"/>
    </row>
    <row r="182" s="1" customFormat="1" ht="15" customHeight="1">
      <c r="B182" s="321"/>
      <c r="C182" s="296" t="s">
        <v>121</v>
      </c>
      <c r="D182" s="296"/>
      <c r="E182" s="296"/>
      <c r="F182" s="319" t="s">
        <v>776</v>
      </c>
      <c r="G182" s="296"/>
      <c r="H182" s="296" t="s">
        <v>850</v>
      </c>
      <c r="I182" s="296" t="s">
        <v>811</v>
      </c>
      <c r="J182" s="296"/>
      <c r="K182" s="344"/>
    </row>
    <row r="183" s="1" customFormat="1" ht="15" customHeight="1">
      <c r="B183" s="321"/>
      <c r="C183" s="296" t="s">
        <v>851</v>
      </c>
      <c r="D183" s="296"/>
      <c r="E183" s="296"/>
      <c r="F183" s="319" t="s">
        <v>776</v>
      </c>
      <c r="G183" s="296"/>
      <c r="H183" s="296" t="s">
        <v>852</v>
      </c>
      <c r="I183" s="296" t="s">
        <v>811</v>
      </c>
      <c r="J183" s="296"/>
      <c r="K183" s="344"/>
    </row>
    <row r="184" s="1" customFormat="1" ht="15" customHeight="1">
      <c r="B184" s="321"/>
      <c r="C184" s="296" t="s">
        <v>840</v>
      </c>
      <c r="D184" s="296"/>
      <c r="E184" s="296"/>
      <c r="F184" s="319" t="s">
        <v>776</v>
      </c>
      <c r="G184" s="296"/>
      <c r="H184" s="296" t="s">
        <v>853</v>
      </c>
      <c r="I184" s="296" t="s">
        <v>811</v>
      </c>
      <c r="J184" s="296"/>
      <c r="K184" s="344"/>
    </row>
    <row r="185" s="1" customFormat="1" ht="15" customHeight="1">
      <c r="B185" s="321"/>
      <c r="C185" s="296" t="s">
        <v>123</v>
      </c>
      <c r="D185" s="296"/>
      <c r="E185" s="296"/>
      <c r="F185" s="319" t="s">
        <v>782</v>
      </c>
      <c r="G185" s="296"/>
      <c r="H185" s="296" t="s">
        <v>854</v>
      </c>
      <c r="I185" s="296" t="s">
        <v>778</v>
      </c>
      <c r="J185" s="296">
        <v>50</v>
      </c>
      <c r="K185" s="344"/>
    </row>
    <row r="186" s="1" customFormat="1" ht="15" customHeight="1">
      <c r="B186" s="321"/>
      <c r="C186" s="296" t="s">
        <v>855</v>
      </c>
      <c r="D186" s="296"/>
      <c r="E186" s="296"/>
      <c r="F186" s="319" t="s">
        <v>782</v>
      </c>
      <c r="G186" s="296"/>
      <c r="H186" s="296" t="s">
        <v>856</v>
      </c>
      <c r="I186" s="296" t="s">
        <v>857</v>
      </c>
      <c r="J186" s="296"/>
      <c r="K186" s="344"/>
    </row>
    <row r="187" s="1" customFormat="1" ht="15" customHeight="1">
      <c r="B187" s="321"/>
      <c r="C187" s="296" t="s">
        <v>858</v>
      </c>
      <c r="D187" s="296"/>
      <c r="E187" s="296"/>
      <c r="F187" s="319" t="s">
        <v>782</v>
      </c>
      <c r="G187" s="296"/>
      <c r="H187" s="296" t="s">
        <v>859</v>
      </c>
      <c r="I187" s="296" t="s">
        <v>857</v>
      </c>
      <c r="J187" s="296"/>
      <c r="K187" s="344"/>
    </row>
    <row r="188" s="1" customFormat="1" ht="15" customHeight="1">
      <c r="B188" s="321"/>
      <c r="C188" s="296" t="s">
        <v>860</v>
      </c>
      <c r="D188" s="296"/>
      <c r="E188" s="296"/>
      <c r="F188" s="319" t="s">
        <v>782</v>
      </c>
      <c r="G188" s="296"/>
      <c r="H188" s="296" t="s">
        <v>861</v>
      </c>
      <c r="I188" s="296" t="s">
        <v>857</v>
      </c>
      <c r="J188" s="296"/>
      <c r="K188" s="344"/>
    </row>
    <row r="189" s="1" customFormat="1" ht="15" customHeight="1">
      <c r="B189" s="321"/>
      <c r="C189" s="357" t="s">
        <v>862</v>
      </c>
      <c r="D189" s="296"/>
      <c r="E189" s="296"/>
      <c r="F189" s="319" t="s">
        <v>782</v>
      </c>
      <c r="G189" s="296"/>
      <c r="H189" s="296" t="s">
        <v>863</v>
      </c>
      <c r="I189" s="296" t="s">
        <v>864</v>
      </c>
      <c r="J189" s="358" t="s">
        <v>865</v>
      </c>
      <c r="K189" s="344"/>
    </row>
    <row r="190" s="1" customFormat="1" ht="15" customHeight="1">
      <c r="B190" s="321"/>
      <c r="C190" s="357" t="s">
        <v>41</v>
      </c>
      <c r="D190" s="296"/>
      <c r="E190" s="296"/>
      <c r="F190" s="319" t="s">
        <v>776</v>
      </c>
      <c r="G190" s="296"/>
      <c r="H190" s="293" t="s">
        <v>866</v>
      </c>
      <c r="I190" s="296" t="s">
        <v>867</v>
      </c>
      <c r="J190" s="296"/>
      <c r="K190" s="344"/>
    </row>
    <row r="191" s="1" customFormat="1" ht="15" customHeight="1">
      <c r="B191" s="321"/>
      <c r="C191" s="357" t="s">
        <v>868</v>
      </c>
      <c r="D191" s="296"/>
      <c r="E191" s="296"/>
      <c r="F191" s="319" t="s">
        <v>776</v>
      </c>
      <c r="G191" s="296"/>
      <c r="H191" s="296" t="s">
        <v>869</v>
      </c>
      <c r="I191" s="296" t="s">
        <v>811</v>
      </c>
      <c r="J191" s="296"/>
      <c r="K191" s="344"/>
    </row>
    <row r="192" s="1" customFormat="1" ht="15" customHeight="1">
      <c r="B192" s="321"/>
      <c r="C192" s="357" t="s">
        <v>870</v>
      </c>
      <c r="D192" s="296"/>
      <c r="E192" s="296"/>
      <c r="F192" s="319" t="s">
        <v>776</v>
      </c>
      <c r="G192" s="296"/>
      <c r="H192" s="296" t="s">
        <v>871</v>
      </c>
      <c r="I192" s="296" t="s">
        <v>811</v>
      </c>
      <c r="J192" s="296"/>
      <c r="K192" s="344"/>
    </row>
    <row r="193" s="1" customFormat="1" ht="15" customHeight="1">
      <c r="B193" s="321"/>
      <c r="C193" s="357" t="s">
        <v>872</v>
      </c>
      <c r="D193" s="296"/>
      <c r="E193" s="296"/>
      <c r="F193" s="319" t="s">
        <v>782</v>
      </c>
      <c r="G193" s="296"/>
      <c r="H193" s="296" t="s">
        <v>873</v>
      </c>
      <c r="I193" s="296" t="s">
        <v>811</v>
      </c>
      <c r="J193" s="296"/>
      <c r="K193" s="344"/>
    </row>
    <row r="194" s="1" customFormat="1" ht="15" customHeight="1">
      <c r="B194" s="350"/>
      <c r="C194" s="359"/>
      <c r="D194" s="330"/>
      <c r="E194" s="330"/>
      <c r="F194" s="330"/>
      <c r="G194" s="330"/>
      <c r="H194" s="330"/>
      <c r="I194" s="330"/>
      <c r="J194" s="330"/>
      <c r="K194" s="351"/>
    </row>
    <row r="195" s="1" customFormat="1" ht="18.75" customHeight="1">
      <c r="B195" s="332"/>
      <c r="C195" s="342"/>
      <c r="D195" s="342"/>
      <c r="E195" s="342"/>
      <c r="F195" s="352"/>
      <c r="G195" s="342"/>
      <c r="H195" s="342"/>
      <c r="I195" s="342"/>
      <c r="J195" s="342"/>
      <c r="K195" s="332"/>
    </row>
    <row r="196" s="1" customFormat="1" ht="18.75" customHeight="1">
      <c r="B196" s="332"/>
      <c r="C196" s="342"/>
      <c r="D196" s="342"/>
      <c r="E196" s="342"/>
      <c r="F196" s="352"/>
      <c r="G196" s="342"/>
      <c r="H196" s="342"/>
      <c r="I196" s="342"/>
      <c r="J196" s="342"/>
      <c r="K196" s="332"/>
    </row>
    <row r="197" s="1" customFormat="1" ht="18.75" customHeight="1">
      <c r="B197" s="304"/>
      <c r="C197" s="304"/>
      <c r="D197" s="304"/>
      <c r="E197" s="304"/>
      <c r="F197" s="304"/>
      <c r="G197" s="304"/>
      <c r="H197" s="304"/>
      <c r="I197" s="304"/>
      <c r="J197" s="304"/>
      <c r="K197" s="304"/>
    </row>
    <row r="198" s="1" customFormat="1" ht="13.5">
      <c r="B198" s="283"/>
      <c r="C198" s="284"/>
      <c r="D198" s="284"/>
      <c r="E198" s="284"/>
      <c r="F198" s="284"/>
      <c r="G198" s="284"/>
      <c r="H198" s="284"/>
      <c r="I198" s="284"/>
      <c r="J198" s="284"/>
      <c r="K198" s="285"/>
    </row>
    <row r="199" s="1" customFormat="1" ht="21">
      <c r="B199" s="286"/>
      <c r="C199" s="287" t="s">
        <v>874</v>
      </c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5.5" customHeight="1">
      <c r="B200" s="286"/>
      <c r="C200" s="360" t="s">
        <v>875</v>
      </c>
      <c r="D200" s="360"/>
      <c r="E200" s="360"/>
      <c r="F200" s="360" t="s">
        <v>876</v>
      </c>
      <c r="G200" s="361"/>
      <c r="H200" s="360" t="s">
        <v>877</v>
      </c>
      <c r="I200" s="360"/>
      <c r="J200" s="360"/>
      <c r="K200" s="288"/>
    </row>
    <row r="201" s="1" customFormat="1" ht="5.25" customHeight="1">
      <c r="B201" s="321"/>
      <c r="C201" s="316"/>
      <c r="D201" s="316"/>
      <c r="E201" s="316"/>
      <c r="F201" s="316"/>
      <c r="G201" s="342"/>
      <c r="H201" s="316"/>
      <c r="I201" s="316"/>
      <c r="J201" s="316"/>
      <c r="K201" s="344"/>
    </row>
    <row r="202" s="1" customFormat="1" ht="15" customHeight="1">
      <c r="B202" s="321"/>
      <c r="C202" s="296" t="s">
        <v>867</v>
      </c>
      <c r="D202" s="296"/>
      <c r="E202" s="296"/>
      <c r="F202" s="319" t="s">
        <v>42</v>
      </c>
      <c r="G202" s="296"/>
      <c r="H202" s="296" t="s">
        <v>878</v>
      </c>
      <c r="I202" s="296"/>
      <c r="J202" s="296"/>
      <c r="K202" s="344"/>
    </row>
    <row r="203" s="1" customFormat="1" ht="15" customHeight="1">
      <c r="B203" s="321"/>
      <c r="C203" s="296"/>
      <c r="D203" s="296"/>
      <c r="E203" s="296"/>
      <c r="F203" s="319" t="s">
        <v>43</v>
      </c>
      <c r="G203" s="296"/>
      <c r="H203" s="296" t="s">
        <v>879</v>
      </c>
      <c r="I203" s="296"/>
      <c r="J203" s="296"/>
      <c r="K203" s="344"/>
    </row>
    <row r="204" s="1" customFormat="1" ht="15" customHeight="1">
      <c r="B204" s="321"/>
      <c r="C204" s="296"/>
      <c r="D204" s="296"/>
      <c r="E204" s="296"/>
      <c r="F204" s="319" t="s">
        <v>46</v>
      </c>
      <c r="G204" s="296"/>
      <c r="H204" s="296" t="s">
        <v>880</v>
      </c>
      <c r="I204" s="296"/>
      <c r="J204" s="296"/>
      <c r="K204" s="344"/>
    </row>
    <row r="205" s="1" customFormat="1" ht="15" customHeight="1">
      <c r="B205" s="321"/>
      <c r="C205" s="296"/>
      <c r="D205" s="296"/>
      <c r="E205" s="296"/>
      <c r="F205" s="319" t="s">
        <v>44</v>
      </c>
      <c r="G205" s="296"/>
      <c r="H205" s="296" t="s">
        <v>881</v>
      </c>
      <c r="I205" s="296"/>
      <c r="J205" s="296"/>
      <c r="K205" s="344"/>
    </row>
    <row r="206" s="1" customFormat="1" ht="15" customHeight="1">
      <c r="B206" s="321"/>
      <c r="C206" s="296"/>
      <c r="D206" s="296"/>
      <c r="E206" s="296"/>
      <c r="F206" s="319" t="s">
        <v>45</v>
      </c>
      <c r="G206" s="296"/>
      <c r="H206" s="296" t="s">
        <v>882</v>
      </c>
      <c r="I206" s="296"/>
      <c r="J206" s="296"/>
      <c r="K206" s="344"/>
    </row>
    <row r="207" s="1" customFormat="1" ht="15" customHeight="1">
      <c r="B207" s="321"/>
      <c r="C207" s="296"/>
      <c r="D207" s="296"/>
      <c r="E207" s="296"/>
      <c r="F207" s="319"/>
      <c r="G207" s="296"/>
      <c r="H207" s="296"/>
      <c r="I207" s="296"/>
      <c r="J207" s="296"/>
      <c r="K207" s="344"/>
    </row>
    <row r="208" s="1" customFormat="1" ht="15" customHeight="1">
      <c r="B208" s="321"/>
      <c r="C208" s="296" t="s">
        <v>823</v>
      </c>
      <c r="D208" s="296"/>
      <c r="E208" s="296"/>
      <c r="F208" s="319" t="s">
        <v>77</v>
      </c>
      <c r="G208" s="296"/>
      <c r="H208" s="296" t="s">
        <v>883</v>
      </c>
      <c r="I208" s="296"/>
      <c r="J208" s="296"/>
      <c r="K208" s="344"/>
    </row>
    <row r="209" s="1" customFormat="1" ht="15" customHeight="1">
      <c r="B209" s="321"/>
      <c r="C209" s="296"/>
      <c r="D209" s="296"/>
      <c r="E209" s="296"/>
      <c r="F209" s="319" t="s">
        <v>719</v>
      </c>
      <c r="G209" s="296"/>
      <c r="H209" s="296" t="s">
        <v>720</v>
      </c>
      <c r="I209" s="296"/>
      <c r="J209" s="296"/>
      <c r="K209" s="344"/>
    </row>
    <row r="210" s="1" customFormat="1" ht="15" customHeight="1">
      <c r="B210" s="321"/>
      <c r="C210" s="296"/>
      <c r="D210" s="296"/>
      <c r="E210" s="296"/>
      <c r="F210" s="319" t="s">
        <v>717</v>
      </c>
      <c r="G210" s="296"/>
      <c r="H210" s="296" t="s">
        <v>884</v>
      </c>
      <c r="I210" s="296"/>
      <c r="J210" s="296"/>
      <c r="K210" s="344"/>
    </row>
    <row r="211" s="1" customFormat="1" ht="15" customHeight="1">
      <c r="B211" s="362"/>
      <c r="C211" s="296"/>
      <c r="D211" s="296"/>
      <c r="E211" s="296"/>
      <c r="F211" s="319" t="s">
        <v>721</v>
      </c>
      <c r="G211" s="357"/>
      <c r="H211" s="348" t="s">
        <v>722</v>
      </c>
      <c r="I211" s="348"/>
      <c r="J211" s="348"/>
      <c r="K211" s="363"/>
    </row>
    <row r="212" s="1" customFormat="1" ht="15" customHeight="1">
      <c r="B212" s="362"/>
      <c r="C212" s="296"/>
      <c r="D212" s="296"/>
      <c r="E212" s="296"/>
      <c r="F212" s="319" t="s">
        <v>723</v>
      </c>
      <c r="G212" s="357"/>
      <c r="H212" s="348" t="s">
        <v>589</v>
      </c>
      <c r="I212" s="348"/>
      <c r="J212" s="348"/>
      <c r="K212" s="363"/>
    </row>
    <row r="213" s="1" customFormat="1" ht="15" customHeight="1">
      <c r="B213" s="362"/>
      <c r="C213" s="296"/>
      <c r="D213" s="296"/>
      <c r="E213" s="296"/>
      <c r="F213" s="319"/>
      <c r="G213" s="357"/>
      <c r="H213" s="348"/>
      <c r="I213" s="348"/>
      <c r="J213" s="348"/>
      <c r="K213" s="363"/>
    </row>
    <row r="214" s="1" customFormat="1" ht="15" customHeight="1">
      <c r="B214" s="362"/>
      <c r="C214" s="296" t="s">
        <v>847</v>
      </c>
      <c r="D214" s="296"/>
      <c r="E214" s="296"/>
      <c r="F214" s="319">
        <v>1</v>
      </c>
      <c r="G214" s="357"/>
      <c r="H214" s="348" t="s">
        <v>885</v>
      </c>
      <c r="I214" s="348"/>
      <c r="J214" s="348"/>
      <c r="K214" s="363"/>
    </row>
    <row r="215" s="1" customFormat="1" ht="15" customHeight="1">
      <c r="B215" s="362"/>
      <c r="C215" s="296"/>
      <c r="D215" s="296"/>
      <c r="E215" s="296"/>
      <c r="F215" s="319">
        <v>2</v>
      </c>
      <c r="G215" s="357"/>
      <c r="H215" s="348" t="s">
        <v>886</v>
      </c>
      <c r="I215" s="348"/>
      <c r="J215" s="348"/>
      <c r="K215" s="363"/>
    </row>
    <row r="216" s="1" customFormat="1" ht="15" customHeight="1">
      <c r="B216" s="362"/>
      <c r="C216" s="296"/>
      <c r="D216" s="296"/>
      <c r="E216" s="296"/>
      <c r="F216" s="319">
        <v>3</v>
      </c>
      <c r="G216" s="357"/>
      <c r="H216" s="348" t="s">
        <v>887</v>
      </c>
      <c r="I216" s="348"/>
      <c r="J216" s="348"/>
      <c r="K216" s="363"/>
    </row>
    <row r="217" s="1" customFormat="1" ht="15" customHeight="1">
      <c r="B217" s="362"/>
      <c r="C217" s="296"/>
      <c r="D217" s="296"/>
      <c r="E217" s="296"/>
      <c r="F217" s="319">
        <v>4</v>
      </c>
      <c r="G217" s="357"/>
      <c r="H217" s="348" t="s">
        <v>888</v>
      </c>
      <c r="I217" s="348"/>
      <c r="J217" s="348"/>
      <c r="K217" s="363"/>
    </row>
    <row r="218" s="1" customFormat="1" ht="12.75" customHeight="1">
      <c r="B218" s="364"/>
      <c r="C218" s="365"/>
      <c r="D218" s="365"/>
      <c r="E218" s="365"/>
      <c r="F218" s="365"/>
      <c r="G218" s="365"/>
      <c r="H218" s="365"/>
      <c r="I218" s="365"/>
      <c r="J218" s="365"/>
      <c r="K218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Martin Komarek</dc:creator>
  <cp:lastModifiedBy>Ing. Martin Komarek</cp:lastModifiedBy>
  <dcterms:created xsi:type="dcterms:W3CDTF">2021-07-16T13:23:24Z</dcterms:created>
  <dcterms:modified xsi:type="dcterms:W3CDTF">2021-07-16T13:23:33Z</dcterms:modified>
</cp:coreProperties>
</file>