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6-2022 - SLANÁ I. HMZ A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'06-2022 - SLANÁ I. HMZ A ...'!$C$82:$K$145</definedName>
    <definedName name="_xlnm.Print_Area" localSheetId="1">'06-2022 - SLANÁ I. HMZ A ...'!$C$4:$J$39,'06-2022 - SLANÁ I. HMZ A ...'!$C$45:$J$64,'06-2022 - SLANÁ I. HMZ A ...'!$C$70:$K$145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'06-2022 - SLANÁ I. HMZ A ...'!$82:$82</definedName>
  </definedNames>
  <calcPr fullCalcOnLoad="1"/>
</workbook>
</file>

<file path=xl/sharedStrings.xml><?xml version="1.0" encoding="utf-8"?>
<sst xmlns="http://schemas.openxmlformats.org/spreadsheetml/2006/main" count="1211" uniqueCount="401">
  <si>
    <t>Export Komplet</t>
  </si>
  <si>
    <t>VZ</t>
  </si>
  <si>
    <t>2.0</t>
  </si>
  <si>
    <t>ZAMOK</t>
  </si>
  <si>
    <t>False</t>
  </si>
  <si>
    <t>{f64974d6-6a24-454b-888a-dfff0091de69}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</si>
  <si>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</si>
  <si>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</si>
  <si>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</si>
  <si>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</si>
  <si>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</si>
  <si>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</si>
  <si>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</si>
  <si>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</si>
  <si>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</si>
  <si>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</si>
  <si>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</si>
  <si>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Bořkov</t>
  </si>
  <si>
    <t>KSO:</t>
  </si>
  <si>
    <t/>
  </si>
  <si>
    <t>CC-CZ:</t>
  </si>
  <si>
    <t>Místo:</t>
  </si>
  <si>
    <t>Bořkov</t>
  </si>
  <si>
    <t>Datum:</t>
  </si>
  <si>
    <t>24. 5. 2022</t>
  </si>
  <si>
    <t>Zadavatel:</t>
  </si>
  <si>
    <t>IČ:</t>
  </si>
  <si>
    <t>SPÚ,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</si>
  <si>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</si>
  <si>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</si>
  <si>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</si>
  <si>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</si>
  <si>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</si>
  <si>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</si>
  <si>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</si>
  <si>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</si>
  <si>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</si>
  <si>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</si>
  <si>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</si>
  <si>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</si>
  <si>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</si>
  <si>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</si>
  <si>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</si>
  <si>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</si>
  <si>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</si>
  <si>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</si>
  <si>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</si>
  <si>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</si>
  <si>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</si>
  <si>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</si>
  <si>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</si>
  <si>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</si>
  <si>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</si>
  <si>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</si>
  <si>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</si>
  <si>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</si>
  <si>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</si>
  <si>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</si>
  <si>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</si>
  <si>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</si>
  <si>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</si>
  <si>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</si>
  <si>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</si>
  <si>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</si>
  <si>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</si>
  <si>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</si>
  <si>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</si>
  <si>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</si>
  <si>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</si>
  <si>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</si>
  <si>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</si>
  <si>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</si>
  <si>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</si>
  <si>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</si>
  <si>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</si>
  <si>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</si>
  <si>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SLANÁ I. HMZ A – hlav – OT.</t>
  </si>
  <si>
    <t>STA</t>
  </si>
  <si>
    <t>1</t>
  </si>
  <si>
    <t>{f29978ce-b13d-4bdc-a8ad-f04c5d96c61b}</t>
  </si>
  <si>
    <t>2</t>
  </si>
  <si>
    <t>KRYCÍ LIST SOUPISU PRACÍ</t>
  </si>
  <si>
    <t>Objekt:</t>
  </si>
  <si>
    <t>06/2022 - SLANÁ I. HMZ A – hlav – OT.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</si>
  <si>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</si>
  <si>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</si>
  <si>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</si>
  <si>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</si>
  <si>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</si>
  <si>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</si>
  <si>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</si>
  <si>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</si>
  <si>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</si>
  <si>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</si>
  <si>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</si>
  <si>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</si>
  <si>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</si>
  <si>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</si>
  <si>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</si>
  <si>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</si>
  <si>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</si>
  <si>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</si>
  <si>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</si>
  <si>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</si>
  <si>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</si>
  <si>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</si>
  <si>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</si>
  <si>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</si>
  <si>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</si>
  <si>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</si>
  <si>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</si>
  <si>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</si>
  <si>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</si>
  <si>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2022 01</t>
  </si>
  <si>
    <t>4</t>
  </si>
  <si>
    <t>-742981380</t>
  </si>
  <si>
    <t>PP</t>
  </si>
  <si>
    <t>Kosení travin a vodních rostlin ve vegetačním období divokého porostu středně hustého</t>
  </si>
  <si>
    <t>Online PSC</t>
  </si>
  <si>
    <t>https://podminky.urs.cz/item/CS_URS_2022_01/111103212</t>
  </si>
  <si>
    <t>VV</t>
  </si>
  <si>
    <t>((394*5,5)*0,25)/10000</t>
  </si>
  <si>
    <t>Součet</t>
  </si>
  <si>
    <t>111103223</t>
  </si>
  <si>
    <t>Kosení ve vegetačním období vodního rostlinstva na břehu hustého</t>
  </si>
  <si>
    <t>-1309411163</t>
  </si>
  <si>
    <t>Kosení travin a vodních rostlin ve vegetačním období vodního rostlinstva na břehu hustého</t>
  </si>
  <si>
    <t>https://podminky.urs.cz/item/CS_URS_2022_01/111103223</t>
  </si>
  <si>
    <t>(((394*5,5)*0,75)/10000)*0,75</t>
  </si>
  <si>
    <t>22</t>
  </si>
  <si>
    <t>111103235</t>
  </si>
  <si>
    <t>Kosení ve vegetačním období vodního rostlinstva pod vodou hustého hl do 300 mm</t>
  </si>
  <si>
    <t>-950761357</t>
  </si>
  <si>
    <t>Kosení travin a vodních rostlin ve vegetačním období vodního rostlinstva pod vodou hustého, při hloubce vody do 300 mm</t>
  </si>
  <si>
    <t>https://podminky.urs.cz/item/CS_URS_2022_01/111103235</t>
  </si>
  <si>
    <t>(((394*5,5)*0,75)/10000)*0,25</t>
  </si>
  <si>
    <t>3</t>
  </si>
  <si>
    <t>111203201</t>
  </si>
  <si>
    <t>Odstranění křovin a stromů s ponecháním kořenů z plochy do 1000 m2</t>
  </si>
  <si>
    <t>m2</t>
  </si>
  <si>
    <t>346683574</t>
  </si>
  <si>
    <t>Odstranění křovin a stromů s ponecháním kořenů průměru kmene do 100 mm, při jakémkoliv sklonu terénu mimo LTM, při celkové ploše do 1 000 m2</t>
  </si>
  <si>
    <t>https://podminky.urs.cz/item/CS_URS_2022_01/111203201</t>
  </si>
  <si>
    <t>2*5+3*10+3*8+2*10+3*5+3*3+4*5+2*10+3+10+5*5+6*5+2*5+4*4+3*4+5*5</t>
  </si>
  <si>
    <t>125703311</t>
  </si>
  <si>
    <t>Čištění melioračních kanálů od naplavenin tl přes 250 do 500 mm nezpevněné dno</t>
  </si>
  <si>
    <t>m3</t>
  </si>
  <si>
    <t>-1315581149</t>
  </si>
  <si>
    <t>Čištění melioračních kanálů s úpravou svahu do výšky naplavené vrstvy tloušťky naplavené vrstvy přes 250 do 500 mm, se dnem nezpevněným</t>
  </si>
  <si>
    <t>https://podminky.urs.cz/item/CS_URS_2022_01/125703311</t>
  </si>
  <si>
    <t xml:space="preserve">(0,075+0,302)/2*(100-0)   </t>
  </si>
  <si>
    <t xml:space="preserve">(0,302+0,541)/2*(250-100)  </t>
  </si>
  <si>
    <t xml:space="preserve">(0,541+0,618)/2*(305-250)   </t>
  </si>
  <si>
    <t xml:space="preserve">(0,618+0,408)/2*(394-305)   </t>
  </si>
  <si>
    <t>19</t>
  </si>
  <si>
    <t>181411123</t>
  </si>
  <si>
    <t>Založení lučního trávníku výsevem pl do 1000 m2 ve svahu přes 1:2 do 1:1</t>
  </si>
  <si>
    <t>1285270802</t>
  </si>
  <si>
    <t>Založení trávníku na půdě předem připravené plochy do 1000 m2 výsevem včetně utažení lučního na svahu přes 1:2 do 1:1</t>
  </si>
  <si>
    <t>https://podminky.urs.cz/item/CS_URS_2022_01/181411123</t>
  </si>
  <si>
    <t>20</t>
  </si>
  <si>
    <t>M</t>
  </si>
  <si>
    <t>00572470</t>
  </si>
  <si>
    <t>osivo směs travní univerzál</t>
  </si>
  <si>
    <t>kg</t>
  </si>
  <si>
    <t>8</t>
  </si>
  <si>
    <t>1319072352</t>
  </si>
  <si>
    <t>2170*0,02 'Přepočtené koeficientem množství</t>
  </si>
  <si>
    <t>16</t>
  </si>
  <si>
    <t>185803106</t>
  </si>
  <si>
    <t>Shrabání pokoseného divokého porostu s odvozem do 20 km</t>
  </si>
  <si>
    <t>-73686863</t>
  </si>
  <si>
    <t>Shrabání pokoseného porostu a organických naplavenin s odvozem do 20 km divokého porostu</t>
  </si>
  <si>
    <t>https://podminky.urs.cz/item/CS_URS_2022_01/185803106</t>
  </si>
  <si>
    <t>17</t>
  </si>
  <si>
    <t>185803107</t>
  </si>
  <si>
    <t>Shrabání pokoseného vodního rostlinstva z břehu i z vody s odvozem do 20 km</t>
  </si>
  <si>
    <t>-1420345006</t>
  </si>
  <si>
    <t>Shrabání pokoseného porostu a organických naplavenin s odvozem do 20 km vodního rostlinstva z břehu i z vody</t>
  </si>
  <si>
    <t>https://podminky.urs.cz/item/CS_URS_2022_01/185803107</t>
  </si>
  <si>
    <t>0,122+0,041</t>
  </si>
  <si>
    <t>N00</t>
  </si>
  <si>
    <t>Nepojmenované práce</t>
  </si>
  <si>
    <t>N01</t>
  </si>
  <si>
    <t>Nepojmenovaný díl</t>
  </si>
  <si>
    <t>R-001</t>
  </si>
  <si>
    <t xml:space="preserve">Ekologická likvidace veškeré neupotřeb. dřev. hmoty - z křovin a stromů D kmene do 100 mm - v souladu se zákonem o odpadech č. 541/2020 Sb.v platném znění </t>
  </si>
  <si>
    <t>512</t>
  </si>
  <si>
    <t>1552126154</t>
  </si>
  <si>
    <t>P</t>
  </si>
  <si>
    <t>Poznámka k položce:
likvidace dřevní hmoty, použije se v případě když nelze pálit (např. štěpkováním, drcením, pálením na místě k tomu určeném a pod)</t>
  </si>
  <si>
    <t>11</t>
  </si>
  <si>
    <t>R-032</t>
  </si>
  <si>
    <t xml:space="preserve">Ekologická likvidace divokého porostu - v souladu se zákonem  o odpadech č. 541/2020 Sb.v platném znění     </t>
  </si>
  <si>
    <t>-1169554064</t>
  </si>
  <si>
    <t>Ekologická likvidace divokého porostu - v souladu se zákonem o odpadech č. 541/2020 Sb.v platném znění</t>
  </si>
  <si>
    <t>Poznámka k položce:
porost bude zlikvidován např. uložením na skládce TKO, odvozem na bioplynovou stanici, uložením na polní hnijiště apod., položka neřeší vodorovné přemístění porostu</t>
  </si>
  <si>
    <t>18</t>
  </si>
  <si>
    <t>R-033</t>
  </si>
  <si>
    <t>Ekologická likvidace vodního porostu - v souladu se zákonem  o odpadech č. 541/2020 Sb.v platném znění</t>
  </si>
  <si>
    <t>166864995</t>
  </si>
  <si>
    <t xml:space="preserve">Ekologická likvidace vodního porostu - v souladu se zákonem o odpadech č. 541/2020 Sb.v platném znění </t>
  </si>
  <si>
    <t>12</t>
  </si>
  <si>
    <t>R-037</t>
  </si>
  <si>
    <t>Vytyčení inženýrské sítě, vč. dopravy</t>
  </si>
  <si>
    <t>ks</t>
  </si>
  <si>
    <t>1957977193</t>
  </si>
  <si>
    <t>23</t>
  </si>
  <si>
    <t>R-059</t>
  </si>
  <si>
    <t xml:space="preserve">Ekologická likvidace vytěženého sedimentu v souladu se zákonem o odpadech č. 541/2020 Sb., v platném znění  </t>
  </si>
  <si>
    <t>t</t>
  </si>
  <si>
    <t>1091673558</t>
  </si>
  <si>
    <t xml:space="preserve">Ekologická likvidace vytěženého sedimentu v souladu se zákonem o odpadech č. 541/2020 Sb., v platném znění </t>
  </si>
  <si>
    <t xml:space="preserve">Poznámka k položce:
položka zahrnuje náklady na vodorovné přemístění a uložení sedimentu, včetně poplatků a dalších souvisejících prací (např. administrativní úkony, uklid odvozových tras) v souladu se zákonem o odpadech č.541/2020 Sb.v platném znění   </t>
  </si>
  <si>
    <t>159,605*1,8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</si>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</sst>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3" TargetMode="External" /><Relationship Id="rId3" Type="http://schemas.openxmlformats.org/officeDocument/2006/relationships/hyperlink" Target="https://podminky.urs.cz/item/CS_URS_2022_01/111103235" TargetMode="External" /><Relationship Id="rId4" Type="http://schemas.openxmlformats.org/officeDocument/2006/relationships/hyperlink" Target="https://podminky.urs.cz/item/CS_URS_2022_01/111203201" TargetMode="External" /><Relationship Id="rId5" Type="http://schemas.openxmlformats.org/officeDocument/2006/relationships/hyperlink" Target="https://podminky.urs.cz/item/CS_URS_2022_01/125703311" TargetMode="External" /><Relationship Id="rId6" Type="http://schemas.openxmlformats.org/officeDocument/2006/relationships/hyperlink" Target="https://podminky.urs.cz/item/CS_URS_2022_01/181411123" TargetMode="External" /><Relationship Id="rId7" Type="http://schemas.openxmlformats.org/officeDocument/2006/relationships/hyperlink" Target="https://podminky.urs.cz/item/CS_URS_2022_01/185803106" TargetMode="External" /><Relationship Id="rId8" Type="http://schemas.openxmlformats.org/officeDocument/2006/relationships/hyperlink" Target="https://podminky.urs.cz/item/CS_URS_2022_01/185803107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06/2022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Bořkov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Bořkov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24. 5. 2022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SPÚ,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4.4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76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'06-2022 - SLANÁ I. HMZ A 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77</v>
      </c>
      <c r="AR55" s="118"/>
      <c r="AS55" s="119">
        <v>0</v>
      </c>
      <c r="AT55" s="120">
        <f>ROUND(SUM(AV55:AW55),2)</f>
        <v>0</v>
      </c>
      <c r="AU55" s="121">
        <f>'06-2022 - SLANÁ I. HMZ A ...'!P83</f>
        <v>0</v>
      </c>
      <c r="AV55" s="120">
        <f>'06-2022 - SLANÁ I. HMZ A ...'!J33</f>
        <v>0</v>
      </c>
      <c r="AW55" s="120">
        <f>'06-2022 - SLANÁ I. HMZ A ...'!J34</f>
        <v>0</v>
      </c>
      <c r="AX55" s="120">
        <f>'06-2022 - SLANÁ I. HMZ A ...'!J35</f>
        <v>0</v>
      </c>
      <c r="AY55" s="120">
        <f>'06-2022 - SLANÁ I. HMZ A ...'!J36</f>
        <v>0</v>
      </c>
      <c r="AZ55" s="120">
        <f>'06-2022 - SLANÁ I. HMZ A ...'!F33</f>
        <v>0</v>
      </c>
      <c r="BA55" s="120">
        <f>'06-2022 - SLANÁ I. HMZ A ...'!F34</f>
        <v>0</v>
      </c>
      <c r="BB55" s="120">
        <f>'06-2022 - SLANÁ I. HMZ A ...'!F35</f>
        <v>0</v>
      </c>
      <c r="BC55" s="120">
        <f>'06-2022 - SLANÁ I. HMZ A ...'!F36</f>
        <v>0</v>
      </c>
      <c r="BD55" s="122">
        <f>'06-2022 - SLANÁ I. HMZ A ...'!F37</f>
        <v>0</v>
      </c>
      <c r="BE55" s="7"/>
      <c r="BT55" s="123" t="s">
        <v>78</v>
      </c>
      <c r="BV55" s="123" t="s">
        <v>73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6-2022 - SLANÁ I. HMZ 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80</v>
      </c>
    </row>
    <row r="4" spans="2:46" s="1" customFormat="1" ht="24.95" customHeight="1">
      <c r="B4" s="20"/>
      <c r="D4" s="126" t="s">
        <v>81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4.4" customHeight="1">
      <c r="B7" s="20"/>
      <c r="E7" s="129" t="str">
        <f>'Rekapitulace stavby'!K6</f>
        <v>Údržba HOZ Bořkov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82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1" t="s">
        <v>83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24. 5. 2022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tr">
        <f>IF('Rekapitulace stavby'!AN19="","",'Rekapitulace stavby'!AN19)</f>
        <v/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tr">
        <f>IF('Rekapitulace stavby'!E20="","",'Rekapitulace stavby'!E20)</f>
        <v xml:space="preserve"> </v>
      </c>
      <c r="F24" s="38"/>
      <c r="G24" s="38"/>
      <c r="H24" s="38"/>
      <c r="I24" s="128" t="s">
        <v>28</v>
      </c>
      <c r="J24" s="132" t="str">
        <f>IF('Rekapitulace stavby'!AN20="","",'Rekapitulace stavby'!AN20)</f>
        <v/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35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37</v>
      </c>
      <c r="E30" s="38"/>
      <c r="F30" s="38"/>
      <c r="G30" s="38"/>
      <c r="H30" s="38"/>
      <c r="I30" s="38"/>
      <c r="J30" s="140">
        <f>ROUND(J83,2)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39</v>
      </c>
      <c r="G32" s="38"/>
      <c r="H32" s="38"/>
      <c r="I32" s="141" t="s">
        <v>38</v>
      </c>
      <c r="J32" s="141" t="s">
        <v>40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41</v>
      </c>
      <c r="E33" s="128" t="s">
        <v>42</v>
      </c>
      <c r="F33" s="143">
        <f>ROUND((SUM(BE83:BE145)),2)</f>
        <v>0</v>
      </c>
      <c r="G33" s="38"/>
      <c r="H33" s="38"/>
      <c r="I33" s="144">
        <v>0.21</v>
      </c>
      <c r="J33" s="143">
        <f>ROUND(((SUM(BE83:BE145))*I33),2)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43</v>
      </c>
      <c r="F34" s="143">
        <f>ROUND((SUM(BF83:BF145)),2)</f>
        <v>0</v>
      </c>
      <c r="G34" s="38"/>
      <c r="H34" s="38"/>
      <c r="I34" s="144">
        <v>0.15</v>
      </c>
      <c r="J34" s="143">
        <f>ROUND(((SUM(BF83:BF145))*I34),2)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44</v>
      </c>
      <c r="F35" s="143">
        <f>ROUND((SUM(BG83:BG145)),2)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45</v>
      </c>
      <c r="F36" s="143">
        <f>ROUND((SUM(BH83:BH145)),2)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46</v>
      </c>
      <c r="F37" s="143">
        <f>ROUND((SUM(BI83:BI145)),2)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47</v>
      </c>
      <c r="E39" s="147"/>
      <c r="F39" s="147"/>
      <c r="G39" s="148" t="s">
        <v>48</v>
      </c>
      <c r="H39" s="149" t="s">
        <v>49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84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56" t="str">
        <f>E7</f>
        <v>Údržba HOZ Bořkov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82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06/2022 - SLANÁ I. HMZ A – hlav – OT.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Bořkov</v>
      </c>
      <c r="G52" s="40"/>
      <c r="H52" s="40"/>
      <c r="I52" s="32" t="s">
        <v>23</v>
      </c>
      <c r="J52" s="72" t="str">
        <f>IF(J12="","",J12)</f>
        <v>24. 5. 2022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85</v>
      </c>
      <c r="D57" s="158"/>
      <c r="E57" s="158"/>
      <c r="F57" s="158"/>
      <c r="G57" s="158"/>
      <c r="H57" s="158"/>
      <c r="I57" s="158"/>
      <c r="J57" s="159" t="s">
        <v>86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69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87</v>
      </c>
    </row>
    <row r="60" spans="1:31" s="9" customFormat="1" ht="24.95" customHeight="1">
      <c r="A60" s="9"/>
      <c r="B60" s="161"/>
      <c r="C60" s="162"/>
      <c r="D60" s="163" t="s">
        <v>88</v>
      </c>
      <c r="E60" s="164"/>
      <c r="F60" s="164"/>
      <c r="G60" s="164"/>
      <c r="H60" s="164"/>
      <c r="I60" s="164"/>
      <c r="J60" s="165">
        <f>J84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89</v>
      </c>
      <c r="E61" s="170"/>
      <c r="F61" s="170"/>
      <c r="G61" s="170"/>
      <c r="H61" s="170"/>
      <c r="I61" s="170"/>
      <c r="J61" s="171">
        <f>J85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90</v>
      </c>
      <c r="E62" s="164"/>
      <c r="F62" s="164"/>
      <c r="G62" s="164"/>
      <c r="H62" s="164"/>
      <c r="I62" s="164"/>
      <c r="J62" s="165">
        <f>J128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91</v>
      </c>
      <c r="E63" s="170"/>
      <c r="F63" s="170"/>
      <c r="G63" s="170"/>
      <c r="H63" s="170"/>
      <c r="I63" s="170"/>
      <c r="J63" s="171">
        <f>J129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0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92</v>
      </c>
      <c r="D70" s="40"/>
      <c r="E70" s="40"/>
      <c r="F70" s="40"/>
      <c r="G70" s="40"/>
      <c r="H70" s="40"/>
      <c r="I70" s="40"/>
      <c r="J70" s="40"/>
      <c r="K70" s="4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56" t="str">
        <f>E7</f>
        <v>Údržba HOZ Bořkov</v>
      </c>
      <c r="F73" s="32"/>
      <c r="G73" s="32"/>
      <c r="H73" s="32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82</v>
      </c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06/2022 - SLANÁ I. HMZ A – hlav – OT.</v>
      </c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Bořkov</v>
      </c>
      <c r="G77" s="40"/>
      <c r="H77" s="40"/>
      <c r="I77" s="32" t="s">
        <v>23</v>
      </c>
      <c r="J77" s="72" t="str">
        <f>IF(J12="","",J12)</f>
        <v>24. 5. 2022</v>
      </c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3"/>
      <c r="B82" s="174"/>
      <c r="C82" s="175" t="s">
        <v>93</v>
      </c>
      <c r="D82" s="176" t="s">
        <v>56</v>
      </c>
      <c r="E82" s="176" t="s">
        <v>52</v>
      </c>
      <c r="F82" s="176" t="s">
        <v>53</v>
      </c>
      <c r="G82" s="176" t="s">
        <v>94</v>
      </c>
      <c r="H82" s="176" t="s">
        <v>95</v>
      </c>
      <c r="I82" s="176" t="s">
        <v>96</v>
      </c>
      <c r="J82" s="176" t="s">
        <v>86</v>
      </c>
      <c r="K82" s="177" t="s">
        <v>97</v>
      </c>
      <c r="L82" s="178"/>
      <c r="M82" s="92" t="s">
        <v>19</v>
      </c>
      <c r="N82" s="93" t="s">
        <v>41</v>
      </c>
      <c r="O82" s="93" t="s">
        <v>98</v>
      </c>
      <c r="P82" s="93" t="s">
        <v>99</v>
      </c>
      <c r="Q82" s="93" t="s">
        <v>100</v>
      </c>
      <c r="R82" s="93" t="s">
        <v>101</v>
      </c>
      <c r="S82" s="93" t="s">
        <v>102</v>
      </c>
      <c r="T82" s="94" t="s">
        <v>103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38"/>
      <c r="B83" s="39"/>
      <c r="C83" s="99" t="s">
        <v>104</v>
      </c>
      <c r="D83" s="40"/>
      <c r="E83" s="40"/>
      <c r="F83" s="40"/>
      <c r="G83" s="40"/>
      <c r="H83" s="40"/>
      <c r="I83" s="40"/>
      <c r="J83" s="179">
        <f>BK83</f>
        <v>0</v>
      </c>
      <c r="K83" s="40"/>
      <c r="L83" s="44"/>
      <c r="M83" s="95"/>
      <c r="N83" s="180"/>
      <c r="O83" s="96"/>
      <c r="P83" s="181">
        <f>P84+P128</f>
        <v>0</v>
      </c>
      <c r="Q83" s="96"/>
      <c r="R83" s="181">
        <f>R84+R128</f>
        <v>0.0434</v>
      </c>
      <c r="S83" s="96"/>
      <c r="T83" s="182">
        <f>T84+T128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70</v>
      </c>
      <c r="AU83" s="17" t="s">
        <v>87</v>
      </c>
      <c r="BK83" s="183">
        <f>BK84+BK128</f>
        <v>0</v>
      </c>
    </row>
    <row r="84" spans="1:63" s="12" customFormat="1" ht="25.9" customHeight="1">
      <c r="A84" s="12"/>
      <c r="B84" s="184"/>
      <c r="C84" s="185"/>
      <c r="D84" s="186" t="s">
        <v>70</v>
      </c>
      <c r="E84" s="187" t="s">
        <v>105</v>
      </c>
      <c r="F84" s="187" t="s">
        <v>106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</f>
        <v>0</v>
      </c>
      <c r="Q84" s="192"/>
      <c r="R84" s="193">
        <f>R85</f>
        <v>0.0434</v>
      </c>
      <c r="S84" s="192"/>
      <c r="T84" s="194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78</v>
      </c>
      <c r="AT84" s="196" t="s">
        <v>70</v>
      </c>
      <c r="AU84" s="196" t="s">
        <v>71</v>
      </c>
      <c r="AY84" s="195" t="s">
        <v>107</v>
      </c>
      <c r="BK84" s="197">
        <f>BK85</f>
        <v>0</v>
      </c>
    </row>
    <row r="85" spans="1:63" s="12" customFormat="1" ht="22.8" customHeight="1">
      <c r="A85" s="12"/>
      <c r="B85" s="184"/>
      <c r="C85" s="185"/>
      <c r="D85" s="186" t="s">
        <v>70</v>
      </c>
      <c r="E85" s="198" t="s">
        <v>78</v>
      </c>
      <c r="F85" s="198" t="s">
        <v>108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SUM(P86:P127)</f>
        <v>0</v>
      </c>
      <c r="Q85" s="192"/>
      <c r="R85" s="193">
        <f>SUM(R86:R127)</f>
        <v>0.0434</v>
      </c>
      <c r="S85" s="192"/>
      <c r="T85" s="194">
        <f>SUM(T86:T127)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78</v>
      </c>
      <c r="AT85" s="196" t="s">
        <v>70</v>
      </c>
      <c r="AU85" s="196" t="s">
        <v>78</v>
      </c>
      <c r="AY85" s="195" t="s">
        <v>107</v>
      </c>
      <c r="BK85" s="197">
        <f>SUM(BK86:BK127)</f>
        <v>0</v>
      </c>
    </row>
    <row r="86" spans="1:65" s="2" customFormat="1" ht="14.4" customHeight="1">
      <c r="A86" s="38"/>
      <c r="B86" s="39"/>
      <c r="C86" s="200" t="s">
        <v>78</v>
      </c>
      <c r="D86" s="200" t="s">
        <v>109</v>
      </c>
      <c r="E86" s="201" t="s">
        <v>110</v>
      </c>
      <c r="F86" s="202" t="s">
        <v>111</v>
      </c>
      <c r="G86" s="203" t="s">
        <v>112</v>
      </c>
      <c r="H86" s="204">
        <v>0.054</v>
      </c>
      <c r="I86" s="205"/>
      <c r="J86" s="206">
        <f>ROUND(I86*H86,2)</f>
        <v>0</v>
      </c>
      <c r="K86" s="202" t="s">
        <v>113</v>
      </c>
      <c r="L86" s="44"/>
      <c r="M86" s="207" t="s">
        <v>19</v>
      </c>
      <c r="N86" s="208" t="s">
        <v>42</v>
      </c>
      <c r="O86" s="84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1" t="s">
        <v>114</v>
      </c>
      <c r="AT86" s="211" t="s">
        <v>109</v>
      </c>
      <c r="AU86" s="211" t="s">
        <v>80</v>
      </c>
      <c r="AY86" s="17" t="s">
        <v>107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7" t="s">
        <v>78</v>
      </c>
      <c r="BK86" s="212">
        <f>ROUND(I86*H86,2)</f>
        <v>0</v>
      </c>
      <c r="BL86" s="17" t="s">
        <v>114</v>
      </c>
      <c r="BM86" s="211" t="s">
        <v>115</v>
      </c>
    </row>
    <row r="87" spans="1:47" s="2" customFormat="1" ht="12">
      <c r="A87" s="38"/>
      <c r="B87" s="39"/>
      <c r="C87" s="40"/>
      <c r="D87" s="213" t="s">
        <v>116</v>
      </c>
      <c r="E87" s="40"/>
      <c r="F87" s="214" t="s">
        <v>117</v>
      </c>
      <c r="G87" s="40"/>
      <c r="H87" s="40"/>
      <c r="I87" s="215"/>
      <c r="J87" s="40"/>
      <c r="K87" s="40"/>
      <c r="L87" s="44"/>
      <c r="M87" s="216"/>
      <c r="N87" s="217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116</v>
      </c>
      <c r="AU87" s="17" t="s">
        <v>80</v>
      </c>
    </row>
    <row r="88" spans="1:47" s="2" customFormat="1" ht="12">
      <c r="A88" s="38"/>
      <c r="B88" s="39"/>
      <c r="C88" s="40"/>
      <c r="D88" s="218" t="s">
        <v>118</v>
      </c>
      <c r="E88" s="40"/>
      <c r="F88" s="219" t="s">
        <v>119</v>
      </c>
      <c r="G88" s="40"/>
      <c r="H88" s="40"/>
      <c r="I88" s="215"/>
      <c r="J88" s="40"/>
      <c r="K88" s="40"/>
      <c r="L88" s="44"/>
      <c r="M88" s="216"/>
      <c r="N88" s="217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118</v>
      </c>
      <c r="AU88" s="17" t="s">
        <v>80</v>
      </c>
    </row>
    <row r="89" spans="1:51" s="13" customFormat="1" ht="12">
      <c r="A89" s="13"/>
      <c r="B89" s="220"/>
      <c r="C89" s="221"/>
      <c r="D89" s="213" t="s">
        <v>120</v>
      </c>
      <c r="E89" s="222" t="s">
        <v>19</v>
      </c>
      <c r="F89" s="223" t="s">
        <v>121</v>
      </c>
      <c r="G89" s="221"/>
      <c r="H89" s="224">
        <v>0.054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120</v>
      </c>
      <c r="AU89" s="230" t="s">
        <v>80</v>
      </c>
      <c r="AV89" s="13" t="s">
        <v>80</v>
      </c>
      <c r="AW89" s="13" t="s">
        <v>33</v>
      </c>
      <c r="AX89" s="13" t="s">
        <v>71</v>
      </c>
      <c r="AY89" s="230" t="s">
        <v>107</v>
      </c>
    </row>
    <row r="90" spans="1:51" s="14" customFormat="1" ht="12">
      <c r="A90" s="14"/>
      <c r="B90" s="231"/>
      <c r="C90" s="232"/>
      <c r="D90" s="213" t="s">
        <v>120</v>
      </c>
      <c r="E90" s="233" t="s">
        <v>19</v>
      </c>
      <c r="F90" s="234" t="s">
        <v>122</v>
      </c>
      <c r="G90" s="232"/>
      <c r="H90" s="235">
        <v>0.054</v>
      </c>
      <c r="I90" s="236"/>
      <c r="J90" s="232"/>
      <c r="K90" s="232"/>
      <c r="L90" s="237"/>
      <c r="M90" s="238"/>
      <c r="N90" s="239"/>
      <c r="O90" s="239"/>
      <c r="P90" s="239"/>
      <c r="Q90" s="239"/>
      <c r="R90" s="239"/>
      <c r="S90" s="239"/>
      <c r="T90" s="24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1" t="s">
        <v>120</v>
      </c>
      <c r="AU90" s="241" t="s">
        <v>80</v>
      </c>
      <c r="AV90" s="14" t="s">
        <v>114</v>
      </c>
      <c r="AW90" s="14" t="s">
        <v>33</v>
      </c>
      <c r="AX90" s="14" t="s">
        <v>78</v>
      </c>
      <c r="AY90" s="241" t="s">
        <v>107</v>
      </c>
    </row>
    <row r="91" spans="1:65" s="2" customFormat="1" ht="14.4" customHeight="1">
      <c r="A91" s="38"/>
      <c r="B91" s="39"/>
      <c r="C91" s="200" t="s">
        <v>7</v>
      </c>
      <c r="D91" s="200" t="s">
        <v>109</v>
      </c>
      <c r="E91" s="201" t="s">
        <v>123</v>
      </c>
      <c r="F91" s="202" t="s">
        <v>124</v>
      </c>
      <c r="G91" s="203" t="s">
        <v>112</v>
      </c>
      <c r="H91" s="204">
        <v>0.122</v>
      </c>
      <c r="I91" s="205"/>
      <c r="J91" s="206">
        <f>ROUND(I91*H91,2)</f>
        <v>0</v>
      </c>
      <c r="K91" s="202" t="s">
        <v>113</v>
      </c>
      <c r="L91" s="44"/>
      <c r="M91" s="207" t="s">
        <v>19</v>
      </c>
      <c r="N91" s="208" t="s">
        <v>42</v>
      </c>
      <c r="O91" s="84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1" t="s">
        <v>114</v>
      </c>
      <c r="AT91" s="211" t="s">
        <v>109</v>
      </c>
      <c r="AU91" s="211" t="s">
        <v>80</v>
      </c>
      <c r="AY91" s="17" t="s">
        <v>107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7" t="s">
        <v>78</v>
      </c>
      <c r="BK91" s="212">
        <f>ROUND(I91*H91,2)</f>
        <v>0</v>
      </c>
      <c r="BL91" s="17" t="s">
        <v>114</v>
      </c>
      <c r="BM91" s="211" t="s">
        <v>125</v>
      </c>
    </row>
    <row r="92" spans="1:47" s="2" customFormat="1" ht="12">
      <c r="A92" s="38"/>
      <c r="B92" s="39"/>
      <c r="C92" s="40"/>
      <c r="D92" s="213" t="s">
        <v>116</v>
      </c>
      <c r="E92" s="40"/>
      <c r="F92" s="214" t="s">
        <v>126</v>
      </c>
      <c r="G92" s="40"/>
      <c r="H92" s="40"/>
      <c r="I92" s="215"/>
      <c r="J92" s="40"/>
      <c r="K92" s="40"/>
      <c r="L92" s="44"/>
      <c r="M92" s="216"/>
      <c r="N92" s="217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116</v>
      </c>
      <c r="AU92" s="17" t="s">
        <v>80</v>
      </c>
    </row>
    <row r="93" spans="1:47" s="2" customFormat="1" ht="12">
      <c r="A93" s="38"/>
      <c r="B93" s="39"/>
      <c r="C93" s="40"/>
      <c r="D93" s="218" t="s">
        <v>118</v>
      </c>
      <c r="E93" s="40"/>
      <c r="F93" s="219" t="s">
        <v>127</v>
      </c>
      <c r="G93" s="40"/>
      <c r="H93" s="40"/>
      <c r="I93" s="215"/>
      <c r="J93" s="40"/>
      <c r="K93" s="40"/>
      <c r="L93" s="44"/>
      <c r="M93" s="216"/>
      <c r="N93" s="217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118</v>
      </c>
      <c r="AU93" s="17" t="s">
        <v>80</v>
      </c>
    </row>
    <row r="94" spans="1:51" s="13" customFormat="1" ht="12">
      <c r="A94" s="13"/>
      <c r="B94" s="220"/>
      <c r="C94" s="221"/>
      <c r="D94" s="213" t="s">
        <v>120</v>
      </c>
      <c r="E94" s="222" t="s">
        <v>19</v>
      </c>
      <c r="F94" s="223" t="s">
        <v>128</v>
      </c>
      <c r="G94" s="221"/>
      <c r="H94" s="224">
        <v>0.122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0" t="s">
        <v>120</v>
      </c>
      <c r="AU94" s="230" t="s">
        <v>80</v>
      </c>
      <c r="AV94" s="13" t="s">
        <v>80</v>
      </c>
      <c r="AW94" s="13" t="s">
        <v>33</v>
      </c>
      <c r="AX94" s="13" t="s">
        <v>71</v>
      </c>
      <c r="AY94" s="230" t="s">
        <v>107</v>
      </c>
    </row>
    <row r="95" spans="1:51" s="14" customFormat="1" ht="12">
      <c r="A95" s="14"/>
      <c r="B95" s="231"/>
      <c r="C95" s="232"/>
      <c r="D95" s="213" t="s">
        <v>120</v>
      </c>
      <c r="E95" s="233" t="s">
        <v>19</v>
      </c>
      <c r="F95" s="234" t="s">
        <v>122</v>
      </c>
      <c r="G95" s="232"/>
      <c r="H95" s="235">
        <v>0.122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1" t="s">
        <v>120</v>
      </c>
      <c r="AU95" s="241" t="s">
        <v>80</v>
      </c>
      <c r="AV95" s="14" t="s">
        <v>114</v>
      </c>
      <c r="AW95" s="14" t="s">
        <v>33</v>
      </c>
      <c r="AX95" s="14" t="s">
        <v>78</v>
      </c>
      <c r="AY95" s="241" t="s">
        <v>107</v>
      </c>
    </row>
    <row r="96" spans="1:65" s="2" customFormat="1" ht="14.4" customHeight="1">
      <c r="A96" s="38"/>
      <c r="B96" s="39"/>
      <c r="C96" s="200" t="s">
        <v>129</v>
      </c>
      <c r="D96" s="200" t="s">
        <v>109</v>
      </c>
      <c r="E96" s="201" t="s">
        <v>130</v>
      </c>
      <c r="F96" s="202" t="s">
        <v>131</v>
      </c>
      <c r="G96" s="203" t="s">
        <v>112</v>
      </c>
      <c r="H96" s="204">
        <v>0.041</v>
      </c>
      <c r="I96" s="205"/>
      <c r="J96" s="206">
        <f>ROUND(I96*H96,2)</f>
        <v>0</v>
      </c>
      <c r="K96" s="202" t="s">
        <v>113</v>
      </c>
      <c r="L96" s="44"/>
      <c r="M96" s="207" t="s">
        <v>19</v>
      </c>
      <c r="N96" s="208" t="s">
        <v>42</v>
      </c>
      <c r="O96" s="84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1" t="s">
        <v>114</v>
      </c>
      <c r="AT96" s="211" t="s">
        <v>109</v>
      </c>
      <c r="AU96" s="211" t="s">
        <v>80</v>
      </c>
      <c r="AY96" s="17" t="s">
        <v>107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7" t="s">
        <v>78</v>
      </c>
      <c r="BK96" s="212">
        <f>ROUND(I96*H96,2)</f>
        <v>0</v>
      </c>
      <c r="BL96" s="17" t="s">
        <v>114</v>
      </c>
      <c r="BM96" s="211" t="s">
        <v>132</v>
      </c>
    </row>
    <row r="97" spans="1:47" s="2" customFormat="1" ht="12">
      <c r="A97" s="38"/>
      <c r="B97" s="39"/>
      <c r="C97" s="40"/>
      <c r="D97" s="213" t="s">
        <v>116</v>
      </c>
      <c r="E97" s="40"/>
      <c r="F97" s="214" t="s">
        <v>133</v>
      </c>
      <c r="G97" s="40"/>
      <c r="H97" s="40"/>
      <c r="I97" s="215"/>
      <c r="J97" s="40"/>
      <c r="K97" s="40"/>
      <c r="L97" s="44"/>
      <c r="M97" s="216"/>
      <c r="N97" s="217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116</v>
      </c>
      <c r="AU97" s="17" t="s">
        <v>80</v>
      </c>
    </row>
    <row r="98" spans="1:47" s="2" customFormat="1" ht="12">
      <c r="A98" s="38"/>
      <c r="B98" s="39"/>
      <c r="C98" s="40"/>
      <c r="D98" s="218" t="s">
        <v>118</v>
      </c>
      <c r="E98" s="40"/>
      <c r="F98" s="219" t="s">
        <v>134</v>
      </c>
      <c r="G98" s="40"/>
      <c r="H98" s="40"/>
      <c r="I98" s="215"/>
      <c r="J98" s="40"/>
      <c r="K98" s="40"/>
      <c r="L98" s="44"/>
      <c r="M98" s="216"/>
      <c r="N98" s="217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118</v>
      </c>
      <c r="AU98" s="17" t="s">
        <v>80</v>
      </c>
    </row>
    <row r="99" spans="1:51" s="13" customFormat="1" ht="12">
      <c r="A99" s="13"/>
      <c r="B99" s="220"/>
      <c r="C99" s="221"/>
      <c r="D99" s="213" t="s">
        <v>120</v>
      </c>
      <c r="E99" s="222" t="s">
        <v>19</v>
      </c>
      <c r="F99" s="223" t="s">
        <v>135</v>
      </c>
      <c r="G99" s="221"/>
      <c r="H99" s="224">
        <v>0.041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120</v>
      </c>
      <c r="AU99" s="230" t="s">
        <v>80</v>
      </c>
      <c r="AV99" s="13" t="s">
        <v>80</v>
      </c>
      <c r="AW99" s="13" t="s">
        <v>33</v>
      </c>
      <c r="AX99" s="13" t="s">
        <v>71</v>
      </c>
      <c r="AY99" s="230" t="s">
        <v>107</v>
      </c>
    </row>
    <row r="100" spans="1:51" s="14" customFormat="1" ht="12">
      <c r="A100" s="14"/>
      <c r="B100" s="231"/>
      <c r="C100" s="232"/>
      <c r="D100" s="213" t="s">
        <v>120</v>
      </c>
      <c r="E100" s="233" t="s">
        <v>19</v>
      </c>
      <c r="F100" s="234" t="s">
        <v>122</v>
      </c>
      <c r="G100" s="232"/>
      <c r="H100" s="235">
        <v>0.041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120</v>
      </c>
      <c r="AU100" s="241" t="s">
        <v>80</v>
      </c>
      <c r="AV100" s="14" t="s">
        <v>114</v>
      </c>
      <c r="AW100" s="14" t="s">
        <v>33</v>
      </c>
      <c r="AX100" s="14" t="s">
        <v>78</v>
      </c>
      <c r="AY100" s="241" t="s">
        <v>107</v>
      </c>
    </row>
    <row r="101" spans="1:65" s="2" customFormat="1" ht="14.4" customHeight="1">
      <c r="A101" s="38"/>
      <c r="B101" s="39"/>
      <c r="C101" s="200" t="s">
        <v>136</v>
      </c>
      <c r="D101" s="200" t="s">
        <v>109</v>
      </c>
      <c r="E101" s="201" t="s">
        <v>137</v>
      </c>
      <c r="F101" s="202" t="s">
        <v>138</v>
      </c>
      <c r="G101" s="203" t="s">
        <v>139</v>
      </c>
      <c r="H101" s="204">
        <v>279</v>
      </c>
      <c r="I101" s="205"/>
      <c r="J101" s="206">
        <f>ROUND(I101*H101,2)</f>
        <v>0</v>
      </c>
      <c r="K101" s="202" t="s">
        <v>113</v>
      </c>
      <c r="L101" s="44"/>
      <c r="M101" s="207" t="s">
        <v>19</v>
      </c>
      <c r="N101" s="208" t="s">
        <v>42</v>
      </c>
      <c r="O101" s="84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1" t="s">
        <v>114</v>
      </c>
      <c r="AT101" s="211" t="s">
        <v>109</v>
      </c>
      <c r="AU101" s="211" t="s">
        <v>80</v>
      </c>
      <c r="AY101" s="17" t="s">
        <v>107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7" t="s">
        <v>78</v>
      </c>
      <c r="BK101" s="212">
        <f>ROUND(I101*H101,2)</f>
        <v>0</v>
      </c>
      <c r="BL101" s="17" t="s">
        <v>114</v>
      </c>
      <c r="BM101" s="211" t="s">
        <v>140</v>
      </c>
    </row>
    <row r="102" spans="1:47" s="2" customFormat="1" ht="12">
      <c r="A102" s="38"/>
      <c r="B102" s="39"/>
      <c r="C102" s="40"/>
      <c r="D102" s="213" t="s">
        <v>116</v>
      </c>
      <c r="E102" s="40"/>
      <c r="F102" s="214" t="s">
        <v>141</v>
      </c>
      <c r="G102" s="40"/>
      <c r="H102" s="40"/>
      <c r="I102" s="215"/>
      <c r="J102" s="40"/>
      <c r="K102" s="40"/>
      <c r="L102" s="44"/>
      <c r="M102" s="216"/>
      <c r="N102" s="217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116</v>
      </c>
      <c r="AU102" s="17" t="s">
        <v>80</v>
      </c>
    </row>
    <row r="103" spans="1:47" s="2" customFormat="1" ht="12">
      <c r="A103" s="38"/>
      <c r="B103" s="39"/>
      <c r="C103" s="40"/>
      <c r="D103" s="218" t="s">
        <v>118</v>
      </c>
      <c r="E103" s="40"/>
      <c r="F103" s="219" t="s">
        <v>142</v>
      </c>
      <c r="G103" s="40"/>
      <c r="H103" s="40"/>
      <c r="I103" s="215"/>
      <c r="J103" s="40"/>
      <c r="K103" s="40"/>
      <c r="L103" s="44"/>
      <c r="M103" s="216"/>
      <c r="N103" s="217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118</v>
      </c>
      <c r="AU103" s="17" t="s">
        <v>80</v>
      </c>
    </row>
    <row r="104" spans="1:51" s="13" customFormat="1" ht="12">
      <c r="A104" s="13"/>
      <c r="B104" s="220"/>
      <c r="C104" s="221"/>
      <c r="D104" s="213" t="s">
        <v>120</v>
      </c>
      <c r="E104" s="222" t="s">
        <v>19</v>
      </c>
      <c r="F104" s="223" t="s">
        <v>143</v>
      </c>
      <c r="G104" s="221"/>
      <c r="H104" s="224">
        <v>279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0" t="s">
        <v>120</v>
      </c>
      <c r="AU104" s="230" t="s">
        <v>80</v>
      </c>
      <c r="AV104" s="13" t="s">
        <v>80</v>
      </c>
      <c r="AW104" s="13" t="s">
        <v>33</v>
      </c>
      <c r="AX104" s="13" t="s">
        <v>71</v>
      </c>
      <c r="AY104" s="230" t="s">
        <v>107</v>
      </c>
    </row>
    <row r="105" spans="1:51" s="14" customFormat="1" ht="12">
      <c r="A105" s="14"/>
      <c r="B105" s="231"/>
      <c r="C105" s="232"/>
      <c r="D105" s="213" t="s">
        <v>120</v>
      </c>
      <c r="E105" s="233" t="s">
        <v>19</v>
      </c>
      <c r="F105" s="234" t="s">
        <v>122</v>
      </c>
      <c r="G105" s="232"/>
      <c r="H105" s="235">
        <v>279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1" t="s">
        <v>120</v>
      </c>
      <c r="AU105" s="241" t="s">
        <v>80</v>
      </c>
      <c r="AV105" s="14" t="s">
        <v>114</v>
      </c>
      <c r="AW105" s="14" t="s">
        <v>33</v>
      </c>
      <c r="AX105" s="14" t="s">
        <v>78</v>
      </c>
      <c r="AY105" s="241" t="s">
        <v>107</v>
      </c>
    </row>
    <row r="106" spans="1:65" s="2" customFormat="1" ht="14.4" customHeight="1">
      <c r="A106" s="38"/>
      <c r="B106" s="39"/>
      <c r="C106" s="200" t="s">
        <v>114</v>
      </c>
      <c r="D106" s="200" t="s">
        <v>109</v>
      </c>
      <c r="E106" s="201" t="s">
        <v>144</v>
      </c>
      <c r="F106" s="202" t="s">
        <v>145</v>
      </c>
      <c r="G106" s="203" t="s">
        <v>146</v>
      </c>
      <c r="H106" s="204">
        <v>159.605</v>
      </c>
      <c r="I106" s="205"/>
      <c r="J106" s="206">
        <f>ROUND(I106*H106,2)</f>
        <v>0</v>
      </c>
      <c r="K106" s="202" t="s">
        <v>113</v>
      </c>
      <c r="L106" s="44"/>
      <c r="M106" s="207" t="s">
        <v>19</v>
      </c>
      <c r="N106" s="208" t="s">
        <v>42</v>
      </c>
      <c r="O106" s="84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1" t="s">
        <v>114</v>
      </c>
      <c r="AT106" s="211" t="s">
        <v>109</v>
      </c>
      <c r="AU106" s="211" t="s">
        <v>80</v>
      </c>
      <c r="AY106" s="17" t="s">
        <v>107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7" t="s">
        <v>78</v>
      </c>
      <c r="BK106" s="212">
        <f>ROUND(I106*H106,2)</f>
        <v>0</v>
      </c>
      <c r="BL106" s="17" t="s">
        <v>114</v>
      </c>
      <c r="BM106" s="211" t="s">
        <v>147</v>
      </c>
    </row>
    <row r="107" spans="1:47" s="2" customFormat="1" ht="12">
      <c r="A107" s="38"/>
      <c r="B107" s="39"/>
      <c r="C107" s="40"/>
      <c r="D107" s="213" t="s">
        <v>116</v>
      </c>
      <c r="E107" s="40"/>
      <c r="F107" s="214" t="s">
        <v>148</v>
      </c>
      <c r="G107" s="40"/>
      <c r="H107" s="40"/>
      <c r="I107" s="215"/>
      <c r="J107" s="40"/>
      <c r="K107" s="40"/>
      <c r="L107" s="44"/>
      <c r="M107" s="216"/>
      <c r="N107" s="217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116</v>
      </c>
      <c r="AU107" s="17" t="s">
        <v>80</v>
      </c>
    </row>
    <row r="108" spans="1:47" s="2" customFormat="1" ht="12">
      <c r="A108" s="38"/>
      <c r="B108" s="39"/>
      <c r="C108" s="40"/>
      <c r="D108" s="218" t="s">
        <v>118</v>
      </c>
      <c r="E108" s="40"/>
      <c r="F108" s="219" t="s">
        <v>149</v>
      </c>
      <c r="G108" s="40"/>
      <c r="H108" s="40"/>
      <c r="I108" s="215"/>
      <c r="J108" s="40"/>
      <c r="K108" s="40"/>
      <c r="L108" s="44"/>
      <c r="M108" s="216"/>
      <c r="N108" s="217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118</v>
      </c>
      <c r="AU108" s="17" t="s">
        <v>80</v>
      </c>
    </row>
    <row r="109" spans="1:51" s="13" customFormat="1" ht="12">
      <c r="A109" s="13"/>
      <c r="B109" s="220"/>
      <c r="C109" s="221"/>
      <c r="D109" s="213" t="s">
        <v>120</v>
      </c>
      <c r="E109" s="222" t="s">
        <v>19</v>
      </c>
      <c r="F109" s="223" t="s">
        <v>150</v>
      </c>
      <c r="G109" s="221"/>
      <c r="H109" s="224">
        <v>18.85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0" t="s">
        <v>120</v>
      </c>
      <c r="AU109" s="230" t="s">
        <v>80</v>
      </c>
      <c r="AV109" s="13" t="s">
        <v>80</v>
      </c>
      <c r="AW109" s="13" t="s">
        <v>33</v>
      </c>
      <c r="AX109" s="13" t="s">
        <v>71</v>
      </c>
      <c r="AY109" s="230" t="s">
        <v>107</v>
      </c>
    </row>
    <row r="110" spans="1:51" s="13" customFormat="1" ht="12">
      <c r="A110" s="13"/>
      <c r="B110" s="220"/>
      <c r="C110" s="221"/>
      <c r="D110" s="213" t="s">
        <v>120</v>
      </c>
      <c r="E110" s="222" t="s">
        <v>19</v>
      </c>
      <c r="F110" s="223" t="s">
        <v>151</v>
      </c>
      <c r="G110" s="221"/>
      <c r="H110" s="224">
        <v>63.225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0" t="s">
        <v>120</v>
      </c>
      <c r="AU110" s="230" t="s">
        <v>80</v>
      </c>
      <c r="AV110" s="13" t="s">
        <v>80</v>
      </c>
      <c r="AW110" s="13" t="s">
        <v>33</v>
      </c>
      <c r="AX110" s="13" t="s">
        <v>71</v>
      </c>
      <c r="AY110" s="230" t="s">
        <v>107</v>
      </c>
    </row>
    <row r="111" spans="1:51" s="13" customFormat="1" ht="12">
      <c r="A111" s="13"/>
      <c r="B111" s="220"/>
      <c r="C111" s="221"/>
      <c r="D111" s="213" t="s">
        <v>120</v>
      </c>
      <c r="E111" s="222" t="s">
        <v>19</v>
      </c>
      <c r="F111" s="223" t="s">
        <v>152</v>
      </c>
      <c r="G111" s="221"/>
      <c r="H111" s="224">
        <v>31.873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120</v>
      </c>
      <c r="AU111" s="230" t="s">
        <v>80</v>
      </c>
      <c r="AV111" s="13" t="s">
        <v>80</v>
      </c>
      <c r="AW111" s="13" t="s">
        <v>33</v>
      </c>
      <c r="AX111" s="13" t="s">
        <v>71</v>
      </c>
      <c r="AY111" s="230" t="s">
        <v>107</v>
      </c>
    </row>
    <row r="112" spans="1:51" s="13" customFormat="1" ht="12">
      <c r="A112" s="13"/>
      <c r="B112" s="220"/>
      <c r="C112" s="221"/>
      <c r="D112" s="213" t="s">
        <v>120</v>
      </c>
      <c r="E112" s="222" t="s">
        <v>19</v>
      </c>
      <c r="F112" s="223" t="s">
        <v>153</v>
      </c>
      <c r="G112" s="221"/>
      <c r="H112" s="224">
        <v>45.657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120</v>
      </c>
      <c r="AU112" s="230" t="s">
        <v>80</v>
      </c>
      <c r="AV112" s="13" t="s">
        <v>80</v>
      </c>
      <c r="AW112" s="13" t="s">
        <v>33</v>
      </c>
      <c r="AX112" s="13" t="s">
        <v>71</v>
      </c>
      <c r="AY112" s="230" t="s">
        <v>107</v>
      </c>
    </row>
    <row r="113" spans="1:51" s="14" customFormat="1" ht="12">
      <c r="A113" s="14"/>
      <c r="B113" s="231"/>
      <c r="C113" s="232"/>
      <c r="D113" s="213" t="s">
        <v>120</v>
      </c>
      <c r="E113" s="233" t="s">
        <v>19</v>
      </c>
      <c r="F113" s="234" t="s">
        <v>122</v>
      </c>
      <c r="G113" s="232"/>
      <c r="H113" s="235">
        <v>159.60500000000002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1" t="s">
        <v>120</v>
      </c>
      <c r="AU113" s="241" t="s">
        <v>80</v>
      </c>
      <c r="AV113" s="14" t="s">
        <v>114</v>
      </c>
      <c r="AW113" s="14" t="s">
        <v>33</v>
      </c>
      <c r="AX113" s="14" t="s">
        <v>78</v>
      </c>
      <c r="AY113" s="241" t="s">
        <v>107</v>
      </c>
    </row>
    <row r="114" spans="1:65" s="2" customFormat="1" ht="14.4" customHeight="1">
      <c r="A114" s="38"/>
      <c r="B114" s="39"/>
      <c r="C114" s="200" t="s">
        <v>154</v>
      </c>
      <c r="D114" s="200" t="s">
        <v>109</v>
      </c>
      <c r="E114" s="201" t="s">
        <v>155</v>
      </c>
      <c r="F114" s="202" t="s">
        <v>156</v>
      </c>
      <c r="G114" s="203" t="s">
        <v>139</v>
      </c>
      <c r="H114" s="204">
        <v>2170</v>
      </c>
      <c r="I114" s="205"/>
      <c r="J114" s="206">
        <f>ROUND(I114*H114,2)</f>
        <v>0</v>
      </c>
      <c r="K114" s="202" t="s">
        <v>113</v>
      </c>
      <c r="L114" s="44"/>
      <c r="M114" s="207" t="s">
        <v>19</v>
      </c>
      <c r="N114" s="208" t="s">
        <v>42</v>
      </c>
      <c r="O114" s="84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1" t="s">
        <v>114</v>
      </c>
      <c r="AT114" s="211" t="s">
        <v>109</v>
      </c>
      <c r="AU114" s="211" t="s">
        <v>80</v>
      </c>
      <c r="AY114" s="17" t="s">
        <v>107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7" t="s">
        <v>78</v>
      </c>
      <c r="BK114" s="212">
        <f>ROUND(I114*H114,2)</f>
        <v>0</v>
      </c>
      <c r="BL114" s="17" t="s">
        <v>114</v>
      </c>
      <c r="BM114" s="211" t="s">
        <v>157</v>
      </c>
    </row>
    <row r="115" spans="1:47" s="2" customFormat="1" ht="12">
      <c r="A115" s="38"/>
      <c r="B115" s="39"/>
      <c r="C115" s="40"/>
      <c r="D115" s="213" t="s">
        <v>116</v>
      </c>
      <c r="E115" s="40"/>
      <c r="F115" s="214" t="s">
        <v>158</v>
      </c>
      <c r="G115" s="40"/>
      <c r="H115" s="40"/>
      <c r="I115" s="215"/>
      <c r="J115" s="40"/>
      <c r="K115" s="40"/>
      <c r="L115" s="44"/>
      <c r="M115" s="216"/>
      <c r="N115" s="217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116</v>
      </c>
      <c r="AU115" s="17" t="s">
        <v>80</v>
      </c>
    </row>
    <row r="116" spans="1:47" s="2" customFormat="1" ht="12">
      <c r="A116" s="38"/>
      <c r="B116" s="39"/>
      <c r="C116" s="40"/>
      <c r="D116" s="218" t="s">
        <v>118</v>
      </c>
      <c r="E116" s="40"/>
      <c r="F116" s="219" t="s">
        <v>159</v>
      </c>
      <c r="G116" s="40"/>
      <c r="H116" s="40"/>
      <c r="I116" s="215"/>
      <c r="J116" s="40"/>
      <c r="K116" s="40"/>
      <c r="L116" s="44"/>
      <c r="M116" s="216"/>
      <c r="N116" s="217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118</v>
      </c>
      <c r="AU116" s="17" t="s">
        <v>80</v>
      </c>
    </row>
    <row r="117" spans="1:65" s="2" customFormat="1" ht="14.4" customHeight="1">
      <c r="A117" s="38"/>
      <c r="B117" s="39"/>
      <c r="C117" s="242" t="s">
        <v>160</v>
      </c>
      <c r="D117" s="242" t="s">
        <v>161</v>
      </c>
      <c r="E117" s="243" t="s">
        <v>162</v>
      </c>
      <c r="F117" s="244" t="s">
        <v>163</v>
      </c>
      <c r="G117" s="245" t="s">
        <v>164</v>
      </c>
      <c r="H117" s="246">
        <v>43.4</v>
      </c>
      <c r="I117" s="247"/>
      <c r="J117" s="248">
        <f>ROUND(I117*H117,2)</f>
        <v>0</v>
      </c>
      <c r="K117" s="244" t="s">
        <v>113</v>
      </c>
      <c r="L117" s="249"/>
      <c r="M117" s="250" t="s">
        <v>19</v>
      </c>
      <c r="N117" s="251" t="s">
        <v>42</v>
      </c>
      <c r="O117" s="84"/>
      <c r="P117" s="209">
        <f>O117*H117</f>
        <v>0</v>
      </c>
      <c r="Q117" s="209">
        <v>0.001</v>
      </c>
      <c r="R117" s="209">
        <f>Q117*H117</f>
        <v>0.0434</v>
      </c>
      <c r="S117" s="209">
        <v>0</v>
      </c>
      <c r="T117" s="210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1" t="s">
        <v>165</v>
      </c>
      <c r="AT117" s="211" t="s">
        <v>161</v>
      </c>
      <c r="AU117" s="211" t="s">
        <v>80</v>
      </c>
      <c r="AY117" s="17" t="s">
        <v>107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7" t="s">
        <v>78</v>
      </c>
      <c r="BK117" s="212">
        <f>ROUND(I117*H117,2)</f>
        <v>0</v>
      </c>
      <c r="BL117" s="17" t="s">
        <v>114</v>
      </c>
      <c r="BM117" s="211" t="s">
        <v>166</v>
      </c>
    </row>
    <row r="118" spans="1:47" s="2" customFormat="1" ht="12">
      <c r="A118" s="38"/>
      <c r="B118" s="39"/>
      <c r="C118" s="40"/>
      <c r="D118" s="213" t="s">
        <v>116</v>
      </c>
      <c r="E118" s="40"/>
      <c r="F118" s="214" t="s">
        <v>163</v>
      </c>
      <c r="G118" s="40"/>
      <c r="H118" s="40"/>
      <c r="I118" s="215"/>
      <c r="J118" s="40"/>
      <c r="K118" s="40"/>
      <c r="L118" s="44"/>
      <c r="M118" s="216"/>
      <c r="N118" s="217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116</v>
      </c>
      <c r="AU118" s="17" t="s">
        <v>80</v>
      </c>
    </row>
    <row r="119" spans="1:51" s="13" customFormat="1" ht="12">
      <c r="A119" s="13"/>
      <c r="B119" s="220"/>
      <c r="C119" s="221"/>
      <c r="D119" s="213" t="s">
        <v>120</v>
      </c>
      <c r="E119" s="221"/>
      <c r="F119" s="223" t="s">
        <v>167</v>
      </c>
      <c r="G119" s="221"/>
      <c r="H119" s="224">
        <v>43.4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0" t="s">
        <v>120</v>
      </c>
      <c r="AU119" s="230" t="s">
        <v>80</v>
      </c>
      <c r="AV119" s="13" t="s">
        <v>80</v>
      </c>
      <c r="AW119" s="13" t="s">
        <v>4</v>
      </c>
      <c r="AX119" s="13" t="s">
        <v>78</v>
      </c>
      <c r="AY119" s="230" t="s">
        <v>107</v>
      </c>
    </row>
    <row r="120" spans="1:65" s="2" customFormat="1" ht="14.4" customHeight="1">
      <c r="A120" s="38"/>
      <c r="B120" s="39"/>
      <c r="C120" s="200" t="s">
        <v>168</v>
      </c>
      <c r="D120" s="200" t="s">
        <v>109</v>
      </c>
      <c r="E120" s="201" t="s">
        <v>169</v>
      </c>
      <c r="F120" s="202" t="s">
        <v>170</v>
      </c>
      <c r="G120" s="203" t="s">
        <v>112</v>
      </c>
      <c r="H120" s="204">
        <v>0.054</v>
      </c>
      <c r="I120" s="205"/>
      <c r="J120" s="206">
        <f>ROUND(I120*H120,2)</f>
        <v>0</v>
      </c>
      <c r="K120" s="202" t="s">
        <v>113</v>
      </c>
      <c r="L120" s="44"/>
      <c r="M120" s="207" t="s">
        <v>19</v>
      </c>
      <c r="N120" s="208" t="s">
        <v>42</v>
      </c>
      <c r="O120" s="84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1" t="s">
        <v>114</v>
      </c>
      <c r="AT120" s="211" t="s">
        <v>109</v>
      </c>
      <c r="AU120" s="211" t="s">
        <v>80</v>
      </c>
      <c r="AY120" s="17" t="s">
        <v>107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7" t="s">
        <v>78</v>
      </c>
      <c r="BK120" s="212">
        <f>ROUND(I120*H120,2)</f>
        <v>0</v>
      </c>
      <c r="BL120" s="17" t="s">
        <v>114</v>
      </c>
      <c r="BM120" s="211" t="s">
        <v>171</v>
      </c>
    </row>
    <row r="121" spans="1:47" s="2" customFormat="1" ht="12">
      <c r="A121" s="38"/>
      <c r="B121" s="39"/>
      <c r="C121" s="40"/>
      <c r="D121" s="213" t="s">
        <v>116</v>
      </c>
      <c r="E121" s="40"/>
      <c r="F121" s="214" t="s">
        <v>172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116</v>
      </c>
      <c r="AU121" s="17" t="s">
        <v>80</v>
      </c>
    </row>
    <row r="122" spans="1:47" s="2" customFormat="1" ht="12">
      <c r="A122" s="38"/>
      <c r="B122" s="39"/>
      <c r="C122" s="40"/>
      <c r="D122" s="218" t="s">
        <v>118</v>
      </c>
      <c r="E122" s="40"/>
      <c r="F122" s="219" t="s">
        <v>173</v>
      </c>
      <c r="G122" s="40"/>
      <c r="H122" s="40"/>
      <c r="I122" s="215"/>
      <c r="J122" s="40"/>
      <c r="K122" s="40"/>
      <c r="L122" s="44"/>
      <c r="M122" s="216"/>
      <c r="N122" s="217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118</v>
      </c>
      <c r="AU122" s="17" t="s">
        <v>80</v>
      </c>
    </row>
    <row r="123" spans="1:65" s="2" customFormat="1" ht="14.4" customHeight="1">
      <c r="A123" s="38"/>
      <c r="B123" s="39"/>
      <c r="C123" s="200" t="s">
        <v>174</v>
      </c>
      <c r="D123" s="200" t="s">
        <v>109</v>
      </c>
      <c r="E123" s="201" t="s">
        <v>175</v>
      </c>
      <c r="F123" s="202" t="s">
        <v>176</v>
      </c>
      <c r="G123" s="203" t="s">
        <v>112</v>
      </c>
      <c r="H123" s="204">
        <v>0.163</v>
      </c>
      <c r="I123" s="205"/>
      <c r="J123" s="206">
        <f>ROUND(I123*H123,2)</f>
        <v>0</v>
      </c>
      <c r="K123" s="202" t="s">
        <v>113</v>
      </c>
      <c r="L123" s="44"/>
      <c r="M123" s="207" t="s">
        <v>19</v>
      </c>
      <c r="N123" s="208" t="s">
        <v>42</v>
      </c>
      <c r="O123" s="84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1" t="s">
        <v>114</v>
      </c>
      <c r="AT123" s="211" t="s">
        <v>109</v>
      </c>
      <c r="AU123" s="211" t="s">
        <v>80</v>
      </c>
      <c r="AY123" s="17" t="s">
        <v>107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7" t="s">
        <v>78</v>
      </c>
      <c r="BK123" s="212">
        <f>ROUND(I123*H123,2)</f>
        <v>0</v>
      </c>
      <c r="BL123" s="17" t="s">
        <v>114</v>
      </c>
      <c r="BM123" s="211" t="s">
        <v>177</v>
      </c>
    </row>
    <row r="124" spans="1:47" s="2" customFormat="1" ht="12">
      <c r="A124" s="38"/>
      <c r="B124" s="39"/>
      <c r="C124" s="40"/>
      <c r="D124" s="213" t="s">
        <v>116</v>
      </c>
      <c r="E124" s="40"/>
      <c r="F124" s="214" t="s">
        <v>178</v>
      </c>
      <c r="G124" s="40"/>
      <c r="H124" s="40"/>
      <c r="I124" s="215"/>
      <c r="J124" s="40"/>
      <c r="K124" s="40"/>
      <c r="L124" s="44"/>
      <c r="M124" s="216"/>
      <c r="N124" s="217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116</v>
      </c>
      <c r="AU124" s="17" t="s">
        <v>80</v>
      </c>
    </row>
    <row r="125" spans="1:47" s="2" customFormat="1" ht="12">
      <c r="A125" s="38"/>
      <c r="B125" s="39"/>
      <c r="C125" s="40"/>
      <c r="D125" s="218" t="s">
        <v>118</v>
      </c>
      <c r="E125" s="40"/>
      <c r="F125" s="219" t="s">
        <v>179</v>
      </c>
      <c r="G125" s="40"/>
      <c r="H125" s="40"/>
      <c r="I125" s="215"/>
      <c r="J125" s="40"/>
      <c r="K125" s="40"/>
      <c r="L125" s="44"/>
      <c r="M125" s="216"/>
      <c r="N125" s="217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118</v>
      </c>
      <c r="AU125" s="17" t="s">
        <v>80</v>
      </c>
    </row>
    <row r="126" spans="1:51" s="13" customFormat="1" ht="12">
      <c r="A126" s="13"/>
      <c r="B126" s="220"/>
      <c r="C126" s="221"/>
      <c r="D126" s="213" t="s">
        <v>120</v>
      </c>
      <c r="E126" s="222" t="s">
        <v>19</v>
      </c>
      <c r="F126" s="223" t="s">
        <v>180</v>
      </c>
      <c r="G126" s="221"/>
      <c r="H126" s="224">
        <v>0.163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120</v>
      </c>
      <c r="AU126" s="230" t="s">
        <v>80</v>
      </c>
      <c r="AV126" s="13" t="s">
        <v>80</v>
      </c>
      <c r="AW126" s="13" t="s">
        <v>33</v>
      </c>
      <c r="AX126" s="13" t="s">
        <v>71</v>
      </c>
      <c r="AY126" s="230" t="s">
        <v>107</v>
      </c>
    </row>
    <row r="127" spans="1:51" s="14" customFormat="1" ht="12">
      <c r="A127" s="14"/>
      <c r="B127" s="231"/>
      <c r="C127" s="232"/>
      <c r="D127" s="213" t="s">
        <v>120</v>
      </c>
      <c r="E127" s="233" t="s">
        <v>19</v>
      </c>
      <c r="F127" s="234" t="s">
        <v>122</v>
      </c>
      <c r="G127" s="232"/>
      <c r="H127" s="235">
        <v>0.163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1" t="s">
        <v>120</v>
      </c>
      <c r="AU127" s="241" t="s">
        <v>80</v>
      </c>
      <c r="AV127" s="14" t="s">
        <v>114</v>
      </c>
      <c r="AW127" s="14" t="s">
        <v>33</v>
      </c>
      <c r="AX127" s="14" t="s">
        <v>78</v>
      </c>
      <c r="AY127" s="241" t="s">
        <v>107</v>
      </c>
    </row>
    <row r="128" spans="1:63" s="12" customFormat="1" ht="25.9" customHeight="1">
      <c r="A128" s="12"/>
      <c r="B128" s="184"/>
      <c r="C128" s="185"/>
      <c r="D128" s="186" t="s">
        <v>70</v>
      </c>
      <c r="E128" s="187" t="s">
        <v>181</v>
      </c>
      <c r="F128" s="187" t="s">
        <v>182</v>
      </c>
      <c r="G128" s="185"/>
      <c r="H128" s="185"/>
      <c r="I128" s="188"/>
      <c r="J128" s="189">
        <f>BK128</f>
        <v>0</v>
      </c>
      <c r="K128" s="185"/>
      <c r="L128" s="190"/>
      <c r="M128" s="191"/>
      <c r="N128" s="192"/>
      <c r="O128" s="192"/>
      <c r="P128" s="193">
        <f>P129</f>
        <v>0</v>
      </c>
      <c r="Q128" s="192"/>
      <c r="R128" s="193">
        <f>R129</f>
        <v>0</v>
      </c>
      <c r="S128" s="192"/>
      <c r="T128" s="194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5" t="s">
        <v>114</v>
      </c>
      <c r="AT128" s="196" t="s">
        <v>70</v>
      </c>
      <c r="AU128" s="196" t="s">
        <v>71</v>
      </c>
      <c r="AY128" s="195" t="s">
        <v>107</v>
      </c>
      <c r="BK128" s="197">
        <f>BK129</f>
        <v>0</v>
      </c>
    </row>
    <row r="129" spans="1:63" s="12" customFormat="1" ht="22.8" customHeight="1">
      <c r="A129" s="12"/>
      <c r="B129" s="184"/>
      <c r="C129" s="185"/>
      <c r="D129" s="186" t="s">
        <v>70</v>
      </c>
      <c r="E129" s="198" t="s">
        <v>183</v>
      </c>
      <c r="F129" s="198" t="s">
        <v>184</v>
      </c>
      <c r="G129" s="185"/>
      <c r="H129" s="185"/>
      <c r="I129" s="188"/>
      <c r="J129" s="199">
        <f>BK129</f>
        <v>0</v>
      </c>
      <c r="K129" s="185"/>
      <c r="L129" s="190"/>
      <c r="M129" s="191"/>
      <c r="N129" s="192"/>
      <c r="O129" s="192"/>
      <c r="P129" s="193">
        <f>SUM(P130:P145)</f>
        <v>0</v>
      </c>
      <c r="Q129" s="192"/>
      <c r="R129" s="193">
        <f>SUM(R130:R145)</f>
        <v>0</v>
      </c>
      <c r="S129" s="192"/>
      <c r="T129" s="194">
        <f>SUM(T130:T145)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95" t="s">
        <v>114</v>
      </c>
      <c r="AT129" s="196" t="s">
        <v>70</v>
      </c>
      <c r="AU129" s="196" t="s">
        <v>78</v>
      </c>
      <c r="AY129" s="195" t="s">
        <v>107</v>
      </c>
      <c r="BK129" s="197">
        <f>SUM(BK130:BK145)</f>
        <v>0</v>
      </c>
    </row>
    <row r="130" spans="1:65" s="2" customFormat="1" ht="22.2" customHeight="1">
      <c r="A130" s="38"/>
      <c r="B130" s="39"/>
      <c r="C130" s="200" t="s">
        <v>165</v>
      </c>
      <c r="D130" s="200" t="s">
        <v>109</v>
      </c>
      <c r="E130" s="201" t="s">
        <v>185</v>
      </c>
      <c r="F130" s="202" t="s">
        <v>186</v>
      </c>
      <c r="G130" s="203" t="s">
        <v>139</v>
      </c>
      <c r="H130" s="204">
        <v>279</v>
      </c>
      <c r="I130" s="205"/>
      <c r="J130" s="206">
        <f>ROUND(I130*H130,2)</f>
        <v>0</v>
      </c>
      <c r="K130" s="202" t="s">
        <v>19</v>
      </c>
      <c r="L130" s="44"/>
      <c r="M130" s="207" t="s">
        <v>19</v>
      </c>
      <c r="N130" s="208" t="s">
        <v>42</v>
      </c>
      <c r="O130" s="84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1" t="s">
        <v>187</v>
      </c>
      <c r="AT130" s="211" t="s">
        <v>109</v>
      </c>
      <c r="AU130" s="211" t="s">
        <v>80</v>
      </c>
      <c r="AY130" s="17" t="s">
        <v>107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7" t="s">
        <v>78</v>
      </c>
      <c r="BK130" s="212">
        <f>ROUND(I130*H130,2)</f>
        <v>0</v>
      </c>
      <c r="BL130" s="17" t="s">
        <v>187</v>
      </c>
      <c r="BM130" s="211" t="s">
        <v>188</v>
      </c>
    </row>
    <row r="131" spans="1:47" s="2" customFormat="1" ht="12">
      <c r="A131" s="38"/>
      <c r="B131" s="39"/>
      <c r="C131" s="40"/>
      <c r="D131" s="213" t="s">
        <v>116</v>
      </c>
      <c r="E131" s="40"/>
      <c r="F131" s="214" t="s">
        <v>186</v>
      </c>
      <c r="G131" s="40"/>
      <c r="H131" s="40"/>
      <c r="I131" s="215"/>
      <c r="J131" s="40"/>
      <c r="K131" s="40"/>
      <c r="L131" s="44"/>
      <c r="M131" s="216"/>
      <c r="N131" s="217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116</v>
      </c>
      <c r="AU131" s="17" t="s">
        <v>80</v>
      </c>
    </row>
    <row r="132" spans="1:47" s="2" customFormat="1" ht="12">
      <c r="A132" s="38"/>
      <c r="B132" s="39"/>
      <c r="C132" s="40"/>
      <c r="D132" s="213" t="s">
        <v>189</v>
      </c>
      <c r="E132" s="40"/>
      <c r="F132" s="252" t="s">
        <v>190</v>
      </c>
      <c r="G132" s="40"/>
      <c r="H132" s="40"/>
      <c r="I132" s="215"/>
      <c r="J132" s="40"/>
      <c r="K132" s="40"/>
      <c r="L132" s="44"/>
      <c r="M132" s="216"/>
      <c r="N132" s="217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189</v>
      </c>
      <c r="AU132" s="17" t="s">
        <v>80</v>
      </c>
    </row>
    <row r="133" spans="1:65" s="2" customFormat="1" ht="19.8" customHeight="1">
      <c r="A133" s="38"/>
      <c r="B133" s="39"/>
      <c r="C133" s="200" t="s">
        <v>191</v>
      </c>
      <c r="D133" s="200" t="s">
        <v>109</v>
      </c>
      <c r="E133" s="201" t="s">
        <v>192</v>
      </c>
      <c r="F133" s="202" t="s">
        <v>193</v>
      </c>
      <c r="G133" s="203" t="s">
        <v>112</v>
      </c>
      <c r="H133" s="204">
        <v>0.054</v>
      </c>
      <c r="I133" s="205"/>
      <c r="J133" s="206">
        <f>ROUND(I133*H133,2)</f>
        <v>0</v>
      </c>
      <c r="K133" s="202" t="s">
        <v>19</v>
      </c>
      <c r="L133" s="44"/>
      <c r="M133" s="207" t="s">
        <v>19</v>
      </c>
      <c r="N133" s="208" t="s">
        <v>42</v>
      </c>
      <c r="O133" s="84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1" t="s">
        <v>187</v>
      </c>
      <c r="AT133" s="211" t="s">
        <v>109</v>
      </c>
      <c r="AU133" s="211" t="s">
        <v>80</v>
      </c>
      <c r="AY133" s="17" t="s">
        <v>107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7" t="s">
        <v>78</v>
      </c>
      <c r="BK133" s="212">
        <f>ROUND(I133*H133,2)</f>
        <v>0</v>
      </c>
      <c r="BL133" s="17" t="s">
        <v>187</v>
      </c>
      <c r="BM133" s="211" t="s">
        <v>194</v>
      </c>
    </row>
    <row r="134" spans="1:47" s="2" customFormat="1" ht="12">
      <c r="A134" s="38"/>
      <c r="B134" s="39"/>
      <c r="C134" s="40"/>
      <c r="D134" s="213" t="s">
        <v>116</v>
      </c>
      <c r="E134" s="40"/>
      <c r="F134" s="214" t="s">
        <v>195</v>
      </c>
      <c r="G134" s="40"/>
      <c r="H134" s="40"/>
      <c r="I134" s="215"/>
      <c r="J134" s="40"/>
      <c r="K134" s="40"/>
      <c r="L134" s="44"/>
      <c r="M134" s="216"/>
      <c r="N134" s="217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116</v>
      </c>
      <c r="AU134" s="17" t="s">
        <v>80</v>
      </c>
    </row>
    <row r="135" spans="1:47" s="2" customFormat="1" ht="12">
      <c r="A135" s="38"/>
      <c r="B135" s="39"/>
      <c r="C135" s="40"/>
      <c r="D135" s="213" t="s">
        <v>189</v>
      </c>
      <c r="E135" s="40"/>
      <c r="F135" s="252" t="s">
        <v>196</v>
      </c>
      <c r="G135" s="40"/>
      <c r="H135" s="40"/>
      <c r="I135" s="215"/>
      <c r="J135" s="40"/>
      <c r="K135" s="40"/>
      <c r="L135" s="44"/>
      <c r="M135" s="216"/>
      <c r="N135" s="217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189</v>
      </c>
      <c r="AU135" s="17" t="s">
        <v>80</v>
      </c>
    </row>
    <row r="136" spans="1:65" s="2" customFormat="1" ht="19.8" customHeight="1">
      <c r="A136" s="38"/>
      <c r="B136" s="39"/>
      <c r="C136" s="200" t="s">
        <v>197</v>
      </c>
      <c r="D136" s="200" t="s">
        <v>109</v>
      </c>
      <c r="E136" s="201" t="s">
        <v>198</v>
      </c>
      <c r="F136" s="202" t="s">
        <v>199</v>
      </c>
      <c r="G136" s="203" t="s">
        <v>112</v>
      </c>
      <c r="H136" s="204">
        <v>0.163</v>
      </c>
      <c r="I136" s="205"/>
      <c r="J136" s="206">
        <f>ROUND(I136*H136,2)</f>
        <v>0</v>
      </c>
      <c r="K136" s="202" t="s">
        <v>19</v>
      </c>
      <c r="L136" s="44"/>
      <c r="M136" s="207" t="s">
        <v>19</v>
      </c>
      <c r="N136" s="208" t="s">
        <v>42</v>
      </c>
      <c r="O136" s="84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1" t="s">
        <v>187</v>
      </c>
      <c r="AT136" s="211" t="s">
        <v>109</v>
      </c>
      <c r="AU136" s="211" t="s">
        <v>80</v>
      </c>
      <c r="AY136" s="17" t="s">
        <v>107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7" t="s">
        <v>78</v>
      </c>
      <c r="BK136" s="212">
        <f>ROUND(I136*H136,2)</f>
        <v>0</v>
      </c>
      <c r="BL136" s="17" t="s">
        <v>187</v>
      </c>
      <c r="BM136" s="211" t="s">
        <v>200</v>
      </c>
    </row>
    <row r="137" spans="1:47" s="2" customFormat="1" ht="12">
      <c r="A137" s="38"/>
      <c r="B137" s="39"/>
      <c r="C137" s="40"/>
      <c r="D137" s="213" t="s">
        <v>116</v>
      </c>
      <c r="E137" s="40"/>
      <c r="F137" s="214" t="s">
        <v>201</v>
      </c>
      <c r="G137" s="40"/>
      <c r="H137" s="40"/>
      <c r="I137" s="215"/>
      <c r="J137" s="40"/>
      <c r="K137" s="40"/>
      <c r="L137" s="44"/>
      <c r="M137" s="216"/>
      <c r="N137" s="217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116</v>
      </c>
      <c r="AU137" s="17" t="s">
        <v>80</v>
      </c>
    </row>
    <row r="138" spans="1:47" s="2" customFormat="1" ht="12">
      <c r="A138" s="38"/>
      <c r="B138" s="39"/>
      <c r="C138" s="40"/>
      <c r="D138" s="213" t="s">
        <v>189</v>
      </c>
      <c r="E138" s="40"/>
      <c r="F138" s="252" t="s">
        <v>196</v>
      </c>
      <c r="G138" s="40"/>
      <c r="H138" s="40"/>
      <c r="I138" s="215"/>
      <c r="J138" s="40"/>
      <c r="K138" s="40"/>
      <c r="L138" s="44"/>
      <c r="M138" s="216"/>
      <c r="N138" s="217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189</v>
      </c>
      <c r="AU138" s="17" t="s">
        <v>80</v>
      </c>
    </row>
    <row r="139" spans="1:65" s="2" customFormat="1" ht="14.4" customHeight="1">
      <c r="A139" s="38"/>
      <c r="B139" s="39"/>
      <c r="C139" s="200" t="s">
        <v>202</v>
      </c>
      <c r="D139" s="200" t="s">
        <v>109</v>
      </c>
      <c r="E139" s="201" t="s">
        <v>203</v>
      </c>
      <c r="F139" s="202" t="s">
        <v>204</v>
      </c>
      <c r="G139" s="203" t="s">
        <v>205</v>
      </c>
      <c r="H139" s="204">
        <v>6</v>
      </c>
      <c r="I139" s="205"/>
      <c r="J139" s="206">
        <f>ROUND(I139*H139,2)</f>
        <v>0</v>
      </c>
      <c r="K139" s="202" t="s">
        <v>19</v>
      </c>
      <c r="L139" s="44"/>
      <c r="M139" s="207" t="s">
        <v>19</v>
      </c>
      <c r="N139" s="208" t="s">
        <v>42</v>
      </c>
      <c r="O139" s="84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1" t="s">
        <v>187</v>
      </c>
      <c r="AT139" s="211" t="s">
        <v>109</v>
      </c>
      <c r="AU139" s="211" t="s">
        <v>80</v>
      </c>
      <c r="AY139" s="17" t="s">
        <v>107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7" t="s">
        <v>78</v>
      </c>
      <c r="BK139" s="212">
        <f>ROUND(I139*H139,2)</f>
        <v>0</v>
      </c>
      <c r="BL139" s="17" t="s">
        <v>187</v>
      </c>
      <c r="BM139" s="211" t="s">
        <v>206</v>
      </c>
    </row>
    <row r="140" spans="1:47" s="2" customFormat="1" ht="12">
      <c r="A140" s="38"/>
      <c r="B140" s="39"/>
      <c r="C140" s="40"/>
      <c r="D140" s="213" t="s">
        <v>116</v>
      </c>
      <c r="E140" s="40"/>
      <c r="F140" s="214" t="s">
        <v>204</v>
      </c>
      <c r="G140" s="40"/>
      <c r="H140" s="40"/>
      <c r="I140" s="215"/>
      <c r="J140" s="40"/>
      <c r="K140" s="40"/>
      <c r="L140" s="44"/>
      <c r="M140" s="216"/>
      <c r="N140" s="217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116</v>
      </c>
      <c r="AU140" s="17" t="s">
        <v>80</v>
      </c>
    </row>
    <row r="141" spans="1:65" s="2" customFormat="1" ht="19.8" customHeight="1">
      <c r="A141" s="38"/>
      <c r="B141" s="39"/>
      <c r="C141" s="200" t="s">
        <v>207</v>
      </c>
      <c r="D141" s="200" t="s">
        <v>109</v>
      </c>
      <c r="E141" s="201" t="s">
        <v>208</v>
      </c>
      <c r="F141" s="202" t="s">
        <v>209</v>
      </c>
      <c r="G141" s="203" t="s">
        <v>210</v>
      </c>
      <c r="H141" s="204">
        <v>287.289</v>
      </c>
      <c r="I141" s="205"/>
      <c r="J141" s="206">
        <f>ROUND(I141*H141,2)</f>
        <v>0</v>
      </c>
      <c r="K141" s="202" t="s">
        <v>19</v>
      </c>
      <c r="L141" s="44"/>
      <c r="M141" s="207" t="s">
        <v>19</v>
      </c>
      <c r="N141" s="208" t="s">
        <v>42</v>
      </c>
      <c r="O141" s="84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1" t="s">
        <v>187</v>
      </c>
      <c r="AT141" s="211" t="s">
        <v>109</v>
      </c>
      <c r="AU141" s="211" t="s">
        <v>80</v>
      </c>
      <c r="AY141" s="17" t="s">
        <v>107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7" t="s">
        <v>78</v>
      </c>
      <c r="BK141" s="212">
        <f>ROUND(I141*H141,2)</f>
        <v>0</v>
      </c>
      <c r="BL141" s="17" t="s">
        <v>187</v>
      </c>
      <c r="BM141" s="211" t="s">
        <v>211</v>
      </c>
    </row>
    <row r="142" spans="1:47" s="2" customFormat="1" ht="12">
      <c r="A142" s="38"/>
      <c r="B142" s="39"/>
      <c r="C142" s="40"/>
      <c r="D142" s="213" t="s">
        <v>116</v>
      </c>
      <c r="E142" s="40"/>
      <c r="F142" s="214" t="s">
        <v>212</v>
      </c>
      <c r="G142" s="40"/>
      <c r="H142" s="40"/>
      <c r="I142" s="215"/>
      <c r="J142" s="40"/>
      <c r="K142" s="40"/>
      <c r="L142" s="44"/>
      <c r="M142" s="216"/>
      <c r="N142" s="217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116</v>
      </c>
      <c r="AU142" s="17" t="s">
        <v>80</v>
      </c>
    </row>
    <row r="143" spans="1:47" s="2" customFormat="1" ht="12">
      <c r="A143" s="38"/>
      <c r="B143" s="39"/>
      <c r="C143" s="40"/>
      <c r="D143" s="213" t="s">
        <v>189</v>
      </c>
      <c r="E143" s="40"/>
      <c r="F143" s="252" t="s">
        <v>213</v>
      </c>
      <c r="G143" s="40"/>
      <c r="H143" s="40"/>
      <c r="I143" s="215"/>
      <c r="J143" s="40"/>
      <c r="K143" s="40"/>
      <c r="L143" s="44"/>
      <c r="M143" s="216"/>
      <c r="N143" s="217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189</v>
      </c>
      <c r="AU143" s="17" t="s">
        <v>80</v>
      </c>
    </row>
    <row r="144" spans="1:51" s="13" customFormat="1" ht="12">
      <c r="A144" s="13"/>
      <c r="B144" s="220"/>
      <c r="C144" s="221"/>
      <c r="D144" s="213" t="s">
        <v>120</v>
      </c>
      <c r="E144" s="222" t="s">
        <v>19</v>
      </c>
      <c r="F144" s="223" t="s">
        <v>214</v>
      </c>
      <c r="G144" s="221"/>
      <c r="H144" s="224">
        <v>287.289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0" t="s">
        <v>120</v>
      </c>
      <c r="AU144" s="230" t="s">
        <v>80</v>
      </c>
      <c r="AV144" s="13" t="s">
        <v>80</v>
      </c>
      <c r="AW144" s="13" t="s">
        <v>33</v>
      </c>
      <c r="AX144" s="13" t="s">
        <v>71</v>
      </c>
      <c r="AY144" s="230" t="s">
        <v>107</v>
      </c>
    </row>
    <row r="145" spans="1:51" s="14" customFormat="1" ht="12">
      <c r="A145" s="14"/>
      <c r="B145" s="231"/>
      <c r="C145" s="232"/>
      <c r="D145" s="213" t="s">
        <v>120</v>
      </c>
      <c r="E145" s="233" t="s">
        <v>19</v>
      </c>
      <c r="F145" s="234" t="s">
        <v>122</v>
      </c>
      <c r="G145" s="232"/>
      <c r="H145" s="235">
        <v>287.289</v>
      </c>
      <c r="I145" s="236"/>
      <c r="J145" s="232"/>
      <c r="K145" s="232"/>
      <c r="L145" s="237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1" t="s">
        <v>120</v>
      </c>
      <c r="AU145" s="241" t="s">
        <v>80</v>
      </c>
      <c r="AV145" s="14" t="s">
        <v>114</v>
      </c>
      <c r="AW145" s="14" t="s">
        <v>33</v>
      </c>
      <c r="AX145" s="14" t="s">
        <v>78</v>
      </c>
      <c r="AY145" s="241" t="s">
        <v>107</v>
      </c>
    </row>
    <row r="146" spans="1:31" s="2" customFormat="1" ht="6.95" customHeight="1">
      <c r="A146" s="38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44"/>
      <c r="M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82:K14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2"/>
    <hyperlink ref="F93" r:id="rId2" display="https://podminky.urs.cz/item/CS_URS_2022_01/111103223"/>
    <hyperlink ref="F98" r:id="rId3" display="https://podminky.urs.cz/item/CS_URS_2022_01/111103235"/>
    <hyperlink ref="F103" r:id="rId4" display="https://podminky.urs.cz/item/CS_URS_2022_01/111203201"/>
    <hyperlink ref="F108" r:id="rId5" display="https://podminky.urs.cz/item/CS_URS_2022_01/125703311"/>
    <hyperlink ref="F116" r:id="rId6" display="https://podminky.urs.cz/item/CS_URS_2022_01/181411123"/>
    <hyperlink ref="F122" r:id="rId7" display="https://podminky.urs.cz/item/CS_URS_2022_01/185803106"/>
    <hyperlink ref="F125" r:id="rId8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5" customFormat="1" ht="45" customHeight="1">
      <c r="B3" s="260"/>
      <c r="C3" s="261" t="s">
        <v>215</v>
      </c>
      <c r="D3" s="261"/>
      <c r="E3" s="261"/>
      <c r="F3" s="261"/>
      <c r="G3" s="261"/>
      <c r="H3" s="261"/>
      <c r="I3" s="261"/>
      <c r="J3" s="261"/>
      <c r="K3" s="262"/>
    </row>
    <row r="4" spans="2:11" s="1" customFormat="1" ht="25.5" customHeight="1">
      <c r="B4" s="263"/>
      <c r="C4" s="264" t="s">
        <v>216</v>
      </c>
      <c r="D4" s="264"/>
      <c r="E4" s="264"/>
      <c r="F4" s="264"/>
      <c r="G4" s="264"/>
      <c r="H4" s="264"/>
      <c r="I4" s="264"/>
      <c r="J4" s="264"/>
      <c r="K4" s="265"/>
    </row>
    <row r="5" spans="2:11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3"/>
      <c r="C6" s="267" t="s">
        <v>217</v>
      </c>
      <c r="D6" s="267"/>
      <c r="E6" s="267"/>
      <c r="F6" s="267"/>
      <c r="G6" s="267"/>
      <c r="H6" s="267"/>
      <c r="I6" s="267"/>
      <c r="J6" s="267"/>
      <c r="K6" s="265"/>
    </row>
    <row r="7" spans="2:11" s="1" customFormat="1" ht="15" customHeight="1">
      <c r="B7" s="268"/>
      <c r="C7" s="267" t="s">
        <v>218</v>
      </c>
      <c r="D7" s="267"/>
      <c r="E7" s="267"/>
      <c r="F7" s="267"/>
      <c r="G7" s="267"/>
      <c r="H7" s="267"/>
      <c r="I7" s="267"/>
      <c r="J7" s="267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267" t="s">
        <v>219</v>
      </c>
      <c r="D9" s="267"/>
      <c r="E9" s="267"/>
      <c r="F9" s="267"/>
      <c r="G9" s="267"/>
      <c r="H9" s="267"/>
      <c r="I9" s="267"/>
      <c r="J9" s="267"/>
      <c r="K9" s="265"/>
    </row>
    <row r="10" spans="2:11" s="1" customFormat="1" ht="15" customHeight="1">
      <c r="B10" s="268"/>
      <c r="C10" s="267"/>
      <c r="D10" s="267" t="s">
        <v>220</v>
      </c>
      <c r="E10" s="267"/>
      <c r="F10" s="267"/>
      <c r="G10" s="267"/>
      <c r="H10" s="267"/>
      <c r="I10" s="267"/>
      <c r="J10" s="267"/>
      <c r="K10" s="265"/>
    </row>
    <row r="11" spans="2:11" s="1" customFormat="1" ht="15" customHeight="1">
      <c r="B11" s="268"/>
      <c r="C11" s="269"/>
      <c r="D11" s="267" t="s">
        <v>221</v>
      </c>
      <c r="E11" s="267"/>
      <c r="F11" s="267"/>
      <c r="G11" s="267"/>
      <c r="H11" s="267"/>
      <c r="I11" s="267"/>
      <c r="J11" s="267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222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267" t="s">
        <v>223</v>
      </c>
      <c r="E15" s="267"/>
      <c r="F15" s="267"/>
      <c r="G15" s="267"/>
      <c r="H15" s="267"/>
      <c r="I15" s="267"/>
      <c r="J15" s="267"/>
      <c r="K15" s="265"/>
    </row>
    <row r="16" spans="2:11" s="1" customFormat="1" ht="15" customHeight="1">
      <c r="B16" s="268"/>
      <c r="C16" s="269"/>
      <c r="D16" s="267" t="s">
        <v>224</v>
      </c>
      <c r="E16" s="267"/>
      <c r="F16" s="267"/>
      <c r="G16" s="267"/>
      <c r="H16" s="267"/>
      <c r="I16" s="267"/>
      <c r="J16" s="267"/>
      <c r="K16" s="265"/>
    </row>
    <row r="17" spans="2:11" s="1" customFormat="1" ht="15" customHeight="1">
      <c r="B17" s="268"/>
      <c r="C17" s="269"/>
      <c r="D17" s="267" t="s">
        <v>225</v>
      </c>
      <c r="E17" s="267"/>
      <c r="F17" s="267"/>
      <c r="G17" s="267"/>
      <c r="H17" s="267"/>
      <c r="I17" s="267"/>
      <c r="J17" s="267"/>
      <c r="K17" s="265"/>
    </row>
    <row r="18" spans="2:11" s="1" customFormat="1" ht="15" customHeight="1">
      <c r="B18" s="268"/>
      <c r="C18" s="269"/>
      <c r="D18" s="269"/>
      <c r="E18" s="271" t="s">
        <v>77</v>
      </c>
      <c r="F18" s="267" t="s">
        <v>226</v>
      </c>
      <c r="G18" s="267"/>
      <c r="H18" s="267"/>
      <c r="I18" s="267"/>
      <c r="J18" s="267"/>
      <c r="K18" s="265"/>
    </row>
    <row r="19" spans="2:11" s="1" customFormat="1" ht="15" customHeight="1">
      <c r="B19" s="268"/>
      <c r="C19" s="269"/>
      <c r="D19" s="269"/>
      <c r="E19" s="271" t="s">
        <v>227</v>
      </c>
      <c r="F19" s="267" t="s">
        <v>228</v>
      </c>
      <c r="G19" s="267"/>
      <c r="H19" s="267"/>
      <c r="I19" s="267"/>
      <c r="J19" s="267"/>
      <c r="K19" s="265"/>
    </row>
    <row r="20" spans="2:11" s="1" customFormat="1" ht="15" customHeight="1">
      <c r="B20" s="268"/>
      <c r="C20" s="269"/>
      <c r="D20" s="269"/>
      <c r="E20" s="271" t="s">
        <v>229</v>
      </c>
      <c r="F20" s="267" t="s">
        <v>230</v>
      </c>
      <c r="G20" s="267"/>
      <c r="H20" s="267"/>
      <c r="I20" s="267"/>
      <c r="J20" s="267"/>
      <c r="K20" s="265"/>
    </row>
    <row r="21" spans="2:11" s="1" customFormat="1" ht="15" customHeight="1">
      <c r="B21" s="268"/>
      <c r="C21" s="269"/>
      <c r="D21" s="269"/>
      <c r="E21" s="271" t="s">
        <v>231</v>
      </c>
      <c r="F21" s="267" t="s">
        <v>232</v>
      </c>
      <c r="G21" s="267"/>
      <c r="H21" s="267"/>
      <c r="I21" s="267"/>
      <c r="J21" s="267"/>
      <c r="K21" s="265"/>
    </row>
    <row r="22" spans="2:11" s="1" customFormat="1" ht="15" customHeight="1">
      <c r="B22" s="268"/>
      <c r="C22" s="269"/>
      <c r="D22" s="269"/>
      <c r="E22" s="271" t="s">
        <v>233</v>
      </c>
      <c r="F22" s="267" t="s">
        <v>234</v>
      </c>
      <c r="G22" s="267"/>
      <c r="H22" s="267"/>
      <c r="I22" s="267"/>
      <c r="J22" s="267"/>
      <c r="K22" s="265"/>
    </row>
    <row r="23" spans="2:11" s="1" customFormat="1" ht="15" customHeight="1">
      <c r="B23" s="268"/>
      <c r="C23" s="269"/>
      <c r="D23" s="269"/>
      <c r="E23" s="271" t="s">
        <v>235</v>
      </c>
      <c r="F23" s="267" t="s">
        <v>236</v>
      </c>
      <c r="G23" s="267"/>
      <c r="H23" s="267"/>
      <c r="I23" s="267"/>
      <c r="J23" s="267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267" t="s">
        <v>237</v>
      </c>
      <c r="D25" s="267"/>
      <c r="E25" s="267"/>
      <c r="F25" s="267"/>
      <c r="G25" s="267"/>
      <c r="H25" s="267"/>
      <c r="I25" s="267"/>
      <c r="J25" s="267"/>
      <c r="K25" s="265"/>
    </row>
    <row r="26" spans="2:11" s="1" customFormat="1" ht="15" customHeight="1">
      <c r="B26" s="268"/>
      <c r="C26" s="267" t="s">
        <v>238</v>
      </c>
      <c r="D26" s="267"/>
      <c r="E26" s="267"/>
      <c r="F26" s="267"/>
      <c r="G26" s="267"/>
      <c r="H26" s="267"/>
      <c r="I26" s="267"/>
      <c r="J26" s="267"/>
      <c r="K26" s="265"/>
    </row>
    <row r="27" spans="2:11" s="1" customFormat="1" ht="15" customHeight="1">
      <c r="B27" s="268"/>
      <c r="C27" s="267"/>
      <c r="D27" s="267" t="s">
        <v>239</v>
      </c>
      <c r="E27" s="267"/>
      <c r="F27" s="267"/>
      <c r="G27" s="267"/>
      <c r="H27" s="267"/>
      <c r="I27" s="267"/>
      <c r="J27" s="267"/>
      <c r="K27" s="265"/>
    </row>
    <row r="28" spans="2:11" s="1" customFormat="1" ht="15" customHeight="1">
      <c r="B28" s="268"/>
      <c r="C28" s="269"/>
      <c r="D28" s="267" t="s">
        <v>240</v>
      </c>
      <c r="E28" s="267"/>
      <c r="F28" s="267"/>
      <c r="G28" s="267"/>
      <c r="H28" s="267"/>
      <c r="I28" s="267"/>
      <c r="J28" s="267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267" t="s">
        <v>241</v>
      </c>
      <c r="E30" s="267"/>
      <c r="F30" s="267"/>
      <c r="G30" s="267"/>
      <c r="H30" s="267"/>
      <c r="I30" s="267"/>
      <c r="J30" s="267"/>
      <c r="K30" s="265"/>
    </row>
    <row r="31" spans="2:11" s="1" customFormat="1" ht="15" customHeight="1">
      <c r="B31" s="268"/>
      <c r="C31" s="269"/>
      <c r="D31" s="267" t="s">
        <v>242</v>
      </c>
      <c r="E31" s="267"/>
      <c r="F31" s="267"/>
      <c r="G31" s="267"/>
      <c r="H31" s="267"/>
      <c r="I31" s="267"/>
      <c r="J31" s="267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267" t="s">
        <v>243</v>
      </c>
      <c r="E33" s="267"/>
      <c r="F33" s="267"/>
      <c r="G33" s="267"/>
      <c r="H33" s="267"/>
      <c r="I33" s="267"/>
      <c r="J33" s="267"/>
      <c r="K33" s="265"/>
    </row>
    <row r="34" spans="2:11" s="1" customFormat="1" ht="15" customHeight="1">
      <c r="B34" s="268"/>
      <c r="C34" s="269"/>
      <c r="D34" s="267" t="s">
        <v>244</v>
      </c>
      <c r="E34" s="267"/>
      <c r="F34" s="267"/>
      <c r="G34" s="267"/>
      <c r="H34" s="267"/>
      <c r="I34" s="267"/>
      <c r="J34" s="267"/>
      <c r="K34" s="265"/>
    </row>
    <row r="35" spans="2:11" s="1" customFormat="1" ht="15" customHeight="1">
      <c r="B35" s="268"/>
      <c r="C35" s="269"/>
      <c r="D35" s="267" t="s">
        <v>245</v>
      </c>
      <c r="E35" s="267"/>
      <c r="F35" s="267"/>
      <c r="G35" s="267"/>
      <c r="H35" s="267"/>
      <c r="I35" s="267"/>
      <c r="J35" s="267"/>
      <c r="K35" s="265"/>
    </row>
    <row r="36" spans="2:11" s="1" customFormat="1" ht="15" customHeight="1">
      <c r="B36" s="268"/>
      <c r="C36" s="269"/>
      <c r="D36" s="267"/>
      <c r="E36" s="270" t="s">
        <v>93</v>
      </c>
      <c r="F36" s="267"/>
      <c r="G36" s="267" t="s">
        <v>246</v>
      </c>
      <c r="H36" s="267"/>
      <c r="I36" s="267"/>
      <c r="J36" s="267"/>
      <c r="K36" s="265"/>
    </row>
    <row r="37" spans="2:11" s="1" customFormat="1" ht="30.75" customHeight="1">
      <c r="B37" s="268"/>
      <c r="C37" s="269"/>
      <c r="D37" s="267"/>
      <c r="E37" s="270" t="s">
        <v>247</v>
      </c>
      <c r="F37" s="267"/>
      <c r="G37" s="267" t="s">
        <v>248</v>
      </c>
      <c r="H37" s="267"/>
      <c r="I37" s="267"/>
      <c r="J37" s="267"/>
      <c r="K37" s="265"/>
    </row>
    <row r="38" spans="2:11" s="1" customFormat="1" ht="15" customHeight="1">
      <c r="B38" s="268"/>
      <c r="C38" s="269"/>
      <c r="D38" s="267"/>
      <c r="E38" s="270" t="s">
        <v>52</v>
      </c>
      <c r="F38" s="267"/>
      <c r="G38" s="267" t="s">
        <v>249</v>
      </c>
      <c r="H38" s="267"/>
      <c r="I38" s="267"/>
      <c r="J38" s="267"/>
      <c r="K38" s="265"/>
    </row>
    <row r="39" spans="2:11" s="1" customFormat="1" ht="15" customHeight="1">
      <c r="B39" s="268"/>
      <c r="C39" s="269"/>
      <c r="D39" s="267"/>
      <c r="E39" s="270" t="s">
        <v>53</v>
      </c>
      <c r="F39" s="267"/>
      <c r="G39" s="267" t="s">
        <v>250</v>
      </c>
      <c r="H39" s="267"/>
      <c r="I39" s="267"/>
      <c r="J39" s="267"/>
      <c r="K39" s="265"/>
    </row>
    <row r="40" spans="2:11" s="1" customFormat="1" ht="15" customHeight="1">
      <c r="B40" s="268"/>
      <c r="C40" s="269"/>
      <c r="D40" s="267"/>
      <c r="E40" s="270" t="s">
        <v>94</v>
      </c>
      <c r="F40" s="267"/>
      <c r="G40" s="267" t="s">
        <v>251</v>
      </c>
      <c r="H40" s="267"/>
      <c r="I40" s="267"/>
      <c r="J40" s="267"/>
      <c r="K40" s="265"/>
    </row>
    <row r="41" spans="2:11" s="1" customFormat="1" ht="15" customHeight="1">
      <c r="B41" s="268"/>
      <c r="C41" s="269"/>
      <c r="D41" s="267"/>
      <c r="E41" s="270" t="s">
        <v>95</v>
      </c>
      <c r="F41" s="267"/>
      <c r="G41" s="267" t="s">
        <v>252</v>
      </c>
      <c r="H41" s="267"/>
      <c r="I41" s="267"/>
      <c r="J41" s="267"/>
      <c r="K41" s="265"/>
    </row>
    <row r="42" spans="2:11" s="1" customFormat="1" ht="15" customHeight="1">
      <c r="B42" s="268"/>
      <c r="C42" s="269"/>
      <c r="D42" s="267"/>
      <c r="E42" s="270" t="s">
        <v>253</v>
      </c>
      <c r="F42" s="267"/>
      <c r="G42" s="267" t="s">
        <v>254</v>
      </c>
      <c r="H42" s="267"/>
      <c r="I42" s="267"/>
      <c r="J42" s="267"/>
      <c r="K42" s="265"/>
    </row>
    <row r="43" spans="2:11" s="1" customFormat="1" ht="15" customHeight="1">
      <c r="B43" s="268"/>
      <c r="C43" s="269"/>
      <c r="D43" s="267"/>
      <c r="E43" s="270"/>
      <c r="F43" s="267"/>
      <c r="G43" s="267" t="s">
        <v>255</v>
      </c>
      <c r="H43" s="267"/>
      <c r="I43" s="267"/>
      <c r="J43" s="267"/>
      <c r="K43" s="265"/>
    </row>
    <row r="44" spans="2:11" s="1" customFormat="1" ht="15" customHeight="1">
      <c r="B44" s="268"/>
      <c r="C44" s="269"/>
      <c r="D44" s="267"/>
      <c r="E44" s="270" t="s">
        <v>256</v>
      </c>
      <c r="F44" s="267"/>
      <c r="G44" s="267" t="s">
        <v>257</v>
      </c>
      <c r="H44" s="267"/>
      <c r="I44" s="267"/>
      <c r="J44" s="267"/>
      <c r="K44" s="265"/>
    </row>
    <row r="45" spans="2:11" s="1" customFormat="1" ht="15" customHeight="1">
      <c r="B45" s="268"/>
      <c r="C45" s="269"/>
      <c r="D45" s="267"/>
      <c r="E45" s="270" t="s">
        <v>97</v>
      </c>
      <c r="F45" s="267"/>
      <c r="G45" s="267" t="s">
        <v>258</v>
      </c>
      <c r="H45" s="267"/>
      <c r="I45" s="267"/>
      <c r="J45" s="267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267" t="s">
        <v>259</v>
      </c>
      <c r="E47" s="267"/>
      <c r="F47" s="267"/>
      <c r="G47" s="267"/>
      <c r="H47" s="267"/>
      <c r="I47" s="267"/>
      <c r="J47" s="267"/>
      <c r="K47" s="265"/>
    </row>
    <row r="48" spans="2:11" s="1" customFormat="1" ht="15" customHeight="1">
      <c r="B48" s="268"/>
      <c r="C48" s="269"/>
      <c r="D48" s="269"/>
      <c r="E48" s="267" t="s">
        <v>260</v>
      </c>
      <c r="F48" s="267"/>
      <c r="G48" s="267"/>
      <c r="H48" s="267"/>
      <c r="I48" s="267"/>
      <c r="J48" s="267"/>
      <c r="K48" s="265"/>
    </row>
    <row r="49" spans="2:11" s="1" customFormat="1" ht="15" customHeight="1">
      <c r="B49" s="268"/>
      <c r="C49" s="269"/>
      <c r="D49" s="269"/>
      <c r="E49" s="267" t="s">
        <v>261</v>
      </c>
      <c r="F49" s="267"/>
      <c r="G49" s="267"/>
      <c r="H49" s="267"/>
      <c r="I49" s="267"/>
      <c r="J49" s="267"/>
      <c r="K49" s="265"/>
    </row>
    <row r="50" spans="2:11" s="1" customFormat="1" ht="15" customHeight="1">
      <c r="B50" s="268"/>
      <c r="C50" s="269"/>
      <c r="D50" s="269"/>
      <c r="E50" s="267" t="s">
        <v>262</v>
      </c>
      <c r="F50" s="267"/>
      <c r="G50" s="267"/>
      <c r="H50" s="267"/>
      <c r="I50" s="267"/>
      <c r="J50" s="267"/>
      <c r="K50" s="265"/>
    </row>
    <row r="51" spans="2:11" s="1" customFormat="1" ht="15" customHeight="1">
      <c r="B51" s="268"/>
      <c r="C51" s="269"/>
      <c r="D51" s="267" t="s">
        <v>263</v>
      </c>
      <c r="E51" s="267"/>
      <c r="F51" s="267"/>
      <c r="G51" s="267"/>
      <c r="H51" s="267"/>
      <c r="I51" s="267"/>
      <c r="J51" s="267"/>
      <c r="K51" s="265"/>
    </row>
    <row r="52" spans="2:11" s="1" customFormat="1" ht="25.5" customHeight="1">
      <c r="B52" s="263"/>
      <c r="C52" s="264" t="s">
        <v>264</v>
      </c>
      <c r="D52" s="264"/>
      <c r="E52" s="264"/>
      <c r="F52" s="264"/>
      <c r="G52" s="264"/>
      <c r="H52" s="264"/>
      <c r="I52" s="264"/>
      <c r="J52" s="264"/>
      <c r="K52" s="265"/>
    </row>
    <row r="53" spans="2:11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3"/>
      <c r="C54" s="267" t="s">
        <v>265</v>
      </c>
      <c r="D54" s="267"/>
      <c r="E54" s="267"/>
      <c r="F54" s="267"/>
      <c r="G54" s="267"/>
      <c r="H54" s="267"/>
      <c r="I54" s="267"/>
      <c r="J54" s="267"/>
      <c r="K54" s="265"/>
    </row>
    <row r="55" spans="2:11" s="1" customFormat="1" ht="15" customHeight="1">
      <c r="B55" s="263"/>
      <c r="C55" s="267" t="s">
        <v>266</v>
      </c>
      <c r="D55" s="267"/>
      <c r="E55" s="267"/>
      <c r="F55" s="267"/>
      <c r="G55" s="267"/>
      <c r="H55" s="267"/>
      <c r="I55" s="267"/>
      <c r="J55" s="267"/>
      <c r="K55" s="265"/>
    </row>
    <row r="56" spans="2:11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3"/>
      <c r="C57" s="267" t="s">
        <v>267</v>
      </c>
      <c r="D57" s="267"/>
      <c r="E57" s="267"/>
      <c r="F57" s="267"/>
      <c r="G57" s="267"/>
      <c r="H57" s="267"/>
      <c r="I57" s="267"/>
      <c r="J57" s="267"/>
      <c r="K57" s="265"/>
    </row>
    <row r="58" spans="2:11" s="1" customFormat="1" ht="15" customHeight="1">
      <c r="B58" s="263"/>
      <c r="C58" s="269"/>
      <c r="D58" s="267" t="s">
        <v>268</v>
      </c>
      <c r="E58" s="267"/>
      <c r="F58" s="267"/>
      <c r="G58" s="267"/>
      <c r="H58" s="267"/>
      <c r="I58" s="267"/>
      <c r="J58" s="267"/>
      <c r="K58" s="265"/>
    </row>
    <row r="59" spans="2:11" s="1" customFormat="1" ht="15" customHeight="1">
      <c r="B59" s="263"/>
      <c r="C59" s="269"/>
      <c r="D59" s="267" t="s">
        <v>269</v>
      </c>
      <c r="E59" s="267"/>
      <c r="F59" s="267"/>
      <c r="G59" s="267"/>
      <c r="H59" s="267"/>
      <c r="I59" s="267"/>
      <c r="J59" s="267"/>
      <c r="K59" s="265"/>
    </row>
    <row r="60" spans="2:11" s="1" customFormat="1" ht="15" customHeight="1">
      <c r="B60" s="263"/>
      <c r="C60" s="269"/>
      <c r="D60" s="267" t="s">
        <v>270</v>
      </c>
      <c r="E60" s="267"/>
      <c r="F60" s="267"/>
      <c r="G60" s="267"/>
      <c r="H60" s="267"/>
      <c r="I60" s="267"/>
      <c r="J60" s="267"/>
      <c r="K60" s="265"/>
    </row>
    <row r="61" spans="2:11" s="1" customFormat="1" ht="15" customHeight="1">
      <c r="B61" s="263"/>
      <c r="C61" s="269"/>
      <c r="D61" s="267" t="s">
        <v>271</v>
      </c>
      <c r="E61" s="267"/>
      <c r="F61" s="267"/>
      <c r="G61" s="267"/>
      <c r="H61" s="267"/>
      <c r="I61" s="267"/>
      <c r="J61" s="267"/>
      <c r="K61" s="265"/>
    </row>
    <row r="62" spans="2:11" s="1" customFormat="1" ht="15" customHeight="1">
      <c r="B62" s="263"/>
      <c r="C62" s="269"/>
      <c r="D62" s="272" t="s">
        <v>272</v>
      </c>
      <c r="E62" s="272"/>
      <c r="F62" s="272"/>
      <c r="G62" s="272"/>
      <c r="H62" s="272"/>
      <c r="I62" s="272"/>
      <c r="J62" s="272"/>
      <c r="K62" s="265"/>
    </row>
    <row r="63" spans="2:11" s="1" customFormat="1" ht="15" customHeight="1">
      <c r="B63" s="263"/>
      <c r="C63" s="269"/>
      <c r="D63" s="267" t="s">
        <v>273</v>
      </c>
      <c r="E63" s="267"/>
      <c r="F63" s="267"/>
      <c r="G63" s="267"/>
      <c r="H63" s="267"/>
      <c r="I63" s="267"/>
      <c r="J63" s="267"/>
      <c r="K63" s="265"/>
    </row>
    <row r="64" spans="2:11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pans="2:11" s="1" customFormat="1" ht="15" customHeight="1">
      <c r="B65" s="263"/>
      <c r="C65" s="269"/>
      <c r="D65" s="267" t="s">
        <v>274</v>
      </c>
      <c r="E65" s="267"/>
      <c r="F65" s="267"/>
      <c r="G65" s="267"/>
      <c r="H65" s="267"/>
      <c r="I65" s="267"/>
      <c r="J65" s="267"/>
      <c r="K65" s="265"/>
    </row>
    <row r="66" spans="2:11" s="1" customFormat="1" ht="15" customHeight="1">
      <c r="B66" s="263"/>
      <c r="C66" s="269"/>
      <c r="D66" s="272" t="s">
        <v>275</v>
      </c>
      <c r="E66" s="272"/>
      <c r="F66" s="272"/>
      <c r="G66" s="272"/>
      <c r="H66" s="272"/>
      <c r="I66" s="272"/>
      <c r="J66" s="272"/>
      <c r="K66" s="265"/>
    </row>
    <row r="67" spans="2:11" s="1" customFormat="1" ht="15" customHeight="1">
      <c r="B67" s="263"/>
      <c r="C67" s="269"/>
      <c r="D67" s="267" t="s">
        <v>276</v>
      </c>
      <c r="E67" s="267"/>
      <c r="F67" s="267"/>
      <c r="G67" s="267"/>
      <c r="H67" s="267"/>
      <c r="I67" s="267"/>
      <c r="J67" s="267"/>
      <c r="K67" s="265"/>
    </row>
    <row r="68" spans="2:11" s="1" customFormat="1" ht="15" customHeight="1">
      <c r="B68" s="263"/>
      <c r="C68" s="269"/>
      <c r="D68" s="267" t="s">
        <v>277</v>
      </c>
      <c r="E68" s="267"/>
      <c r="F68" s="267"/>
      <c r="G68" s="267"/>
      <c r="H68" s="267"/>
      <c r="I68" s="267"/>
      <c r="J68" s="267"/>
      <c r="K68" s="265"/>
    </row>
    <row r="69" spans="2:11" s="1" customFormat="1" ht="15" customHeight="1">
      <c r="B69" s="263"/>
      <c r="C69" s="269"/>
      <c r="D69" s="267" t="s">
        <v>278</v>
      </c>
      <c r="E69" s="267"/>
      <c r="F69" s="267"/>
      <c r="G69" s="267"/>
      <c r="H69" s="267"/>
      <c r="I69" s="267"/>
      <c r="J69" s="267"/>
      <c r="K69" s="265"/>
    </row>
    <row r="70" spans="2:11" s="1" customFormat="1" ht="15" customHeight="1">
      <c r="B70" s="263"/>
      <c r="C70" s="269"/>
      <c r="D70" s="267" t="s">
        <v>279</v>
      </c>
      <c r="E70" s="267"/>
      <c r="F70" s="267"/>
      <c r="G70" s="267"/>
      <c r="H70" s="267"/>
      <c r="I70" s="267"/>
      <c r="J70" s="267"/>
      <c r="K70" s="265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283" t="s">
        <v>280</v>
      </c>
      <c r="D75" s="283"/>
      <c r="E75" s="283"/>
      <c r="F75" s="283"/>
      <c r="G75" s="283"/>
      <c r="H75" s="283"/>
      <c r="I75" s="283"/>
      <c r="J75" s="283"/>
      <c r="K75" s="284"/>
    </row>
    <row r="76" spans="2:11" s="1" customFormat="1" ht="17.25" customHeight="1">
      <c r="B76" s="282"/>
      <c r="C76" s="285" t="s">
        <v>281</v>
      </c>
      <c r="D76" s="285"/>
      <c r="E76" s="285"/>
      <c r="F76" s="285" t="s">
        <v>282</v>
      </c>
      <c r="G76" s="286"/>
      <c r="H76" s="285" t="s">
        <v>53</v>
      </c>
      <c r="I76" s="285" t="s">
        <v>56</v>
      </c>
      <c r="J76" s="285" t="s">
        <v>283</v>
      </c>
      <c r="K76" s="284"/>
    </row>
    <row r="77" spans="2:11" s="1" customFormat="1" ht="17.25" customHeight="1">
      <c r="B77" s="282"/>
      <c r="C77" s="287" t="s">
        <v>284</v>
      </c>
      <c r="D77" s="287"/>
      <c r="E77" s="287"/>
      <c r="F77" s="288" t="s">
        <v>285</v>
      </c>
      <c r="G77" s="289"/>
      <c r="H77" s="287"/>
      <c r="I77" s="287"/>
      <c r="J77" s="287" t="s">
        <v>286</v>
      </c>
      <c r="K77" s="284"/>
    </row>
    <row r="78" spans="2:11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2"/>
      <c r="C79" s="270" t="s">
        <v>52</v>
      </c>
      <c r="D79" s="292"/>
      <c r="E79" s="292"/>
      <c r="F79" s="293" t="s">
        <v>287</v>
      </c>
      <c r="G79" s="294"/>
      <c r="H79" s="270" t="s">
        <v>288</v>
      </c>
      <c r="I79" s="270" t="s">
        <v>289</v>
      </c>
      <c r="J79" s="270">
        <v>20</v>
      </c>
      <c r="K79" s="284"/>
    </row>
    <row r="80" spans="2:11" s="1" customFormat="1" ht="15" customHeight="1">
      <c r="B80" s="282"/>
      <c r="C80" s="270" t="s">
        <v>290</v>
      </c>
      <c r="D80" s="270"/>
      <c r="E80" s="270"/>
      <c r="F80" s="293" t="s">
        <v>287</v>
      </c>
      <c r="G80" s="294"/>
      <c r="H80" s="270" t="s">
        <v>291</v>
      </c>
      <c r="I80" s="270" t="s">
        <v>289</v>
      </c>
      <c r="J80" s="270">
        <v>120</v>
      </c>
      <c r="K80" s="284"/>
    </row>
    <row r="81" spans="2:11" s="1" customFormat="1" ht="15" customHeight="1">
      <c r="B81" s="295"/>
      <c r="C81" s="270" t="s">
        <v>292</v>
      </c>
      <c r="D81" s="270"/>
      <c r="E81" s="270"/>
      <c r="F81" s="293" t="s">
        <v>293</v>
      </c>
      <c r="G81" s="294"/>
      <c r="H81" s="270" t="s">
        <v>294</v>
      </c>
      <c r="I81" s="270" t="s">
        <v>289</v>
      </c>
      <c r="J81" s="270">
        <v>50</v>
      </c>
      <c r="K81" s="284"/>
    </row>
    <row r="82" spans="2:11" s="1" customFormat="1" ht="15" customHeight="1">
      <c r="B82" s="295"/>
      <c r="C82" s="270" t="s">
        <v>295</v>
      </c>
      <c r="D82" s="270"/>
      <c r="E82" s="270"/>
      <c r="F82" s="293" t="s">
        <v>287</v>
      </c>
      <c r="G82" s="294"/>
      <c r="H82" s="270" t="s">
        <v>296</v>
      </c>
      <c r="I82" s="270" t="s">
        <v>297</v>
      </c>
      <c r="J82" s="270"/>
      <c r="K82" s="284"/>
    </row>
    <row r="83" spans="2:11" s="1" customFormat="1" ht="15" customHeight="1">
      <c r="B83" s="295"/>
      <c r="C83" s="296" t="s">
        <v>298</v>
      </c>
      <c r="D83" s="296"/>
      <c r="E83" s="296"/>
      <c r="F83" s="297" t="s">
        <v>293</v>
      </c>
      <c r="G83" s="296"/>
      <c r="H83" s="296" t="s">
        <v>299</v>
      </c>
      <c r="I83" s="296" t="s">
        <v>289</v>
      </c>
      <c r="J83" s="296">
        <v>15</v>
      </c>
      <c r="K83" s="284"/>
    </row>
    <row r="84" spans="2:11" s="1" customFormat="1" ht="15" customHeight="1">
      <c r="B84" s="295"/>
      <c r="C84" s="296" t="s">
        <v>300</v>
      </c>
      <c r="D84" s="296"/>
      <c r="E84" s="296"/>
      <c r="F84" s="297" t="s">
        <v>293</v>
      </c>
      <c r="G84" s="296"/>
      <c r="H84" s="296" t="s">
        <v>301</v>
      </c>
      <c r="I84" s="296" t="s">
        <v>289</v>
      </c>
      <c r="J84" s="296">
        <v>15</v>
      </c>
      <c r="K84" s="284"/>
    </row>
    <row r="85" spans="2:11" s="1" customFormat="1" ht="15" customHeight="1">
      <c r="B85" s="295"/>
      <c r="C85" s="296" t="s">
        <v>302</v>
      </c>
      <c r="D85" s="296"/>
      <c r="E85" s="296"/>
      <c r="F85" s="297" t="s">
        <v>293</v>
      </c>
      <c r="G85" s="296"/>
      <c r="H85" s="296" t="s">
        <v>303</v>
      </c>
      <c r="I85" s="296" t="s">
        <v>289</v>
      </c>
      <c r="J85" s="296">
        <v>20</v>
      </c>
      <c r="K85" s="284"/>
    </row>
    <row r="86" spans="2:11" s="1" customFormat="1" ht="15" customHeight="1">
      <c r="B86" s="295"/>
      <c r="C86" s="296" t="s">
        <v>304</v>
      </c>
      <c r="D86" s="296"/>
      <c r="E86" s="296"/>
      <c r="F86" s="297" t="s">
        <v>293</v>
      </c>
      <c r="G86" s="296"/>
      <c r="H86" s="296" t="s">
        <v>305</v>
      </c>
      <c r="I86" s="296" t="s">
        <v>289</v>
      </c>
      <c r="J86" s="296">
        <v>20</v>
      </c>
      <c r="K86" s="284"/>
    </row>
    <row r="87" spans="2:11" s="1" customFormat="1" ht="15" customHeight="1">
      <c r="B87" s="295"/>
      <c r="C87" s="270" t="s">
        <v>306</v>
      </c>
      <c r="D87" s="270"/>
      <c r="E87" s="270"/>
      <c r="F87" s="293" t="s">
        <v>293</v>
      </c>
      <c r="G87" s="294"/>
      <c r="H87" s="270" t="s">
        <v>307</v>
      </c>
      <c r="I87" s="270" t="s">
        <v>289</v>
      </c>
      <c r="J87" s="270">
        <v>50</v>
      </c>
      <c r="K87" s="284"/>
    </row>
    <row r="88" spans="2:11" s="1" customFormat="1" ht="15" customHeight="1">
      <c r="B88" s="295"/>
      <c r="C88" s="270" t="s">
        <v>308</v>
      </c>
      <c r="D88" s="270"/>
      <c r="E88" s="270"/>
      <c r="F88" s="293" t="s">
        <v>293</v>
      </c>
      <c r="G88" s="294"/>
      <c r="H88" s="270" t="s">
        <v>309</v>
      </c>
      <c r="I88" s="270" t="s">
        <v>289</v>
      </c>
      <c r="J88" s="270">
        <v>20</v>
      </c>
      <c r="K88" s="284"/>
    </row>
    <row r="89" spans="2:11" s="1" customFormat="1" ht="15" customHeight="1">
      <c r="B89" s="295"/>
      <c r="C89" s="270" t="s">
        <v>310</v>
      </c>
      <c r="D89" s="270"/>
      <c r="E89" s="270"/>
      <c r="F89" s="293" t="s">
        <v>293</v>
      </c>
      <c r="G89" s="294"/>
      <c r="H89" s="270" t="s">
        <v>311</v>
      </c>
      <c r="I89" s="270" t="s">
        <v>289</v>
      </c>
      <c r="J89" s="270">
        <v>20</v>
      </c>
      <c r="K89" s="284"/>
    </row>
    <row r="90" spans="2:11" s="1" customFormat="1" ht="15" customHeight="1">
      <c r="B90" s="295"/>
      <c r="C90" s="270" t="s">
        <v>312</v>
      </c>
      <c r="D90" s="270"/>
      <c r="E90" s="270"/>
      <c r="F90" s="293" t="s">
        <v>293</v>
      </c>
      <c r="G90" s="294"/>
      <c r="H90" s="270" t="s">
        <v>313</v>
      </c>
      <c r="I90" s="270" t="s">
        <v>289</v>
      </c>
      <c r="J90" s="270">
        <v>50</v>
      </c>
      <c r="K90" s="284"/>
    </row>
    <row r="91" spans="2:11" s="1" customFormat="1" ht="15" customHeight="1">
      <c r="B91" s="295"/>
      <c r="C91" s="270" t="s">
        <v>314</v>
      </c>
      <c r="D91" s="270"/>
      <c r="E91" s="270"/>
      <c r="F91" s="293" t="s">
        <v>293</v>
      </c>
      <c r="G91" s="294"/>
      <c r="H91" s="270" t="s">
        <v>314</v>
      </c>
      <c r="I91" s="270" t="s">
        <v>289</v>
      </c>
      <c r="J91" s="270">
        <v>50</v>
      </c>
      <c r="K91" s="284"/>
    </row>
    <row r="92" spans="2:11" s="1" customFormat="1" ht="15" customHeight="1">
      <c r="B92" s="295"/>
      <c r="C92" s="270" t="s">
        <v>315</v>
      </c>
      <c r="D92" s="270"/>
      <c r="E92" s="270"/>
      <c r="F92" s="293" t="s">
        <v>293</v>
      </c>
      <c r="G92" s="294"/>
      <c r="H92" s="270" t="s">
        <v>316</v>
      </c>
      <c r="I92" s="270" t="s">
        <v>289</v>
      </c>
      <c r="J92" s="270">
        <v>255</v>
      </c>
      <c r="K92" s="284"/>
    </row>
    <row r="93" spans="2:11" s="1" customFormat="1" ht="15" customHeight="1">
      <c r="B93" s="295"/>
      <c r="C93" s="270" t="s">
        <v>317</v>
      </c>
      <c r="D93" s="270"/>
      <c r="E93" s="270"/>
      <c r="F93" s="293" t="s">
        <v>287</v>
      </c>
      <c r="G93" s="294"/>
      <c r="H93" s="270" t="s">
        <v>318</v>
      </c>
      <c r="I93" s="270" t="s">
        <v>319</v>
      </c>
      <c r="J93" s="270"/>
      <c r="K93" s="284"/>
    </row>
    <row r="94" spans="2:11" s="1" customFormat="1" ht="15" customHeight="1">
      <c r="B94" s="295"/>
      <c r="C94" s="270" t="s">
        <v>320</v>
      </c>
      <c r="D94" s="270"/>
      <c r="E94" s="270"/>
      <c r="F94" s="293" t="s">
        <v>287</v>
      </c>
      <c r="G94" s="294"/>
      <c r="H94" s="270" t="s">
        <v>321</v>
      </c>
      <c r="I94" s="270" t="s">
        <v>322</v>
      </c>
      <c r="J94" s="270"/>
      <c r="K94" s="284"/>
    </row>
    <row r="95" spans="2:11" s="1" customFormat="1" ht="15" customHeight="1">
      <c r="B95" s="295"/>
      <c r="C95" s="270" t="s">
        <v>323</v>
      </c>
      <c r="D95" s="270"/>
      <c r="E95" s="270"/>
      <c r="F95" s="293" t="s">
        <v>287</v>
      </c>
      <c r="G95" s="294"/>
      <c r="H95" s="270" t="s">
        <v>323</v>
      </c>
      <c r="I95" s="270" t="s">
        <v>322</v>
      </c>
      <c r="J95" s="270"/>
      <c r="K95" s="284"/>
    </row>
    <row r="96" spans="2:11" s="1" customFormat="1" ht="15" customHeight="1">
      <c r="B96" s="295"/>
      <c r="C96" s="270" t="s">
        <v>37</v>
      </c>
      <c r="D96" s="270"/>
      <c r="E96" s="270"/>
      <c r="F96" s="293" t="s">
        <v>287</v>
      </c>
      <c r="G96" s="294"/>
      <c r="H96" s="270" t="s">
        <v>324</v>
      </c>
      <c r="I96" s="270" t="s">
        <v>322</v>
      </c>
      <c r="J96" s="270"/>
      <c r="K96" s="284"/>
    </row>
    <row r="97" spans="2:11" s="1" customFormat="1" ht="15" customHeight="1">
      <c r="B97" s="295"/>
      <c r="C97" s="270" t="s">
        <v>47</v>
      </c>
      <c r="D97" s="270"/>
      <c r="E97" s="270"/>
      <c r="F97" s="293" t="s">
        <v>287</v>
      </c>
      <c r="G97" s="294"/>
      <c r="H97" s="270" t="s">
        <v>325</v>
      </c>
      <c r="I97" s="270" t="s">
        <v>322</v>
      </c>
      <c r="J97" s="270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283" t="s">
        <v>326</v>
      </c>
      <c r="D102" s="283"/>
      <c r="E102" s="283"/>
      <c r="F102" s="283"/>
      <c r="G102" s="283"/>
      <c r="H102" s="283"/>
      <c r="I102" s="283"/>
      <c r="J102" s="283"/>
      <c r="K102" s="284"/>
    </row>
    <row r="103" spans="2:11" s="1" customFormat="1" ht="17.25" customHeight="1">
      <c r="B103" s="282"/>
      <c r="C103" s="285" t="s">
        <v>281</v>
      </c>
      <c r="D103" s="285"/>
      <c r="E103" s="285"/>
      <c r="F103" s="285" t="s">
        <v>282</v>
      </c>
      <c r="G103" s="286"/>
      <c r="H103" s="285" t="s">
        <v>53</v>
      </c>
      <c r="I103" s="285" t="s">
        <v>56</v>
      </c>
      <c r="J103" s="285" t="s">
        <v>283</v>
      </c>
      <c r="K103" s="284"/>
    </row>
    <row r="104" spans="2:11" s="1" customFormat="1" ht="17.25" customHeight="1">
      <c r="B104" s="282"/>
      <c r="C104" s="287" t="s">
        <v>284</v>
      </c>
      <c r="D104" s="287"/>
      <c r="E104" s="287"/>
      <c r="F104" s="288" t="s">
        <v>285</v>
      </c>
      <c r="G104" s="289"/>
      <c r="H104" s="287"/>
      <c r="I104" s="287"/>
      <c r="J104" s="287" t="s">
        <v>286</v>
      </c>
      <c r="K104" s="284"/>
    </row>
    <row r="105" spans="2:11" s="1" customFormat="1" ht="5.25" customHeight="1">
      <c r="B105" s="282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2"/>
      <c r="C106" s="270" t="s">
        <v>52</v>
      </c>
      <c r="D106" s="292"/>
      <c r="E106" s="292"/>
      <c r="F106" s="293" t="s">
        <v>287</v>
      </c>
      <c r="G106" s="270"/>
      <c r="H106" s="270" t="s">
        <v>327</v>
      </c>
      <c r="I106" s="270" t="s">
        <v>289</v>
      </c>
      <c r="J106" s="270">
        <v>20</v>
      </c>
      <c r="K106" s="284"/>
    </row>
    <row r="107" spans="2:11" s="1" customFormat="1" ht="15" customHeight="1">
      <c r="B107" s="282"/>
      <c r="C107" s="270" t="s">
        <v>290</v>
      </c>
      <c r="D107" s="270"/>
      <c r="E107" s="270"/>
      <c r="F107" s="293" t="s">
        <v>287</v>
      </c>
      <c r="G107" s="270"/>
      <c r="H107" s="270" t="s">
        <v>327</v>
      </c>
      <c r="I107" s="270" t="s">
        <v>289</v>
      </c>
      <c r="J107" s="270">
        <v>120</v>
      </c>
      <c r="K107" s="284"/>
    </row>
    <row r="108" spans="2:11" s="1" customFormat="1" ht="15" customHeight="1">
      <c r="B108" s="295"/>
      <c r="C108" s="270" t="s">
        <v>292</v>
      </c>
      <c r="D108" s="270"/>
      <c r="E108" s="270"/>
      <c r="F108" s="293" t="s">
        <v>293</v>
      </c>
      <c r="G108" s="270"/>
      <c r="H108" s="270" t="s">
        <v>327</v>
      </c>
      <c r="I108" s="270" t="s">
        <v>289</v>
      </c>
      <c r="J108" s="270">
        <v>50</v>
      </c>
      <c r="K108" s="284"/>
    </row>
    <row r="109" spans="2:11" s="1" customFormat="1" ht="15" customHeight="1">
      <c r="B109" s="295"/>
      <c r="C109" s="270" t="s">
        <v>295</v>
      </c>
      <c r="D109" s="270"/>
      <c r="E109" s="270"/>
      <c r="F109" s="293" t="s">
        <v>287</v>
      </c>
      <c r="G109" s="270"/>
      <c r="H109" s="270" t="s">
        <v>327</v>
      </c>
      <c r="I109" s="270" t="s">
        <v>297</v>
      </c>
      <c r="J109" s="270"/>
      <c r="K109" s="284"/>
    </row>
    <row r="110" spans="2:11" s="1" customFormat="1" ht="15" customHeight="1">
      <c r="B110" s="295"/>
      <c r="C110" s="270" t="s">
        <v>306</v>
      </c>
      <c r="D110" s="270"/>
      <c r="E110" s="270"/>
      <c r="F110" s="293" t="s">
        <v>293</v>
      </c>
      <c r="G110" s="270"/>
      <c r="H110" s="270" t="s">
        <v>327</v>
      </c>
      <c r="I110" s="270" t="s">
        <v>289</v>
      </c>
      <c r="J110" s="270">
        <v>50</v>
      </c>
      <c r="K110" s="284"/>
    </row>
    <row r="111" spans="2:11" s="1" customFormat="1" ht="15" customHeight="1">
      <c r="B111" s="295"/>
      <c r="C111" s="270" t="s">
        <v>314</v>
      </c>
      <c r="D111" s="270"/>
      <c r="E111" s="270"/>
      <c r="F111" s="293" t="s">
        <v>293</v>
      </c>
      <c r="G111" s="270"/>
      <c r="H111" s="270" t="s">
        <v>327</v>
      </c>
      <c r="I111" s="270" t="s">
        <v>289</v>
      </c>
      <c r="J111" s="270">
        <v>50</v>
      </c>
      <c r="K111" s="284"/>
    </row>
    <row r="112" spans="2:11" s="1" customFormat="1" ht="15" customHeight="1">
      <c r="B112" s="295"/>
      <c r="C112" s="270" t="s">
        <v>312</v>
      </c>
      <c r="D112" s="270"/>
      <c r="E112" s="270"/>
      <c r="F112" s="293" t="s">
        <v>293</v>
      </c>
      <c r="G112" s="270"/>
      <c r="H112" s="270" t="s">
        <v>327</v>
      </c>
      <c r="I112" s="270" t="s">
        <v>289</v>
      </c>
      <c r="J112" s="270">
        <v>50</v>
      </c>
      <c r="K112" s="284"/>
    </row>
    <row r="113" spans="2:11" s="1" customFormat="1" ht="15" customHeight="1">
      <c r="B113" s="295"/>
      <c r="C113" s="270" t="s">
        <v>52</v>
      </c>
      <c r="D113" s="270"/>
      <c r="E113" s="270"/>
      <c r="F113" s="293" t="s">
        <v>287</v>
      </c>
      <c r="G113" s="270"/>
      <c r="H113" s="270" t="s">
        <v>328</v>
      </c>
      <c r="I113" s="270" t="s">
        <v>289</v>
      </c>
      <c r="J113" s="270">
        <v>20</v>
      </c>
      <c r="K113" s="284"/>
    </row>
    <row r="114" spans="2:11" s="1" customFormat="1" ht="15" customHeight="1">
      <c r="B114" s="295"/>
      <c r="C114" s="270" t="s">
        <v>329</v>
      </c>
      <c r="D114" s="270"/>
      <c r="E114" s="270"/>
      <c r="F114" s="293" t="s">
        <v>287</v>
      </c>
      <c r="G114" s="270"/>
      <c r="H114" s="270" t="s">
        <v>330</v>
      </c>
      <c r="I114" s="270" t="s">
        <v>289</v>
      </c>
      <c r="J114" s="270">
        <v>120</v>
      </c>
      <c r="K114" s="284"/>
    </row>
    <row r="115" spans="2:11" s="1" customFormat="1" ht="15" customHeight="1">
      <c r="B115" s="295"/>
      <c r="C115" s="270" t="s">
        <v>37</v>
      </c>
      <c r="D115" s="270"/>
      <c r="E115" s="270"/>
      <c r="F115" s="293" t="s">
        <v>287</v>
      </c>
      <c r="G115" s="270"/>
      <c r="H115" s="270" t="s">
        <v>331</v>
      </c>
      <c r="I115" s="270" t="s">
        <v>322</v>
      </c>
      <c r="J115" s="270"/>
      <c r="K115" s="284"/>
    </row>
    <row r="116" spans="2:11" s="1" customFormat="1" ht="15" customHeight="1">
      <c r="B116" s="295"/>
      <c r="C116" s="270" t="s">
        <v>47</v>
      </c>
      <c r="D116" s="270"/>
      <c r="E116" s="270"/>
      <c r="F116" s="293" t="s">
        <v>287</v>
      </c>
      <c r="G116" s="270"/>
      <c r="H116" s="270" t="s">
        <v>332</v>
      </c>
      <c r="I116" s="270" t="s">
        <v>322</v>
      </c>
      <c r="J116" s="270"/>
      <c r="K116" s="284"/>
    </row>
    <row r="117" spans="2:11" s="1" customFormat="1" ht="15" customHeight="1">
      <c r="B117" s="295"/>
      <c r="C117" s="270" t="s">
        <v>56</v>
      </c>
      <c r="D117" s="270"/>
      <c r="E117" s="270"/>
      <c r="F117" s="293" t="s">
        <v>287</v>
      </c>
      <c r="G117" s="270"/>
      <c r="H117" s="270" t="s">
        <v>333</v>
      </c>
      <c r="I117" s="270" t="s">
        <v>334</v>
      </c>
      <c r="J117" s="270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261" t="s">
        <v>335</v>
      </c>
      <c r="D122" s="261"/>
      <c r="E122" s="261"/>
      <c r="F122" s="261"/>
      <c r="G122" s="261"/>
      <c r="H122" s="261"/>
      <c r="I122" s="261"/>
      <c r="J122" s="261"/>
      <c r="K122" s="312"/>
    </row>
    <row r="123" spans="2:11" s="1" customFormat="1" ht="17.25" customHeight="1">
      <c r="B123" s="313"/>
      <c r="C123" s="285" t="s">
        <v>281</v>
      </c>
      <c r="D123" s="285"/>
      <c r="E123" s="285"/>
      <c r="F123" s="285" t="s">
        <v>282</v>
      </c>
      <c r="G123" s="286"/>
      <c r="H123" s="285" t="s">
        <v>53</v>
      </c>
      <c r="I123" s="285" t="s">
        <v>56</v>
      </c>
      <c r="J123" s="285" t="s">
        <v>283</v>
      </c>
      <c r="K123" s="314"/>
    </row>
    <row r="124" spans="2:11" s="1" customFormat="1" ht="17.25" customHeight="1">
      <c r="B124" s="313"/>
      <c r="C124" s="287" t="s">
        <v>284</v>
      </c>
      <c r="D124" s="287"/>
      <c r="E124" s="287"/>
      <c r="F124" s="288" t="s">
        <v>285</v>
      </c>
      <c r="G124" s="289"/>
      <c r="H124" s="287"/>
      <c r="I124" s="287"/>
      <c r="J124" s="287" t="s">
        <v>286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0" t="s">
        <v>290</v>
      </c>
      <c r="D126" s="292"/>
      <c r="E126" s="292"/>
      <c r="F126" s="293" t="s">
        <v>287</v>
      </c>
      <c r="G126" s="270"/>
      <c r="H126" s="270" t="s">
        <v>327</v>
      </c>
      <c r="I126" s="270" t="s">
        <v>289</v>
      </c>
      <c r="J126" s="270">
        <v>120</v>
      </c>
      <c r="K126" s="318"/>
    </row>
    <row r="127" spans="2:11" s="1" customFormat="1" ht="15" customHeight="1">
      <c r="B127" s="315"/>
      <c r="C127" s="270" t="s">
        <v>336</v>
      </c>
      <c r="D127" s="270"/>
      <c r="E127" s="270"/>
      <c r="F127" s="293" t="s">
        <v>287</v>
      </c>
      <c r="G127" s="270"/>
      <c r="H127" s="270" t="s">
        <v>337</v>
      </c>
      <c r="I127" s="270" t="s">
        <v>289</v>
      </c>
      <c r="J127" s="270" t="s">
        <v>338</v>
      </c>
      <c r="K127" s="318"/>
    </row>
    <row r="128" spans="2:11" s="1" customFormat="1" ht="15" customHeight="1">
      <c r="B128" s="315"/>
      <c r="C128" s="270" t="s">
        <v>235</v>
      </c>
      <c r="D128" s="270"/>
      <c r="E128" s="270"/>
      <c r="F128" s="293" t="s">
        <v>287</v>
      </c>
      <c r="G128" s="270"/>
      <c r="H128" s="270" t="s">
        <v>339</v>
      </c>
      <c r="I128" s="270" t="s">
        <v>289</v>
      </c>
      <c r="J128" s="270" t="s">
        <v>338</v>
      </c>
      <c r="K128" s="318"/>
    </row>
    <row r="129" spans="2:11" s="1" customFormat="1" ht="15" customHeight="1">
      <c r="B129" s="315"/>
      <c r="C129" s="270" t="s">
        <v>298</v>
      </c>
      <c r="D129" s="270"/>
      <c r="E129" s="270"/>
      <c r="F129" s="293" t="s">
        <v>293</v>
      </c>
      <c r="G129" s="270"/>
      <c r="H129" s="270" t="s">
        <v>299</v>
      </c>
      <c r="I129" s="270" t="s">
        <v>289</v>
      </c>
      <c r="J129" s="270">
        <v>15</v>
      </c>
      <c r="K129" s="318"/>
    </row>
    <row r="130" spans="2:11" s="1" customFormat="1" ht="15" customHeight="1">
      <c r="B130" s="315"/>
      <c r="C130" s="296" t="s">
        <v>300</v>
      </c>
      <c r="D130" s="296"/>
      <c r="E130" s="296"/>
      <c r="F130" s="297" t="s">
        <v>293</v>
      </c>
      <c r="G130" s="296"/>
      <c r="H130" s="296" t="s">
        <v>301</v>
      </c>
      <c r="I130" s="296" t="s">
        <v>289</v>
      </c>
      <c r="J130" s="296">
        <v>15</v>
      </c>
      <c r="K130" s="318"/>
    </row>
    <row r="131" spans="2:11" s="1" customFormat="1" ht="15" customHeight="1">
      <c r="B131" s="315"/>
      <c r="C131" s="296" t="s">
        <v>302</v>
      </c>
      <c r="D131" s="296"/>
      <c r="E131" s="296"/>
      <c r="F131" s="297" t="s">
        <v>293</v>
      </c>
      <c r="G131" s="296"/>
      <c r="H131" s="296" t="s">
        <v>303</v>
      </c>
      <c r="I131" s="296" t="s">
        <v>289</v>
      </c>
      <c r="J131" s="296">
        <v>20</v>
      </c>
      <c r="K131" s="318"/>
    </row>
    <row r="132" spans="2:11" s="1" customFormat="1" ht="15" customHeight="1">
      <c r="B132" s="315"/>
      <c r="C132" s="296" t="s">
        <v>304</v>
      </c>
      <c r="D132" s="296"/>
      <c r="E132" s="296"/>
      <c r="F132" s="297" t="s">
        <v>293</v>
      </c>
      <c r="G132" s="296"/>
      <c r="H132" s="296" t="s">
        <v>305</v>
      </c>
      <c r="I132" s="296" t="s">
        <v>289</v>
      </c>
      <c r="J132" s="296">
        <v>20</v>
      </c>
      <c r="K132" s="318"/>
    </row>
    <row r="133" spans="2:11" s="1" customFormat="1" ht="15" customHeight="1">
      <c r="B133" s="315"/>
      <c r="C133" s="270" t="s">
        <v>292</v>
      </c>
      <c r="D133" s="270"/>
      <c r="E133" s="270"/>
      <c r="F133" s="293" t="s">
        <v>293</v>
      </c>
      <c r="G133" s="270"/>
      <c r="H133" s="270" t="s">
        <v>327</v>
      </c>
      <c r="I133" s="270" t="s">
        <v>289</v>
      </c>
      <c r="J133" s="270">
        <v>50</v>
      </c>
      <c r="K133" s="318"/>
    </row>
    <row r="134" spans="2:11" s="1" customFormat="1" ht="15" customHeight="1">
      <c r="B134" s="315"/>
      <c r="C134" s="270" t="s">
        <v>306</v>
      </c>
      <c r="D134" s="270"/>
      <c r="E134" s="270"/>
      <c r="F134" s="293" t="s">
        <v>293</v>
      </c>
      <c r="G134" s="270"/>
      <c r="H134" s="270" t="s">
        <v>327</v>
      </c>
      <c r="I134" s="270" t="s">
        <v>289</v>
      </c>
      <c r="J134" s="270">
        <v>50</v>
      </c>
      <c r="K134" s="318"/>
    </row>
    <row r="135" spans="2:11" s="1" customFormat="1" ht="15" customHeight="1">
      <c r="B135" s="315"/>
      <c r="C135" s="270" t="s">
        <v>312</v>
      </c>
      <c r="D135" s="270"/>
      <c r="E135" s="270"/>
      <c r="F135" s="293" t="s">
        <v>293</v>
      </c>
      <c r="G135" s="270"/>
      <c r="H135" s="270" t="s">
        <v>327</v>
      </c>
      <c r="I135" s="270" t="s">
        <v>289</v>
      </c>
      <c r="J135" s="270">
        <v>50</v>
      </c>
      <c r="K135" s="318"/>
    </row>
    <row r="136" spans="2:11" s="1" customFormat="1" ht="15" customHeight="1">
      <c r="B136" s="315"/>
      <c r="C136" s="270" t="s">
        <v>314</v>
      </c>
      <c r="D136" s="270"/>
      <c r="E136" s="270"/>
      <c r="F136" s="293" t="s">
        <v>293</v>
      </c>
      <c r="G136" s="270"/>
      <c r="H136" s="270" t="s">
        <v>327</v>
      </c>
      <c r="I136" s="270" t="s">
        <v>289</v>
      </c>
      <c r="J136" s="270">
        <v>50</v>
      </c>
      <c r="K136" s="318"/>
    </row>
    <row r="137" spans="2:11" s="1" customFormat="1" ht="15" customHeight="1">
      <c r="B137" s="315"/>
      <c r="C137" s="270" t="s">
        <v>315</v>
      </c>
      <c r="D137" s="270"/>
      <c r="E137" s="270"/>
      <c r="F137" s="293" t="s">
        <v>293</v>
      </c>
      <c r="G137" s="270"/>
      <c r="H137" s="270" t="s">
        <v>340</v>
      </c>
      <c r="I137" s="270" t="s">
        <v>289</v>
      </c>
      <c r="J137" s="270">
        <v>255</v>
      </c>
      <c r="K137" s="318"/>
    </row>
    <row r="138" spans="2:11" s="1" customFormat="1" ht="15" customHeight="1">
      <c r="B138" s="315"/>
      <c r="C138" s="270" t="s">
        <v>317</v>
      </c>
      <c r="D138" s="270"/>
      <c r="E138" s="270"/>
      <c r="F138" s="293" t="s">
        <v>287</v>
      </c>
      <c r="G138" s="270"/>
      <c r="H138" s="270" t="s">
        <v>341</v>
      </c>
      <c r="I138" s="270" t="s">
        <v>319</v>
      </c>
      <c r="J138" s="270"/>
      <c r="K138" s="318"/>
    </row>
    <row r="139" spans="2:11" s="1" customFormat="1" ht="15" customHeight="1">
      <c r="B139" s="315"/>
      <c r="C139" s="270" t="s">
        <v>320</v>
      </c>
      <c r="D139" s="270"/>
      <c r="E139" s="270"/>
      <c r="F139" s="293" t="s">
        <v>287</v>
      </c>
      <c r="G139" s="270"/>
      <c r="H139" s="270" t="s">
        <v>342</v>
      </c>
      <c r="I139" s="270" t="s">
        <v>322</v>
      </c>
      <c r="J139" s="270"/>
      <c r="K139" s="318"/>
    </row>
    <row r="140" spans="2:11" s="1" customFormat="1" ht="15" customHeight="1">
      <c r="B140" s="315"/>
      <c r="C140" s="270" t="s">
        <v>323</v>
      </c>
      <c r="D140" s="270"/>
      <c r="E140" s="270"/>
      <c r="F140" s="293" t="s">
        <v>287</v>
      </c>
      <c r="G140" s="270"/>
      <c r="H140" s="270" t="s">
        <v>323</v>
      </c>
      <c r="I140" s="270" t="s">
        <v>322</v>
      </c>
      <c r="J140" s="270"/>
      <c r="K140" s="318"/>
    </row>
    <row r="141" spans="2:11" s="1" customFormat="1" ht="15" customHeight="1">
      <c r="B141" s="315"/>
      <c r="C141" s="270" t="s">
        <v>37</v>
      </c>
      <c r="D141" s="270"/>
      <c r="E141" s="270"/>
      <c r="F141" s="293" t="s">
        <v>287</v>
      </c>
      <c r="G141" s="270"/>
      <c r="H141" s="270" t="s">
        <v>343</v>
      </c>
      <c r="I141" s="270" t="s">
        <v>322</v>
      </c>
      <c r="J141" s="270"/>
      <c r="K141" s="318"/>
    </row>
    <row r="142" spans="2:11" s="1" customFormat="1" ht="15" customHeight="1">
      <c r="B142" s="315"/>
      <c r="C142" s="270" t="s">
        <v>344</v>
      </c>
      <c r="D142" s="270"/>
      <c r="E142" s="270"/>
      <c r="F142" s="293" t="s">
        <v>287</v>
      </c>
      <c r="G142" s="270"/>
      <c r="H142" s="270" t="s">
        <v>345</v>
      </c>
      <c r="I142" s="270" t="s">
        <v>322</v>
      </c>
      <c r="J142" s="270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283" t="s">
        <v>346</v>
      </c>
      <c r="D147" s="283"/>
      <c r="E147" s="283"/>
      <c r="F147" s="283"/>
      <c r="G147" s="283"/>
      <c r="H147" s="283"/>
      <c r="I147" s="283"/>
      <c r="J147" s="283"/>
      <c r="K147" s="284"/>
    </row>
    <row r="148" spans="2:11" s="1" customFormat="1" ht="17.25" customHeight="1">
      <c r="B148" s="282"/>
      <c r="C148" s="285" t="s">
        <v>281</v>
      </c>
      <c r="D148" s="285"/>
      <c r="E148" s="285"/>
      <c r="F148" s="285" t="s">
        <v>282</v>
      </c>
      <c r="G148" s="286"/>
      <c r="H148" s="285" t="s">
        <v>53</v>
      </c>
      <c r="I148" s="285" t="s">
        <v>56</v>
      </c>
      <c r="J148" s="285" t="s">
        <v>283</v>
      </c>
      <c r="K148" s="284"/>
    </row>
    <row r="149" spans="2:11" s="1" customFormat="1" ht="17.25" customHeight="1">
      <c r="B149" s="282"/>
      <c r="C149" s="287" t="s">
        <v>284</v>
      </c>
      <c r="D149" s="287"/>
      <c r="E149" s="287"/>
      <c r="F149" s="288" t="s">
        <v>285</v>
      </c>
      <c r="G149" s="289"/>
      <c r="H149" s="287"/>
      <c r="I149" s="287"/>
      <c r="J149" s="287" t="s">
        <v>286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290</v>
      </c>
      <c r="D151" s="270"/>
      <c r="E151" s="270"/>
      <c r="F151" s="323" t="s">
        <v>287</v>
      </c>
      <c r="G151" s="270"/>
      <c r="H151" s="322" t="s">
        <v>327</v>
      </c>
      <c r="I151" s="322" t="s">
        <v>289</v>
      </c>
      <c r="J151" s="322">
        <v>120</v>
      </c>
      <c r="K151" s="318"/>
    </row>
    <row r="152" spans="2:11" s="1" customFormat="1" ht="15" customHeight="1">
      <c r="B152" s="295"/>
      <c r="C152" s="322" t="s">
        <v>336</v>
      </c>
      <c r="D152" s="270"/>
      <c r="E152" s="270"/>
      <c r="F152" s="323" t="s">
        <v>287</v>
      </c>
      <c r="G152" s="270"/>
      <c r="H152" s="322" t="s">
        <v>347</v>
      </c>
      <c r="I152" s="322" t="s">
        <v>289</v>
      </c>
      <c r="J152" s="322" t="s">
        <v>338</v>
      </c>
      <c r="K152" s="318"/>
    </row>
    <row r="153" spans="2:11" s="1" customFormat="1" ht="15" customHeight="1">
      <c r="B153" s="295"/>
      <c r="C153" s="322" t="s">
        <v>235</v>
      </c>
      <c r="D153" s="270"/>
      <c r="E153" s="270"/>
      <c r="F153" s="323" t="s">
        <v>287</v>
      </c>
      <c r="G153" s="270"/>
      <c r="H153" s="322" t="s">
        <v>348</v>
      </c>
      <c r="I153" s="322" t="s">
        <v>289</v>
      </c>
      <c r="J153" s="322" t="s">
        <v>338</v>
      </c>
      <c r="K153" s="318"/>
    </row>
    <row r="154" spans="2:11" s="1" customFormat="1" ht="15" customHeight="1">
      <c r="B154" s="295"/>
      <c r="C154" s="322" t="s">
        <v>292</v>
      </c>
      <c r="D154" s="270"/>
      <c r="E154" s="270"/>
      <c r="F154" s="323" t="s">
        <v>293</v>
      </c>
      <c r="G154" s="270"/>
      <c r="H154" s="322" t="s">
        <v>327</v>
      </c>
      <c r="I154" s="322" t="s">
        <v>289</v>
      </c>
      <c r="J154" s="322">
        <v>50</v>
      </c>
      <c r="K154" s="318"/>
    </row>
    <row r="155" spans="2:11" s="1" customFormat="1" ht="15" customHeight="1">
      <c r="B155" s="295"/>
      <c r="C155" s="322" t="s">
        <v>295</v>
      </c>
      <c r="D155" s="270"/>
      <c r="E155" s="270"/>
      <c r="F155" s="323" t="s">
        <v>287</v>
      </c>
      <c r="G155" s="270"/>
      <c r="H155" s="322" t="s">
        <v>327</v>
      </c>
      <c r="I155" s="322" t="s">
        <v>297</v>
      </c>
      <c r="J155" s="322"/>
      <c r="K155" s="318"/>
    </row>
    <row r="156" spans="2:11" s="1" customFormat="1" ht="15" customHeight="1">
      <c r="B156" s="295"/>
      <c r="C156" s="322" t="s">
        <v>306</v>
      </c>
      <c r="D156" s="270"/>
      <c r="E156" s="270"/>
      <c r="F156" s="323" t="s">
        <v>293</v>
      </c>
      <c r="G156" s="270"/>
      <c r="H156" s="322" t="s">
        <v>327</v>
      </c>
      <c r="I156" s="322" t="s">
        <v>289</v>
      </c>
      <c r="J156" s="322">
        <v>50</v>
      </c>
      <c r="K156" s="318"/>
    </row>
    <row r="157" spans="2:11" s="1" customFormat="1" ht="15" customHeight="1">
      <c r="B157" s="295"/>
      <c r="C157" s="322" t="s">
        <v>314</v>
      </c>
      <c r="D157" s="270"/>
      <c r="E157" s="270"/>
      <c r="F157" s="323" t="s">
        <v>293</v>
      </c>
      <c r="G157" s="270"/>
      <c r="H157" s="322" t="s">
        <v>327</v>
      </c>
      <c r="I157" s="322" t="s">
        <v>289</v>
      </c>
      <c r="J157" s="322">
        <v>50</v>
      </c>
      <c r="K157" s="318"/>
    </row>
    <row r="158" spans="2:11" s="1" customFormat="1" ht="15" customHeight="1">
      <c r="B158" s="295"/>
      <c r="C158" s="322" t="s">
        <v>312</v>
      </c>
      <c r="D158" s="270"/>
      <c r="E158" s="270"/>
      <c r="F158" s="323" t="s">
        <v>293</v>
      </c>
      <c r="G158" s="270"/>
      <c r="H158" s="322" t="s">
        <v>327</v>
      </c>
      <c r="I158" s="322" t="s">
        <v>289</v>
      </c>
      <c r="J158" s="322">
        <v>50</v>
      </c>
      <c r="K158" s="318"/>
    </row>
    <row r="159" spans="2:11" s="1" customFormat="1" ht="15" customHeight="1">
      <c r="B159" s="295"/>
      <c r="C159" s="322" t="s">
        <v>85</v>
      </c>
      <c r="D159" s="270"/>
      <c r="E159" s="270"/>
      <c r="F159" s="323" t="s">
        <v>287</v>
      </c>
      <c r="G159" s="270"/>
      <c r="H159" s="322" t="s">
        <v>349</v>
      </c>
      <c r="I159" s="322" t="s">
        <v>289</v>
      </c>
      <c r="J159" s="322" t="s">
        <v>350</v>
      </c>
      <c r="K159" s="318"/>
    </row>
    <row r="160" spans="2:11" s="1" customFormat="1" ht="15" customHeight="1">
      <c r="B160" s="295"/>
      <c r="C160" s="322" t="s">
        <v>351</v>
      </c>
      <c r="D160" s="270"/>
      <c r="E160" s="270"/>
      <c r="F160" s="323" t="s">
        <v>287</v>
      </c>
      <c r="G160" s="270"/>
      <c r="H160" s="322" t="s">
        <v>352</v>
      </c>
      <c r="I160" s="322" t="s">
        <v>322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261" t="s">
        <v>353</v>
      </c>
      <c r="D165" s="261"/>
      <c r="E165" s="261"/>
      <c r="F165" s="261"/>
      <c r="G165" s="261"/>
      <c r="H165" s="261"/>
      <c r="I165" s="261"/>
      <c r="J165" s="261"/>
      <c r="K165" s="262"/>
    </row>
    <row r="166" spans="2:11" s="1" customFormat="1" ht="17.25" customHeight="1">
      <c r="B166" s="260"/>
      <c r="C166" s="285" t="s">
        <v>281</v>
      </c>
      <c r="D166" s="285"/>
      <c r="E166" s="285"/>
      <c r="F166" s="285" t="s">
        <v>282</v>
      </c>
      <c r="G166" s="327"/>
      <c r="H166" s="328" t="s">
        <v>53</v>
      </c>
      <c r="I166" s="328" t="s">
        <v>56</v>
      </c>
      <c r="J166" s="285" t="s">
        <v>283</v>
      </c>
      <c r="K166" s="262"/>
    </row>
    <row r="167" spans="2:11" s="1" customFormat="1" ht="17.25" customHeight="1">
      <c r="B167" s="263"/>
      <c r="C167" s="287" t="s">
        <v>284</v>
      </c>
      <c r="D167" s="287"/>
      <c r="E167" s="287"/>
      <c r="F167" s="288" t="s">
        <v>285</v>
      </c>
      <c r="G167" s="329"/>
      <c r="H167" s="330"/>
      <c r="I167" s="330"/>
      <c r="J167" s="287" t="s">
        <v>286</v>
      </c>
      <c r="K167" s="265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0" t="s">
        <v>290</v>
      </c>
      <c r="D169" s="270"/>
      <c r="E169" s="270"/>
      <c r="F169" s="293" t="s">
        <v>287</v>
      </c>
      <c r="G169" s="270"/>
      <c r="H169" s="270" t="s">
        <v>327</v>
      </c>
      <c r="I169" s="270" t="s">
        <v>289</v>
      </c>
      <c r="J169" s="270">
        <v>120</v>
      </c>
      <c r="K169" s="318"/>
    </row>
    <row r="170" spans="2:11" s="1" customFormat="1" ht="15" customHeight="1">
      <c r="B170" s="295"/>
      <c r="C170" s="270" t="s">
        <v>336</v>
      </c>
      <c r="D170" s="270"/>
      <c r="E170" s="270"/>
      <c r="F170" s="293" t="s">
        <v>287</v>
      </c>
      <c r="G170" s="270"/>
      <c r="H170" s="270" t="s">
        <v>337</v>
      </c>
      <c r="I170" s="270" t="s">
        <v>289</v>
      </c>
      <c r="J170" s="270" t="s">
        <v>338</v>
      </c>
      <c r="K170" s="318"/>
    </row>
    <row r="171" spans="2:11" s="1" customFormat="1" ht="15" customHeight="1">
      <c r="B171" s="295"/>
      <c r="C171" s="270" t="s">
        <v>235</v>
      </c>
      <c r="D171" s="270"/>
      <c r="E171" s="270"/>
      <c r="F171" s="293" t="s">
        <v>287</v>
      </c>
      <c r="G171" s="270"/>
      <c r="H171" s="270" t="s">
        <v>354</v>
      </c>
      <c r="I171" s="270" t="s">
        <v>289</v>
      </c>
      <c r="J171" s="270" t="s">
        <v>338</v>
      </c>
      <c r="K171" s="318"/>
    </row>
    <row r="172" spans="2:11" s="1" customFormat="1" ht="15" customHeight="1">
      <c r="B172" s="295"/>
      <c r="C172" s="270" t="s">
        <v>292</v>
      </c>
      <c r="D172" s="270"/>
      <c r="E172" s="270"/>
      <c r="F172" s="293" t="s">
        <v>293</v>
      </c>
      <c r="G172" s="270"/>
      <c r="H172" s="270" t="s">
        <v>354</v>
      </c>
      <c r="I172" s="270" t="s">
        <v>289</v>
      </c>
      <c r="J172" s="270">
        <v>50</v>
      </c>
      <c r="K172" s="318"/>
    </row>
    <row r="173" spans="2:11" s="1" customFormat="1" ht="15" customHeight="1">
      <c r="B173" s="295"/>
      <c r="C173" s="270" t="s">
        <v>295</v>
      </c>
      <c r="D173" s="270"/>
      <c r="E173" s="270"/>
      <c r="F173" s="293" t="s">
        <v>287</v>
      </c>
      <c r="G173" s="270"/>
      <c r="H173" s="270" t="s">
        <v>354</v>
      </c>
      <c r="I173" s="270" t="s">
        <v>297</v>
      </c>
      <c r="J173" s="270"/>
      <c r="K173" s="318"/>
    </row>
    <row r="174" spans="2:11" s="1" customFormat="1" ht="15" customHeight="1">
      <c r="B174" s="295"/>
      <c r="C174" s="270" t="s">
        <v>306</v>
      </c>
      <c r="D174" s="270"/>
      <c r="E174" s="270"/>
      <c r="F174" s="293" t="s">
        <v>293</v>
      </c>
      <c r="G174" s="270"/>
      <c r="H174" s="270" t="s">
        <v>354</v>
      </c>
      <c r="I174" s="270" t="s">
        <v>289</v>
      </c>
      <c r="J174" s="270">
        <v>50</v>
      </c>
      <c r="K174" s="318"/>
    </row>
    <row r="175" spans="2:11" s="1" customFormat="1" ht="15" customHeight="1">
      <c r="B175" s="295"/>
      <c r="C175" s="270" t="s">
        <v>314</v>
      </c>
      <c r="D175" s="270"/>
      <c r="E175" s="270"/>
      <c r="F175" s="293" t="s">
        <v>293</v>
      </c>
      <c r="G175" s="270"/>
      <c r="H175" s="270" t="s">
        <v>354</v>
      </c>
      <c r="I175" s="270" t="s">
        <v>289</v>
      </c>
      <c r="J175" s="270">
        <v>50</v>
      </c>
      <c r="K175" s="318"/>
    </row>
    <row r="176" spans="2:11" s="1" customFormat="1" ht="15" customHeight="1">
      <c r="B176" s="295"/>
      <c r="C176" s="270" t="s">
        <v>312</v>
      </c>
      <c r="D176" s="270"/>
      <c r="E176" s="270"/>
      <c r="F176" s="293" t="s">
        <v>293</v>
      </c>
      <c r="G176" s="270"/>
      <c r="H176" s="270" t="s">
        <v>354</v>
      </c>
      <c r="I176" s="270" t="s">
        <v>289</v>
      </c>
      <c r="J176" s="270">
        <v>50</v>
      </c>
      <c r="K176" s="318"/>
    </row>
    <row r="177" spans="2:11" s="1" customFormat="1" ht="15" customHeight="1">
      <c r="B177" s="295"/>
      <c r="C177" s="270" t="s">
        <v>93</v>
      </c>
      <c r="D177" s="270"/>
      <c r="E177" s="270"/>
      <c r="F177" s="293" t="s">
        <v>287</v>
      </c>
      <c r="G177" s="270"/>
      <c r="H177" s="270" t="s">
        <v>355</v>
      </c>
      <c r="I177" s="270" t="s">
        <v>356</v>
      </c>
      <c r="J177" s="270"/>
      <c r="K177" s="318"/>
    </row>
    <row r="178" spans="2:11" s="1" customFormat="1" ht="15" customHeight="1">
      <c r="B178" s="295"/>
      <c r="C178" s="270" t="s">
        <v>56</v>
      </c>
      <c r="D178" s="270"/>
      <c r="E178" s="270"/>
      <c r="F178" s="293" t="s">
        <v>287</v>
      </c>
      <c r="G178" s="270"/>
      <c r="H178" s="270" t="s">
        <v>357</v>
      </c>
      <c r="I178" s="270" t="s">
        <v>358</v>
      </c>
      <c r="J178" s="270">
        <v>1</v>
      </c>
      <c r="K178" s="318"/>
    </row>
    <row r="179" spans="2:11" s="1" customFormat="1" ht="15" customHeight="1">
      <c r="B179" s="295"/>
      <c r="C179" s="270" t="s">
        <v>52</v>
      </c>
      <c r="D179" s="270"/>
      <c r="E179" s="270"/>
      <c r="F179" s="293" t="s">
        <v>287</v>
      </c>
      <c r="G179" s="270"/>
      <c r="H179" s="270" t="s">
        <v>359</v>
      </c>
      <c r="I179" s="270" t="s">
        <v>289</v>
      </c>
      <c r="J179" s="270">
        <v>20</v>
      </c>
      <c r="K179" s="318"/>
    </row>
    <row r="180" spans="2:11" s="1" customFormat="1" ht="15" customHeight="1">
      <c r="B180" s="295"/>
      <c r="C180" s="270" t="s">
        <v>53</v>
      </c>
      <c r="D180" s="270"/>
      <c r="E180" s="270"/>
      <c r="F180" s="293" t="s">
        <v>287</v>
      </c>
      <c r="G180" s="270"/>
      <c r="H180" s="270" t="s">
        <v>360</v>
      </c>
      <c r="I180" s="270" t="s">
        <v>289</v>
      </c>
      <c r="J180" s="270">
        <v>255</v>
      </c>
      <c r="K180" s="318"/>
    </row>
    <row r="181" spans="2:11" s="1" customFormat="1" ht="15" customHeight="1">
      <c r="B181" s="295"/>
      <c r="C181" s="270" t="s">
        <v>94</v>
      </c>
      <c r="D181" s="270"/>
      <c r="E181" s="270"/>
      <c r="F181" s="293" t="s">
        <v>287</v>
      </c>
      <c r="G181" s="270"/>
      <c r="H181" s="270" t="s">
        <v>251</v>
      </c>
      <c r="I181" s="270" t="s">
        <v>289</v>
      </c>
      <c r="J181" s="270">
        <v>10</v>
      </c>
      <c r="K181" s="318"/>
    </row>
    <row r="182" spans="2:11" s="1" customFormat="1" ht="15" customHeight="1">
      <c r="B182" s="295"/>
      <c r="C182" s="270" t="s">
        <v>95</v>
      </c>
      <c r="D182" s="270"/>
      <c r="E182" s="270"/>
      <c r="F182" s="293" t="s">
        <v>287</v>
      </c>
      <c r="G182" s="270"/>
      <c r="H182" s="270" t="s">
        <v>361</v>
      </c>
      <c r="I182" s="270" t="s">
        <v>322</v>
      </c>
      <c r="J182" s="270"/>
      <c r="K182" s="318"/>
    </row>
    <row r="183" spans="2:11" s="1" customFormat="1" ht="15" customHeight="1">
      <c r="B183" s="295"/>
      <c r="C183" s="270" t="s">
        <v>362</v>
      </c>
      <c r="D183" s="270"/>
      <c r="E183" s="270"/>
      <c r="F183" s="293" t="s">
        <v>287</v>
      </c>
      <c r="G183" s="270"/>
      <c r="H183" s="270" t="s">
        <v>363</v>
      </c>
      <c r="I183" s="270" t="s">
        <v>322</v>
      </c>
      <c r="J183" s="270"/>
      <c r="K183" s="318"/>
    </row>
    <row r="184" spans="2:11" s="1" customFormat="1" ht="15" customHeight="1">
      <c r="B184" s="295"/>
      <c r="C184" s="270" t="s">
        <v>351</v>
      </c>
      <c r="D184" s="270"/>
      <c r="E184" s="270"/>
      <c r="F184" s="293" t="s">
        <v>287</v>
      </c>
      <c r="G184" s="270"/>
      <c r="H184" s="270" t="s">
        <v>364</v>
      </c>
      <c r="I184" s="270" t="s">
        <v>322</v>
      </c>
      <c r="J184" s="270"/>
      <c r="K184" s="318"/>
    </row>
    <row r="185" spans="2:11" s="1" customFormat="1" ht="15" customHeight="1">
      <c r="B185" s="295"/>
      <c r="C185" s="270" t="s">
        <v>97</v>
      </c>
      <c r="D185" s="270"/>
      <c r="E185" s="270"/>
      <c r="F185" s="293" t="s">
        <v>293</v>
      </c>
      <c r="G185" s="270"/>
      <c r="H185" s="270" t="s">
        <v>365</v>
      </c>
      <c r="I185" s="270" t="s">
        <v>289</v>
      </c>
      <c r="J185" s="270">
        <v>50</v>
      </c>
      <c r="K185" s="318"/>
    </row>
    <row r="186" spans="2:11" s="1" customFormat="1" ht="15" customHeight="1">
      <c r="B186" s="295"/>
      <c r="C186" s="270" t="s">
        <v>366</v>
      </c>
      <c r="D186" s="270"/>
      <c r="E186" s="270"/>
      <c r="F186" s="293" t="s">
        <v>293</v>
      </c>
      <c r="G186" s="270"/>
      <c r="H186" s="270" t="s">
        <v>367</v>
      </c>
      <c r="I186" s="270" t="s">
        <v>368</v>
      </c>
      <c r="J186" s="270"/>
      <c r="K186" s="318"/>
    </row>
    <row r="187" spans="2:11" s="1" customFormat="1" ht="15" customHeight="1">
      <c r="B187" s="295"/>
      <c r="C187" s="270" t="s">
        <v>369</v>
      </c>
      <c r="D187" s="270"/>
      <c r="E187" s="270"/>
      <c r="F187" s="293" t="s">
        <v>293</v>
      </c>
      <c r="G187" s="270"/>
      <c r="H187" s="270" t="s">
        <v>370</v>
      </c>
      <c r="I187" s="270" t="s">
        <v>368</v>
      </c>
      <c r="J187" s="270"/>
      <c r="K187" s="318"/>
    </row>
    <row r="188" spans="2:11" s="1" customFormat="1" ht="15" customHeight="1">
      <c r="B188" s="295"/>
      <c r="C188" s="270" t="s">
        <v>371</v>
      </c>
      <c r="D188" s="270"/>
      <c r="E188" s="270"/>
      <c r="F188" s="293" t="s">
        <v>293</v>
      </c>
      <c r="G188" s="270"/>
      <c r="H188" s="270" t="s">
        <v>372</v>
      </c>
      <c r="I188" s="270" t="s">
        <v>368</v>
      </c>
      <c r="J188" s="270"/>
      <c r="K188" s="318"/>
    </row>
    <row r="189" spans="2:11" s="1" customFormat="1" ht="15" customHeight="1">
      <c r="B189" s="295"/>
      <c r="C189" s="331" t="s">
        <v>373</v>
      </c>
      <c r="D189" s="270"/>
      <c r="E189" s="270"/>
      <c r="F189" s="293" t="s">
        <v>293</v>
      </c>
      <c r="G189" s="270"/>
      <c r="H189" s="270" t="s">
        <v>374</v>
      </c>
      <c r="I189" s="270" t="s">
        <v>375</v>
      </c>
      <c r="J189" s="332" t="s">
        <v>376</v>
      </c>
      <c r="K189" s="318"/>
    </row>
    <row r="190" spans="2:11" s="1" customFormat="1" ht="15" customHeight="1">
      <c r="B190" s="295"/>
      <c r="C190" s="331" t="s">
        <v>41</v>
      </c>
      <c r="D190" s="270"/>
      <c r="E190" s="270"/>
      <c r="F190" s="293" t="s">
        <v>287</v>
      </c>
      <c r="G190" s="270"/>
      <c r="H190" s="267" t="s">
        <v>377</v>
      </c>
      <c r="I190" s="270" t="s">
        <v>378</v>
      </c>
      <c r="J190" s="270"/>
      <c r="K190" s="318"/>
    </row>
    <row r="191" spans="2:11" s="1" customFormat="1" ht="15" customHeight="1">
      <c r="B191" s="295"/>
      <c r="C191" s="331" t="s">
        <v>379</v>
      </c>
      <c r="D191" s="270"/>
      <c r="E191" s="270"/>
      <c r="F191" s="293" t="s">
        <v>287</v>
      </c>
      <c r="G191" s="270"/>
      <c r="H191" s="270" t="s">
        <v>380</v>
      </c>
      <c r="I191" s="270" t="s">
        <v>322</v>
      </c>
      <c r="J191" s="270"/>
      <c r="K191" s="318"/>
    </row>
    <row r="192" spans="2:11" s="1" customFormat="1" ht="15" customHeight="1">
      <c r="B192" s="295"/>
      <c r="C192" s="331" t="s">
        <v>381</v>
      </c>
      <c r="D192" s="270"/>
      <c r="E192" s="270"/>
      <c r="F192" s="293" t="s">
        <v>287</v>
      </c>
      <c r="G192" s="270"/>
      <c r="H192" s="270" t="s">
        <v>382</v>
      </c>
      <c r="I192" s="270" t="s">
        <v>322</v>
      </c>
      <c r="J192" s="270"/>
      <c r="K192" s="318"/>
    </row>
    <row r="193" spans="2:11" s="1" customFormat="1" ht="15" customHeight="1">
      <c r="B193" s="295"/>
      <c r="C193" s="331" t="s">
        <v>383</v>
      </c>
      <c r="D193" s="270"/>
      <c r="E193" s="270"/>
      <c r="F193" s="293" t="s">
        <v>293</v>
      </c>
      <c r="G193" s="270"/>
      <c r="H193" s="270" t="s">
        <v>384</v>
      </c>
      <c r="I193" s="270" t="s">
        <v>322</v>
      </c>
      <c r="J193" s="270"/>
      <c r="K193" s="318"/>
    </row>
    <row r="194" spans="2:11" s="1" customFormat="1" ht="15" customHeight="1">
      <c r="B194" s="324"/>
      <c r="C194" s="333"/>
      <c r="D194" s="304"/>
      <c r="E194" s="304"/>
      <c r="F194" s="304"/>
      <c r="G194" s="304"/>
      <c r="H194" s="304"/>
      <c r="I194" s="304"/>
      <c r="J194" s="304"/>
      <c r="K194" s="325"/>
    </row>
    <row r="195" spans="2:11" s="1" customFormat="1" ht="18.75" customHeight="1">
      <c r="B195" s="306"/>
      <c r="C195" s="316"/>
      <c r="D195" s="316"/>
      <c r="E195" s="316"/>
      <c r="F195" s="326"/>
      <c r="G195" s="316"/>
      <c r="H195" s="316"/>
      <c r="I195" s="316"/>
      <c r="J195" s="316"/>
      <c r="K195" s="306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2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261" t="s">
        <v>385</v>
      </c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5.5" customHeight="1">
      <c r="B200" s="260"/>
      <c r="C200" s="334" t="s">
        <v>386</v>
      </c>
      <c r="D200" s="334"/>
      <c r="E200" s="334"/>
      <c r="F200" s="334" t="s">
        <v>387</v>
      </c>
      <c r="G200" s="335"/>
      <c r="H200" s="334" t="s">
        <v>388</v>
      </c>
      <c r="I200" s="334"/>
      <c r="J200" s="334"/>
      <c r="K200" s="262"/>
    </row>
    <row r="201" spans="2:11" s="1" customFormat="1" ht="5.25" customHeight="1">
      <c r="B201" s="295"/>
      <c r="C201" s="290"/>
      <c r="D201" s="290"/>
      <c r="E201" s="290"/>
      <c r="F201" s="290"/>
      <c r="G201" s="316"/>
      <c r="H201" s="290"/>
      <c r="I201" s="290"/>
      <c r="J201" s="290"/>
      <c r="K201" s="318"/>
    </row>
    <row r="202" spans="2:11" s="1" customFormat="1" ht="15" customHeight="1">
      <c r="B202" s="295"/>
      <c r="C202" s="270" t="s">
        <v>378</v>
      </c>
      <c r="D202" s="270"/>
      <c r="E202" s="270"/>
      <c r="F202" s="293" t="s">
        <v>42</v>
      </c>
      <c r="G202" s="270"/>
      <c r="H202" s="270" t="s">
        <v>389</v>
      </c>
      <c r="I202" s="270"/>
      <c r="J202" s="270"/>
      <c r="K202" s="318"/>
    </row>
    <row r="203" spans="2:11" s="1" customFormat="1" ht="15" customHeight="1">
      <c r="B203" s="295"/>
      <c r="C203" s="270"/>
      <c r="D203" s="270"/>
      <c r="E203" s="270"/>
      <c r="F203" s="293" t="s">
        <v>43</v>
      </c>
      <c r="G203" s="270"/>
      <c r="H203" s="270" t="s">
        <v>390</v>
      </c>
      <c r="I203" s="270"/>
      <c r="J203" s="270"/>
      <c r="K203" s="318"/>
    </row>
    <row r="204" spans="2:11" s="1" customFormat="1" ht="15" customHeight="1">
      <c r="B204" s="295"/>
      <c r="C204" s="270"/>
      <c r="D204" s="270"/>
      <c r="E204" s="270"/>
      <c r="F204" s="293" t="s">
        <v>46</v>
      </c>
      <c r="G204" s="270"/>
      <c r="H204" s="270" t="s">
        <v>391</v>
      </c>
      <c r="I204" s="270"/>
      <c r="J204" s="270"/>
      <c r="K204" s="318"/>
    </row>
    <row r="205" spans="2:11" s="1" customFormat="1" ht="15" customHeight="1">
      <c r="B205" s="295"/>
      <c r="C205" s="270"/>
      <c r="D205" s="270"/>
      <c r="E205" s="270"/>
      <c r="F205" s="293" t="s">
        <v>44</v>
      </c>
      <c r="G205" s="270"/>
      <c r="H205" s="270" t="s">
        <v>392</v>
      </c>
      <c r="I205" s="270"/>
      <c r="J205" s="270"/>
      <c r="K205" s="318"/>
    </row>
    <row r="206" spans="2:11" s="1" customFormat="1" ht="15" customHeight="1">
      <c r="B206" s="295"/>
      <c r="C206" s="270"/>
      <c r="D206" s="270"/>
      <c r="E206" s="270"/>
      <c r="F206" s="293" t="s">
        <v>45</v>
      </c>
      <c r="G206" s="270"/>
      <c r="H206" s="270" t="s">
        <v>393</v>
      </c>
      <c r="I206" s="270"/>
      <c r="J206" s="270"/>
      <c r="K206" s="318"/>
    </row>
    <row r="207" spans="2:11" s="1" customFormat="1" ht="15" customHeight="1">
      <c r="B207" s="295"/>
      <c r="C207" s="270"/>
      <c r="D207" s="270"/>
      <c r="E207" s="270"/>
      <c r="F207" s="293"/>
      <c r="G207" s="270"/>
      <c r="H207" s="270"/>
      <c r="I207" s="270"/>
      <c r="J207" s="270"/>
      <c r="K207" s="318"/>
    </row>
    <row r="208" spans="2:11" s="1" customFormat="1" ht="15" customHeight="1">
      <c r="B208" s="295"/>
      <c r="C208" s="270" t="s">
        <v>334</v>
      </c>
      <c r="D208" s="270"/>
      <c r="E208" s="270"/>
      <c r="F208" s="293" t="s">
        <v>77</v>
      </c>
      <c r="G208" s="270"/>
      <c r="H208" s="270" t="s">
        <v>394</v>
      </c>
      <c r="I208" s="270"/>
      <c r="J208" s="270"/>
      <c r="K208" s="318"/>
    </row>
    <row r="209" spans="2:11" s="1" customFormat="1" ht="15" customHeight="1">
      <c r="B209" s="295"/>
      <c r="C209" s="270"/>
      <c r="D209" s="270"/>
      <c r="E209" s="270"/>
      <c r="F209" s="293" t="s">
        <v>229</v>
      </c>
      <c r="G209" s="270"/>
      <c r="H209" s="270" t="s">
        <v>230</v>
      </c>
      <c r="I209" s="270"/>
      <c r="J209" s="270"/>
      <c r="K209" s="318"/>
    </row>
    <row r="210" spans="2:11" s="1" customFormat="1" ht="15" customHeight="1">
      <c r="B210" s="295"/>
      <c r="C210" s="270"/>
      <c r="D210" s="270"/>
      <c r="E210" s="270"/>
      <c r="F210" s="293" t="s">
        <v>227</v>
      </c>
      <c r="G210" s="270"/>
      <c r="H210" s="270" t="s">
        <v>395</v>
      </c>
      <c r="I210" s="270"/>
      <c r="J210" s="270"/>
      <c r="K210" s="318"/>
    </row>
    <row r="211" spans="2:11" s="1" customFormat="1" ht="15" customHeight="1">
      <c r="B211" s="336"/>
      <c r="C211" s="270"/>
      <c r="D211" s="270"/>
      <c r="E211" s="270"/>
      <c r="F211" s="293" t="s">
        <v>231</v>
      </c>
      <c r="G211" s="331"/>
      <c r="H211" s="322" t="s">
        <v>232</v>
      </c>
      <c r="I211" s="322"/>
      <c r="J211" s="322"/>
      <c r="K211" s="337"/>
    </row>
    <row r="212" spans="2:11" s="1" customFormat="1" ht="15" customHeight="1">
      <c r="B212" s="336"/>
      <c r="C212" s="270"/>
      <c r="D212" s="270"/>
      <c r="E212" s="270"/>
      <c r="F212" s="293" t="s">
        <v>233</v>
      </c>
      <c r="G212" s="331"/>
      <c r="H212" s="322" t="s">
        <v>396</v>
      </c>
      <c r="I212" s="322"/>
      <c r="J212" s="322"/>
      <c r="K212" s="337"/>
    </row>
    <row r="213" spans="2:11" s="1" customFormat="1" ht="15" customHeight="1">
      <c r="B213" s="336"/>
      <c r="C213" s="270"/>
      <c r="D213" s="270"/>
      <c r="E213" s="270"/>
      <c r="F213" s="293"/>
      <c r="G213" s="331"/>
      <c r="H213" s="322"/>
      <c r="I213" s="322"/>
      <c r="J213" s="322"/>
      <c r="K213" s="337"/>
    </row>
    <row r="214" spans="2:11" s="1" customFormat="1" ht="15" customHeight="1">
      <c r="B214" s="336"/>
      <c r="C214" s="270" t="s">
        <v>358</v>
      </c>
      <c r="D214" s="270"/>
      <c r="E214" s="270"/>
      <c r="F214" s="293">
        <v>1</v>
      </c>
      <c r="G214" s="331"/>
      <c r="H214" s="322" t="s">
        <v>397</v>
      </c>
      <c r="I214" s="322"/>
      <c r="J214" s="322"/>
      <c r="K214" s="337"/>
    </row>
    <row r="215" spans="2:11" s="1" customFormat="1" ht="15" customHeight="1">
      <c r="B215" s="336"/>
      <c r="C215" s="270"/>
      <c r="D215" s="270"/>
      <c r="E215" s="270"/>
      <c r="F215" s="293">
        <v>2</v>
      </c>
      <c r="G215" s="331"/>
      <c r="H215" s="322" t="s">
        <v>398</v>
      </c>
      <c r="I215" s="322"/>
      <c r="J215" s="322"/>
      <c r="K215" s="337"/>
    </row>
    <row r="216" spans="2:11" s="1" customFormat="1" ht="15" customHeight="1">
      <c r="B216" s="336"/>
      <c r="C216" s="270"/>
      <c r="D216" s="270"/>
      <c r="E216" s="270"/>
      <c r="F216" s="293">
        <v>3</v>
      </c>
      <c r="G216" s="331"/>
      <c r="H216" s="322" t="s">
        <v>399</v>
      </c>
      <c r="I216" s="322"/>
      <c r="J216" s="322"/>
      <c r="K216" s="337"/>
    </row>
    <row r="217" spans="2:11" s="1" customFormat="1" ht="15" customHeight="1">
      <c r="B217" s="336"/>
      <c r="C217" s="270"/>
      <c r="D217" s="270"/>
      <c r="E217" s="270"/>
      <c r="F217" s="293">
        <v>4</v>
      </c>
      <c r="G217" s="331"/>
      <c r="H217" s="322" t="s">
        <v>400</v>
      </c>
      <c r="I217" s="322"/>
      <c r="J217" s="322"/>
      <c r="K217" s="337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2022-06-15T10:18:30Z</dcterms:created>
  <dcterms:modified xsi:type="dcterms:W3CDTF">2022-06-15T10:18:32Z</dcterms:modified>
  <cp:category/>
  <cp:version/>
  <cp:contentType/>
  <cp:contentStatus/>
</cp:coreProperties>
</file>