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Desktop\Nová složka\Tatce 1\"/>
    </mc:Choice>
  </mc:AlternateContent>
  <bookViews>
    <workbookView xWindow="0" yWindow="0" windowWidth="0" windowHeight="0"/>
  </bookViews>
  <sheets>
    <sheet name="Rekapitulace stavby" sheetId="1" r:id="rId1"/>
    <sheet name="01 Výsadba zeleně - LBK 2..." sheetId="2" r:id="rId2"/>
    <sheet name="02.1 - Následná péče 1. rok" sheetId="3" r:id="rId3"/>
    <sheet name="02.2 - Následná péče 2. rok" sheetId="4" r:id="rId4"/>
    <sheet name="02.3 - Následná péče 3. rok" sheetId="5" r:id="rId5"/>
    <sheet name="00 VON -  LBK 26-15 Libot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Výsadba zeleně - LBK 2...'!$C$82:$K$347</definedName>
    <definedName name="_xlnm.Print_Area" localSheetId="1">'01 Výsadba zeleně - LBK 2...'!$C$4:$J$39,'01 Výsadba zeleně - LBK 2...'!$C$45:$J$64,'01 Výsadba zeleně - LBK 2...'!$C$70:$J$347</definedName>
    <definedName name="_xlnm.Print_Titles" localSheetId="1">'01 Výsadba zeleně - LBK 2...'!$82:$82</definedName>
    <definedName name="_xlnm._FilterDatabase" localSheetId="2" hidden="1">'02.1 - Následná péče 1. rok'!$C$87:$K$191</definedName>
    <definedName name="_xlnm.Print_Area" localSheetId="2">'02.1 - Následná péče 1. rok'!$C$4:$J$41,'02.1 - Následná péče 1. rok'!$C$47:$J$67,'02.1 - Následná péče 1. rok'!$C$73:$J$191</definedName>
    <definedName name="_xlnm.Print_Titles" localSheetId="2">'02.1 - Následná péče 1. rok'!$87:$87</definedName>
    <definedName name="_xlnm._FilterDatabase" localSheetId="3" hidden="1">'02.2 - Následná péče 2. rok'!$C$87:$K$202</definedName>
    <definedName name="_xlnm.Print_Area" localSheetId="3">'02.2 - Následná péče 2. rok'!$C$4:$J$41,'02.2 - Následná péče 2. rok'!$C$47:$J$67,'02.2 - Následná péče 2. rok'!$C$73:$J$202</definedName>
    <definedName name="_xlnm.Print_Titles" localSheetId="3">'02.2 - Následná péče 2. rok'!$87:$87</definedName>
    <definedName name="_xlnm._FilterDatabase" localSheetId="4" hidden="1">'02.3 - Následná péče 3. rok'!$C$87:$K$202</definedName>
    <definedName name="_xlnm.Print_Area" localSheetId="4">'02.3 - Následná péče 3. rok'!$C$4:$J$41,'02.3 - Následná péče 3. rok'!$C$47:$J$67,'02.3 - Následná péče 3. rok'!$C$73:$J$202</definedName>
    <definedName name="_xlnm.Print_Titles" localSheetId="4">'02.3 - Následná péče 3. rok'!$87:$87</definedName>
    <definedName name="_xlnm._FilterDatabase" localSheetId="5" hidden="1">'00 VON -  LBK 26-15 Libot...'!$C$82:$K$139</definedName>
    <definedName name="_xlnm.Print_Area" localSheetId="5">'00 VON -  LBK 26-15 Libot...'!$C$4:$J$39,'00 VON -  LBK 26-15 Libot...'!$C$45:$J$64,'00 VON -  LBK 26-15 Libot...'!$C$70:$J$139</definedName>
    <definedName name="_xlnm.Print_Titles" localSheetId="5">'00 VON -  LBK 26-15 Libot...'!$82:$82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135"/>
  <c r="BH135"/>
  <c r="BG135"/>
  <c r="BF135"/>
  <c r="T135"/>
  <c r="T126"/>
  <c r="R135"/>
  <c r="P135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5" r="J39"/>
  <c r="J38"/>
  <c i="1" r="AY59"/>
  <c i="5" r="J37"/>
  <c i="1" r="AX59"/>
  <c i="5" r="BI200"/>
  <c r="BH200"/>
  <c r="BG200"/>
  <c r="BF200"/>
  <c r="T200"/>
  <c r="T199"/>
  <c r="R200"/>
  <c r="R199"/>
  <c r="P200"/>
  <c r="P199"/>
  <c r="BI184"/>
  <c r="BH184"/>
  <c r="BG184"/>
  <c r="BF184"/>
  <c r="T184"/>
  <c r="R184"/>
  <c r="P184"/>
  <c r="BI171"/>
  <c r="BH171"/>
  <c r="BG171"/>
  <c r="BF171"/>
  <c r="T171"/>
  <c r="R171"/>
  <c r="P171"/>
  <c r="BI159"/>
  <c r="BH159"/>
  <c r="BG159"/>
  <c r="BF159"/>
  <c r="T159"/>
  <c r="R159"/>
  <c r="P15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56"/>
  <c r="E7"/>
  <c r="E76"/>
  <c i="4" r="J39"/>
  <c r="J38"/>
  <c i="1" r="AY58"/>
  <c i="4" r="J37"/>
  <c i="1" r="AX58"/>
  <c i="4" r="BI200"/>
  <c r="BH200"/>
  <c r="BG200"/>
  <c r="BF200"/>
  <c r="T200"/>
  <c r="T199"/>
  <c r="R200"/>
  <c r="R199"/>
  <c r="P200"/>
  <c r="P199"/>
  <c r="BI184"/>
  <c r="BH184"/>
  <c r="BG184"/>
  <c r="BF184"/>
  <c r="T184"/>
  <c r="R184"/>
  <c r="P184"/>
  <c r="BI171"/>
  <c r="BH171"/>
  <c r="BG171"/>
  <c r="BF171"/>
  <c r="T171"/>
  <c r="R171"/>
  <c r="P171"/>
  <c r="BI159"/>
  <c r="BH159"/>
  <c r="BG159"/>
  <c r="BF159"/>
  <c r="T159"/>
  <c r="R159"/>
  <c r="P15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89"/>
  <c r="BH189"/>
  <c r="BG189"/>
  <c r="BF189"/>
  <c r="T189"/>
  <c r="T188"/>
  <c r="R189"/>
  <c r="R188"/>
  <c r="P189"/>
  <c r="P188"/>
  <c r="BI173"/>
  <c r="BH173"/>
  <c r="BG173"/>
  <c r="BF173"/>
  <c r="T173"/>
  <c r="R173"/>
  <c r="P173"/>
  <c r="BI161"/>
  <c r="BH161"/>
  <c r="BG161"/>
  <c r="BF161"/>
  <c r="T161"/>
  <c r="R161"/>
  <c r="P161"/>
  <c r="BI149"/>
  <c r="BH149"/>
  <c r="BG149"/>
  <c r="BF149"/>
  <c r="T149"/>
  <c r="R149"/>
  <c r="P14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2" r="J37"/>
  <c r="J36"/>
  <c i="1" r="AY55"/>
  <c i="2" r="J35"/>
  <c i="1" r="AX55"/>
  <c i="2" r="BI344"/>
  <c r="BH344"/>
  <c r="BG344"/>
  <c r="BF344"/>
  <c r="T344"/>
  <c r="R344"/>
  <c r="P344"/>
  <c r="BI340"/>
  <c r="BH340"/>
  <c r="BG340"/>
  <c r="BF340"/>
  <c r="T340"/>
  <c r="R340"/>
  <c r="P340"/>
  <c r="BI334"/>
  <c r="BH334"/>
  <c r="BG334"/>
  <c r="BF334"/>
  <c r="T334"/>
  <c r="R334"/>
  <c r="P334"/>
  <c r="BI330"/>
  <c r="BH330"/>
  <c r="BG330"/>
  <c r="BF330"/>
  <c r="T330"/>
  <c r="R330"/>
  <c r="P330"/>
  <c r="BI314"/>
  <c r="BH314"/>
  <c r="BG314"/>
  <c r="BF314"/>
  <c r="T314"/>
  <c r="R314"/>
  <c r="P314"/>
  <c r="BI301"/>
  <c r="BH301"/>
  <c r="BG301"/>
  <c r="BF301"/>
  <c r="T301"/>
  <c r="R301"/>
  <c r="P301"/>
  <c r="BI289"/>
  <c r="BH289"/>
  <c r="BG289"/>
  <c r="BF289"/>
  <c r="T289"/>
  <c r="R289"/>
  <c r="P289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2"/>
  <c r="BH242"/>
  <c r="BG242"/>
  <c r="BF242"/>
  <c r="T242"/>
  <c r="R242"/>
  <c r="P242"/>
  <c r="BI237"/>
  <c r="BH237"/>
  <c r="BG237"/>
  <c r="BF237"/>
  <c r="T237"/>
  <c r="R237"/>
  <c r="P237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7"/>
  <c r="BH97"/>
  <c r="BG97"/>
  <c r="BF97"/>
  <c r="T97"/>
  <c r="R97"/>
  <c r="P97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1" r="L50"/>
  <c r="AM50"/>
  <c r="AM49"/>
  <c r="L49"/>
  <c r="AM47"/>
  <c r="L47"/>
  <c r="L45"/>
  <c r="L44"/>
  <c i="2" r="J219"/>
  <c r="J124"/>
  <c r="J144"/>
  <c r="BK172"/>
  <c r="J91"/>
  <c r="BK262"/>
  <c i="3" r="BK115"/>
  <c r="J173"/>
  <c i="4" r="J171"/>
  <c r="BK146"/>
  <c i="5" r="BK125"/>
  <c r="BK107"/>
  <c i="6" r="J135"/>
  <c r="BK109"/>
  <c i="2" r="BK224"/>
  <c r="J262"/>
  <c r="BK91"/>
  <c r="BK156"/>
  <c r="J227"/>
  <c r="J97"/>
  <c i="3" r="J161"/>
  <c r="J107"/>
  <c i="4" r="BK184"/>
  <c r="J142"/>
  <c i="5" r="J142"/>
  <c r="BK112"/>
  <c i="6" r="J114"/>
  <c i="2" r="BK271"/>
  <c r="J119"/>
  <c r="J176"/>
  <c r="BK97"/>
  <c r="BK160"/>
  <c r="BK237"/>
  <c r="BK152"/>
  <c i="3" r="BK97"/>
  <c i="4" r="BK159"/>
  <c r="J184"/>
  <c i="5" r="J129"/>
  <c r="J107"/>
  <c i="6" r="BK97"/>
  <c r="J94"/>
  <c i="2" r="J237"/>
  <c r="BK334"/>
  <c r="BK104"/>
  <c r="J184"/>
  <c r="J289"/>
  <c r="BK184"/>
  <c i="3" r="BK136"/>
  <c r="BK119"/>
  <c i="4" r="BK117"/>
  <c r="J159"/>
  <c r="J91"/>
  <c i="5" r="J146"/>
  <c r="J171"/>
  <c i="6" r="BK114"/>
  <c i="2" r="BK180"/>
  <c r="BK86"/>
  <c r="J224"/>
  <c r="BK219"/>
  <c r="BK314"/>
  <c r="BK164"/>
  <c i="3" r="BK149"/>
  <c r="J115"/>
  <c i="4" r="BK91"/>
  <c r="BK133"/>
  <c i="5" r="J200"/>
  <c r="BK200"/>
  <c i="6" r="J118"/>
  <c r="BK135"/>
  <c i="2" r="J276"/>
  <c r="J132"/>
  <c r="J242"/>
  <c r="J301"/>
  <c r="BK124"/>
  <c r="J168"/>
  <c i="3" r="J149"/>
  <c r="BK123"/>
  <c i="4" r="BK200"/>
  <c r="J138"/>
  <c r="BK102"/>
  <c i="5" r="BK138"/>
  <c r="BK97"/>
  <c i="6" r="J86"/>
  <c i="2" r="BK176"/>
  <c r="J271"/>
  <c r="BK132"/>
  <c r="BK192"/>
  <c r="BK301"/>
  <c r="BK119"/>
  <c i="3" r="J119"/>
  <c r="BK128"/>
  <c i="4" r="BK107"/>
  <c r="BK125"/>
  <c i="5" r="BK171"/>
  <c r="J112"/>
  <c i="6" r="BK121"/>
  <c r="BK101"/>
  <c i="2" r="BK257"/>
  <c r="J114"/>
  <c r="BK227"/>
  <c r="J201"/>
  <c r="J344"/>
  <c r="BK215"/>
  <c i="3" r="BK173"/>
  <c r="J91"/>
  <c r="BK91"/>
  <c i="4" r="J133"/>
  <c i="5" r="BK133"/>
  <c r="BK102"/>
  <c i="6" r="J121"/>
  <c i="2" r="J152"/>
  <c r="J314"/>
  <c r="J109"/>
  <c r="J164"/>
  <c r="BK188"/>
  <c i="1" r="AS56"/>
  <c i="4" r="J97"/>
  <c i="5" r="J159"/>
  <c r="J125"/>
  <c r="J133"/>
  <c i="6" r="J109"/>
  <c r="J97"/>
  <c i="2" r="J156"/>
  <c r="BK330"/>
  <c r="BK114"/>
  <c r="BK196"/>
  <c r="J266"/>
  <c r="BK144"/>
  <c i="3" r="J102"/>
  <c r="BK107"/>
  <c i="4" r="J102"/>
  <c r="J200"/>
  <c i="5" r="J121"/>
  <c r="BK129"/>
  <c i="6" r="BK86"/>
  <c i="2" r="BK211"/>
  <c r="J340"/>
  <c r="BK276"/>
  <c r="BK138"/>
  <c r="J180"/>
  <c i="3" r="BK189"/>
  <c r="J189"/>
  <c i="4" r="J129"/>
  <c r="J125"/>
  <c i="5" r="BK146"/>
  <c r="BK117"/>
  <c r="J97"/>
  <c i="6" r="BK118"/>
  <c r="BK127"/>
  <c i="2" r="J206"/>
  <c r="BK266"/>
  <c r="J250"/>
  <c r="BK168"/>
  <c r="BK230"/>
  <c r="J148"/>
  <c i="3" r="J111"/>
  <c r="J136"/>
  <c i="4" r="J117"/>
  <c r="BK138"/>
  <c i="5" r="J117"/>
  <c r="BK159"/>
  <c i="6" r="J101"/>
  <c i="2" r="BK289"/>
  <c r="J230"/>
  <c r="J86"/>
  <c r="J129"/>
  <c r="BK201"/>
  <c r="BK129"/>
  <c i="3" r="BK111"/>
  <c i="4" r="BK112"/>
  <c r="BK142"/>
  <c r="BK129"/>
  <c i="5" r="BK142"/>
  <c r="J91"/>
  <c i="6" r="BK94"/>
  <c r="J106"/>
  <c i="2" r="BK242"/>
  <c r="BK109"/>
  <c r="J172"/>
  <c r="J215"/>
  <c r="BK340"/>
  <c r="J196"/>
  <c i="3" r="J128"/>
  <c r="BK161"/>
  <c i="4" r="BK121"/>
  <c r="J121"/>
  <c i="5" r="BK184"/>
  <c r="J184"/>
  <c i="2" r="J334"/>
  <c r="J138"/>
  <c r="J257"/>
  <c r="J211"/>
  <c r="BK344"/>
  <c r="BK206"/>
  <c i="3" r="J132"/>
  <c r="BK132"/>
  <c r="J97"/>
  <c i="4" r="J146"/>
  <c r="J107"/>
  <c i="5" r="J102"/>
  <c r="J138"/>
  <c i="6" r="BK106"/>
  <c i="2" r="J330"/>
  <c r="J160"/>
  <c r="BK250"/>
  <c r="J188"/>
  <c r="BK148"/>
  <c r="J192"/>
  <c r="J104"/>
  <c i="3" r="J123"/>
  <c r="BK102"/>
  <c i="4" r="BK97"/>
  <c r="BK171"/>
  <c r="J112"/>
  <c i="5" r="BK121"/>
  <c r="BK91"/>
  <c i="6" r="J127"/>
  <c l="1" r="P126"/>
  <c r="R126"/>
  <c i="2" r="P85"/>
  <c r="P84"/>
  <c r="P83"/>
  <c i="1" r="AU55"/>
  <c i="2" r="P329"/>
  <c r="P339"/>
  <c i="3" r="BK90"/>
  <c i="4" r="BK90"/>
  <c r="J90"/>
  <c r="J65"/>
  <c i="5" r="BK90"/>
  <c r="J90"/>
  <c r="J65"/>
  <c i="6" r="P85"/>
  <c r="BK100"/>
  <c r="J100"/>
  <c r="J62"/>
  <c i="2" r="R85"/>
  <c r="R84"/>
  <c r="R83"/>
  <c r="R329"/>
  <c r="R339"/>
  <c i="3" r="T90"/>
  <c r="T89"/>
  <c r="T88"/>
  <c i="4" r="R90"/>
  <c r="R89"/>
  <c r="R88"/>
  <c i="5" r="P90"/>
  <c r="P89"/>
  <c r="P88"/>
  <c i="1" r="AU59"/>
  <c i="6" r="T85"/>
  <c r="P100"/>
  <c i="2" r="T85"/>
  <c r="BK339"/>
  <c r="J339"/>
  <c r="J63"/>
  <c r="T339"/>
  <c i="3" r="R90"/>
  <c r="R89"/>
  <c r="R88"/>
  <c i="4" r="P90"/>
  <c r="P89"/>
  <c r="P88"/>
  <c i="1" r="AU58"/>
  <c i="5" r="R90"/>
  <c r="R89"/>
  <c r="R88"/>
  <c i="6" r="BK85"/>
  <c r="T100"/>
  <c i="2" r="BK85"/>
  <c r="J85"/>
  <c r="J61"/>
  <c r="BK329"/>
  <c r="J329"/>
  <c r="J62"/>
  <c r="T329"/>
  <c i="3" r="P90"/>
  <c r="P89"/>
  <c r="P88"/>
  <c i="1" r="AU57"/>
  <c i="4" r="T90"/>
  <c r="T89"/>
  <c r="T88"/>
  <c i="5" r="T90"/>
  <c r="T89"/>
  <c r="T88"/>
  <c i="6" r="R85"/>
  <c r="R100"/>
  <c r="BK126"/>
  <c r="J126"/>
  <c r="J63"/>
  <c i="5" r="BK199"/>
  <c r="J199"/>
  <c r="J66"/>
  <c i="4" r="BK199"/>
  <c r="J199"/>
  <c r="J66"/>
  <c i="3" r="BK188"/>
  <c r="J188"/>
  <c r="J66"/>
  <c i="6" r="J52"/>
  <c r="F55"/>
  <c r="BE101"/>
  <c r="BE94"/>
  <c r="BE109"/>
  <c r="BE114"/>
  <c r="BE118"/>
  <c r="BE135"/>
  <c r="BE86"/>
  <c r="BE97"/>
  <c r="BE121"/>
  <c r="E48"/>
  <c r="BE106"/>
  <c r="BE127"/>
  <c i="5" r="J82"/>
  <c r="F85"/>
  <c r="BE102"/>
  <c r="BE107"/>
  <c r="BE112"/>
  <c r="BE121"/>
  <c r="BE146"/>
  <c r="BE200"/>
  <c r="BE117"/>
  <c r="BE133"/>
  <c r="BE138"/>
  <c r="BE142"/>
  <c r="BE171"/>
  <c r="E50"/>
  <c r="BE97"/>
  <c r="BE125"/>
  <c r="BE91"/>
  <c r="BE129"/>
  <c r="BE159"/>
  <c r="BE184"/>
  <c i="3" r="J90"/>
  <c r="J65"/>
  <c i="4" r="E50"/>
  <c r="F59"/>
  <c r="BE91"/>
  <c r="BE107"/>
  <c r="BE112"/>
  <c r="BE125"/>
  <c r="BE159"/>
  <c r="BE171"/>
  <c r="J56"/>
  <c r="BE97"/>
  <c r="BE129"/>
  <c r="BE184"/>
  <c r="BE102"/>
  <c r="BE117"/>
  <c r="BE121"/>
  <c r="BE133"/>
  <c r="BE138"/>
  <c r="BE142"/>
  <c r="BE146"/>
  <c r="BE200"/>
  <c i="3" r="E50"/>
  <c r="J82"/>
  <c r="BE119"/>
  <c r="BE132"/>
  <c r="BE149"/>
  <c r="F59"/>
  <c r="BE115"/>
  <c r="BE123"/>
  <c r="BE136"/>
  <c r="BE173"/>
  <c r="BE97"/>
  <c r="BE91"/>
  <c r="BE102"/>
  <c r="BE107"/>
  <c r="BE111"/>
  <c r="BE128"/>
  <c r="BE161"/>
  <c r="BE189"/>
  <c i="2" r="BE86"/>
  <c r="BE114"/>
  <c r="BE119"/>
  <c r="BE168"/>
  <c r="BE219"/>
  <c r="BE242"/>
  <c r="BE250"/>
  <c r="BE330"/>
  <c r="BE344"/>
  <c r="E73"/>
  <c r="J77"/>
  <c r="BE97"/>
  <c r="BE104"/>
  <c r="BE109"/>
  <c r="BE144"/>
  <c r="BE148"/>
  <c r="BE152"/>
  <c r="BE176"/>
  <c r="BE192"/>
  <c r="BE224"/>
  <c r="BE230"/>
  <c r="BE257"/>
  <c r="BE266"/>
  <c r="BE334"/>
  <c r="F55"/>
  <c r="BE124"/>
  <c r="BE138"/>
  <c r="BE156"/>
  <c r="BE172"/>
  <c r="BE180"/>
  <c r="BE184"/>
  <c r="BE196"/>
  <c r="BE201"/>
  <c r="BE206"/>
  <c r="BE211"/>
  <c r="BE215"/>
  <c r="BE271"/>
  <c r="BE276"/>
  <c r="BE289"/>
  <c r="BE91"/>
  <c r="BE129"/>
  <c r="BE132"/>
  <c r="BE160"/>
  <c r="BE164"/>
  <c r="BE188"/>
  <c r="BE227"/>
  <c r="BE237"/>
  <c r="BE262"/>
  <c r="BE301"/>
  <c r="BE314"/>
  <c r="BE340"/>
  <c i="3" r="F37"/>
  <c i="1" r="BB57"/>
  <c i="4" r="F38"/>
  <c i="1" r="BC58"/>
  <c i="2" r="J34"/>
  <c i="1" r="AW55"/>
  <c r="AS54"/>
  <c i="3" r="F39"/>
  <c i="1" r="BD57"/>
  <c i="6" r="F34"/>
  <c i="1" r="BA60"/>
  <c i="2" r="F36"/>
  <c i="1" r="BC55"/>
  <c i="6" r="F36"/>
  <c i="1" r="BC60"/>
  <c i="3" r="F36"/>
  <c i="1" r="BA57"/>
  <c i="5" r="F36"/>
  <c i="1" r="BA59"/>
  <c i="6" r="F37"/>
  <c i="1" r="BD60"/>
  <c i="4" r="J36"/>
  <c i="1" r="AW58"/>
  <c i="5" r="J36"/>
  <c i="1" r="AW59"/>
  <c i="6" r="J34"/>
  <c i="1" r="AW60"/>
  <c i="4" r="F37"/>
  <c i="1" r="BB58"/>
  <c i="5" r="F37"/>
  <c i="1" r="BB59"/>
  <c i="4" r="F36"/>
  <c i="1" r="BA58"/>
  <c i="5" r="F38"/>
  <c i="1" r="BC59"/>
  <c i="2" r="F35"/>
  <c i="1" r="BB55"/>
  <c i="6" r="F35"/>
  <c i="1" r="BB60"/>
  <c i="2" r="F37"/>
  <c i="1" r="BD55"/>
  <c i="2" r="F34"/>
  <c i="1" r="BA55"/>
  <c i="3" r="F38"/>
  <c i="1" r="BC57"/>
  <c i="5" r="F39"/>
  <c i="1" r="BD59"/>
  <c i="3" r="J36"/>
  <c i="1" r="AW57"/>
  <c i="4" r="F39"/>
  <c i="1" r="BD58"/>
  <c i="6" l="1" r="R84"/>
  <c r="R83"/>
  <c i="2" r="T84"/>
  <c r="T83"/>
  <c i="6" r="P84"/>
  <c r="P83"/>
  <c i="1" r="AU60"/>
  <c i="3" r="BK89"/>
  <c r="J89"/>
  <c r="J64"/>
  <c i="6" r="T84"/>
  <c r="T83"/>
  <c r="BK84"/>
  <c r="J84"/>
  <c r="J60"/>
  <c i="5" r="BK89"/>
  <c r="J89"/>
  <c r="J64"/>
  <c i="4" r="BK89"/>
  <c r="J89"/>
  <c r="J64"/>
  <c i="6" r="J85"/>
  <c r="J61"/>
  <c i="2" r="BK84"/>
  <c r="J84"/>
  <c r="J60"/>
  <c i="1" r="AU56"/>
  <c r="AU54"/>
  <c r="BD56"/>
  <c r="BC56"/>
  <c r="AY56"/>
  <c i="5" r="J35"/>
  <c i="1" r="AV59"/>
  <c r="AT59"/>
  <c i="3" r="J35"/>
  <c i="1" r="AV57"/>
  <c r="AT57"/>
  <c i="6" r="J33"/>
  <c i="1" r="AV60"/>
  <c r="AT60"/>
  <c i="3" r="F35"/>
  <c i="1" r="AZ57"/>
  <c r="BB56"/>
  <c r="AX56"/>
  <c i="6" r="F33"/>
  <c i="1" r="AZ60"/>
  <c i="4" r="F35"/>
  <c i="1" r="AZ58"/>
  <c i="2" r="J33"/>
  <c i="1" r="AV55"/>
  <c r="AT55"/>
  <c r="BA56"/>
  <c r="AW56"/>
  <c i="4" r="J35"/>
  <c i="1" r="AV58"/>
  <c r="AT58"/>
  <c i="2" r="F33"/>
  <c i="1" r="AZ55"/>
  <c i="5" r="F35"/>
  <c i="1" r="AZ59"/>
  <c i="5" l="1" r="BK88"/>
  <c r="J88"/>
  <c r="J63"/>
  <c i="3" r="BK88"/>
  <c r="J88"/>
  <c r="J63"/>
  <c i="6" r="BK83"/>
  <c r="J83"/>
  <c r="J59"/>
  <c i="2" r="BK83"/>
  <c r="J83"/>
  <c i="4" r="BK88"/>
  <c r="J88"/>
  <c r="J63"/>
  <c i="1" r="AZ56"/>
  <c r="AV56"/>
  <c r="AT56"/>
  <c r="BA54"/>
  <c r="W30"/>
  <c r="BD54"/>
  <c r="W33"/>
  <c r="BC54"/>
  <c r="AY54"/>
  <c i="2" r="J30"/>
  <c i="1" r="AG55"/>
  <c r="BB54"/>
  <c r="W31"/>
  <c i="2" l="1" r="J39"/>
  <c r="J59"/>
  <c i="1" r="AN55"/>
  <c i="6" r="J30"/>
  <c i="1" r="AG60"/>
  <c i="4" r="J32"/>
  <c i="1" r="AG58"/>
  <c r="AZ54"/>
  <c r="AV54"/>
  <c r="AK29"/>
  <c i="3" r="J32"/>
  <c i="1" r="AG57"/>
  <c r="AN57"/>
  <c r="W32"/>
  <c r="AW54"/>
  <c r="AK30"/>
  <c r="AX54"/>
  <c i="5" r="J32"/>
  <c i="1" r="AG59"/>
  <c i="3" l="1" r="J41"/>
  <c i="4" r="J41"/>
  <c i="5" r="J41"/>
  <c i="6" r="J39"/>
  <c i="1" r="AN58"/>
  <c r="AN59"/>
  <c r="AN60"/>
  <c r="AT54"/>
  <c r="AG56"/>
  <c r="AG54"/>
  <c r="AK26"/>
  <c r="AK35"/>
  <c r="W29"/>
  <c l="1" r="AN56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<sst xmlns="http://schemas.openxmlformats.org/spreadsheetml/2006/main">
  <si>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</si>
  <si>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</si>
  <si>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</si>
  <si>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</si>
  <si>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</si>
  <si>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{c6abd9c0-274b-4295-a0b9-1d3e609ac46d}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</si>
  <si>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</si>
  <si>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</si>
  <si>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</si>
  <si>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</si>
  <si>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</si>
  <si>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</si>
  <si>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</si>
  <si>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</si>
  <si>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</si>
  <si>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</si>
  <si>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</si>
  <si>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LOKÁLNÍ BIOKORIDOR LBK 26-15 V K.Ú LIBOTOV</t>
  </si>
  <si>
    <t>KSO:</t>
  </si>
  <si>
    <t>823 29</t>
  </si>
  <si>
    <t>CC-CZ:</t>
  </si>
  <si>
    <t>242</t>
  </si>
  <si>
    <t>Místo:</t>
  </si>
  <si>
    <t>Libotov</t>
  </si>
  <si>
    <t>Datum:</t>
  </si>
  <si>
    <t>4. 5. 2022</t>
  </si>
  <si>
    <t>CZ-CPV:</t>
  </si>
  <si>
    <t>77000000-0</t>
  </si>
  <si>
    <t>CZ-CPA:</t>
  </si>
  <si>
    <t>42</t>
  </si>
  <si>
    <t>Zadavatel:</t>
  </si>
  <si>
    <t>IČ:</t>
  </si>
  <si>
    <t/>
  </si>
  <si>
    <t>Česká republika Státní pozemkový úřad KPÚ Trutnov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</si>
  <si>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</si>
  <si>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</si>
  <si>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</si>
  <si>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</si>
  <si>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</si>
  <si>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</si>
  <si>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</si>
  <si>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</si>
  <si>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</si>
  <si>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</si>
  <si>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</si>
  <si>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</si>
  <si>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</si>
  <si>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</si>
  <si>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</si>
  <si>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</si>
  <si>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</si>
  <si>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</si>
  <si>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</si>
  <si>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</si>
  <si>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</si>
  <si>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</si>
  <si>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</si>
  <si>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</si>
  <si>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</si>
  <si>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</si>
  <si>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</si>
  <si>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</si>
  <si>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</si>
  <si>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</si>
  <si>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</si>
  <si>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</si>
  <si>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</si>
  <si>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</si>
  <si>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</si>
  <si>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</si>
  <si>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</si>
  <si>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</si>
  <si>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</si>
  <si>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</si>
  <si>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</si>
  <si>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</si>
  <si>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</si>
  <si>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</si>
  <si>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</si>
  <si>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</si>
  <si>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</si>
  <si>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</si>
  <si>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 Výsadba zeleně</t>
  </si>
  <si>
    <t>LBK 26-15 – lokální biokoridor</t>
  </si>
  <si>
    <t>STA</t>
  </si>
  <si>
    <t>1</t>
  </si>
  <si>
    <t>{b5ec9039-4950-4330-b10c-171513588ed2}</t>
  </si>
  <si>
    <t>2</t>
  </si>
  <si>
    <t>02 Následná péče</t>
  </si>
  <si>
    <t>LBK 26-15 v k.ú. Libotov</t>
  </si>
  <si>
    <t>{e6c8e15c-e70f-4145-8122-048c660cf057}</t>
  </si>
  <si>
    <t>823 2</t>
  </si>
  <si>
    <t>02.1</t>
  </si>
  <si>
    <t>Následná péče 1. rok</t>
  </si>
  <si>
    <t>Soupis</t>
  </si>
  <si>
    <t>{b5e4032a-e908-442e-b4e3-f20e09cecb45}</t>
  </si>
  <si>
    <t>02.2</t>
  </si>
  <si>
    <t>Následná péče 2. rok</t>
  </si>
  <si>
    <t>{86658467-36dc-4399-8421-47e327b75a98}</t>
  </si>
  <si>
    <t>02.3</t>
  </si>
  <si>
    <t>Následná péče 3. rok</t>
  </si>
  <si>
    <t>{6a4c15b4-4c85-4875-a634-b4928a48babd}</t>
  </si>
  <si>
    <t>00 VON</t>
  </si>
  <si>
    <t xml:space="preserve"> LBK 26-15 Libotov - Vedlejší a ostatní náklady</t>
  </si>
  <si>
    <t>VON</t>
  </si>
  <si>
    <t>{84d6bc57-f923-4f2e-81bd-c3ae07415b52}</t>
  </si>
  <si>
    <t>823</t>
  </si>
  <si>
    <t>KRYCÍ LIST SOUPISU PRACÍ</t>
  </si>
  <si>
    <t>Objekt:</t>
  </si>
  <si>
    <t>01 Výsadba zeleně - LBK 26-15 – lokální biokoridor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</si>
  <si>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</si>
  <si>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</si>
  <si>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</si>
  <si>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</si>
  <si>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</si>
  <si>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</si>
  <si>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</si>
  <si>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</si>
  <si>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</si>
  <si>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</si>
  <si>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</si>
  <si>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</si>
  <si>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</si>
  <si>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</si>
  <si>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</si>
  <si>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</si>
  <si>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</si>
  <si>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</si>
  <si>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</si>
  <si>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</si>
  <si>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</si>
  <si>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</si>
  <si>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</si>
  <si>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</si>
  <si>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</si>
  <si>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</si>
  <si>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</si>
  <si>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</si>
  <si>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</si>
  <si>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4</t>
  </si>
  <si>
    <t>945116187</t>
  </si>
  <si>
    <t>PP</t>
  </si>
  <si>
    <t>Pokosení trávníku při souvislé ploše přes 1000 do 10000 m2 lučního v rovině nebo svahu do 1:5</t>
  </si>
  <si>
    <t>Online PSC</t>
  </si>
  <si>
    <t>https://podminky.urs.cz/item/CS_URS_2022_01/111151231</t>
  </si>
  <si>
    <t>VV</t>
  </si>
  <si>
    <t>"pokosení před výsadbou)"</t>
  </si>
  <si>
    <t>11835</t>
  </si>
  <si>
    <t>184802111</t>
  </si>
  <si>
    <t>Chemické odplevelení před založením kultury nad 20 m2 postřikem na široko v rovině a svahu do 1:5</t>
  </si>
  <si>
    <t>-975528979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</si>
  <si>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</si>
  <si>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</si>
  <si>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11830</t>
  </si>
  <si>
    <t>aplikace 2x</t>
  </si>
  <si>
    <t>11830*2 'Přepočtené koeficientem množství</t>
  </si>
  <si>
    <t>3</t>
  </si>
  <si>
    <t>M</t>
  </si>
  <si>
    <t>25234001</t>
  </si>
  <si>
    <t>herbicid totální systémový neselektivní</t>
  </si>
  <si>
    <t>litr</t>
  </si>
  <si>
    <t>8</t>
  </si>
  <si>
    <t>164475978</t>
  </si>
  <si>
    <t>k=2</t>
  </si>
  <si>
    <t xml:space="preserve"> dávkování 60 ml/2l vody/100m2</t>
  </si>
  <si>
    <t>11835*0,060/100*2</t>
  </si>
  <si>
    <t>14,202*2 'Přepočtené koeficientem množství</t>
  </si>
  <si>
    <t>183403112</t>
  </si>
  <si>
    <t>Obdělání půdy oráním na hl přes 0,1 do 0,2 m v rovině a svahu do 1:5</t>
  </si>
  <si>
    <t>-564736145</t>
  </si>
  <si>
    <t>Obdělání půdy oráním hl. přes 100 do 200 mm v rovině nebo na svahu do 1:5</t>
  </si>
  <si>
    <t>https://podminky.urs.cz/item/CS_URS_2022_01/183403112</t>
  </si>
  <si>
    <t xml:space="preserve">"příprava půdy " </t>
  </si>
  <si>
    <t>5</t>
  </si>
  <si>
    <t>183403151</t>
  </si>
  <si>
    <t>Obdělání půdy smykováním v rovině a svahu do 1:5</t>
  </si>
  <si>
    <t>-502859888</t>
  </si>
  <si>
    <t>Obdělání půdy smykováním v rovině nebo na svahu do 1:5</t>
  </si>
  <si>
    <t>https://podminky.urs.cz/item/CS_URS_2022_01/183403151</t>
  </si>
  <si>
    <t>smykování</t>
  </si>
  <si>
    <t>6</t>
  </si>
  <si>
    <t>183403152</t>
  </si>
  <si>
    <t>Obdělání půdy vláčením v rovině a svahu do 1:5</t>
  </si>
  <si>
    <t>803976698</t>
  </si>
  <si>
    <t>Obdělání půdy vláčením v rovině nebo na svahu do 1:5</t>
  </si>
  <si>
    <t>https://podminky.urs.cz/item/CS_URS_2022_01/183403152</t>
  </si>
  <si>
    <t>vláčení</t>
  </si>
  <si>
    <t>7</t>
  </si>
  <si>
    <t>183403161</t>
  </si>
  <si>
    <t>Obdělání půdy válením v rovině a svahu do 1:5</t>
  </si>
  <si>
    <t>1375309922</t>
  </si>
  <si>
    <t>Obdělání půdy válením v rovině nebo na svahu do 1:5</t>
  </si>
  <si>
    <t>https://podminky.urs.cz/item/CS_URS_2022_01/183403161</t>
  </si>
  <si>
    <t xml:space="preserve">"příprava půdy (uválcování před zasetím)" </t>
  </si>
  <si>
    <t>181451311</t>
  </si>
  <si>
    <t>Založení trávníku strojně v jedné operaci v rovině nebo na svahu do 1:5</t>
  </si>
  <si>
    <t>216477685</t>
  </si>
  <si>
    <t>Založení trávníku strojně výsevem včetně utažení na ploše v rovině nebo na svahu do 1:5</t>
  </si>
  <si>
    <t>https://podminky.urs.cz/item/CS_URS_2022_01/181451311</t>
  </si>
  <si>
    <t>trávník bez remízků</t>
  </si>
  <si>
    <t>9678</t>
  </si>
  <si>
    <t>9</t>
  </si>
  <si>
    <t>00572474</t>
  </si>
  <si>
    <t>osivo směs travní krajinná-svahová</t>
  </si>
  <si>
    <t>kg</t>
  </si>
  <si>
    <t>-114970331</t>
  </si>
  <si>
    <t>0,9678*(10000/120)</t>
  </si>
  <si>
    <t>10</t>
  </si>
  <si>
    <t>183101113</t>
  </si>
  <si>
    <t>Hloubení jamek bez výměny půdy zeminy tř 1 až 4 obj přes 0,02 do 0,05 m3 v rovině a svahu do 1:5</t>
  </si>
  <si>
    <t>kus</t>
  </si>
  <si>
    <t>715981043</t>
  </si>
  <si>
    <t>Hloubení jamek pro vysazování rostlin v zemině tř.1 až 4 bez výměny půdy v rovině nebo na svahu do 1:5, objemu přes 0,02 do 0,05 m3</t>
  </si>
  <si>
    <t>https://podminky.urs.cz/item/CS_URS_2022_01/183101113</t>
  </si>
  <si>
    <t xml:space="preserve">"keře" </t>
  </si>
  <si>
    <t>203+158+194+349+127+298+239</t>
  </si>
  <si>
    <t>1568</t>
  </si>
  <si>
    <t>11</t>
  </si>
  <si>
    <t>183101114</t>
  </si>
  <si>
    <t>Hloubení jamek bez výměny půdy zeminy tř 1 až 4 obj přes 0,05 do 0,125 m3 v rovině a svahu do 1:5</t>
  </si>
  <si>
    <t>122799531</t>
  </si>
  <si>
    <t>Hloubení jamek pro vysazování rostlin v zemině tř.1 až 4 bez výměny půdy v rovině nebo na svahu do 1:5, objemu přes 0,05 do 0,125 m3</t>
  </si>
  <si>
    <t>https://podminky.urs.cz/item/CS_URS_2022_01/183101114</t>
  </si>
  <si>
    <t xml:space="preserve">"stromy" </t>
  </si>
  <si>
    <t>25+26+26+17+8+9</t>
  </si>
  <si>
    <t>111</t>
  </si>
  <si>
    <t>12</t>
  </si>
  <si>
    <t>02652024</t>
  </si>
  <si>
    <t>růže /Rosa/</t>
  </si>
  <si>
    <t>250043942</t>
  </si>
  <si>
    <t>keř kontejnerovaný 60-100 cm</t>
  </si>
  <si>
    <t xml:space="preserve">158 </t>
  </si>
  <si>
    <t>13</t>
  </si>
  <si>
    <t>02652024R4</t>
  </si>
  <si>
    <t>svída krvavá Cornus sanquinea</t>
  </si>
  <si>
    <t>25487665</t>
  </si>
  <si>
    <t>keř kontejnerovaný 60-100cm</t>
  </si>
  <si>
    <t>127</t>
  </si>
  <si>
    <t>14</t>
  </si>
  <si>
    <t>02652024R5</t>
  </si>
  <si>
    <t>líska obecná Corynus avellana</t>
  </si>
  <si>
    <t>139691436</t>
  </si>
  <si>
    <t>298</t>
  </si>
  <si>
    <t>02652024R2</t>
  </si>
  <si>
    <t>Kalina obecná Viburnus opulus</t>
  </si>
  <si>
    <t>-903208596</t>
  </si>
  <si>
    <t>203</t>
  </si>
  <si>
    <t>16</t>
  </si>
  <si>
    <t>02652024R3</t>
  </si>
  <si>
    <t>Zimolez obecný Lonicera xilosteum</t>
  </si>
  <si>
    <t>-881898325</t>
  </si>
  <si>
    <t>349</t>
  </si>
  <si>
    <t>17</t>
  </si>
  <si>
    <t>026700R4</t>
  </si>
  <si>
    <t>trnka obecná/Prunus spinosa</t>
  </si>
  <si>
    <t>-1565729793</t>
  </si>
  <si>
    <t xml:space="preserve">194 </t>
  </si>
  <si>
    <t>18</t>
  </si>
  <si>
    <t>026700R5</t>
  </si>
  <si>
    <t>hloh obecný Crataegus laevigata</t>
  </si>
  <si>
    <t>1286414598</t>
  </si>
  <si>
    <t>239</t>
  </si>
  <si>
    <t>19</t>
  </si>
  <si>
    <t>02650360</t>
  </si>
  <si>
    <t>dub letní /Quercus robur/ 150-180cm</t>
  </si>
  <si>
    <t>1360677182</t>
  </si>
  <si>
    <t xml:space="preserve">strom  velikost obvodu  kmene  6-8  cm,  výška 150-200 cm, se zapěstovanou korunkou</t>
  </si>
  <si>
    <t>20</t>
  </si>
  <si>
    <t>02650360R2</t>
  </si>
  <si>
    <t>Buk lesní / Fragus silvatica</t>
  </si>
  <si>
    <t>-1674472387</t>
  </si>
  <si>
    <t xml:space="preserve">9 </t>
  </si>
  <si>
    <t>02650300</t>
  </si>
  <si>
    <t>javor mléč /Acer platanoides/ 20-50cm</t>
  </si>
  <si>
    <t>262708097</t>
  </si>
  <si>
    <t xml:space="preserve">17 </t>
  </si>
  <si>
    <t>22</t>
  </si>
  <si>
    <t>026700R1</t>
  </si>
  <si>
    <t>Slivoň švestka Prunus domestica</t>
  </si>
  <si>
    <t>-92295929</t>
  </si>
  <si>
    <t>25</t>
  </si>
  <si>
    <t>23</t>
  </si>
  <si>
    <t>026700R2</t>
  </si>
  <si>
    <t>jabloň domácí Malus domestica</t>
  </si>
  <si>
    <t>-1832270083</t>
  </si>
  <si>
    <t>26</t>
  </si>
  <si>
    <t>24</t>
  </si>
  <si>
    <t>026700R8</t>
  </si>
  <si>
    <t>hrušeň obecná Pyrus communis</t>
  </si>
  <si>
    <t>1559387379</t>
  </si>
  <si>
    <t xml:space="preserve">26 </t>
  </si>
  <si>
    <t>184102112</t>
  </si>
  <si>
    <t>Výsadba dřeviny s balem D přes 0,2 do 0,3 m do jamky se zalitím v rovině a svahu do 1:5</t>
  </si>
  <si>
    <t>-1980954840</t>
  </si>
  <si>
    <t>Výsadba dřeviny s balem do předem vyhloubené jamky se zalitím v rovině nebo na svahu do 1:5, při průměru balu přes 200 do 300 mm</t>
  </si>
  <si>
    <t>https://podminky.urs.cz/item/CS_URS_2022_01/184102112</t>
  </si>
  <si>
    <t>184102211</t>
  </si>
  <si>
    <t>Výsadba keře bez balu v do 1 m do jamky se zalitím v rovině a svahu do 1:5</t>
  </si>
  <si>
    <t>1466522076</t>
  </si>
  <si>
    <t>Výsadba keře bez balu do předem vyhloubené jamky se zalitím v rovině nebo na svahu do 1:5 výšky do 1 m v terénu</t>
  </si>
  <si>
    <t>https://podminky.urs.cz/item/CS_URS_2022_01/184102211</t>
  </si>
  <si>
    <t>27</t>
  </si>
  <si>
    <t>184215112</t>
  </si>
  <si>
    <t>Ukotvení kmene dřevin jedním kůlem D do 0,1 m dl přes 1 do 2 m</t>
  </si>
  <si>
    <t>-623094841</t>
  </si>
  <si>
    <t>Ukotvení dřeviny kůly jedním kůlem, délky přes 1 do 2 m</t>
  </si>
  <si>
    <t>https://podminky.urs.cz/item/CS_URS_2022_01/184215112</t>
  </si>
  <si>
    <t>"keře"</t>
  </si>
  <si>
    <t>28</t>
  </si>
  <si>
    <t>60599010-R</t>
  </si>
  <si>
    <t>Kolíky ke keřům - označník smrkový impregnovaný dl. 130 cm, průměr 4-10 cm</t>
  </si>
  <si>
    <t>ks</t>
  </si>
  <si>
    <t>1367261475</t>
  </si>
  <si>
    <t xml:space="preserve">keře </t>
  </si>
  <si>
    <t>29</t>
  </si>
  <si>
    <t>184215133RKPP</t>
  </si>
  <si>
    <t>D+M kůl dřevěný impregnovaný s dosedovým hranolem 0,5 m pro ptáky D 10cm dl 3 m</t>
  </si>
  <si>
    <t>-1105271473</t>
  </si>
  <si>
    <t>bidlo pro ptáky s dosedovým hranolem</t>
  </si>
  <si>
    <t>30</t>
  </si>
  <si>
    <t>184215133</t>
  </si>
  <si>
    <t>Ukotvení kmene dřevin třemi kůly D do 0,1 m dl přes 2 do 3 m</t>
  </si>
  <si>
    <t>1268488465</t>
  </si>
  <si>
    <t>Ukotvení dřeviny kůly třemi kůly, délky přes 2 do 3 m</t>
  </si>
  <si>
    <t>https://podminky.urs.cz/item/CS_URS_2022_01/184215133</t>
  </si>
  <si>
    <t>"stromy)"</t>
  </si>
  <si>
    <t>31</t>
  </si>
  <si>
    <t>60591255</t>
  </si>
  <si>
    <t>kůl vyvazovací dřevěný impregnovaný D 8cm dl 2,5m</t>
  </si>
  <si>
    <t>1773596264</t>
  </si>
  <si>
    <t>111*3</t>
  </si>
  <si>
    <t>32</t>
  </si>
  <si>
    <t>60599001-R</t>
  </si>
  <si>
    <t>Příčka spojovací ke kůlům impregnovaná 50 x 8 cm</t>
  </si>
  <si>
    <t>1895010895</t>
  </si>
  <si>
    <t>111*3*2</t>
  </si>
  <si>
    <t>33</t>
  </si>
  <si>
    <t>184911201-R</t>
  </si>
  <si>
    <t>Bavlněný úvazek 0,4 m, Materiál k zafixování úvazku na stabilizačním kůlu proti sklouznutí</t>
  </si>
  <si>
    <t>-197020647</t>
  </si>
  <si>
    <t>1568 *2</t>
  </si>
  <si>
    <t>Součet</t>
  </si>
  <si>
    <t>34</t>
  </si>
  <si>
    <t>184813121Rjuta</t>
  </si>
  <si>
    <t>Ochrana dřevin před okusem mechanicky jutou v rovině a svahu do 1:5</t>
  </si>
  <si>
    <t>-332158267</t>
  </si>
  <si>
    <t>Ochrana dřevin před okusem zvěří mechanicky jutou v rovině nebo ve svahu do 1:5, výšky do 2 m</t>
  </si>
  <si>
    <t>"stromy "</t>
  </si>
  <si>
    <t>obal kmenů - ochrana jutou</t>
  </si>
  <si>
    <t>133</t>
  </si>
  <si>
    <t>35</t>
  </si>
  <si>
    <t>184816111</t>
  </si>
  <si>
    <t>Hnojení sazenic průmyslovými hnojivy do 0,25 kg k jedné sazenici</t>
  </si>
  <si>
    <t>-1815831471</t>
  </si>
  <si>
    <t>Hnojení sazenic průmyslovými hnojivy v množství do 0,25 kg k jedné sazenici</t>
  </si>
  <si>
    <t>https://podminky.urs.cz/item/CS_URS_2022_01/184816111</t>
  </si>
  <si>
    <t>stromy</t>
  </si>
  <si>
    <t>keře</t>
  </si>
  <si>
    <t>1587</t>
  </si>
  <si>
    <t>36</t>
  </si>
  <si>
    <t>25191155</t>
  </si>
  <si>
    <t>hnojivo průmyslové</t>
  </si>
  <si>
    <t>488501212</t>
  </si>
  <si>
    <t>trávník</t>
  </si>
  <si>
    <t>9678*0,025</t>
  </si>
  <si>
    <t>dřeviny ( 0,25 kg hnojiva/dřevina )</t>
  </si>
  <si>
    <t>(133+2014)*0,025</t>
  </si>
  <si>
    <t>37</t>
  </si>
  <si>
    <t>184911421</t>
  </si>
  <si>
    <t>Mulčování rostlin kůrou tl do 0,1 m v rovině a svahu do 1:5</t>
  </si>
  <si>
    <t>-754890590</t>
  </si>
  <si>
    <t>Mulčování vysazených rostlin mulčovací kůrou, tl. do 100 mm v rovině nebo na svahu do 1:5</t>
  </si>
  <si>
    <t>https://podminky.urs.cz/item/CS_URS_2022_01/184911421</t>
  </si>
  <si>
    <t xml:space="preserve">mulč kolem keřů  a stromů po slehnutí</t>
  </si>
  <si>
    <t>2158+111</t>
  </si>
  <si>
    <t>38</t>
  </si>
  <si>
    <t>10391100</t>
  </si>
  <si>
    <t>kůra mulčovací VL</t>
  </si>
  <si>
    <t>m3</t>
  </si>
  <si>
    <t>-212496206</t>
  </si>
  <si>
    <t>mulčovací kůra - štěpka</t>
  </si>
  <si>
    <t>2157*0,1</t>
  </si>
  <si>
    <t>39</t>
  </si>
  <si>
    <t>185802113</t>
  </si>
  <si>
    <t>Hnojení půdy umělým hnojivem na široko v rovině a svahu do 1:5</t>
  </si>
  <si>
    <t>t</t>
  </si>
  <si>
    <t>155866629</t>
  </si>
  <si>
    <t>Hnojení půdy nebo trávníku v rovině nebo na svahu do 1:5 umělým hnojivem na široko</t>
  </si>
  <si>
    <t>https://podminky.urs.cz/item/CS_URS_2022_01/185802113</t>
  </si>
  <si>
    <t>9678*0,025*0,001</t>
  </si>
  <si>
    <t>40</t>
  </si>
  <si>
    <t>185803111</t>
  </si>
  <si>
    <t>Ošetření trávníku shrabáním v rovině a svahu do 1:5</t>
  </si>
  <si>
    <t>-2099064400</t>
  </si>
  <si>
    <t>Ošetření trávníku jednorázové v rovině nebo na svahu do 1:5</t>
  </si>
  <si>
    <t>https://podminky.urs.cz/item/CS_URS_2022_01/185803111</t>
  </si>
  <si>
    <t xml:space="preserve">trávník  </t>
  </si>
  <si>
    <t>41</t>
  </si>
  <si>
    <t>185804312</t>
  </si>
  <si>
    <t>Zalití rostlin vodou plocha přes 20 m2</t>
  </si>
  <si>
    <t>192845346</t>
  </si>
  <si>
    <t>Zalití rostlin vodou plochy záhonů jednotlivě přes 20 m2</t>
  </si>
  <si>
    <t>https://podminky.urs.cz/item/CS_URS_2022_01/185804312</t>
  </si>
  <si>
    <t>zalití dřevin dle potřeby 3x za sezonu</t>
  </si>
  <si>
    <t xml:space="preserve">stromy </t>
  </si>
  <si>
    <t>3 x /sezónu v množství 50l/ks</t>
  </si>
  <si>
    <t>"25+26+26+17+8+9"</t>
  </si>
  <si>
    <t>3*111*50/1000</t>
  </si>
  <si>
    <t>3 x /sezónu v množství 20l/ks</t>
  </si>
  <si>
    <t>"203+158+194+349+127+298+239</t>
  </si>
  <si>
    <t>3*1568*20/1000</t>
  </si>
  <si>
    <t>08113910</t>
  </si>
  <si>
    <t>voda povrchová pro jinou potřebu průmyslu a služeb</t>
  </si>
  <si>
    <t>-91229719</t>
  </si>
  <si>
    <t>43</t>
  </si>
  <si>
    <t>185851121</t>
  </si>
  <si>
    <t>Dovoz vody pro zálivku rostlin za vzdálenost do 1000 m</t>
  </si>
  <si>
    <t>-1677035081</t>
  </si>
  <si>
    <t>Dovoz vody pro zálivku rostlin na vzdálenost do 1000 m</t>
  </si>
  <si>
    <t>https://podminky.urs.cz/item/CS_URS_2022_01/185851121</t>
  </si>
  <si>
    <t xml:space="preserve">zalití  dřevin dle potřeby 3x za sezonu</t>
  </si>
  <si>
    <t>44</t>
  </si>
  <si>
    <t>185851129</t>
  </si>
  <si>
    <t>Příplatek k dovozu vody pro zálivku rostlin do 1000 m ZKD 1000 m</t>
  </si>
  <si>
    <t>1754471636</t>
  </si>
  <si>
    <t>Dovoz vody pro zálivku rostlin Příplatek k ceně za každých dalších i započatých 1000 m</t>
  </si>
  <si>
    <t>https://podminky.urs.cz/item/CS_URS_2022_01/185851129</t>
  </si>
  <si>
    <t>dovoz z 4 km</t>
  </si>
  <si>
    <t>110,73*3 'Přepočtené koeficientem množství</t>
  </si>
  <si>
    <t>Svislé a kompletní konstrukce</t>
  </si>
  <si>
    <t>45</t>
  </si>
  <si>
    <t>348951250R160</t>
  </si>
  <si>
    <t>Oplocení kultur v 1,5 m s drátěným pletivem</t>
  </si>
  <si>
    <t>m</t>
  </si>
  <si>
    <t>-535511565</t>
  </si>
  <si>
    <t>Oplocení lesních kultur dřevěnými kůly průměru do 120 mm, bez impregnace, v osové vzdálenosti 3 m, v oplocení výšky 1,6 m, s drátěným pletivem výšky 1.6 m a s dvěma řadami ocelového drátu taženého, průměru 3 mm</t>
  </si>
  <si>
    <t xml:space="preserve">oplocenka -  lesnické pletivo výšky 1,6m, kůly  po 3m</t>
  </si>
  <si>
    <t>1529</t>
  </si>
  <si>
    <t>46</t>
  </si>
  <si>
    <t>348952262</t>
  </si>
  <si>
    <t>Osazení vrat z plotových tyček výšky do 1,5 m plochy do 10 m2</t>
  </si>
  <si>
    <t>76214269</t>
  </si>
  <si>
    <t>Osazení oplocení lesních kultur vrata z plotových tyček výšky do 1,5 m plochy přes 2 do 10 m2</t>
  </si>
  <si>
    <t>https://podminky.urs.cz/item/CS_URS_2022_01/348952262</t>
  </si>
  <si>
    <t>"vrata do oplocenky š 2,5m u přístupových komunikací "</t>
  </si>
  <si>
    <t>6* 2,5</t>
  </si>
  <si>
    <t>998</t>
  </si>
  <si>
    <t>Přesun hmot</t>
  </si>
  <si>
    <t>47</t>
  </si>
  <si>
    <t>998231311</t>
  </si>
  <si>
    <t>Přesun hmot pro sadovnické a krajinářské úpravy vodorovně do 5000 m</t>
  </si>
  <si>
    <t>-1134937580</t>
  </si>
  <si>
    <t>Přesun hmot pro sadovnické a krajinářské úpravy - strojně dopravní vzdálenost do 5000 m</t>
  </si>
  <si>
    <t>https://podminky.urs.cz/item/CS_URS_2022_01/998231311</t>
  </si>
  <si>
    <t>65,31-11,54</t>
  </si>
  <si>
    <t>48</t>
  </si>
  <si>
    <t>998232110</t>
  </si>
  <si>
    <t>Přesun hmot pro oplocení zděné z cihel nebo tvárnic v do 3 m</t>
  </si>
  <si>
    <t>-1250185197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</si>
  <si>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</si>
  <si>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https://podminky.urs.cz/item/CS_URS_2022_01/998232110</t>
  </si>
  <si>
    <t>11,540</t>
  </si>
  <si>
    <t>02 Následná péče - LBK 26-15 v k.ú. Libotov</t>
  </si>
  <si>
    <t>Soupis:</t>
  </si>
  <si>
    <t>02.1 - Následná péče 1. rok</t>
  </si>
  <si>
    <t>2090157202</t>
  </si>
  <si>
    <t>posečení trávníku</t>
  </si>
  <si>
    <t xml:space="preserve">"3x/rok " </t>
  </si>
  <si>
    <t>3*9678</t>
  </si>
  <si>
    <t>184801121</t>
  </si>
  <si>
    <t>Ošetřování vysazených dřevin soliterních v rovině a svahu do 1:5</t>
  </si>
  <si>
    <t>1695744971</t>
  </si>
  <si>
    <t>Ošetření vysazených dřevin solitérních v rovině nebo na svahu do 1:5</t>
  </si>
  <si>
    <t>https://podminky.urs.cz/item/CS_URS_2022_01/184801121</t>
  </si>
  <si>
    <t>184815173</t>
  </si>
  <si>
    <t>Ožínání sazenic celoplošné sklon do 1:5 při střední viditelnosti a výšky přes 60 cm</t>
  </si>
  <si>
    <t>ar</t>
  </si>
  <si>
    <t>2000739558</t>
  </si>
  <si>
    <t>Ochrana sazenic ručním ožínáním celoplošné sklon do 1:5 při viditelnosti střední, výšky přes 60 cm</t>
  </si>
  <si>
    <t>https://podminky.urs.cz/item/CS_URS_2022_01/184815173</t>
  </si>
  <si>
    <t>"keře - 1x/rok, 1 m2/ks " = remízky</t>
  </si>
  <si>
    <t>2157*0,01</t>
  </si>
  <si>
    <t>184999001-R</t>
  </si>
  <si>
    <t>Kontrola kůlů a úvazků</t>
  </si>
  <si>
    <t>kpl</t>
  </si>
  <si>
    <t>-1126315637</t>
  </si>
  <si>
    <t>kpl 111 stromů</t>
  </si>
  <si>
    <t>184999002-R</t>
  </si>
  <si>
    <t>Kontrola a oprava oplocení vč. kůlů</t>
  </si>
  <si>
    <t>-1317903128</t>
  </si>
  <si>
    <t xml:space="preserve">Kontrola  a oprava kpl. Oplocenky délky  1529m</t>
  </si>
  <si>
    <t>184999004-R</t>
  </si>
  <si>
    <t xml:space="preserve">Náhradní výsadba keřů </t>
  </si>
  <si>
    <t>-2041759420</t>
  </si>
  <si>
    <t xml:space="preserve">"10%"  keřů dle druhu</t>
  </si>
  <si>
    <t>1568*0,1</t>
  </si>
  <si>
    <t>184999005-R</t>
  </si>
  <si>
    <t xml:space="preserve">Náhradní výsadba  solitérních stromů s balem dle pův. specifikace</t>
  </si>
  <si>
    <t>1531345205</t>
  </si>
  <si>
    <t>Náhradní výsadba solitérních stromů s balem dle pův. specifikace</t>
  </si>
  <si>
    <t xml:space="preserve">Náhradní výsadba  solitérních stromů s balem dle pův. specifikace "10%" </t>
  </si>
  <si>
    <t>111*0,1</t>
  </si>
  <si>
    <t>185802114</t>
  </si>
  <si>
    <t>Hnojení půdy umělým hnojivem k jednotlivým rostlinám v rovině a svahu do 1:5</t>
  </si>
  <si>
    <t>1593959216</t>
  </si>
  <si>
    <t>Hnojení půdy nebo trávníku v rovině nebo na svahu do 1:5 umělým hnojivem s rozdělením k jednotlivým rostlinám</t>
  </si>
  <si>
    <t>https://podminky.urs.cz/item/CS_URS_2022_01/185802114</t>
  </si>
  <si>
    <t>Hnojivo cererit 0,025 kg k jednotlivým rostlinám</t>
  </si>
  <si>
    <t xml:space="preserve"> (111+1568)*0,000025</t>
  </si>
  <si>
    <t>-629436136</t>
  </si>
  <si>
    <t xml:space="preserve"> (111+1568)*0,000025*1000</t>
  </si>
  <si>
    <t>185803111-R</t>
  </si>
  <si>
    <t>Ošetření trávníku shrabáním v rovině a svahu do 1:5 shrab použit jako mulč.</t>
  </si>
  <si>
    <t>-1494334044</t>
  </si>
  <si>
    <t>Ošetření trávníku jednorázové v rovině nebo na svahu do 1:5 shrab použit jako mulč.</t>
  </si>
  <si>
    <t>shrabání pokoseného trávníku</t>
  </si>
  <si>
    <t>1102157256</t>
  </si>
  <si>
    <t>1195152092</t>
  </si>
  <si>
    <t>-1874555966</t>
  </si>
  <si>
    <t>-658062416</t>
  </si>
  <si>
    <t>439638288</t>
  </si>
  <si>
    <t>02.2 - Následná péče 2. rok</t>
  </si>
  <si>
    <t>184806112</t>
  </si>
  <si>
    <t>Řez stromů netrnitých průklestem D koruny přes 2 do 4 m</t>
  </si>
  <si>
    <t>-1007052956</t>
  </si>
  <si>
    <t>Řez stromů, keřů nebo růží průklestem stromů netrnitých, o průměru koruny přes 2 do 4 m</t>
  </si>
  <si>
    <t>https://podminky.urs.cz/item/CS_URS_2022_01/184806112</t>
  </si>
  <si>
    <t xml:space="preserve">"stromy - 1x/rok, 60% - viz. TZ )" </t>
  </si>
  <si>
    <t>184806151</t>
  </si>
  <si>
    <t>Řez keřů netrnitých průklestem D koruny do 1,5 m</t>
  </si>
  <si>
    <t>831636134</t>
  </si>
  <si>
    <t>Řez stromů, keřů nebo růží průklestem keřů netrnitých, o průměru koruny do 1,5 m</t>
  </si>
  <si>
    <t>https://podminky.urs.cz/item/CS_URS_2022_01/184806151</t>
  </si>
  <si>
    <t xml:space="preserve">"keře - 1x/rok, 60% - viz. TZ " </t>
  </si>
  <si>
    <t>Náhradní výsadba keřů dle původní specifikace</t>
  </si>
  <si>
    <t>-1099693314</t>
  </si>
  <si>
    <t>02.3 - Následná péče 3. rok</t>
  </si>
  <si>
    <t>"stromy - 1x/rok, 60% - viz. TZ "</t>
  </si>
  <si>
    <t>"keře - 1x/rok, 60% - viz. TZ"</t>
  </si>
  <si>
    <t>-475961401</t>
  </si>
  <si>
    <t xml:space="preserve">00 VON -  LBK 26-15 Libotov - Vedlejší a ostatní náklady</t>
  </si>
  <si>
    <t>VRN - Vedlejší rozpočtové náklady</t>
  </si>
  <si>
    <t xml:space="preserve">    VRN2 - Vedlejší náklady</t>
  </si>
  <si>
    <t xml:space="preserve">    VRN9 - Ostatní náklady</t>
  </si>
  <si>
    <t xml:space="preserve">    VRN3 - Zařízení staveniště</t>
  </si>
  <si>
    <t>VRN</t>
  </si>
  <si>
    <t>Vedlejší rozpočtové náklady</t>
  </si>
  <si>
    <t>VRN2</t>
  </si>
  <si>
    <t>Vedlejší náklady</t>
  </si>
  <si>
    <t>031002000</t>
  </si>
  <si>
    <t>Související práce pro zařízení staveniště</t>
  </si>
  <si>
    <t>soubor</t>
  </si>
  <si>
    <t>1024</t>
  </si>
  <si>
    <t>-363883023</t>
  </si>
  <si>
    <t>Zařízení staveniště</t>
  </si>
  <si>
    <t>https://podminky.urs.cz/item/CS_URS_2022_01/031002000</t>
  </si>
  <si>
    <t>Poznámka k položce:</t>
  </si>
  <si>
    <t xml:space="preserve">Zřízení zařízení staveniště, jeho připojení na sítě, oplocení prostoru  a jejich následné odstranění. Zajištění přístupu k jednotlivým úsekům stavby </t>
  </si>
  <si>
    <t xml:space="preserve">za účelem provádění a uvedení do původního stavu po ukončení stavby, náhrada za dočasné zábory ploch. Zřízení a odstranění dočasných komunikací, </t>
  </si>
  <si>
    <t xml:space="preserve"> sjezdů a nájezdů. Zřízení čistících zón před výjezdem z obvodu staveniště.</t>
  </si>
  <si>
    <t>031002001</t>
  </si>
  <si>
    <t>Práce v ochranném pásmu lesa</t>
  </si>
  <si>
    <t>-2115460804</t>
  </si>
  <si>
    <t>031003000</t>
  </si>
  <si>
    <t>Práce v ochranném pásmu nadzemního vedení NN</t>
  </si>
  <si>
    <t>732873274</t>
  </si>
  <si>
    <t>VRN9</t>
  </si>
  <si>
    <t>Ostatní náklady</t>
  </si>
  <si>
    <t>090001000-0</t>
  </si>
  <si>
    <t>Geodetické vytyčení pozemků pro stavbu před prováděním díla</t>
  </si>
  <si>
    <t>1833485771</t>
  </si>
  <si>
    <t>Protokol o vytyčení</t>
  </si>
  <si>
    <t>090002000</t>
  </si>
  <si>
    <t xml:space="preserve">Zajištění ochrany a vytýčení podzemních inženýrských sítí </t>
  </si>
  <si>
    <t>-584143501</t>
  </si>
  <si>
    <t>Zajištění ochrany a vytýčení podzemních inženýrských sítí</t>
  </si>
  <si>
    <t>091003000</t>
  </si>
  <si>
    <t xml:space="preserve">Ostatní náklady bez rozlišení  - Geodetické práce po výstavbě</t>
  </si>
  <si>
    <t>-598525168</t>
  </si>
  <si>
    <t>Ostatní náklady - Geodetické práce po výstavbě</t>
  </si>
  <si>
    <t>https://podminky.urs.cz/item/CS_URS_2022_01/091003000</t>
  </si>
  <si>
    <t xml:space="preserve">Geodetické zaměření skutečného provedení 3x v tištěné podobě, 1x v digitální podobě ve formátu *pdf a *dgn  </t>
  </si>
  <si>
    <t>091204000-0</t>
  </si>
  <si>
    <t xml:space="preserve">Dokumentace skutečného provedení stavby </t>
  </si>
  <si>
    <t>841799547</t>
  </si>
  <si>
    <t>3x v tištěné podobě, 1x v digitální podobě ve formátu *pdf a *dgn</t>
  </si>
  <si>
    <t>091404000-0</t>
  </si>
  <si>
    <t>Práce na památkovém objektu</t>
  </si>
  <si>
    <t>-1922841442</t>
  </si>
  <si>
    <t>Zkoušky, atesty, revize podle ČSN a případných jiných právních nebo technických předpisů</t>
  </si>
  <si>
    <t>091806000</t>
  </si>
  <si>
    <t>Zajištění všech nezbytných průzkumů nutných pro řádné provádění a dokončení díla</t>
  </si>
  <si>
    <t>-1868780424</t>
  </si>
  <si>
    <t xml:space="preserve">Zajištění archeologického dohledu stavby  v četně dokladu ke kolaudaci stavby ( podle zákona 20/1987 provedený organizací oprávněnou k provádění </t>
  </si>
  <si>
    <t>archeologických průzkumů)</t>
  </si>
  <si>
    <t>VRN3</t>
  </si>
  <si>
    <t>032403777</t>
  </si>
  <si>
    <t>Publicita projektu – informační cedule</t>
  </si>
  <si>
    <t>1320743736</t>
  </si>
  <si>
    <t xml:space="preserve">Poznámka: Zhotovení a instalace informační cedule nejpozději do jednoho měsíce od převzetí staveniště na místě realizace (dočasná)  </t>
  </si>
  <si>
    <t xml:space="preserve"> Následná instalace prezentační cedule po dokončení stavby (trvalá). Podrobně příloha  k SoD</t>
  </si>
  <si>
    <t>1 komplet</t>
  </si>
  <si>
    <t xml:space="preserve">Pro odhad ceny – bude se jednat o velikost min. A3, trvalá bude voděodolná.  </t>
  </si>
  <si>
    <t>035002000</t>
  </si>
  <si>
    <t>Pronájmy ploch, objektů</t>
  </si>
  <si>
    <t>-720814439</t>
  </si>
  <si>
    <t>https://podminky.urs.cz/item/CS_URS_2022_01/035002000</t>
  </si>
  <si>
    <t xml:space="preserve">Pronájem cizích ploch pro deponie </t>
  </si>
  <si>
    <t>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</si>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</sst>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02111" TargetMode="External" /><Relationship Id="rId3" Type="http://schemas.openxmlformats.org/officeDocument/2006/relationships/hyperlink" Target="https://podminky.urs.cz/item/CS_URS_2022_01/183403112" TargetMode="External" /><Relationship Id="rId4" Type="http://schemas.openxmlformats.org/officeDocument/2006/relationships/hyperlink" Target="https://podminky.urs.cz/item/CS_URS_2022_01/183403151" TargetMode="External" /><Relationship Id="rId5" Type="http://schemas.openxmlformats.org/officeDocument/2006/relationships/hyperlink" Target="https://podminky.urs.cz/item/CS_URS_2022_01/183403152" TargetMode="External" /><Relationship Id="rId6" Type="http://schemas.openxmlformats.org/officeDocument/2006/relationships/hyperlink" Target="https://podminky.urs.cz/item/CS_URS_2022_01/183403161" TargetMode="External" /><Relationship Id="rId7" Type="http://schemas.openxmlformats.org/officeDocument/2006/relationships/hyperlink" Target="https://podminky.urs.cz/item/CS_URS_2022_01/181451311" TargetMode="External" /><Relationship Id="rId8" Type="http://schemas.openxmlformats.org/officeDocument/2006/relationships/hyperlink" Target="https://podminky.urs.cz/item/CS_URS_2022_01/183101113" TargetMode="External" /><Relationship Id="rId9" Type="http://schemas.openxmlformats.org/officeDocument/2006/relationships/hyperlink" Target="https://podminky.urs.cz/item/CS_URS_2022_01/183101114" TargetMode="External" /><Relationship Id="rId10" Type="http://schemas.openxmlformats.org/officeDocument/2006/relationships/hyperlink" Target="https://podminky.urs.cz/item/CS_URS_2022_01/184102112" TargetMode="External" /><Relationship Id="rId11" Type="http://schemas.openxmlformats.org/officeDocument/2006/relationships/hyperlink" Target="https://podminky.urs.cz/item/CS_URS_2022_01/184102211" TargetMode="External" /><Relationship Id="rId12" Type="http://schemas.openxmlformats.org/officeDocument/2006/relationships/hyperlink" Target="https://podminky.urs.cz/item/CS_URS_2022_01/184215112" TargetMode="External" /><Relationship Id="rId13" Type="http://schemas.openxmlformats.org/officeDocument/2006/relationships/hyperlink" Target="https://podminky.urs.cz/item/CS_URS_2022_01/184215133" TargetMode="External" /><Relationship Id="rId14" Type="http://schemas.openxmlformats.org/officeDocument/2006/relationships/hyperlink" Target="https://podminky.urs.cz/item/CS_URS_2022_01/184816111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5802113" TargetMode="External" /><Relationship Id="rId17" Type="http://schemas.openxmlformats.org/officeDocument/2006/relationships/hyperlink" Target="https://podminky.urs.cz/item/CS_URS_2022_01/185803111" TargetMode="External" /><Relationship Id="rId18" Type="http://schemas.openxmlformats.org/officeDocument/2006/relationships/hyperlink" Target="https://podminky.urs.cz/item/CS_URS_2022_01/185804312" TargetMode="External" /><Relationship Id="rId19" Type="http://schemas.openxmlformats.org/officeDocument/2006/relationships/hyperlink" Target="https://podminky.urs.cz/item/CS_URS_2022_01/185851121" TargetMode="External" /><Relationship Id="rId20" Type="http://schemas.openxmlformats.org/officeDocument/2006/relationships/hyperlink" Target="https://podminky.urs.cz/item/CS_URS_2022_01/185851129" TargetMode="External" /><Relationship Id="rId21" Type="http://schemas.openxmlformats.org/officeDocument/2006/relationships/hyperlink" Target="https://podminky.urs.cz/item/CS_URS_2022_01/348952262" TargetMode="External" /><Relationship Id="rId22" Type="http://schemas.openxmlformats.org/officeDocument/2006/relationships/hyperlink" Target="https://podminky.urs.cz/item/CS_URS_2022_01/998231311" TargetMode="External" /><Relationship Id="rId23" Type="http://schemas.openxmlformats.org/officeDocument/2006/relationships/hyperlink" Target="https://podminky.urs.cz/item/CS_URS_2022_01/998232110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01121" TargetMode="External" /><Relationship Id="rId3" Type="http://schemas.openxmlformats.org/officeDocument/2006/relationships/hyperlink" Target="https://podminky.urs.cz/item/CS_URS_2022_01/184815173" TargetMode="External" /><Relationship Id="rId4" Type="http://schemas.openxmlformats.org/officeDocument/2006/relationships/hyperlink" Target="https://podminky.urs.cz/item/CS_URS_2022_01/185802114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hyperlink" Target="https://podminky.urs.cz/item/CS_URS_2022_01/9982313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01121" TargetMode="External" /><Relationship Id="rId3" Type="http://schemas.openxmlformats.org/officeDocument/2006/relationships/hyperlink" Target="https://podminky.urs.cz/item/CS_URS_2022_01/184815173" TargetMode="External" /><Relationship Id="rId4" Type="http://schemas.openxmlformats.org/officeDocument/2006/relationships/hyperlink" Target="https://podminky.urs.cz/item/CS_URS_2022_01/184806112" TargetMode="External" /><Relationship Id="rId5" Type="http://schemas.openxmlformats.org/officeDocument/2006/relationships/hyperlink" Target="https://podminky.urs.cz/item/CS_URS_2022_01/184806151" TargetMode="External" /><Relationship Id="rId6" Type="http://schemas.openxmlformats.org/officeDocument/2006/relationships/hyperlink" Target="https://podminky.urs.cz/item/CS_URS_2022_01/185802114" TargetMode="External" /><Relationship Id="rId7" Type="http://schemas.openxmlformats.org/officeDocument/2006/relationships/hyperlink" Target="https://podminky.urs.cz/item/CS_URS_2022_01/185804312" TargetMode="External" /><Relationship Id="rId8" Type="http://schemas.openxmlformats.org/officeDocument/2006/relationships/hyperlink" Target="https://podminky.urs.cz/item/CS_URS_2022_01/185851121" TargetMode="External" /><Relationship Id="rId9" Type="http://schemas.openxmlformats.org/officeDocument/2006/relationships/hyperlink" Target="https://podminky.urs.cz/item/CS_URS_2022_01/185851129" TargetMode="External" /><Relationship Id="rId10" Type="http://schemas.openxmlformats.org/officeDocument/2006/relationships/hyperlink" Target="https://podminky.urs.cz/item/CS_URS_2022_01/9982313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01121" TargetMode="External" /><Relationship Id="rId3" Type="http://schemas.openxmlformats.org/officeDocument/2006/relationships/hyperlink" Target="https://podminky.urs.cz/item/CS_URS_2022_01/184815173" TargetMode="External" /><Relationship Id="rId4" Type="http://schemas.openxmlformats.org/officeDocument/2006/relationships/hyperlink" Target="https://podminky.urs.cz/item/CS_URS_2022_01/184806112" TargetMode="External" /><Relationship Id="rId5" Type="http://schemas.openxmlformats.org/officeDocument/2006/relationships/hyperlink" Target="https://podminky.urs.cz/item/CS_URS_2022_01/184806151" TargetMode="External" /><Relationship Id="rId6" Type="http://schemas.openxmlformats.org/officeDocument/2006/relationships/hyperlink" Target="https://podminky.urs.cz/item/CS_URS_2022_01/185802114" TargetMode="External" /><Relationship Id="rId7" Type="http://schemas.openxmlformats.org/officeDocument/2006/relationships/hyperlink" Target="https://podminky.urs.cz/item/CS_URS_2022_01/185804312" TargetMode="External" /><Relationship Id="rId8" Type="http://schemas.openxmlformats.org/officeDocument/2006/relationships/hyperlink" Target="https://podminky.urs.cz/item/CS_URS_2022_01/185851121" TargetMode="External" /><Relationship Id="rId9" Type="http://schemas.openxmlformats.org/officeDocument/2006/relationships/hyperlink" Target="https://podminky.urs.cz/item/CS_URS_2022_01/185851129" TargetMode="External" /><Relationship Id="rId10" Type="http://schemas.openxmlformats.org/officeDocument/2006/relationships/hyperlink" Target="https://podminky.urs.cz/item/CS_URS_2022_01/998231311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1002000" TargetMode="External" /><Relationship Id="rId2" Type="http://schemas.openxmlformats.org/officeDocument/2006/relationships/hyperlink" Target="https://podminky.urs.cz/item/CS_URS_2022_01/091003000" TargetMode="External" /><Relationship Id="rId3" Type="http://schemas.openxmlformats.org/officeDocument/2006/relationships/hyperlink" Target="https://podminky.urs.cz/item/CS_URS_2022_01/035002000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14/2021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LOKÁLNÍ BIOKORIDOR LBK 26-15 V K.Ú LIBOTOV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Libotov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4. 5. 2022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Státní pozemkový úřad KPÚ Trutnov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SELLA&amp;AGRETA s.r.o.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SELLA&amp;AGRETA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ROUND(AS55+AS56+AS60,2)</f>
        <v>0</v>
      </c>
      <c r="AT54" s="108">
        <f>ROUND(SUM(AV54:AW54),2)</f>
        <v>0</v>
      </c>
      <c r="AU54" s="109">
        <f>ROUND(AU55+AU56+AU60,5)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ROUND(AZ55+AZ56+AZ60,2)</f>
        <v>0</v>
      </c>
      <c r="BA54" s="108">
        <f>ROUND(BA55+BA56+BA60,2)</f>
        <v>0</v>
      </c>
      <c r="BB54" s="108">
        <f>ROUND(BB55+BB56+BB60,2)</f>
        <v>0</v>
      </c>
      <c r="BC54" s="108">
        <f>ROUND(BC55+BC56+BC60,2)</f>
        <v>0</v>
      </c>
      <c r="BD54" s="110">
        <f>ROUND(BD55+BD56+BD60,2)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37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Výsadba zeleně - LBK 2...'!J30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'01 Výsadba zeleně - LBK 2...'!P83</f>
        <v>0</v>
      </c>
      <c r="AV55" s="122">
        <f>'01 Výsadba zeleně - LBK 2...'!J33</f>
        <v>0</v>
      </c>
      <c r="AW55" s="122">
        <f>'01 Výsadba zeleně - LBK 2...'!J34</f>
        <v>0</v>
      </c>
      <c r="AX55" s="122">
        <f>'01 Výsadba zeleně - LBK 2...'!J35</f>
        <v>0</v>
      </c>
      <c r="AY55" s="122">
        <f>'01 Výsadba zeleně - LBK 2...'!J36</f>
        <v>0</v>
      </c>
      <c r="AZ55" s="122">
        <f>'01 Výsadba zeleně - LBK 2...'!F33</f>
        <v>0</v>
      </c>
      <c r="BA55" s="122">
        <f>'01 Výsadba zeleně - LBK 2...'!F34</f>
        <v>0</v>
      </c>
      <c r="BB55" s="122">
        <f>'01 Výsadba zeleně - LBK 2...'!F35</f>
        <v>0</v>
      </c>
      <c r="BC55" s="122">
        <f>'01 Výsadba zeleně - LBK 2...'!F36</f>
        <v>0</v>
      </c>
      <c r="BD55" s="124">
        <f>'01 Výsadba zeleně - LBK 2...'!F37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37.5" customHeight="1">
      <c r="A56" s="7"/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ROUND(SUM(AG57:AG59),2)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f>ROUND(SUM(AS57:AS59),2)</f>
        <v>0</v>
      </c>
      <c r="AT56" s="122">
        <f>ROUND(SUM(AV56:AW56),2)</f>
        <v>0</v>
      </c>
      <c r="AU56" s="123">
        <f>ROUND(SUM(AU57:AU59),5)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ROUND(SUM(AZ57:AZ59),2)</f>
        <v>0</v>
      </c>
      <c r="BA56" s="122">
        <f>ROUND(SUM(BA57:BA59),2)</f>
        <v>0</v>
      </c>
      <c r="BB56" s="122">
        <f>ROUND(SUM(BB57:BB59),2)</f>
        <v>0</v>
      </c>
      <c r="BC56" s="122">
        <f>ROUND(SUM(BC57:BC59),2)</f>
        <v>0</v>
      </c>
      <c r="BD56" s="124">
        <f>ROUND(SUM(BD57:BD59),2)</f>
        <v>0</v>
      </c>
      <c r="BE56" s="7"/>
      <c r="BS56" s="125" t="s">
        <v>76</v>
      </c>
      <c r="BT56" s="125" t="s">
        <v>85</v>
      </c>
      <c r="BU56" s="125" t="s">
        <v>78</v>
      </c>
      <c r="BV56" s="125" t="s">
        <v>79</v>
      </c>
      <c r="BW56" s="125" t="s">
        <v>90</v>
      </c>
      <c r="BX56" s="125" t="s">
        <v>5</v>
      </c>
      <c r="CL56" s="125" t="s">
        <v>91</v>
      </c>
      <c r="CM56" s="125" t="s">
        <v>87</v>
      </c>
    </row>
    <row r="57" s="4" customFormat="1" ht="16.5" customHeight="1">
      <c r="A57" s="113" t="s">
        <v>81</v>
      </c>
      <c r="B57" s="65"/>
      <c r="C57" s="127"/>
      <c r="D57" s="127"/>
      <c r="E57" s="128" t="s">
        <v>92</v>
      </c>
      <c r="F57" s="128"/>
      <c r="G57" s="128"/>
      <c r="H57" s="128"/>
      <c r="I57" s="128"/>
      <c r="J57" s="127"/>
      <c r="K57" s="128" t="s">
        <v>93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'02.1 - Následná péče 1. rok'!J32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94</v>
      </c>
      <c r="AR57" s="67"/>
      <c r="AS57" s="131">
        <v>0</v>
      </c>
      <c r="AT57" s="132">
        <f>ROUND(SUM(AV57:AW57),2)</f>
        <v>0</v>
      </c>
      <c r="AU57" s="133">
        <f>'02.1 - Následná péče 1. rok'!P88</f>
        <v>0</v>
      </c>
      <c r="AV57" s="132">
        <f>'02.1 - Následná péče 1. rok'!J35</f>
        <v>0</v>
      </c>
      <c r="AW57" s="132">
        <f>'02.1 - Následná péče 1. rok'!J36</f>
        <v>0</v>
      </c>
      <c r="AX57" s="132">
        <f>'02.1 - Následná péče 1. rok'!J37</f>
        <v>0</v>
      </c>
      <c r="AY57" s="132">
        <f>'02.1 - Následná péče 1. rok'!J38</f>
        <v>0</v>
      </c>
      <c r="AZ57" s="132">
        <f>'02.1 - Následná péče 1. rok'!F35</f>
        <v>0</v>
      </c>
      <c r="BA57" s="132">
        <f>'02.1 - Následná péče 1. rok'!F36</f>
        <v>0</v>
      </c>
      <c r="BB57" s="132">
        <f>'02.1 - Následná péče 1. rok'!F37</f>
        <v>0</v>
      </c>
      <c r="BC57" s="132">
        <f>'02.1 - Následná péče 1. rok'!F38</f>
        <v>0</v>
      </c>
      <c r="BD57" s="134">
        <f>'02.1 - Následná péče 1. rok'!F39</f>
        <v>0</v>
      </c>
      <c r="BE57" s="4"/>
      <c r="BT57" s="135" t="s">
        <v>87</v>
      </c>
      <c r="BV57" s="135" t="s">
        <v>79</v>
      </c>
      <c r="BW57" s="135" t="s">
        <v>95</v>
      </c>
      <c r="BX57" s="135" t="s">
        <v>90</v>
      </c>
      <c r="CL57" s="135" t="s">
        <v>91</v>
      </c>
    </row>
    <row r="58" s="4" customFormat="1" ht="16.5" customHeight="1">
      <c r="A58" s="113" t="s">
        <v>81</v>
      </c>
      <c r="B58" s="65"/>
      <c r="C58" s="127"/>
      <c r="D58" s="127"/>
      <c r="E58" s="128" t="s">
        <v>96</v>
      </c>
      <c r="F58" s="128"/>
      <c r="G58" s="128"/>
      <c r="H58" s="128"/>
      <c r="I58" s="128"/>
      <c r="J58" s="127"/>
      <c r="K58" s="128" t="s">
        <v>97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'02.2 - Následná péče 2. rok'!J32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94</v>
      </c>
      <c r="AR58" s="67"/>
      <c r="AS58" s="131">
        <v>0</v>
      </c>
      <c r="AT58" s="132">
        <f>ROUND(SUM(AV58:AW58),2)</f>
        <v>0</v>
      </c>
      <c r="AU58" s="133">
        <f>'02.2 - Následná péče 2. rok'!P88</f>
        <v>0</v>
      </c>
      <c r="AV58" s="132">
        <f>'02.2 - Následná péče 2. rok'!J35</f>
        <v>0</v>
      </c>
      <c r="AW58" s="132">
        <f>'02.2 - Následná péče 2. rok'!J36</f>
        <v>0</v>
      </c>
      <c r="AX58" s="132">
        <f>'02.2 - Následná péče 2. rok'!J37</f>
        <v>0</v>
      </c>
      <c r="AY58" s="132">
        <f>'02.2 - Následná péče 2. rok'!J38</f>
        <v>0</v>
      </c>
      <c r="AZ58" s="132">
        <f>'02.2 - Následná péče 2. rok'!F35</f>
        <v>0</v>
      </c>
      <c r="BA58" s="132">
        <f>'02.2 - Následná péče 2. rok'!F36</f>
        <v>0</v>
      </c>
      <c r="BB58" s="132">
        <f>'02.2 - Následná péče 2. rok'!F37</f>
        <v>0</v>
      </c>
      <c r="BC58" s="132">
        <f>'02.2 - Následná péče 2. rok'!F38</f>
        <v>0</v>
      </c>
      <c r="BD58" s="134">
        <f>'02.2 - Následná péče 2. rok'!F39</f>
        <v>0</v>
      </c>
      <c r="BE58" s="4"/>
      <c r="BT58" s="135" t="s">
        <v>87</v>
      </c>
      <c r="BV58" s="135" t="s">
        <v>79</v>
      </c>
      <c r="BW58" s="135" t="s">
        <v>98</v>
      </c>
      <c r="BX58" s="135" t="s">
        <v>90</v>
      </c>
      <c r="CL58" s="135" t="s">
        <v>91</v>
      </c>
    </row>
    <row r="59" s="4" customFormat="1" ht="16.5" customHeight="1">
      <c r="A59" s="113" t="s">
        <v>81</v>
      </c>
      <c r="B59" s="65"/>
      <c r="C59" s="127"/>
      <c r="D59" s="127"/>
      <c r="E59" s="128" t="s">
        <v>99</v>
      </c>
      <c r="F59" s="128"/>
      <c r="G59" s="128"/>
      <c r="H59" s="128"/>
      <c r="I59" s="128"/>
      <c r="J59" s="127"/>
      <c r="K59" s="128" t="s">
        <v>100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'02.3 - Následná péče 3. rok'!J32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94</v>
      </c>
      <c r="AR59" s="67"/>
      <c r="AS59" s="131">
        <v>0</v>
      </c>
      <c r="AT59" s="132">
        <f>ROUND(SUM(AV59:AW59),2)</f>
        <v>0</v>
      </c>
      <c r="AU59" s="133">
        <f>'02.3 - Následná péče 3. rok'!P88</f>
        <v>0</v>
      </c>
      <c r="AV59" s="132">
        <f>'02.3 - Následná péče 3. rok'!J35</f>
        <v>0</v>
      </c>
      <c r="AW59" s="132">
        <f>'02.3 - Následná péče 3. rok'!J36</f>
        <v>0</v>
      </c>
      <c r="AX59" s="132">
        <f>'02.3 - Následná péče 3. rok'!J37</f>
        <v>0</v>
      </c>
      <c r="AY59" s="132">
        <f>'02.3 - Následná péče 3. rok'!J38</f>
        <v>0</v>
      </c>
      <c r="AZ59" s="132">
        <f>'02.3 - Následná péče 3. rok'!F35</f>
        <v>0</v>
      </c>
      <c r="BA59" s="132">
        <f>'02.3 - Následná péče 3. rok'!F36</f>
        <v>0</v>
      </c>
      <c r="BB59" s="132">
        <f>'02.3 - Následná péče 3. rok'!F37</f>
        <v>0</v>
      </c>
      <c r="BC59" s="132">
        <f>'02.3 - Následná péče 3. rok'!F38</f>
        <v>0</v>
      </c>
      <c r="BD59" s="134">
        <f>'02.3 - Následná péče 3. rok'!F39</f>
        <v>0</v>
      </c>
      <c r="BE59" s="4"/>
      <c r="BT59" s="135" t="s">
        <v>87</v>
      </c>
      <c r="BV59" s="135" t="s">
        <v>79</v>
      </c>
      <c r="BW59" s="135" t="s">
        <v>101</v>
      </c>
      <c r="BX59" s="135" t="s">
        <v>90</v>
      </c>
      <c r="CL59" s="135" t="s">
        <v>91</v>
      </c>
    </row>
    <row r="60" s="7" customFormat="1" ht="24.75" customHeight="1">
      <c r="A60" s="113" t="s">
        <v>81</v>
      </c>
      <c r="B60" s="114"/>
      <c r="C60" s="115"/>
      <c r="D60" s="116" t="s">
        <v>102</v>
      </c>
      <c r="E60" s="116"/>
      <c r="F60" s="116"/>
      <c r="G60" s="116"/>
      <c r="H60" s="116"/>
      <c r="I60" s="117"/>
      <c r="J60" s="116" t="s">
        <v>103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'00 VON -  LBK 26-15 Libot...'!J30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104</v>
      </c>
      <c r="AR60" s="120"/>
      <c r="AS60" s="136">
        <v>0</v>
      </c>
      <c r="AT60" s="137">
        <f>ROUND(SUM(AV60:AW60),2)</f>
        <v>0</v>
      </c>
      <c r="AU60" s="138">
        <f>'00 VON -  LBK 26-15 Libot...'!P83</f>
        <v>0</v>
      </c>
      <c r="AV60" s="137">
        <f>'00 VON -  LBK 26-15 Libot...'!J33</f>
        <v>0</v>
      </c>
      <c r="AW60" s="137">
        <f>'00 VON -  LBK 26-15 Libot...'!J34</f>
        <v>0</v>
      </c>
      <c r="AX60" s="137">
        <f>'00 VON -  LBK 26-15 Libot...'!J35</f>
        <v>0</v>
      </c>
      <c r="AY60" s="137">
        <f>'00 VON -  LBK 26-15 Libot...'!J36</f>
        <v>0</v>
      </c>
      <c r="AZ60" s="137">
        <f>'00 VON -  LBK 26-15 Libot...'!F33</f>
        <v>0</v>
      </c>
      <c r="BA60" s="137">
        <f>'00 VON -  LBK 26-15 Libot...'!F34</f>
        <v>0</v>
      </c>
      <c r="BB60" s="137">
        <f>'00 VON -  LBK 26-15 Libot...'!F35</f>
        <v>0</v>
      </c>
      <c r="BC60" s="137">
        <f>'00 VON -  LBK 26-15 Libot...'!F36</f>
        <v>0</v>
      </c>
      <c r="BD60" s="139">
        <f>'00 VON -  LBK 26-15 Libot...'!F37</f>
        <v>0</v>
      </c>
      <c r="BE60" s="7"/>
      <c r="BT60" s="125" t="s">
        <v>85</v>
      </c>
      <c r="BV60" s="125" t="s">
        <v>79</v>
      </c>
      <c r="BW60" s="125" t="s">
        <v>105</v>
      </c>
      <c r="BX60" s="125" t="s">
        <v>5</v>
      </c>
      <c r="CL60" s="125" t="s">
        <v>106</v>
      </c>
      <c r="CM60" s="125" t="s">
        <v>87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u+JjqNdyx8ZW1BVjF7Me31pnJ7LzAsaz4Lr0tn0ucBIQ/ucUodhUNWGNHyXfdXz6Gyld8J/q0NehFdUzKwWRVA==" hashValue="Sw2q5ZSrxaA/Tra9Uu4fxCjHszJtDpfJjjMvsOapWCCvQwFoqdW9FrcL5WRu2eY6lzTr4ffvf9qnOBEOVdaWA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Výsadba zeleně - LBK 2...'!C2" display="/"/>
    <hyperlink ref="A57" location="'02.1 - Následná péče 1. rok'!C2" display="/"/>
    <hyperlink ref="A58" location="'02.2 - Následná péče 2. rok'!C2" display="/"/>
    <hyperlink ref="A59" location="'02.3 - Následná péče 3. rok'!C2" display="/"/>
    <hyperlink ref="A60" location="'00 VON -  LBK 26-15 Libo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 xml:space="preserve"> LOKÁLNÍ BIOKORIDOR LBK 26-15 V K.Ú LIBOTOV</v>
      </c>
      <c r="F7" s="144"/>
      <c r="G7" s="144"/>
      <c r="H7" s="144"/>
      <c r="L7" s="21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32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23</v>
      </c>
      <c r="G12" s="40"/>
      <c r="H12" s="40"/>
      <c r="I12" s="144" t="s">
        <v>24</v>
      </c>
      <c r="J12" s="148" t="str">
        <f>'Rekapitulace stavby'!AN8</f>
        <v>4. 5. 2022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4" t="s">
        <v>31</v>
      </c>
      <c r="J14" s="135" t="s">
        <v>32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33</v>
      </c>
      <c r="F15" s="40"/>
      <c r="G15" s="40"/>
      <c r="H15" s="40"/>
      <c r="I15" s="144" t="s">
        <v>34</v>
      </c>
      <c r="J15" s="135" t="s">
        <v>32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35</v>
      </c>
      <c r="E17" s="40"/>
      <c r="F17" s="40"/>
      <c r="G17" s="40"/>
      <c r="H17" s="40"/>
      <c r="I17" s="144" t="s">
        <v>31</v>
      </c>
      <c r="J17" s="34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4" t="s">
        <v>34</v>
      </c>
      <c r="J18" s="34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37</v>
      </c>
      <c r="E20" s="40"/>
      <c r="F20" s="40"/>
      <c r="G20" s="40"/>
      <c r="H20" s="40"/>
      <c r="I20" s="144" t="s">
        <v>31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38</v>
      </c>
      <c r="F21" s="40"/>
      <c r="G21" s="40"/>
      <c r="H21" s="40"/>
      <c r="I21" s="144" t="s">
        <v>34</v>
      </c>
      <c r="J21" s="135" t="s">
        <v>32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40</v>
      </c>
      <c r="E23" s="40"/>
      <c r="F23" s="40"/>
      <c r="G23" s="40"/>
      <c r="H23" s="40"/>
      <c r="I23" s="144" t="s">
        <v>31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34</v>
      </c>
      <c r="J24" s="135" t="s">
        <v>32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32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ROUND((SUM(BE83:BE347)),  2)</f>
        <v>0</v>
      </c>
      <c r="G33" s="40"/>
      <c r="H33" s="40"/>
      <c r="I33" s="159">
        <v>0.20999999999999999</v>
      </c>
      <c r="J33" s="158">
        <f>ROUND(((SUM(BE83:BE347))*I33),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ROUND((SUM(BF83:BF347)),  2)</f>
        <v>0</v>
      </c>
      <c r="G34" s="40"/>
      <c r="H34" s="40"/>
      <c r="I34" s="159">
        <v>0.14999999999999999</v>
      </c>
      <c r="J34" s="158">
        <f>ROUND(((SUM(BF83:BF347))*I34),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ROUND((SUM(BG83:BG347)),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ROUND((SUM(BH83:BH347)),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ROUND((SUM(BI83:BI347)),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 xml:space="preserve"> LOKÁLNÍ BIOKORIDOR LBK 26-15 V K.Ú LIBOTOV</v>
      </c>
      <c r="F48" s="33"/>
      <c r="G48" s="33"/>
      <c r="H48" s="33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Výsadba zeleně - LBK 26-15 – lokální biokoridor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Libotov</v>
      </c>
      <c r="G52" s="42"/>
      <c r="H52" s="42"/>
      <c r="I52" s="33" t="s">
        <v>24</v>
      </c>
      <c r="J52" s="74" t="str">
        <f>IF(J12="","",J12)</f>
        <v>4. 5. 2022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Česká republika Státní pozemkový úřad KPÚ Trutnov</v>
      </c>
      <c r="G54" s="42"/>
      <c r="H54" s="42"/>
      <c r="I54" s="33" t="s">
        <v>37</v>
      </c>
      <c r="J54" s="38" t="str">
        <f>E21</f>
        <v>SELLA&amp;AGRETA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SELLA&amp;AGRETA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113</v>
      </c>
    </row>
    <row r="60" s="9" customFormat="1" ht="24.96" customHeight="1">
      <c r="A60" s="9"/>
      <c r="B60" s="176"/>
      <c r="C60" s="177"/>
      <c r="D60" s="178" t="s">
        <v>114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115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116</v>
      </c>
      <c r="E62" s="184"/>
      <c r="F62" s="184"/>
      <c r="G62" s="184"/>
      <c r="H62" s="184"/>
      <c r="I62" s="184"/>
      <c r="J62" s="185">
        <f>J329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117</v>
      </c>
      <c r="E63" s="184"/>
      <c r="F63" s="184"/>
      <c r="G63" s="184"/>
      <c r="H63" s="184"/>
      <c r="I63" s="184"/>
      <c r="J63" s="185">
        <f>J339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118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 xml:space="preserve"> LOKÁLNÍ BIOKORIDOR LBK 26-15 V K.Ú LIBOTOV</v>
      </c>
      <c r="F73" s="33"/>
      <c r="G73" s="33"/>
      <c r="H73" s="33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Výsadba zeleně - LBK 26-15 – lokální biokoridor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Libotov</v>
      </c>
      <c r="G77" s="42"/>
      <c r="H77" s="42"/>
      <c r="I77" s="33" t="s">
        <v>24</v>
      </c>
      <c r="J77" s="74" t="str">
        <f>IF(J12="","",J12)</f>
        <v>4. 5. 2022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Česká republika Státní pozemkový úřad KPÚ Trutnov</v>
      </c>
      <c r="G79" s="42"/>
      <c r="H79" s="42"/>
      <c r="I79" s="33" t="s">
        <v>37</v>
      </c>
      <c r="J79" s="38" t="str">
        <f>E21</f>
        <v>SELLA&amp;AGRETA s.r.o.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SELLA&amp;AGRETA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119</v>
      </c>
      <c r="D82" s="190" t="s">
        <v>62</v>
      </c>
      <c r="E82" s="190" t="s">
        <v>58</v>
      </c>
      <c r="F82" s="190" t="s">
        <v>59</v>
      </c>
      <c r="G82" s="190" t="s">
        <v>120</v>
      </c>
      <c r="H82" s="190" t="s">
        <v>121</v>
      </c>
      <c r="I82" s="190" t="s">
        <v>122</v>
      </c>
      <c r="J82" s="191" t="s">
        <v>112</v>
      </c>
      <c r="K82" s="192" t="s">
        <v>123</v>
      </c>
      <c r="L82" s="193"/>
      <c r="M82" s="94" t="s">
        <v>32</v>
      </c>
      <c r="N82" s="95" t="s">
        <v>47</v>
      </c>
      <c r="O82" s="95" t="s">
        <v>124</v>
      </c>
      <c r="P82" s="95" t="s">
        <v>125</v>
      </c>
      <c r="Q82" s="95" t="s">
        <v>126</v>
      </c>
      <c r="R82" s="95" t="s">
        <v>127</v>
      </c>
      <c r="S82" s="95" t="s">
        <v>128</v>
      </c>
      <c r="T82" s="96" t="s">
        <v>129</v>
      </c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94">
        <f>BK83</f>
        <v>0</v>
      </c>
      <c r="K83" s="42"/>
      <c r="L83" s="46"/>
      <c r="M83" s="97"/>
      <c r="N83" s="195"/>
      <c r="O83" s="98"/>
      <c r="P83" s="196">
        <f>P84</f>
        <v>0</v>
      </c>
      <c r="Q83" s="98"/>
      <c r="R83" s="196">
        <f>R84</f>
        <v>64.168349000000006</v>
      </c>
      <c r="S83" s="98"/>
      <c r="T83" s="197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113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76</v>
      </c>
      <c r="E84" s="202" t="s">
        <v>131</v>
      </c>
      <c r="F84" s="202" t="s">
        <v>132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P85+P329+P339</f>
        <v>0</v>
      </c>
      <c r="Q84" s="207"/>
      <c r="R84" s="208">
        <f>R85+R329+R339</f>
        <v>64.168349000000006</v>
      </c>
      <c r="S84" s="207"/>
      <c r="T84" s="209">
        <f>T85+T329+T339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85</v>
      </c>
      <c r="AT84" s="211" t="s">
        <v>76</v>
      </c>
      <c r="AU84" s="211" t="s">
        <v>77</v>
      </c>
      <c r="AY84" s="210" t="s">
        <v>133</v>
      </c>
      <c r="BK84" s="212">
        <f>BK85+BK329+BK339</f>
        <v>0</v>
      </c>
    </row>
    <row r="85" s="12" customFormat="1" ht="22.8" customHeight="1">
      <c r="A85" s="12"/>
      <c r="B85" s="199"/>
      <c r="C85" s="200"/>
      <c r="D85" s="201" t="s">
        <v>76</v>
      </c>
      <c r="E85" s="213" t="s">
        <v>85</v>
      </c>
      <c r="F85" s="213" t="s">
        <v>134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SUM(P86:P328)</f>
        <v>0</v>
      </c>
      <c r="Q85" s="207"/>
      <c r="R85" s="208">
        <f>SUM(R86:R328)</f>
        <v>53.682369000000001</v>
      </c>
      <c r="S85" s="207"/>
      <c r="T85" s="209">
        <f>SUM(T86:T328)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85</v>
      </c>
      <c r="AT85" s="211" t="s">
        <v>76</v>
      </c>
      <c r="AU85" s="211" t="s">
        <v>85</v>
      </c>
      <c r="AY85" s="210" t="s">
        <v>133</v>
      </c>
      <c r="BK85" s="212">
        <f>SUM(BK86:BK328)</f>
        <v>0</v>
      </c>
    </row>
    <row r="86" s="2" customFormat="1" ht="16.5" customHeight="1">
      <c r="A86" s="40"/>
      <c r="B86" s="41"/>
      <c r="C86" s="215" t="s">
        <v>85</v>
      </c>
      <c r="D86" s="215" t="s">
        <v>135</v>
      </c>
      <c r="E86" s="216" t="s">
        <v>136</v>
      </c>
      <c r="F86" s="217" t="s">
        <v>137</v>
      </c>
      <c r="G86" s="218" t="s">
        <v>138</v>
      </c>
      <c r="H86" s="219">
        <v>11835</v>
      </c>
      <c r="I86" s="220"/>
      <c r="J86" s="221">
        <f>ROUND(I86*H86,2)</f>
        <v>0</v>
      </c>
      <c r="K86" s="222"/>
      <c r="L86" s="46"/>
      <c r="M86" s="223" t="s">
        <v>32</v>
      </c>
      <c r="N86" s="224" t="s">
        <v>48</v>
      </c>
      <c r="O86" s="86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7" t="s">
        <v>139</v>
      </c>
      <c r="AT86" s="227" t="s">
        <v>135</v>
      </c>
      <c r="AU86" s="227" t="s">
        <v>87</v>
      </c>
      <c r="AY86" s="18" t="s">
        <v>133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8" t="s">
        <v>85</v>
      </c>
      <c r="BK86" s="228">
        <f>ROUND(I86*H86,2)</f>
        <v>0</v>
      </c>
      <c r="BL86" s="18" t="s">
        <v>139</v>
      </c>
      <c r="BM86" s="227" t="s">
        <v>140</v>
      </c>
    </row>
    <row r="87" s="2" customFormat="1">
      <c r="A87" s="40"/>
      <c r="B87" s="41"/>
      <c r="C87" s="42"/>
      <c r="D87" s="229" t="s">
        <v>141</v>
      </c>
      <c r="E87" s="42"/>
      <c r="F87" s="230" t="s">
        <v>142</v>
      </c>
      <c r="G87" s="42"/>
      <c r="H87" s="42"/>
      <c r="I87" s="231"/>
      <c r="J87" s="42"/>
      <c r="K87" s="42"/>
      <c r="L87" s="46"/>
      <c r="M87" s="232"/>
      <c r="N87" s="23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141</v>
      </c>
      <c r="AU87" s="18" t="s">
        <v>87</v>
      </c>
    </row>
    <row r="88" s="2" customFormat="1">
      <c r="A88" s="40"/>
      <c r="B88" s="41"/>
      <c r="C88" s="42"/>
      <c r="D88" s="234" t="s">
        <v>143</v>
      </c>
      <c r="E88" s="42"/>
      <c r="F88" s="235" t="s">
        <v>144</v>
      </c>
      <c r="G88" s="42"/>
      <c r="H88" s="42"/>
      <c r="I88" s="231"/>
      <c r="J88" s="42"/>
      <c r="K88" s="42"/>
      <c r="L88" s="46"/>
      <c r="M88" s="232"/>
      <c r="N88" s="23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143</v>
      </c>
      <c r="AU88" s="18" t="s">
        <v>87</v>
      </c>
    </row>
    <row r="89" s="13" customFormat="1">
      <c r="A89" s="13"/>
      <c r="B89" s="236"/>
      <c r="C89" s="237"/>
      <c r="D89" s="229" t="s">
        <v>145</v>
      </c>
      <c r="E89" s="238" t="s">
        <v>32</v>
      </c>
      <c r="F89" s="239" t="s">
        <v>146</v>
      </c>
      <c r="G89" s="237"/>
      <c r="H89" s="238" t="s">
        <v>32</v>
      </c>
      <c r="I89" s="240"/>
      <c r="J89" s="237"/>
      <c r="K89" s="237"/>
      <c r="L89" s="241"/>
      <c r="M89" s="242"/>
      <c r="N89" s="243"/>
      <c r="O89" s="243"/>
      <c r="P89" s="243"/>
      <c r="Q89" s="243"/>
      <c r="R89" s="243"/>
      <c r="S89" s="243"/>
      <c r="T89" s="24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5" t="s">
        <v>145</v>
      </c>
      <c r="AU89" s="245" t="s">
        <v>87</v>
      </c>
      <c r="AV89" s="13" t="s">
        <v>85</v>
      </c>
      <c r="AW89" s="13" t="s">
        <v>39</v>
      </c>
      <c r="AX89" s="13" t="s">
        <v>77</v>
      </c>
      <c r="AY89" s="245" t="s">
        <v>133</v>
      </c>
    </row>
    <row r="90" s="14" customFormat="1">
      <c r="A90" s="14"/>
      <c r="B90" s="246"/>
      <c r="C90" s="247"/>
      <c r="D90" s="229" t="s">
        <v>145</v>
      </c>
      <c r="E90" s="248" t="s">
        <v>32</v>
      </c>
      <c r="F90" s="249" t="s">
        <v>147</v>
      </c>
      <c r="G90" s="247"/>
      <c r="H90" s="250">
        <v>11835</v>
      </c>
      <c r="I90" s="251"/>
      <c r="J90" s="247"/>
      <c r="K90" s="247"/>
      <c r="L90" s="252"/>
      <c r="M90" s="253"/>
      <c r="N90" s="254"/>
      <c r="O90" s="254"/>
      <c r="P90" s="254"/>
      <c r="Q90" s="254"/>
      <c r="R90" s="254"/>
      <c r="S90" s="254"/>
      <c r="T90" s="25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6" t="s">
        <v>145</v>
      </c>
      <c r="AU90" s="256" t="s">
        <v>87</v>
      </c>
      <c r="AV90" s="14" t="s">
        <v>87</v>
      </c>
      <c r="AW90" s="14" t="s">
        <v>39</v>
      </c>
      <c r="AX90" s="14" t="s">
        <v>85</v>
      </c>
      <c r="AY90" s="256" t="s">
        <v>133</v>
      </c>
    </row>
    <row r="91" s="2" customFormat="1" ht="21.75" customHeight="1">
      <c r="A91" s="40"/>
      <c r="B91" s="41"/>
      <c r="C91" s="215" t="s">
        <v>87</v>
      </c>
      <c r="D91" s="215" t="s">
        <v>135</v>
      </c>
      <c r="E91" s="216" t="s">
        <v>148</v>
      </c>
      <c r="F91" s="217" t="s">
        <v>149</v>
      </c>
      <c r="G91" s="218" t="s">
        <v>138</v>
      </c>
      <c r="H91" s="219">
        <v>23660</v>
      </c>
      <c r="I91" s="220"/>
      <c r="J91" s="221">
        <f>ROUND(I91*H91,2)</f>
        <v>0</v>
      </c>
      <c r="K91" s="222"/>
      <c r="L91" s="46"/>
      <c r="M91" s="223" t="s">
        <v>32</v>
      </c>
      <c r="N91" s="224" t="s">
        <v>48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139</v>
      </c>
      <c r="AT91" s="227" t="s">
        <v>135</v>
      </c>
      <c r="AU91" s="227" t="s">
        <v>87</v>
      </c>
      <c r="AY91" s="18" t="s">
        <v>133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8" t="s">
        <v>85</v>
      </c>
      <c r="BK91" s="228">
        <f>ROUND(I91*H91,2)</f>
        <v>0</v>
      </c>
      <c r="BL91" s="18" t="s">
        <v>139</v>
      </c>
      <c r="BM91" s="227" t="s">
        <v>150</v>
      </c>
    </row>
    <row r="92" s="2" customFormat="1">
      <c r="A92" s="40"/>
      <c r="B92" s="41"/>
      <c r="C92" s="42"/>
      <c r="D92" s="229" t="s">
        <v>141</v>
      </c>
      <c r="E92" s="42"/>
      <c r="F92" s="230" t="s">
        <v>151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141</v>
      </c>
      <c r="AU92" s="18" t="s">
        <v>87</v>
      </c>
    </row>
    <row r="93" s="2" customFormat="1">
      <c r="A93" s="40"/>
      <c r="B93" s="41"/>
      <c r="C93" s="42"/>
      <c r="D93" s="234" t="s">
        <v>143</v>
      </c>
      <c r="E93" s="42"/>
      <c r="F93" s="235" t="s">
        <v>152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143</v>
      </c>
      <c r="AU93" s="18" t="s">
        <v>87</v>
      </c>
    </row>
    <row r="94" s="14" customFormat="1">
      <c r="A94" s="14"/>
      <c r="B94" s="246"/>
      <c r="C94" s="247"/>
      <c r="D94" s="229" t="s">
        <v>145</v>
      </c>
      <c r="E94" s="248" t="s">
        <v>32</v>
      </c>
      <c r="F94" s="249" t="s">
        <v>153</v>
      </c>
      <c r="G94" s="247"/>
      <c r="H94" s="250">
        <v>11830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145</v>
      </c>
      <c r="AU94" s="256" t="s">
        <v>87</v>
      </c>
      <c r="AV94" s="14" t="s">
        <v>87</v>
      </c>
      <c r="AW94" s="14" t="s">
        <v>39</v>
      </c>
      <c r="AX94" s="14" t="s">
        <v>85</v>
      </c>
      <c r="AY94" s="256" t="s">
        <v>133</v>
      </c>
    </row>
    <row r="95" s="13" customFormat="1">
      <c r="A95" s="13"/>
      <c r="B95" s="236"/>
      <c r="C95" s="237"/>
      <c r="D95" s="229" t="s">
        <v>145</v>
      </c>
      <c r="E95" s="238" t="s">
        <v>32</v>
      </c>
      <c r="F95" s="239" t="s">
        <v>154</v>
      </c>
      <c r="G95" s="237"/>
      <c r="H95" s="238" t="s">
        <v>32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145</v>
      </c>
      <c r="AU95" s="245" t="s">
        <v>87</v>
      </c>
      <c r="AV95" s="13" t="s">
        <v>85</v>
      </c>
      <c r="AW95" s="13" t="s">
        <v>39</v>
      </c>
      <c r="AX95" s="13" t="s">
        <v>77</v>
      </c>
      <c r="AY95" s="245" t="s">
        <v>133</v>
      </c>
    </row>
    <row r="96" s="14" customFormat="1">
      <c r="A96" s="14"/>
      <c r="B96" s="246"/>
      <c r="C96" s="247"/>
      <c r="D96" s="229" t="s">
        <v>145</v>
      </c>
      <c r="E96" s="247"/>
      <c r="F96" s="249" t="s">
        <v>155</v>
      </c>
      <c r="G96" s="247"/>
      <c r="H96" s="250">
        <v>23660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145</v>
      </c>
      <c r="AU96" s="256" t="s">
        <v>87</v>
      </c>
      <c r="AV96" s="14" t="s">
        <v>87</v>
      </c>
      <c r="AW96" s="14" t="s">
        <v>4</v>
      </c>
      <c r="AX96" s="14" t="s">
        <v>85</v>
      </c>
      <c r="AY96" s="256" t="s">
        <v>133</v>
      </c>
    </row>
    <row r="97" s="2" customFormat="1" ht="16.5" customHeight="1">
      <c r="A97" s="40"/>
      <c r="B97" s="41"/>
      <c r="C97" s="257" t="s">
        <v>156</v>
      </c>
      <c r="D97" s="257" t="s">
        <v>157</v>
      </c>
      <c r="E97" s="258" t="s">
        <v>158</v>
      </c>
      <c r="F97" s="259" t="s">
        <v>159</v>
      </c>
      <c r="G97" s="260" t="s">
        <v>160</v>
      </c>
      <c r="H97" s="261">
        <v>28.404</v>
      </c>
      <c r="I97" s="262"/>
      <c r="J97" s="263">
        <f>ROUND(I97*H97,2)</f>
        <v>0</v>
      </c>
      <c r="K97" s="264"/>
      <c r="L97" s="265"/>
      <c r="M97" s="266" t="s">
        <v>32</v>
      </c>
      <c r="N97" s="267" t="s">
        <v>48</v>
      </c>
      <c r="O97" s="86"/>
      <c r="P97" s="225">
        <f>O97*H97</f>
        <v>0</v>
      </c>
      <c r="Q97" s="225">
        <v>0.001</v>
      </c>
      <c r="R97" s="225">
        <f>Q97*H97</f>
        <v>0.028404000000000002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161</v>
      </c>
      <c r="AT97" s="227" t="s">
        <v>157</v>
      </c>
      <c r="AU97" s="227" t="s">
        <v>87</v>
      </c>
      <c r="AY97" s="18" t="s">
        <v>133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85</v>
      </c>
      <c r="BK97" s="228">
        <f>ROUND(I97*H97,2)</f>
        <v>0</v>
      </c>
      <c r="BL97" s="18" t="s">
        <v>139</v>
      </c>
      <c r="BM97" s="227" t="s">
        <v>162</v>
      </c>
    </row>
    <row r="98" s="2" customFormat="1">
      <c r="A98" s="40"/>
      <c r="B98" s="41"/>
      <c r="C98" s="42"/>
      <c r="D98" s="229" t="s">
        <v>141</v>
      </c>
      <c r="E98" s="42"/>
      <c r="F98" s="230" t="s">
        <v>159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141</v>
      </c>
      <c r="AU98" s="18" t="s">
        <v>87</v>
      </c>
    </row>
    <row r="99" s="13" customFormat="1">
      <c r="A99" s="13"/>
      <c r="B99" s="236"/>
      <c r="C99" s="237"/>
      <c r="D99" s="229" t="s">
        <v>145</v>
      </c>
      <c r="E99" s="238" t="s">
        <v>32</v>
      </c>
      <c r="F99" s="239" t="s">
        <v>163</v>
      </c>
      <c r="G99" s="237"/>
      <c r="H99" s="238" t="s">
        <v>32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145</v>
      </c>
      <c r="AU99" s="245" t="s">
        <v>87</v>
      </c>
      <c r="AV99" s="13" t="s">
        <v>85</v>
      </c>
      <c r="AW99" s="13" t="s">
        <v>39</v>
      </c>
      <c r="AX99" s="13" t="s">
        <v>77</v>
      </c>
      <c r="AY99" s="245" t="s">
        <v>133</v>
      </c>
    </row>
    <row r="100" s="13" customFormat="1">
      <c r="A100" s="13"/>
      <c r="B100" s="236"/>
      <c r="C100" s="237"/>
      <c r="D100" s="229" t="s">
        <v>145</v>
      </c>
      <c r="E100" s="238" t="s">
        <v>32</v>
      </c>
      <c r="F100" s="239" t="s">
        <v>154</v>
      </c>
      <c r="G100" s="237"/>
      <c r="H100" s="238" t="s">
        <v>32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145</v>
      </c>
      <c r="AU100" s="245" t="s">
        <v>87</v>
      </c>
      <c r="AV100" s="13" t="s">
        <v>85</v>
      </c>
      <c r="AW100" s="13" t="s">
        <v>39</v>
      </c>
      <c r="AX100" s="13" t="s">
        <v>77</v>
      </c>
      <c r="AY100" s="245" t="s">
        <v>133</v>
      </c>
    </row>
    <row r="101" s="13" customFormat="1">
      <c r="A101" s="13"/>
      <c r="B101" s="236"/>
      <c r="C101" s="237"/>
      <c r="D101" s="229" t="s">
        <v>145</v>
      </c>
      <c r="E101" s="238" t="s">
        <v>32</v>
      </c>
      <c r="F101" s="239" t="s">
        <v>164</v>
      </c>
      <c r="G101" s="237"/>
      <c r="H101" s="238" t="s">
        <v>32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145</v>
      </c>
      <c r="AU101" s="245" t="s">
        <v>87</v>
      </c>
      <c r="AV101" s="13" t="s">
        <v>85</v>
      </c>
      <c r="AW101" s="13" t="s">
        <v>39</v>
      </c>
      <c r="AX101" s="13" t="s">
        <v>77</v>
      </c>
      <c r="AY101" s="245" t="s">
        <v>133</v>
      </c>
    </row>
    <row r="102" s="14" customFormat="1">
      <c r="A102" s="14"/>
      <c r="B102" s="246"/>
      <c r="C102" s="247"/>
      <c r="D102" s="229" t="s">
        <v>145</v>
      </c>
      <c r="E102" s="248" t="s">
        <v>32</v>
      </c>
      <c r="F102" s="249" t="s">
        <v>165</v>
      </c>
      <c r="G102" s="247"/>
      <c r="H102" s="250">
        <v>14.202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145</v>
      </c>
      <c r="AU102" s="256" t="s">
        <v>87</v>
      </c>
      <c r="AV102" s="14" t="s">
        <v>87</v>
      </c>
      <c r="AW102" s="14" t="s">
        <v>39</v>
      </c>
      <c r="AX102" s="14" t="s">
        <v>85</v>
      </c>
      <c r="AY102" s="256" t="s">
        <v>133</v>
      </c>
    </row>
    <row r="103" s="14" customFormat="1">
      <c r="A103" s="14"/>
      <c r="B103" s="246"/>
      <c r="C103" s="247"/>
      <c r="D103" s="229" t="s">
        <v>145</v>
      </c>
      <c r="E103" s="247"/>
      <c r="F103" s="249" t="s">
        <v>166</v>
      </c>
      <c r="G103" s="247"/>
      <c r="H103" s="250">
        <v>28.404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145</v>
      </c>
      <c r="AU103" s="256" t="s">
        <v>87</v>
      </c>
      <c r="AV103" s="14" t="s">
        <v>87</v>
      </c>
      <c r="AW103" s="14" t="s">
        <v>4</v>
      </c>
      <c r="AX103" s="14" t="s">
        <v>85</v>
      </c>
      <c r="AY103" s="256" t="s">
        <v>133</v>
      </c>
    </row>
    <row r="104" s="2" customFormat="1" ht="16.5" customHeight="1">
      <c r="A104" s="40"/>
      <c r="B104" s="41"/>
      <c r="C104" s="215" t="s">
        <v>139</v>
      </c>
      <c r="D104" s="215" t="s">
        <v>135</v>
      </c>
      <c r="E104" s="216" t="s">
        <v>167</v>
      </c>
      <c r="F104" s="217" t="s">
        <v>168</v>
      </c>
      <c r="G104" s="218" t="s">
        <v>138</v>
      </c>
      <c r="H104" s="219">
        <v>11835</v>
      </c>
      <c r="I104" s="220"/>
      <c r="J104" s="221">
        <f>ROUND(I104*H104,2)</f>
        <v>0</v>
      </c>
      <c r="K104" s="222"/>
      <c r="L104" s="46"/>
      <c r="M104" s="223" t="s">
        <v>32</v>
      </c>
      <c r="N104" s="224" t="s">
        <v>48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139</v>
      </c>
      <c r="AT104" s="227" t="s">
        <v>135</v>
      </c>
      <c r="AU104" s="227" t="s">
        <v>87</v>
      </c>
      <c r="AY104" s="18" t="s">
        <v>133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8" t="s">
        <v>85</v>
      </c>
      <c r="BK104" s="228">
        <f>ROUND(I104*H104,2)</f>
        <v>0</v>
      </c>
      <c r="BL104" s="18" t="s">
        <v>139</v>
      </c>
      <c r="BM104" s="227" t="s">
        <v>169</v>
      </c>
    </row>
    <row r="105" s="2" customFormat="1">
      <c r="A105" s="40"/>
      <c r="B105" s="41"/>
      <c r="C105" s="42"/>
      <c r="D105" s="229" t="s">
        <v>141</v>
      </c>
      <c r="E105" s="42"/>
      <c r="F105" s="230" t="s">
        <v>170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141</v>
      </c>
      <c r="AU105" s="18" t="s">
        <v>87</v>
      </c>
    </row>
    <row r="106" s="2" customFormat="1">
      <c r="A106" s="40"/>
      <c r="B106" s="41"/>
      <c r="C106" s="42"/>
      <c r="D106" s="234" t="s">
        <v>143</v>
      </c>
      <c r="E106" s="42"/>
      <c r="F106" s="235" t="s">
        <v>171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143</v>
      </c>
      <c r="AU106" s="18" t="s">
        <v>87</v>
      </c>
    </row>
    <row r="107" s="13" customFormat="1">
      <c r="A107" s="13"/>
      <c r="B107" s="236"/>
      <c r="C107" s="237"/>
      <c r="D107" s="229" t="s">
        <v>145</v>
      </c>
      <c r="E107" s="238" t="s">
        <v>32</v>
      </c>
      <c r="F107" s="239" t="s">
        <v>172</v>
      </c>
      <c r="G107" s="237"/>
      <c r="H107" s="238" t="s">
        <v>32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145</v>
      </c>
      <c r="AU107" s="245" t="s">
        <v>87</v>
      </c>
      <c r="AV107" s="13" t="s">
        <v>85</v>
      </c>
      <c r="AW107" s="13" t="s">
        <v>39</v>
      </c>
      <c r="AX107" s="13" t="s">
        <v>77</v>
      </c>
      <c r="AY107" s="245" t="s">
        <v>133</v>
      </c>
    </row>
    <row r="108" s="14" customFormat="1">
      <c r="A108" s="14"/>
      <c r="B108" s="246"/>
      <c r="C108" s="247"/>
      <c r="D108" s="229" t="s">
        <v>145</v>
      </c>
      <c r="E108" s="248" t="s">
        <v>32</v>
      </c>
      <c r="F108" s="249" t="s">
        <v>147</v>
      </c>
      <c r="G108" s="247"/>
      <c r="H108" s="250">
        <v>11835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145</v>
      </c>
      <c r="AU108" s="256" t="s">
        <v>87</v>
      </c>
      <c r="AV108" s="14" t="s">
        <v>87</v>
      </c>
      <c r="AW108" s="14" t="s">
        <v>39</v>
      </c>
      <c r="AX108" s="14" t="s">
        <v>85</v>
      </c>
      <c r="AY108" s="256" t="s">
        <v>133</v>
      </c>
    </row>
    <row r="109" s="2" customFormat="1" ht="16.5" customHeight="1">
      <c r="A109" s="40"/>
      <c r="B109" s="41"/>
      <c r="C109" s="215" t="s">
        <v>173</v>
      </c>
      <c r="D109" s="215" t="s">
        <v>135</v>
      </c>
      <c r="E109" s="216" t="s">
        <v>174</v>
      </c>
      <c r="F109" s="217" t="s">
        <v>175</v>
      </c>
      <c r="G109" s="218" t="s">
        <v>138</v>
      </c>
      <c r="H109" s="219">
        <v>11835</v>
      </c>
      <c r="I109" s="220"/>
      <c r="J109" s="221">
        <f>ROUND(I109*H109,2)</f>
        <v>0</v>
      </c>
      <c r="K109" s="222"/>
      <c r="L109" s="46"/>
      <c r="M109" s="223" t="s">
        <v>32</v>
      </c>
      <c r="N109" s="224" t="s">
        <v>48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139</v>
      </c>
      <c r="AT109" s="227" t="s">
        <v>135</v>
      </c>
      <c r="AU109" s="227" t="s">
        <v>87</v>
      </c>
      <c r="AY109" s="18" t="s">
        <v>133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85</v>
      </c>
      <c r="BK109" s="228">
        <f>ROUND(I109*H109,2)</f>
        <v>0</v>
      </c>
      <c r="BL109" s="18" t="s">
        <v>139</v>
      </c>
      <c r="BM109" s="227" t="s">
        <v>176</v>
      </c>
    </row>
    <row r="110" s="2" customFormat="1">
      <c r="A110" s="40"/>
      <c r="B110" s="41"/>
      <c r="C110" s="42"/>
      <c r="D110" s="229" t="s">
        <v>141</v>
      </c>
      <c r="E110" s="42"/>
      <c r="F110" s="230" t="s">
        <v>177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141</v>
      </c>
      <c r="AU110" s="18" t="s">
        <v>87</v>
      </c>
    </row>
    <row r="111" s="2" customFormat="1">
      <c r="A111" s="40"/>
      <c r="B111" s="41"/>
      <c r="C111" s="42"/>
      <c r="D111" s="234" t="s">
        <v>143</v>
      </c>
      <c r="E111" s="42"/>
      <c r="F111" s="235" t="s">
        <v>178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143</v>
      </c>
      <c r="AU111" s="18" t="s">
        <v>87</v>
      </c>
    </row>
    <row r="112" s="13" customFormat="1">
      <c r="A112" s="13"/>
      <c r="B112" s="236"/>
      <c r="C112" s="237"/>
      <c r="D112" s="229" t="s">
        <v>145</v>
      </c>
      <c r="E112" s="238" t="s">
        <v>32</v>
      </c>
      <c r="F112" s="239" t="s">
        <v>179</v>
      </c>
      <c r="G112" s="237"/>
      <c r="H112" s="238" t="s">
        <v>32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145</v>
      </c>
      <c r="AU112" s="245" t="s">
        <v>87</v>
      </c>
      <c r="AV112" s="13" t="s">
        <v>85</v>
      </c>
      <c r="AW112" s="13" t="s">
        <v>39</v>
      </c>
      <c r="AX112" s="13" t="s">
        <v>77</v>
      </c>
      <c r="AY112" s="245" t="s">
        <v>133</v>
      </c>
    </row>
    <row r="113" s="14" customFormat="1">
      <c r="A113" s="14"/>
      <c r="B113" s="246"/>
      <c r="C113" s="247"/>
      <c r="D113" s="229" t="s">
        <v>145</v>
      </c>
      <c r="E113" s="248" t="s">
        <v>32</v>
      </c>
      <c r="F113" s="249" t="s">
        <v>147</v>
      </c>
      <c r="G113" s="247"/>
      <c r="H113" s="250">
        <v>11835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145</v>
      </c>
      <c r="AU113" s="256" t="s">
        <v>87</v>
      </c>
      <c r="AV113" s="14" t="s">
        <v>87</v>
      </c>
      <c r="AW113" s="14" t="s">
        <v>39</v>
      </c>
      <c r="AX113" s="14" t="s">
        <v>85</v>
      </c>
      <c r="AY113" s="256" t="s">
        <v>133</v>
      </c>
    </row>
    <row r="114" s="2" customFormat="1" ht="16.5" customHeight="1">
      <c r="A114" s="40"/>
      <c r="B114" s="41"/>
      <c r="C114" s="215" t="s">
        <v>180</v>
      </c>
      <c r="D114" s="215" t="s">
        <v>135</v>
      </c>
      <c r="E114" s="216" t="s">
        <v>181</v>
      </c>
      <c r="F114" s="217" t="s">
        <v>182</v>
      </c>
      <c r="G114" s="218" t="s">
        <v>138</v>
      </c>
      <c r="H114" s="219">
        <v>11835</v>
      </c>
      <c r="I114" s="220"/>
      <c r="J114" s="221">
        <f>ROUND(I114*H114,2)</f>
        <v>0</v>
      </c>
      <c r="K114" s="222"/>
      <c r="L114" s="46"/>
      <c r="M114" s="223" t="s">
        <v>32</v>
      </c>
      <c r="N114" s="224" t="s">
        <v>48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139</v>
      </c>
      <c r="AT114" s="227" t="s">
        <v>135</v>
      </c>
      <c r="AU114" s="227" t="s">
        <v>87</v>
      </c>
      <c r="AY114" s="18" t="s">
        <v>133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8" t="s">
        <v>85</v>
      </c>
      <c r="BK114" s="228">
        <f>ROUND(I114*H114,2)</f>
        <v>0</v>
      </c>
      <c r="BL114" s="18" t="s">
        <v>139</v>
      </c>
      <c r="BM114" s="227" t="s">
        <v>183</v>
      </c>
    </row>
    <row r="115" s="2" customFormat="1">
      <c r="A115" s="40"/>
      <c r="B115" s="41"/>
      <c r="C115" s="42"/>
      <c r="D115" s="229" t="s">
        <v>141</v>
      </c>
      <c r="E115" s="42"/>
      <c r="F115" s="230" t="s">
        <v>184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141</v>
      </c>
      <c r="AU115" s="18" t="s">
        <v>87</v>
      </c>
    </row>
    <row r="116" s="2" customFormat="1">
      <c r="A116" s="40"/>
      <c r="B116" s="41"/>
      <c r="C116" s="42"/>
      <c r="D116" s="234" t="s">
        <v>143</v>
      </c>
      <c r="E116" s="42"/>
      <c r="F116" s="235" t="s">
        <v>185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143</v>
      </c>
      <c r="AU116" s="18" t="s">
        <v>87</v>
      </c>
    </row>
    <row r="117" s="13" customFormat="1">
      <c r="A117" s="13"/>
      <c r="B117" s="236"/>
      <c r="C117" s="237"/>
      <c r="D117" s="229" t="s">
        <v>145</v>
      </c>
      <c r="E117" s="238" t="s">
        <v>32</v>
      </c>
      <c r="F117" s="239" t="s">
        <v>186</v>
      </c>
      <c r="G117" s="237"/>
      <c r="H117" s="238" t="s">
        <v>32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145</v>
      </c>
      <c r="AU117" s="245" t="s">
        <v>87</v>
      </c>
      <c r="AV117" s="13" t="s">
        <v>85</v>
      </c>
      <c r="AW117" s="13" t="s">
        <v>39</v>
      </c>
      <c r="AX117" s="13" t="s">
        <v>77</v>
      </c>
      <c r="AY117" s="245" t="s">
        <v>133</v>
      </c>
    </row>
    <row r="118" s="14" customFormat="1">
      <c r="A118" s="14"/>
      <c r="B118" s="246"/>
      <c r="C118" s="247"/>
      <c r="D118" s="229" t="s">
        <v>145</v>
      </c>
      <c r="E118" s="248" t="s">
        <v>32</v>
      </c>
      <c r="F118" s="249" t="s">
        <v>147</v>
      </c>
      <c r="G118" s="247"/>
      <c r="H118" s="250">
        <v>11835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145</v>
      </c>
      <c r="AU118" s="256" t="s">
        <v>87</v>
      </c>
      <c r="AV118" s="14" t="s">
        <v>87</v>
      </c>
      <c r="AW118" s="14" t="s">
        <v>39</v>
      </c>
      <c r="AX118" s="14" t="s">
        <v>85</v>
      </c>
      <c r="AY118" s="256" t="s">
        <v>133</v>
      </c>
    </row>
    <row r="119" s="2" customFormat="1" ht="16.5" customHeight="1">
      <c r="A119" s="40"/>
      <c r="B119" s="41"/>
      <c r="C119" s="215" t="s">
        <v>187</v>
      </c>
      <c r="D119" s="215" t="s">
        <v>135</v>
      </c>
      <c r="E119" s="216" t="s">
        <v>188</v>
      </c>
      <c r="F119" s="217" t="s">
        <v>189</v>
      </c>
      <c r="G119" s="218" t="s">
        <v>138</v>
      </c>
      <c r="H119" s="219">
        <v>11835</v>
      </c>
      <c r="I119" s="220"/>
      <c r="J119" s="221">
        <f>ROUND(I119*H119,2)</f>
        <v>0</v>
      </c>
      <c r="K119" s="222"/>
      <c r="L119" s="46"/>
      <c r="M119" s="223" t="s">
        <v>32</v>
      </c>
      <c r="N119" s="224" t="s">
        <v>48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139</v>
      </c>
      <c r="AT119" s="227" t="s">
        <v>135</v>
      </c>
      <c r="AU119" s="227" t="s">
        <v>87</v>
      </c>
      <c r="AY119" s="18" t="s">
        <v>133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8" t="s">
        <v>85</v>
      </c>
      <c r="BK119" s="228">
        <f>ROUND(I119*H119,2)</f>
        <v>0</v>
      </c>
      <c r="BL119" s="18" t="s">
        <v>139</v>
      </c>
      <c r="BM119" s="227" t="s">
        <v>190</v>
      </c>
    </row>
    <row r="120" s="2" customFormat="1">
      <c r="A120" s="40"/>
      <c r="B120" s="41"/>
      <c r="C120" s="42"/>
      <c r="D120" s="229" t="s">
        <v>141</v>
      </c>
      <c r="E120" s="42"/>
      <c r="F120" s="230" t="s">
        <v>191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141</v>
      </c>
      <c r="AU120" s="18" t="s">
        <v>87</v>
      </c>
    </row>
    <row r="121" s="2" customFormat="1">
      <c r="A121" s="40"/>
      <c r="B121" s="41"/>
      <c r="C121" s="42"/>
      <c r="D121" s="234" t="s">
        <v>143</v>
      </c>
      <c r="E121" s="42"/>
      <c r="F121" s="235" t="s">
        <v>192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143</v>
      </c>
      <c r="AU121" s="18" t="s">
        <v>87</v>
      </c>
    </row>
    <row r="122" s="13" customFormat="1">
      <c r="A122" s="13"/>
      <c r="B122" s="236"/>
      <c r="C122" s="237"/>
      <c r="D122" s="229" t="s">
        <v>145</v>
      </c>
      <c r="E122" s="238" t="s">
        <v>32</v>
      </c>
      <c r="F122" s="239" t="s">
        <v>193</v>
      </c>
      <c r="G122" s="237"/>
      <c r="H122" s="238" t="s">
        <v>32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145</v>
      </c>
      <c r="AU122" s="245" t="s">
        <v>87</v>
      </c>
      <c r="AV122" s="13" t="s">
        <v>85</v>
      </c>
      <c r="AW122" s="13" t="s">
        <v>39</v>
      </c>
      <c r="AX122" s="13" t="s">
        <v>77</v>
      </c>
      <c r="AY122" s="245" t="s">
        <v>133</v>
      </c>
    </row>
    <row r="123" s="14" customFormat="1">
      <c r="A123" s="14"/>
      <c r="B123" s="246"/>
      <c r="C123" s="247"/>
      <c r="D123" s="229" t="s">
        <v>145</v>
      </c>
      <c r="E123" s="248" t="s">
        <v>32</v>
      </c>
      <c r="F123" s="249" t="s">
        <v>147</v>
      </c>
      <c r="G123" s="247"/>
      <c r="H123" s="250">
        <v>11835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145</v>
      </c>
      <c r="AU123" s="256" t="s">
        <v>87</v>
      </c>
      <c r="AV123" s="14" t="s">
        <v>87</v>
      </c>
      <c r="AW123" s="14" t="s">
        <v>39</v>
      </c>
      <c r="AX123" s="14" t="s">
        <v>85</v>
      </c>
      <c r="AY123" s="256" t="s">
        <v>133</v>
      </c>
    </row>
    <row r="124" s="2" customFormat="1" ht="16.5" customHeight="1">
      <c r="A124" s="40"/>
      <c r="B124" s="41"/>
      <c r="C124" s="215" t="s">
        <v>161</v>
      </c>
      <c r="D124" s="215" t="s">
        <v>135</v>
      </c>
      <c r="E124" s="216" t="s">
        <v>194</v>
      </c>
      <c r="F124" s="217" t="s">
        <v>195</v>
      </c>
      <c r="G124" s="218" t="s">
        <v>138</v>
      </c>
      <c r="H124" s="219">
        <v>9678</v>
      </c>
      <c r="I124" s="220"/>
      <c r="J124" s="221">
        <f>ROUND(I124*H124,2)</f>
        <v>0</v>
      </c>
      <c r="K124" s="222"/>
      <c r="L124" s="46"/>
      <c r="M124" s="223" t="s">
        <v>32</v>
      </c>
      <c r="N124" s="224" t="s">
        <v>48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139</v>
      </c>
      <c r="AT124" s="227" t="s">
        <v>135</v>
      </c>
      <c r="AU124" s="227" t="s">
        <v>87</v>
      </c>
      <c r="AY124" s="18" t="s">
        <v>133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8" t="s">
        <v>85</v>
      </c>
      <c r="BK124" s="228">
        <f>ROUND(I124*H124,2)</f>
        <v>0</v>
      </c>
      <c r="BL124" s="18" t="s">
        <v>139</v>
      </c>
      <c r="BM124" s="227" t="s">
        <v>196</v>
      </c>
    </row>
    <row r="125" s="2" customFormat="1">
      <c r="A125" s="40"/>
      <c r="B125" s="41"/>
      <c r="C125" s="42"/>
      <c r="D125" s="229" t="s">
        <v>141</v>
      </c>
      <c r="E125" s="42"/>
      <c r="F125" s="230" t="s">
        <v>197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141</v>
      </c>
      <c r="AU125" s="18" t="s">
        <v>87</v>
      </c>
    </row>
    <row r="126" s="2" customFormat="1">
      <c r="A126" s="40"/>
      <c r="B126" s="41"/>
      <c r="C126" s="42"/>
      <c r="D126" s="234" t="s">
        <v>143</v>
      </c>
      <c r="E126" s="42"/>
      <c r="F126" s="235" t="s">
        <v>198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143</v>
      </c>
      <c r="AU126" s="18" t="s">
        <v>87</v>
      </c>
    </row>
    <row r="127" s="13" customFormat="1">
      <c r="A127" s="13"/>
      <c r="B127" s="236"/>
      <c r="C127" s="237"/>
      <c r="D127" s="229" t="s">
        <v>145</v>
      </c>
      <c r="E127" s="238" t="s">
        <v>32</v>
      </c>
      <c r="F127" s="239" t="s">
        <v>199</v>
      </c>
      <c r="G127" s="237"/>
      <c r="H127" s="238" t="s">
        <v>32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145</v>
      </c>
      <c r="AU127" s="245" t="s">
        <v>87</v>
      </c>
      <c r="AV127" s="13" t="s">
        <v>85</v>
      </c>
      <c r="AW127" s="13" t="s">
        <v>39</v>
      </c>
      <c r="AX127" s="13" t="s">
        <v>77</v>
      </c>
      <c r="AY127" s="245" t="s">
        <v>133</v>
      </c>
    </row>
    <row r="128" s="14" customFormat="1">
      <c r="A128" s="14"/>
      <c r="B128" s="246"/>
      <c r="C128" s="247"/>
      <c r="D128" s="229" t="s">
        <v>145</v>
      </c>
      <c r="E128" s="248" t="s">
        <v>32</v>
      </c>
      <c r="F128" s="249" t="s">
        <v>200</v>
      </c>
      <c r="G128" s="247"/>
      <c r="H128" s="250">
        <v>9678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145</v>
      </c>
      <c r="AU128" s="256" t="s">
        <v>87</v>
      </c>
      <c r="AV128" s="14" t="s">
        <v>87</v>
      </c>
      <c r="AW128" s="14" t="s">
        <v>39</v>
      </c>
      <c r="AX128" s="14" t="s">
        <v>85</v>
      </c>
      <c r="AY128" s="256" t="s">
        <v>133</v>
      </c>
    </row>
    <row r="129" s="2" customFormat="1" ht="16.5" customHeight="1">
      <c r="A129" s="40"/>
      <c r="B129" s="41"/>
      <c r="C129" s="257" t="s">
        <v>201</v>
      </c>
      <c r="D129" s="257" t="s">
        <v>157</v>
      </c>
      <c r="E129" s="258" t="s">
        <v>202</v>
      </c>
      <c r="F129" s="259" t="s">
        <v>203</v>
      </c>
      <c r="G129" s="260" t="s">
        <v>204</v>
      </c>
      <c r="H129" s="261">
        <v>80.650000000000006</v>
      </c>
      <c r="I129" s="262"/>
      <c r="J129" s="263">
        <f>ROUND(I129*H129,2)</f>
        <v>0</v>
      </c>
      <c r="K129" s="264"/>
      <c r="L129" s="265"/>
      <c r="M129" s="266" t="s">
        <v>32</v>
      </c>
      <c r="N129" s="267" t="s">
        <v>48</v>
      </c>
      <c r="O129" s="86"/>
      <c r="P129" s="225">
        <f>O129*H129</f>
        <v>0</v>
      </c>
      <c r="Q129" s="225">
        <v>0.001</v>
      </c>
      <c r="R129" s="225">
        <f>Q129*H129</f>
        <v>0.080650000000000013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161</v>
      </c>
      <c r="AT129" s="227" t="s">
        <v>157</v>
      </c>
      <c r="AU129" s="227" t="s">
        <v>87</v>
      </c>
      <c r="AY129" s="18" t="s">
        <v>133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85</v>
      </c>
      <c r="BK129" s="228">
        <f>ROUND(I129*H129,2)</f>
        <v>0</v>
      </c>
      <c r="BL129" s="18" t="s">
        <v>139</v>
      </c>
      <c r="BM129" s="227" t="s">
        <v>205</v>
      </c>
    </row>
    <row r="130" s="2" customFormat="1">
      <c r="A130" s="40"/>
      <c r="B130" s="41"/>
      <c r="C130" s="42"/>
      <c r="D130" s="229" t="s">
        <v>141</v>
      </c>
      <c r="E130" s="42"/>
      <c r="F130" s="230" t="s">
        <v>203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141</v>
      </c>
      <c r="AU130" s="18" t="s">
        <v>87</v>
      </c>
    </row>
    <row r="131" s="14" customFormat="1">
      <c r="A131" s="14"/>
      <c r="B131" s="246"/>
      <c r="C131" s="247"/>
      <c r="D131" s="229" t="s">
        <v>145</v>
      </c>
      <c r="E131" s="248" t="s">
        <v>32</v>
      </c>
      <c r="F131" s="249" t="s">
        <v>206</v>
      </c>
      <c r="G131" s="247"/>
      <c r="H131" s="250">
        <v>80.650000000000006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145</v>
      </c>
      <c r="AU131" s="256" t="s">
        <v>87</v>
      </c>
      <c r="AV131" s="14" t="s">
        <v>87</v>
      </c>
      <c r="AW131" s="14" t="s">
        <v>39</v>
      </c>
      <c r="AX131" s="14" t="s">
        <v>85</v>
      </c>
      <c r="AY131" s="256" t="s">
        <v>133</v>
      </c>
    </row>
    <row r="132" s="2" customFormat="1" ht="21.75" customHeight="1">
      <c r="A132" s="40"/>
      <c r="B132" s="41"/>
      <c r="C132" s="215" t="s">
        <v>207</v>
      </c>
      <c r="D132" s="215" t="s">
        <v>135</v>
      </c>
      <c r="E132" s="216" t="s">
        <v>208</v>
      </c>
      <c r="F132" s="217" t="s">
        <v>209</v>
      </c>
      <c r="G132" s="218" t="s">
        <v>210</v>
      </c>
      <c r="H132" s="219">
        <v>1568</v>
      </c>
      <c r="I132" s="220"/>
      <c r="J132" s="221">
        <f>ROUND(I132*H132,2)</f>
        <v>0</v>
      </c>
      <c r="K132" s="222"/>
      <c r="L132" s="46"/>
      <c r="M132" s="223" t="s">
        <v>32</v>
      </c>
      <c r="N132" s="224" t="s">
        <v>48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139</v>
      </c>
      <c r="AT132" s="227" t="s">
        <v>135</v>
      </c>
      <c r="AU132" s="227" t="s">
        <v>87</v>
      </c>
      <c r="AY132" s="18" t="s">
        <v>133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85</v>
      </c>
      <c r="BK132" s="228">
        <f>ROUND(I132*H132,2)</f>
        <v>0</v>
      </c>
      <c r="BL132" s="18" t="s">
        <v>139</v>
      </c>
      <c r="BM132" s="227" t="s">
        <v>211</v>
      </c>
    </row>
    <row r="133" s="2" customFormat="1">
      <c r="A133" s="40"/>
      <c r="B133" s="41"/>
      <c r="C133" s="42"/>
      <c r="D133" s="229" t="s">
        <v>141</v>
      </c>
      <c r="E133" s="42"/>
      <c r="F133" s="230" t="s">
        <v>212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141</v>
      </c>
      <c r="AU133" s="18" t="s">
        <v>87</v>
      </c>
    </row>
    <row r="134" s="2" customFormat="1">
      <c r="A134" s="40"/>
      <c r="B134" s="41"/>
      <c r="C134" s="42"/>
      <c r="D134" s="234" t="s">
        <v>143</v>
      </c>
      <c r="E134" s="42"/>
      <c r="F134" s="235" t="s">
        <v>213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143</v>
      </c>
      <c r="AU134" s="18" t="s">
        <v>87</v>
      </c>
    </row>
    <row r="135" s="13" customFormat="1">
      <c r="A135" s="13"/>
      <c r="B135" s="236"/>
      <c r="C135" s="237"/>
      <c r="D135" s="229" t="s">
        <v>145</v>
      </c>
      <c r="E135" s="238" t="s">
        <v>32</v>
      </c>
      <c r="F135" s="239" t="s">
        <v>214</v>
      </c>
      <c r="G135" s="237"/>
      <c r="H135" s="238" t="s">
        <v>32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145</v>
      </c>
      <c r="AU135" s="245" t="s">
        <v>87</v>
      </c>
      <c r="AV135" s="13" t="s">
        <v>85</v>
      </c>
      <c r="AW135" s="13" t="s">
        <v>39</v>
      </c>
      <c r="AX135" s="13" t="s">
        <v>77</v>
      </c>
      <c r="AY135" s="245" t="s">
        <v>133</v>
      </c>
    </row>
    <row r="136" s="14" customFormat="1">
      <c r="A136" s="14"/>
      <c r="B136" s="246"/>
      <c r="C136" s="247"/>
      <c r="D136" s="229" t="s">
        <v>145</v>
      </c>
      <c r="E136" s="248" t="s">
        <v>32</v>
      </c>
      <c r="F136" s="249" t="s">
        <v>215</v>
      </c>
      <c r="G136" s="247"/>
      <c r="H136" s="250">
        <v>1568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145</v>
      </c>
      <c r="AU136" s="256" t="s">
        <v>87</v>
      </c>
      <c r="AV136" s="14" t="s">
        <v>87</v>
      </c>
      <c r="AW136" s="14" t="s">
        <v>39</v>
      </c>
      <c r="AX136" s="14" t="s">
        <v>77</v>
      </c>
      <c r="AY136" s="256" t="s">
        <v>133</v>
      </c>
    </row>
    <row r="137" s="14" customFormat="1">
      <c r="A137" s="14"/>
      <c r="B137" s="246"/>
      <c r="C137" s="247"/>
      <c r="D137" s="229" t="s">
        <v>145</v>
      </c>
      <c r="E137" s="248" t="s">
        <v>32</v>
      </c>
      <c r="F137" s="249" t="s">
        <v>216</v>
      </c>
      <c r="G137" s="247"/>
      <c r="H137" s="250">
        <v>1568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145</v>
      </c>
      <c r="AU137" s="256" t="s">
        <v>87</v>
      </c>
      <c r="AV137" s="14" t="s">
        <v>87</v>
      </c>
      <c r="AW137" s="14" t="s">
        <v>39</v>
      </c>
      <c r="AX137" s="14" t="s">
        <v>85</v>
      </c>
      <c r="AY137" s="256" t="s">
        <v>133</v>
      </c>
    </row>
    <row r="138" s="2" customFormat="1" ht="21.75" customHeight="1">
      <c r="A138" s="40"/>
      <c r="B138" s="41"/>
      <c r="C138" s="215" t="s">
        <v>217</v>
      </c>
      <c r="D138" s="215" t="s">
        <v>135</v>
      </c>
      <c r="E138" s="216" t="s">
        <v>218</v>
      </c>
      <c r="F138" s="217" t="s">
        <v>219</v>
      </c>
      <c r="G138" s="218" t="s">
        <v>210</v>
      </c>
      <c r="H138" s="219">
        <v>111</v>
      </c>
      <c r="I138" s="220"/>
      <c r="J138" s="221">
        <f>ROUND(I138*H138,2)</f>
        <v>0</v>
      </c>
      <c r="K138" s="222"/>
      <c r="L138" s="46"/>
      <c r="M138" s="223" t="s">
        <v>32</v>
      </c>
      <c r="N138" s="224" t="s">
        <v>48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139</v>
      </c>
      <c r="AT138" s="227" t="s">
        <v>135</v>
      </c>
      <c r="AU138" s="227" t="s">
        <v>87</v>
      </c>
      <c r="AY138" s="18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85</v>
      </c>
      <c r="BK138" s="228">
        <f>ROUND(I138*H138,2)</f>
        <v>0</v>
      </c>
      <c r="BL138" s="18" t="s">
        <v>139</v>
      </c>
      <c r="BM138" s="227" t="s">
        <v>220</v>
      </c>
    </row>
    <row r="139" s="2" customFormat="1">
      <c r="A139" s="40"/>
      <c r="B139" s="41"/>
      <c r="C139" s="42"/>
      <c r="D139" s="229" t="s">
        <v>141</v>
      </c>
      <c r="E139" s="42"/>
      <c r="F139" s="230" t="s">
        <v>221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141</v>
      </c>
      <c r="AU139" s="18" t="s">
        <v>87</v>
      </c>
    </row>
    <row r="140" s="2" customFormat="1">
      <c r="A140" s="40"/>
      <c r="B140" s="41"/>
      <c r="C140" s="42"/>
      <c r="D140" s="234" t="s">
        <v>143</v>
      </c>
      <c r="E140" s="42"/>
      <c r="F140" s="235" t="s">
        <v>222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143</v>
      </c>
      <c r="AU140" s="18" t="s">
        <v>87</v>
      </c>
    </row>
    <row r="141" s="13" customFormat="1">
      <c r="A141" s="13"/>
      <c r="B141" s="236"/>
      <c r="C141" s="237"/>
      <c r="D141" s="229" t="s">
        <v>145</v>
      </c>
      <c r="E141" s="238" t="s">
        <v>32</v>
      </c>
      <c r="F141" s="239" t="s">
        <v>223</v>
      </c>
      <c r="G141" s="237"/>
      <c r="H141" s="238" t="s">
        <v>32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145</v>
      </c>
      <c r="AU141" s="245" t="s">
        <v>87</v>
      </c>
      <c r="AV141" s="13" t="s">
        <v>85</v>
      </c>
      <c r="AW141" s="13" t="s">
        <v>39</v>
      </c>
      <c r="AX141" s="13" t="s">
        <v>77</v>
      </c>
      <c r="AY141" s="245" t="s">
        <v>133</v>
      </c>
    </row>
    <row r="142" s="14" customFormat="1">
      <c r="A142" s="14"/>
      <c r="B142" s="246"/>
      <c r="C142" s="247"/>
      <c r="D142" s="229" t="s">
        <v>145</v>
      </c>
      <c r="E142" s="248" t="s">
        <v>32</v>
      </c>
      <c r="F142" s="249" t="s">
        <v>224</v>
      </c>
      <c r="G142" s="247"/>
      <c r="H142" s="250">
        <v>111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145</v>
      </c>
      <c r="AU142" s="256" t="s">
        <v>87</v>
      </c>
      <c r="AV142" s="14" t="s">
        <v>87</v>
      </c>
      <c r="AW142" s="14" t="s">
        <v>39</v>
      </c>
      <c r="AX142" s="14" t="s">
        <v>77</v>
      </c>
      <c r="AY142" s="256" t="s">
        <v>133</v>
      </c>
    </row>
    <row r="143" s="14" customFormat="1">
      <c r="A143" s="14"/>
      <c r="B143" s="246"/>
      <c r="C143" s="247"/>
      <c r="D143" s="229" t="s">
        <v>145</v>
      </c>
      <c r="E143" s="248" t="s">
        <v>32</v>
      </c>
      <c r="F143" s="249" t="s">
        <v>225</v>
      </c>
      <c r="G143" s="247"/>
      <c r="H143" s="250">
        <v>111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145</v>
      </c>
      <c r="AU143" s="256" t="s">
        <v>87</v>
      </c>
      <c r="AV143" s="14" t="s">
        <v>87</v>
      </c>
      <c r="AW143" s="14" t="s">
        <v>39</v>
      </c>
      <c r="AX143" s="14" t="s">
        <v>85</v>
      </c>
      <c r="AY143" s="256" t="s">
        <v>133</v>
      </c>
    </row>
    <row r="144" s="2" customFormat="1" ht="16.5" customHeight="1">
      <c r="A144" s="40"/>
      <c r="B144" s="41"/>
      <c r="C144" s="257" t="s">
        <v>226</v>
      </c>
      <c r="D144" s="257" t="s">
        <v>157</v>
      </c>
      <c r="E144" s="258" t="s">
        <v>227</v>
      </c>
      <c r="F144" s="259" t="s">
        <v>228</v>
      </c>
      <c r="G144" s="260" t="s">
        <v>210</v>
      </c>
      <c r="H144" s="261">
        <v>158</v>
      </c>
      <c r="I144" s="262"/>
      <c r="J144" s="263">
        <f>ROUND(I144*H144,2)</f>
        <v>0</v>
      </c>
      <c r="K144" s="264"/>
      <c r="L144" s="265"/>
      <c r="M144" s="266" t="s">
        <v>32</v>
      </c>
      <c r="N144" s="267" t="s">
        <v>48</v>
      </c>
      <c r="O144" s="86"/>
      <c r="P144" s="225">
        <f>O144*H144</f>
        <v>0</v>
      </c>
      <c r="Q144" s="225">
        <v>0.001</v>
      </c>
      <c r="R144" s="225">
        <f>Q144*H144</f>
        <v>0.158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161</v>
      </c>
      <c r="AT144" s="227" t="s">
        <v>157</v>
      </c>
      <c r="AU144" s="227" t="s">
        <v>87</v>
      </c>
      <c r="AY144" s="18" t="s">
        <v>133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8" t="s">
        <v>85</v>
      </c>
      <c r="BK144" s="228">
        <f>ROUND(I144*H144,2)</f>
        <v>0</v>
      </c>
      <c r="BL144" s="18" t="s">
        <v>139</v>
      </c>
      <c r="BM144" s="227" t="s">
        <v>229</v>
      </c>
    </row>
    <row r="145" s="2" customFormat="1">
      <c r="A145" s="40"/>
      <c r="B145" s="41"/>
      <c r="C145" s="42"/>
      <c r="D145" s="229" t="s">
        <v>141</v>
      </c>
      <c r="E145" s="42"/>
      <c r="F145" s="230" t="s">
        <v>228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141</v>
      </c>
      <c r="AU145" s="18" t="s">
        <v>87</v>
      </c>
    </row>
    <row r="146" s="13" customFormat="1">
      <c r="A146" s="13"/>
      <c r="B146" s="236"/>
      <c r="C146" s="237"/>
      <c r="D146" s="229" t="s">
        <v>145</v>
      </c>
      <c r="E146" s="238" t="s">
        <v>32</v>
      </c>
      <c r="F146" s="239" t="s">
        <v>230</v>
      </c>
      <c r="G146" s="237"/>
      <c r="H146" s="238" t="s">
        <v>32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145</v>
      </c>
      <c r="AU146" s="245" t="s">
        <v>87</v>
      </c>
      <c r="AV146" s="13" t="s">
        <v>85</v>
      </c>
      <c r="AW146" s="13" t="s">
        <v>39</v>
      </c>
      <c r="AX146" s="13" t="s">
        <v>77</v>
      </c>
      <c r="AY146" s="245" t="s">
        <v>133</v>
      </c>
    </row>
    <row r="147" s="14" customFormat="1">
      <c r="A147" s="14"/>
      <c r="B147" s="246"/>
      <c r="C147" s="247"/>
      <c r="D147" s="229" t="s">
        <v>145</v>
      </c>
      <c r="E147" s="248" t="s">
        <v>32</v>
      </c>
      <c r="F147" s="249" t="s">
        <v>231</v>
      </c>
      <c r="G147" s="247"/>
      <c r="H147" s="250">
        <v>158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145</v>
      </c>
      <c r="AU147" s="256" t="s">
        <v>87</v>
      </c>
      <c r="AV147" s="14" t="s">
        <v>87</v>
      </c>
      <c r="AW147" s="14" t="s">
        <v>39</v>
      </c>
      <c r="AX147" s="14" t="s">
        <v>85</v>
      </c>
      <c r="AY147" s="256" t="s">
        <v>133</v>
      </c>
    </row>
    <row r="148" s="2" customFormat="1" ht="16.5" customHeight="1">
      <c r="A148" s="40"/>
      <c r="B148" s="41"/>
      <c r="C148" s="257" t="s">
        <v>232</v>
      </c>
      <c r="D148" s="257" t="s">
        <v>157</v>
      </c>
      <c r="E148" s="258" t="s">
        <v>233</v>
      </c>
      <c r="F148" s="259" t="s">
        <v>234</v>
      </c>
      <c r="G148" s="260" t="s">
        <v>210</v>
      </c>
      <c r="H148" s="261">
        <v>127</v>
      </c>
      <c r="I148" s="262"/>
      <c r="J148" s="263">
        <f>ROUND(I148*H148,2)</f>
        <v>0</v>
      </c>
      <c r="K148" s="264"/>
      <c r="L148" s="265"/>
      <c r="M148" s="266" t="s">
        <v>32</v>
      </c>
      <c r="N148" s="267" t="s">
        <v>48</v>
      </c>
      <c r="O148" s="86"/>
      <c r="P148" s="225">
        <f>O148*H148</f>
        <v>0</v>
      </c>
      <c r="Q148" s="225">
        <v>0.001</v>
      </c>
      <c r="R148" s="225">
        <f>Q148*H148</f>
        <v>0.127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161</v>
      </c>
      <c r="AT148" s="227" t="s">
        <v>157</v>
      </c>
      <c r="AU148" s="227" t="s">
        <v>87</v>
      </c>
      <c r="AY148" s="18" t="s">
        <v>133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8" t="s">
        <v>85</v>
      </c>
      <c r="BK148" s="228">
        <f>ROUND(I148*H148,2)</f>
        <v>0</v>
      </c>
      <c r="BL148" s="18" t="s">
        <v>139</v>
      </c>
      <c r="BM148" s="227" t="s">
        <v>235</v>
      </c>
    </row>
    <row r="149" s="2" customFormat="1">
      <c r="A149" s="40"/>
      <c r="B149" s="41"/>
      <c r="C149" s="42"/>
      <c r="D149" s="229" t="s">
        <v>141</v>
      </c>
      <c r="E149" s="42"/>
      <c r="F149" s="230" t="s">
        <v>234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141</v>
      </c>
      <c r="AU149" s="18" t="s">
        <v>87</v>
      </c>
    </row>
    <row r="150" s="13" customFormat="1">
      <c r="A150" s="13"/>
      <c r="B150" s="236"/>
      <c r="C150" s="237"/>
      <c r="D150" s="229" t="s">
        <v>145</v>
      </c>
      <c r="E150" s="238" t="s">
        <v>32</v>
      </c>
      <c r="F150" s="239" t="s">
        <v>236</v>
      </c>
      <c r="G150" s="237"/>
      <c r="H150" s="238" t="s">
        <v>32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145</v>
      </c>
      <c r="AU150" s="245" t="s">
        <v>87</v>
      </c>
      <c r="AV150" s="13" t="s">
        <v>85</v>
      </c>
      <c r="AW150" s="13" t="s">
        <v>39</v>
      </c>
      <c r="AX150" s="13" t="s">
        <v>77</v>
      </c>
      <c r="AY150" s="245" t="s">
        <v>133</v>
      </c>
    </row>
    <row r="151" s="14" customFormat="1">
      <c r="A151" s="14"/>
      <c r="B151" s="246"/>
      <c r="C151" s="247"/>
      <c r="D151" s="229" t="s">
        <v>145</v>
      </c>
      <c r="E151" s="248" t="s">
        <v>32</v>
      </c>
      <c r="F151" s="249" t="s">
        <v>237</v>
      </c>
      <c r="G151" s="247"/>
      <c r="H151" s="250">
        <v>127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145</v>
      </c>
      <c r="AU151" s="256" t="s">
        <v>87</v>
      </c>
      <c r="AV151" s="14" t="s">
        <v>87</v>
      </c>
      <c r="AW151" s="14" t="s">
        <v>39</v>
      </c>
      <c r="AX151" s="14" t="s">
        <v>85</v>
      </c>
      <c r="AY151" s="256" t="s">
        <v>133</v>
      </c>
    </row>
    <row r="152" s="2" customFormat="1" ht="16.5" customHeight="1">
      <c r="A152" s="40"/>
      <c r="B152" s="41"/>
      <c r="C152" s="257" t="s">
        <v>238</v>
      </c>
      <c r="D152" s="257" t="s">
        <v>157</v>
      </c>
      <c r="E152" s="258" t="s">
        <v>239</v>
      </c>
      <c r="F152" s="259" t="s">
        <v>240</v>
      </c>
      <c r="G152" s="260" t="s">
        <v>210</v>
      </c>
      <c r="H152" s="261">
        <v>298</v>
      </c>
      <c r="I152" s="262"/>
      <c r="J152" s="263">
        <f>ROUND(I152*H152,2)</f>
        <v>0</v>
      </c>
      <c r="K152" s="264"/>
      <c r="L152" s="265"/>
      <c r="M152" s="266" t="s">
        <v>32</v>
      </c>
      <c r="N152" s="267" t="s">
        <v>48</v>
      </c>
      <c r="O152" s="86"/>
      <c r="P152" s="225">
        <f>O152*H152</f>
        <v>0</v>
      </c>
      <c r="Q152" s="225">
        <v>0.001</v>
      </c>
      <c r="R152" s="225">
        <f>Q152*H152</f>
        <v>0.29799999999999999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161</v>
      </c>
      <c r="AT152" s="227" t="s">
        <v>157</v>
      </c>
      <c r="AU152" s="227" t="s">
        <v>87</v>
      </c>
      <c r="AY152" s="18" t="s">
        <v>133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85</v>
      </c>
      <c r="BK152" s="228">
        <f>ROUND(I152*H152,2)</f>
        <v>0</v>
      </c>
      <c r="BL152" s="18" t="s">
        <v>139</v>
      </c>
      <c r="BM152" s="227" t="s">
        <v>241</v>
      </c>
    </row>
    <row r="153" s="2" customFormat="1">
      <c r="A153" s="40"/>
      <c r="B153" s="41"/>
      <c r="C153" s="42"/>
      <c r="D153" s="229" t="s">
        <v>141</v>
      </c>
      <c r="E153" s="42"/>
      <c r="F153" s="230" t="s">
        <v>240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141</v>
      </c>
      <c r="AU153" s="18" t="s">
        <v>87</v>
      </c>
    </row>
    <row r="154" s="13" customFormat="1">
      <c r="A154" s="13"/>
      <c r="B154" s="236"/>
      <c r="C154" s="237"/>
      <c r="D154" s="229" t="s">
        <v>145</v>
      </c>
      <c r="E154" s="238" t="s">
        <v>32</v>
      </c>
      <c r="F154" s="239" t="s">
        <v>236</v>
      </c>
      <c r="G154" s="237"/>
      <c r="H154" s="238" t="s">
        <v>32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145</v>
      </c>
      <c r="AU154" s="245" t="s">
        <v>87</v>
      </c>
      <c r="AV154" s="13" t="s">
        <v>85</v>
      </c>
      <c r="AW154" s="13" t="s">
        <v>39</v>
      </c>
      <c r="AX154" s="13" t="s">
        <v>77</v>
      </c>
      <c r="AY154" s="245" t="s">
        <v>133</v>
      </c>
    </row>
    <row r="155" s="14" customFormat="1">
      <c r="A155" s="14"/>
      <c r="B155" s="246"/>
      <c r="C155" s="247"/>
      <c r="D155" s="229" t="s">
        <v>145</v>
      </c>
      <c r="E155" s="248" t="s">
        <v>32</v>
      </c>
      <c r="F155" s="249" t="s">
        <v>242</v>
      </c>
      <c r="G155" s="247"/>
      <c r="H155" s="250">
        <v>298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145</v>
      </c>
      <c r="AU155" s="256" t="s">
        <v>87</v>
      </c>
      <c r="AV155" s="14" t="s">
        <v>87</v>
      </c>
      <c r="AW155" s="14" t="s">
        <v>39</v>
      </c>
      <c r="AX155" s="14" t="s">
        <v>85</v>
      </c>
      <c r="AY155" s="256" t="s">
        <v>133</v>
      </c>
    </row>
    <row r="156" s="2" customFormat="1" ht="16.5" customHeight="1">
      <c r="A156" s="40"/>
      <c r="B156" s="41"/>
      <c r="C156" s="257" t="s">
        <v>8</v>
      </c>
      <c r="D156" s="257" t="s">
        <v>157</v>
      </c>
      <c r="E156" s="258" t="s">
        <v>243</v>
      </c>
      <c r="F156" s="259" t="s">
        <v>244</v>
      </c>
      <c r="G156" s="260" t="s">
        <v>210</v>
      </c>
      <c r="H156" s="261">
        <v>203</v>
      </c>
      <c r="I156" s="262"/>
      <c r="J156" s="263">
        <f>ROUND(I156*H156,2)</f>
        <v>0</v>
      </c>
      <c r="K156" s="264"/>
      <c r="L156" s="265"/>
      <c r="M156" s="266" t="s">
        <v>32</v>
      </c>
      <c r="N156" s="267" t="s">
        <v>48</v>
      </c>
      <c r="O156" s="86"/>
      <c r="P156" s="225">
        <f>O156*H156</f>
        <v>0</v>
      </c>
      <c r="Q156" s="225">
        <v>0.001</v>
      </c>
      <c r="R156" s="225">
        <f>Q156*H156</f>
        <v>0.20300000000000001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161</v>
      </c>
      <c r="AT156" s="227" t="s">
        <v>157</v>
      </c>
      <c r="AU156" s="227" t="s">
        <v>87</v>
      </c>
      <c r="AY156" s="18" t="s">
        <v>133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8" t="s">
        <v>85</v>
      </c>
      <c r="BK156" s="228">
        <f>ROUND(I156*H156,2)</f>
        <v>0</v>
      </c>
      <c r="BL156" s="18" t="s">
        <v>139</v>
      </c>
      <c r="BM156" s="227" t="s">
        <v>245</v>
      </c>
    </row>
    <row r="157" s="2" customFormat="1">
      <c r="A157" s="40"/>
      <c r="B157" s="41"/>
      <c r="C157" s="42"/>
      <c r="D157" s="229" t="s">
        <v>141</v>
      </c>
      <c r="E157" s="42"/>
      <c r="F157" s="230" t="s">
        <v>244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141</v>
      </c>
      <c r="AU157" s="18" t="s">
        <v>87</v>
      </c>
    </row>
    <row r="158" s="13" customFormat="1">
      <c r="A158" s="13"/>
      <c r="B158" s="236"/>
      <c r="C158" s="237"/>
      <c r="D158" s="229" t="s">
        <v>145</v>
      </c>
      <c r="E158" s="238" t="s">
        <v>32</v>
      </c>
      <c r="F158" s="239" t="s">
        <v>236</v>
      </c>
      <c r="G158" s="237"/>
      <c r="H158" s="238" t="s">
        <v>32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145</v>
      </c>
      <c r="AU158" s="245" t="s">
        <v>87</v>
      </c>
      <c r="AV158" s="13" t="s">
        <v>85</v>
      </c>
      <c r="AW158" s="13" t="s">
        <v>39</v>
      </c>
      <c r="AX158" s="13" t="s">
        <v>77</v>
      </c>
      <c r="AY158" s="245" t="s">
        <v>133</v>
      </c>
    </row>
    <row r="159" s="14" customFormat="1">
      <c r="A159" s="14"/>
      <c r="B159" s="246"/>
      <c r="C159" s="247"/>
      <c r="D159" s="229" t="s">
        <v>145</v>
      </c>
      <c r="E159" s="248" t="s">
        <v>32</v>
      </c>
      <c r="F159" s="249" t="s">
        <v>246</v>
      </c>
      <c r="G159" s="247"/>
      <c r="H159" s="250">
        <v>203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145</v>
      </c>
      <c r="AU159" s="256" t="s">
        <v>87</v>
      </c>
      <c r="AV159" s="14" t="s">
        <v>87</v>
      </c>
      <c r="AW159" s="14" t="s">
        <v>39</v>
      </c>
      <c r="AX159" s="14" t="s">
        <v>85</v>
      </c>
      <c r="AY159" s="256" t="s">
        <v>133</v>
      </c>
    </row>
    <row r="160" s="2" customFormat="1" ht="16.5" customHeight="1">
      <c r="A160" s="40"/>
      <c r="B160" s="41"/>
      <c r="C160" s="257" t="s">
        <v>247</v>
      </c>
      <c r="D160" s="257" t="s">
        <v>157</v>
      </c>
      <c r="E160" s="258" t="s">
        <v>248</v>
      </c>
      <c r="F160" s="259" t="s">
        <v>249</v>
      </c>
      <c r="G160" s="260" t="s">
        <v>210</v>
      </c>
      <c r="H160" s="261">
        <v>349</v>
      </c>
      <c r="I160" s="262"/>
      <c r="J160" s="263">
        <f>ROUND(I160*H160,2)</f>
        <v>0</v>
      </c>
      <c r="K160" s="264"/>
      <c r="L160" s="265"/>
      <c r="M160" s="266" t="s">
        <v>32</v>
      </c>
      <c r="N160" s="267" t="s">
        <v>48</v>
      </c>
      <c r="O160" s="86"/>
      <c r="P160" s="225">
        <f>O160*H160</f>
        <v>0</v>
      </c>
      <c r="Q160" s="225">
        <v>0.001</v>
      </c>
      <c r="R160" s="225">
        <f>Q160*H160</f>
        <v>0.34900000000000003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161</v>
      </c>
      <c r="AT160" s="227" t="s">
        <v>157</v>
      </c>
      <c r="AU160" s="227" t="s">
        <v>87</v>
      </c>
      <c r="AY160" s="18" t="s">
        <v>133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8" t="s">
        <v>85</v>
      </c>
      <c r="BK160" s="228">
        <f>ROUND(I160*H160,2)</f>
        <v>0</v>
      </c>
      <c r="BL160" s="18" t="s">
        <v>139</v>
      </c>
      <c r="BM160" s="227" t="s">
        <v>250</v>
      </c>
    </row>
    <row r="161" s="2" customFormat="1">
      <c r="A161" s="40"/>
      <c r="B161" s="41"/>
      <c r="C161" s="42"/>
      <c r="D161" s="229" t="s">
        <v>141</v>
      </c>
      <c r="E161" s="42"/>
      <c r="F161" s="230" t="s">
        <v>249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141</v>
      </c>
      <c r="AU161" s="18" t="s">
        <v>87</v>
      </c>
    </row>
    <row r="162" s="13" customFormat="1">
      <c r="A162" s="13"/>
      <c r="B162" s="236"/>
      <c r="C162" s="237"/>
      <c r="D162" s="229" t="s">
        <v>145</v>
      </c>
      <c r="E162" s="238" t="s">
        <v>32</v>
      </c>
      <c r="F162" s="239" t="s">
        <v>236</v>
      </c>
      <c r="G162" s="237"/>
      <c r="H162" s="238" t="s">
        <v>32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145</v>
      </c>
      <c r="AU162" s="245" t="s">
        <v>87</v>
      </c>
      <c r="AV162" s="13" t="s">
        <v>85</v>
      </c>
      <c r="AW162" s="13" t="s">
        <v>39</v>
      </c>
      <c r="AX162" s="13" t="s">
        <v>77</v>
      </c>
      <c r="AY162" s="245" t="s">
        <v>133</v>
      </c>
    </row>
    <row r="163" s="14" customFormat="1">
      <c r="A163" s="14"/>
      <c r="B163" s="246"/>
      <c r="C163" s="247"/>
      <c r="D163" s="229" t="s">
        <v>145</v>
      </c>
      <c r="E163" s="248" t="s">
        <v>32</v>
      </c>
      <c r="F163" s="249" t="s">
        <v>251</v>
      </c>
      <c r="G163" s="247"/>
      <c r="H163" s="250">
        <v>349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145</v>
      </c>
      <c r="AU163" s="256" t="s">
        <v>87</v>
      </c>
      <c r="AV163" s="14" t="s">
        <v>87</v>
      </c>
      <c r="AW163" s="14" t="s">
        <v>39</v>
      </c>
      <c r="AX163" s="14" t="s">
        <v>85</v>
      </c>
      <c r="AY163" s="256" t="s">
        <v>133</v>
      </c>
    </row>
    <row r="164" s="2" customFormat="1" ht="16.5" customHeight="1">
      <c r="A164" s="40"/>
      <c r="B164" s="41"/>
      <c r="C164" s="257" t="s">
        <v>252</v>
      </c>
      <c r="D164" s="257" t="s">
        <v>157</v>
      </c>
      <c r="E164" s="258" t="s">
        <v>253</v>
      </c>
      <c r="F164" s="259" t="s">
        <v>254</v>
      </c>
      <c r="G164" s="260" t="s">
        <v>210</v>
      </c>
      <c r="H164" s="261">
        <v>194</v>
      </c>
      <c r="I164" s="262"/>
      <c r="J164" s="263">
        <f>ROUND(I164*H164,2)</f>
        <v>0</v>
      </c>
      <c r="K164" s="264"/>
      <c r="L164" s="265"/>
      <c r="M164" s="266" t="s">
        <v>32</v>
      </c>
      <c r="N164" s="267" t="s">
        <v>48</v>
      </c>
      <c r="O164" s="86"/>
      <c r="P164" s="225">
        <f>O164*H164</f>
        <v>0</v>
      </c>
      <c r="Q164" s="225">
        <v>0.0035999999999999999</v>
      </c>
      <c r="R164" s="225">
        <f>Q164*H164</f>
        <v>0.69840000000000002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161</v>
      </c>
      <c r="AT164" s="227" t="s">
        <v>157</v>
      </c>
      <c r="AU164" s="227" t="s">
        <v>87</v>
      </c>
      <c r="AY164" s="18" t="s">
        <v>133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85</v>
      </c>
      <c r="BK164" s="228">
        <f>ROUND(I164*H164,2)</f>
        <v>0</v>
      </c>
      <c r="BL164" s="18" t="s">
        <v>139</v>
      </c>
      <c r="BM164" s="227" t="s">
        <v>255</v>
      </c>
    </row>
    <row r="165" s="2" customFormat="1">
      <c r="A165" s="40"/>
      <c r="B165" s="41"/>
      <c r="C165" s="42"/>
      <c r="D165" s="229" t="s">
        <v>141</v>
      </c>
      <c r="E165" s="42"/>
      <c r="F165" s="230" t="s">
        <v>254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141</v>
      </c>
      <c r="AU165" s="18" t="s">
        <v>87</v>
      </c>
    </row>
    <row r="166" s="13" customFormat="1">
      <c r="A166" s="13"/>
      <c r="B166" s="236"/>
      <c r="C166" s="237"/>
      <c r="D166" s="229" t="s">
        <v>145</v>
      </c>
      <c r="E166" s="238" t="s">
        <v>32</v>
      </c>
      <c r="F166" s="239" t="s">
        <v>236</v>
      </c>
      <c r="G166" s="237"/>
      <c r="H166" s="238" t="s">
        <v>32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145</v>
      </c>
      <c r="AU166" s="245" t="s">
        <v>87</v>
      </c>
      <c r="AV166" s="13" t="s">
        <v>85</v>
      </c>
      <c r="AW166" s="13" t="s">
        <v>39</v>
      </c>
      <c r="AX166" s="13" t="s">
        <v>77</v>
      </c>
      <c r="AY166" s="245" t="s">
        <v>133</v>
      </c>
    </row>
    <row r="167" s="14" customFormat="1">
      <c r="A167" s="14"/>
      <c r="B167" s="246"/>
      <c r="C167" s="247"/>
      <c r="D167" s="229" t="s">
        <v>145</v>
      </c>
      <c r="E167" s="248" t="s">
        <v>32</v>
      </c>
      <c r="F167" s="249" t="s">
        <v>256</v>
      </c>
      <c r="G167" s="247"/>
      <c r="H167" s="250">
        <v>194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145</v>
      </c>
      <c r="AU167" s="256" t="s">
        <v>87</v>
      </c>
      <c r="AV167" s="14" t="s">
        <v>87</v>
      </c>
      <c r="AW167" s="14" t="s">
        <v>39</v>
      </c>
      <c r="AX167" s="14" t="s">
        <v>85</v>
      </c>
      <c r="AY167" s="256" t="s">
        <v>133</v>
      </c>
    </row>
    <row r="168" s="2" customFormat="1" ht="16.5" customHeight="1">
      <c r="A168" s="40"/>
      <c r="B168" s="41"/>
      <c r="C168" s="257" t="s">
        <v>257</v>
      </c>
      <c r="D168" s="257" t="s">
        <v>157</v>
      </c>
      <c r="E168" s="258" t="s">
        <v>258</v>
      </c>
      <c r="F168" s="259" t="s">
        <v>259</v>
      </c>
      <c r="G168" s="260" t="s">
        <v>210</v>
      </c>
      <c r="H168" s="261">
        <v>239</v>
      </c>
      <c r="I168" s="262"/>
      <c r="J168" s="263">
        <f>ROUND(I168*H168,2)</f>
        <v>0</v>
      </c>
      <c r="K168" s="264"/>
      <c r="L168" s="265"/>
      <c r="M168" s="266" t="s">
        <v>32</v>
      </c>
      <c r="N168" s="267" t="s">
        <v>48</v>
      </c>
      <c r="O168" s="86"/>
      <c r="P168" s="225">
        <f>O168*H168</f>
        <v>0</v>
      </c>
      <c r="Q168" s="225">
        <v>0.001</v>
      </c>
      <c r="R168" s="225">
        <f>Q168*H168</f>
        <v>0.23900000000000002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161</v>
      </c>
      <c r="AT168" s="227" t="s">
        <v>157</v>
      </c>
      <c r="AU168" s="227" t="s">
        <v>87</v>
      </c>
      <c r="AY168" s="18" t="s">
        <v>133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8" t="s">
        <v>85</v>
      </c>
      <c r="BK168" s="228">
        <f>ROUND(I168*H168,2)</f>
        <v>0</v>
      </c>
      <c r="BL168" s="18" t="s">
        <v>139</v>
      </c>
      <c r="BM168" s="227" t="s">
        <v>260</v>
      </c>
    </row>
    <row r="169" s="2" customFormat="1">
      <c r="A169" s="40"/>
      <c r="B169" s="41"/>
      <c r="C169" s="42"/>
      <c r="D169" s="229" t="s">
        <v>141</v>
      </c>
      <c r="E169" s="42"/>
      <c r="F169" s="230" t="s">
        <v>259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141</v>
      </c>
      <c r="AU169" s="18" t="s">
        <v>87</v>
      </c>
    </row>
    <row r="170" s="13" customFormat="1">
      <c r="A170" s="13"/>
      <c r="B170" s="236"/>
      <c r="C170" s="237"/>
      <c r="D170" s="229" t="s">
        <v>145</v>
      </c>
      <c r="E170" s="238" t="s">
        <v>32</v>
      </c>
      <c r="F170" s="239" t="s">
        <v>236</v>
      </c>
      <c r="G170" s="237"/>
      <c r="H170" s="238" t="s">
        <v>32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145</v>
      </c>
      <c r="AU170" s="245" t="s">
        <v>87</v>
      </c>
      <c r="AV170" s="13" t="s">
        <v>85</v>
      </c>
      <c r="AW170" s="13" t="s">
        <v>39</v>
      </c>
      <c r="AX170" s="13" t="s">
        <v>77</v>
      </c>
      <c r="AY170" s="245" t="s">
        <v>133</v>
      </c>
    </row>
    <row r="171" s="14" customFormat="1">
      <c r="A171" s="14"/>
      <c r="B171" s="246"/>
      <c r="C171" s="247"/>
      <c r="D171" s="229" t="s">
        <v>145</v>
      </c>
      <c r="E171" s="248" t="s">
        <v>32</v>
      </c>
      <c r="F171" s="249" t="s">
        <v>261</v>
      </c>
      <c r="G171" s="247"/>
      <c r="H171" s="250">
        <v>239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145</v>
      </c>
      <c r="AU171" s="256" t="s">
        <v>87</v>
      </c>
      <c r="AV171" s="14" t="s">
        <v>87</v>
      </c>
      <c r="AW171" s="14" t="s">
        <v>39</v>
      </c>
      <c r="AX171" s="14" t="s">
        <v>85</v>
      </c>
      <c r="AY171" s="256" t="s">
        <v>133</v>
      </c>
    </row>
    <row r="172" s="2" customFormat="1" ht="16.5" customHeight="1">
      <c r="A172" s="40"/>
      <c r="B172" s="41"/>
      <c r="C172" s="257" t="s">
        <v>262</v>
      </c>
      <c r="D172" s="257" t="s">
        <v>157</v>
      </c>
      <c r="E172" s="258" t="s">
        <v>263</v>
      </c>
      <c r="F172" s="259" t="s">
        <v>264</v>
      </c>
      <c r="G172" s="260" t="s">
        <v>210</v>
      </c>
      <c r="H172" s="261">
        <v>8</v>
      </c>
      <c r="I172" s="262"/>
      <c r="J172" s="263">
        <f>ROUND(I172*H172,2)</f>
        <v>0</v>
      </c>
      <c r="K172" s="264"/>
      <c r="L172" s="265"/>
      <c r="M172" s="266" t="s">
        <v>32</v>
      </c>
      <c r="N172" s="267" t="s">
        <v>48</v>
      </c>
      <c r="O172" s="86"/>
      <c r="P172" s="225">
        <f>O172*H172</f>
        <v>0</v>
      </c>
      <c r="Q172" s="225">
        <v>0.027</v>
      </c>
      <c r="R172" s="225">
        <f>Q172*H172</f>
        <v>0.216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161</v>
      </c>
      <c r="AT172" s="227" t="s">
        <v>157</v>
      </c>
      <c r="AU172" s="227" t="s">
        <v>87</v>
      </c>
      <c r="AY172" s="18" t="s">
        <v>133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8" t="s">
        <v>85</v>
      </c>
      <c r="BK172" s="228">
        <f>ROUND(I172*H172,2)</f>
        <v>0</v>
      </c>
      <c r="BL172" s="18" t="s">
        <v>139</v>
      </c>
      <c r="BM172" s="227" t="s">
        <v>265</v>
      </c>
    </row>
    <row r="173" s="2" customFormat="1">
      <c r="A173" s="40"/>
      <c r="B173" s="41"/>
      <c r="C173" s="42"/>
      <c r="D173" s="229" t="s">
        <v>141</v>
      </c>
      <c r="E173" s="42"/>
      <c r="F173" s="230" t="s">
        <v>264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141</v>
      </c>
      <c r="AU173" s="18" t="s">
        <v>87</v>
      </c>
    </row>
    <row r="174" s="13" customFormat="1">
      <c r="A174" s="13"/>
      <c r="B174" s="236"/>
      <c r="C174" s="237"/>
      <c r="D174" s="229" t="s">
        <v>145</v>
      </c>
      <c r="E174" s="238" t="s">
        <v>32</v>
      </c>
      <c r="F174" s="239" t="s">
        <v>266</v>
      </c>
      <c r="G174" s="237"/>
      <c r="H174" s="238" t="s">
        <v>32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145</v>
      </c>
      <c r="AU174" s="245" t="s">
        <v>87</v>
      </c>
      <c r="AV174" s="13" t="s">
        <v>85</v>
      </c>
      <c r="AW174" s="13" t="s">
        <v>39</v>
      </c>
      <c r="AX174" s="13" t="s">
        <v>77</v>
      </c>
      <c r="AY174" s="245" t="s">
        <v>133</v>
      </c>
    </row>
    <row r="175" s="14" customFormat="1">
      <c r="A175" s="14"/>
      <c r="B175" s="246"/>
      <c r="C175" s="247"/>
      <c r="D175" s="229" t="s">
        <v>145</v>
      </c>
      <c r="E175" s="248" t="s">
        <v>32</v>
      </c>
      <c r="F175" s="249" t="s">
        <v>161</v>
      </c>
      <c r="G175" s="247"/>
      <c r="H175" s="250">
        <v>8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145</v>
      </c>
      <c r="AU175" s="256" t="s">
        <v>87</v>
      </c>
      <c r="AV175" s="14" t="s">
        <v>87</v>
      </c>
      <c r="AW175" s="14" t="s">
        <v>39</v>
      </c>
      <c r="AX175" s="14" t="s">
        <v>85</v>
      </c>
      <c r="AY175" s="256" t="s">
        <v>133</v>
      </c>
    </row>
    <row r="176" s="2" customFormat="1" ht="16.5" customHeight="1">
      <c r="A176" s="40"/>
      <c r="B176" s="41"/>
      <c r="C176" s="257" t="s">
        <v>267</v>
      </c>
      <c r="D176" s="257" t="s">
        <v>157</v>
      </c>
      <c r="E176" s="258" t="s">
        <v>268</v>
      </c>
      <c r="F176" s="259" t="s">
        <v>269</v>
      </c>
      <c r="G176" s="260" t="s">
        <v>210</v>
      </c>
      <c r="H176" s="261">
        <v>9</v>
      </c>
      <c r="I176" s="262"/>
      <c r="J176" s="263">
        <f>ROUND(I176*H176,2)</f>
        <v>0</v>
      </c>
      <c r="K176" s="264"/>
      <c r="L176" s="265"/>
      <c r="M176" s="266" t="s">
        <v>32</v>
      </c>
      <c r="N176" s="267" t="s">
        <v>48</v>
      </c>
      <c r="O176" s="86"/>
      <c r="P176" s="225">
        <f>O176*H176</f>
        <v>0</v>
      </c>
      <c r="Q176" s="225">
        <v>0.027</v>
      </c>
      <c r="R176" s="225">
        <f>Q176*H176</f>
        <v>0.24299999999999999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161</v>
      </c>
      <c r="AT176" s="227" t="s">
        <v>157</v>
      </c>
      <c r="AU176" s="227" t="s">
        <v>87</v>
      </c>
      <c r="AY176" s="18" t="s">
        <v>133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8" t="s">
        <v>85</v>
      </c>
      <c r="BK176" s="228">
        <f>ROUND(I176*H176,2)</f>
        <v>0</v>
      </c>
      <c r="BL176" s="18" t="s">
        <v>139</v>
      </c>
      <c r="BM176" s="227" t="s">
        <v>270</v>
      </c>
    </row>
    <row r="177" s="2" customFormat="1">
      <c r="A177" s="40"/>
      <c r="B177" s="41"/>
      <c r="C177" s="42"/>
      <c r="D177" s="229" t="s">
        <v>141</v>
      </c>
      <c r="E177" s="42"/>
      <c r="F177" s="230" t="s">
        <v>269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141</v>
      </c>
      <c r="AU177" s="18" t="s">
        <v>87</v>
      </c>
    </row>
    <row r="178" s="13" customFormat="1">
      <c r="A178" s="13"/>
      <c r="B178" s="236"/>
      <c r="C178" s="237"/>
      <c r="D178" s="229" t="s">
        <v>145</v>
      </c>
      <c r="E178" s="238" t="s">
        <v>32</v>
      </c>
      <c r="F178" s="239" t="s">
        <v>266</v>
      </c>
      <c r="G178" s="237"/>
      <c r="H178" s="238" t="s">
        <v>32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145</v>
      </c>
      <c r="AU178" s="245" t="s">
        <v>87</v>
      </c>
      <c r="AV178" s="13" t="s">
        <v>85</v>
      </c>
      <c r="AW178" s="13" t="s">
        <v>39</v>
      </c>
      <c r="AX178" s="13" t="s">
        <v>77</v>
      </c>
      <c r="AY178" s="245" t="s">
        <v>133</v>
      </c>
    </row>
    <row r="179" s="14" customFormat="1">
      <c r="A179" s="14"/>
      <c r="B179" s="246"/>
      <c r="C179" s="247"/>
      <c r="D179" s="229" t="s">
        <v>145</v>
      </c>
      <c r="E179" s="248" t="s">
        <v>32</v>
      </c>
      <c r="F179" s="249" t="s">
        <v>271</v>
      </c>
      <c r="G179" s="247"/>
      <c r="H179" s="250">
        <v>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145</v>
      </c>
      <c r="AU179" s="256" t="s">
        <v>87</v>
      </c>
      <c r="AV179" s="14" t="s">
        <v>87</v>
      </c>
      <c r="AW179" s="14" t="s">
        <v>39</v>
      </c>
      <c r="AX179" s="14" t="s">
        <v>85</v>
      </c>
      <c r="AY179" s="256" t="s">
        <v>133</v>
      </c>
    </row>
    <row r="180" s="2" customFormat="1" ht="16.5" customHeight="1">
      <c r="A180" s="40"/>
      <c r="B180" s="41"/>
      <c r="C180" s="257" t="s">
        <v>7</v>
      </c>
      <c r="D180" s="257" t="s">
        <v>157</v>
      </c>
      <c r="E180" s="258" t="s">
        <v>272</v>
      </c>
      <c r="F180" s="259" t="s">
        <v>273</v>
      </c>
      <c r="G180" s="260" t="s">
        <v>210</v>
      </c>
      <c r="H180" s="261">
        <v>17</v>
      </c>
      <c r="I180" s="262"/>
      <c r="J180" s="263">
        <f>ROUND(I180*H180,2)</f>
        <v>0</v>
      </c>
      <c r="K180" s="264"/>
      <c r="L180" s="265"/>
      <c r="M180" s="266" t="s">
        <v>32</v>
      </c>
      <c r="N180" s="267" t="s">
        <v>48</v>
      </c>
      <c r="O180" s="86"/>
      <c r="P180" s="225">
        <f>O180*H180</f>
        <v>0</v>
      </c>
      <c r="Q180" s="225">
        <v>3.0000000000000001E-05</v>
      </c>
      <c r="R180" s="225">
        <f>Q180*H180</f>
        <v>0.00051000000000000004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161</v>
      </c>
      <c r="AT180" s="227" t="s">
        <v>157</v>
      </c>
      <c r="AU180" s="227" t="s">
        <v>87</v>
      </c>
      <c r="AY180" s="18" t="s">
        <v>133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85</v>
      </c>
      <c r="BK180" s="228">
        <f>ROUND(I180*H180,2)</f>
        <v>0</v>
      </c>
      <c r="BL180" s="18" t="s">
        <v>139</v>
      </c>
      <c r="BM180" s="227" t="s">
        <v>274</v>
      </c>
    </row>
    <row r="181" s="2" customFormat="1">
      <c r="A181" s="40"/>
      <c r="B181" s="41"/>
      <c r="C181" s="42"/>
      <c r="D181" s="229" t="s">
        <v>141</v>
      </c>
      <c r="E181" s="42"/>
      <c r="F181" s="230" t="s">
        <v>273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141</v>
      </c>
      <c r="AU181" s="18" t="s">
        <v>87</v>
      </c>
    </row>
    <row r="182" s="13" customFormat="1">
      <c r="A182" s="13"/>
      <c r="B182" s="236"/>
      <c r="C182" s="237"/>
      <c r="D182" s="229" t="s">
        <v>145</v>
      </c>
      <c r="E182" s="238" t="s">
        <v>32</v>
      </c>
      <c r="F182" s="239" t="s">
        <v>266</v>
      </c>
      <c r="G182" s="237"/>
      <c r="H182" s="238" t="s">
        <v>32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145</v>
      </c>
      <c r="AU182" s="245" t="s">
        <v>87</v>
      </c>
      <c r="AV182" s="13" t="s">
        <v>85</v>
      </c>
      <c r="AW182" s="13" t="s">
        <v>39</v>
      </c>
      <c r="AX182" s="13" t="s">
        <v>77</v>
      </c>
      <c r="AY182" s="245" t="s">
        <v>133</v>
      </c>
    </row>
    <row r="183" s="14" customFormat="1">
      <c r="A183" s="14"/>
      <c r="B183" s="246"/>
      <c r="C183" s="247"/>
      <c r="D183" s="229" t="s">
        <v>145</v>
      </c>
      <c r="E183" s="248" t="s">
        <v>32</v>
      </c>
      <c r="F183" s="249" t="s">
        <v>275</v>
      </c>
      <c r="G183" s="247"/>
      <c r="H183" s="250">
        <v>17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145</v>
      </c>
      <c r="AU183" s="256" t="s">
        <v>87</v>
      </c>
      <c r="AV183" s="14" t="s">
        <v>87</v>
      </c>
      <c r="AW183" s="14" t="s">
        <v>39</v>
      </c>
      <c r="AX183" s="14" t="s">
        <v>85</v>
      </c>
      <c r="AY183" s="256" t="s">
        <v>133</v>
      </c>
    </row>
    <row r="184" s="2" customFormat="1" ht="16.5" customHeight="1">
      <c r="A184" s="40"/>
      <c r="B184" s="41"/>
      <c r="C184" s="257" t="s">
        <v>276</v>
      </c>
      <c r="D184" s="257" t="s">
        <v>157</v>
      </c>
      <c r="E184" s="258" t="s">
        <v>277</v>
      </c>
      <c r="F184" s="259" t="s">
        <v>278</v>
      </c>
      <c r="G184" s="260" t="s">
        <v>210</v>
      </c>
      <c r="H184" s="261">
        <v>25</v>
      </c>
      <c r="I184" s="262"/>
      <c r="J184" s="263">
        <f>ROUND(I184*H184,2)</f>
        <v>0</v>
      </c>
      <c r="K184" s="264"/>
      <c r="L184" s="265"/>
      <c r="M184" s="266" t="s">
        <v>32</v>
      </c>
      <c r="N184" s="267" t="s">
        <v>48</v>
      </c>
      <c r="O184" s="86"/>
      <c r="P184" s="225">
        <f>O184*H184</f>
        <v>0</v>
      </c>
      <c r="Q184" s="225">
        <v>0.0055999999999999999</v>
      </c>
      <c r="R184" s="225">
        <f>Q184*H184</f>
        <v>0.13999999999999999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161</v>
      </c>
      <c r="AT184" s="227" t="s">
        <v>157</v>
      </c>
      <c r="AU184" s="227" t="s">
        <v>87</v>
      </c>
      <c r="AY184" s="18" t="s">
        <v>133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8" t="s">
        <v>85</v>
      </c>
      <c r="BK184" s="228">
        <f>ROUND(I184*H184,2)</f>
        <v>0</v>
      </c>
      <c r="BL184" s="18" t="s">
        <v>139</v>
      </c>
      <c r="BM184" s="227" t="s">
        <v>279</v>
      </c>
    </row>
    <row r="185" s="2" customFormat="1">
      <c r="A185" s="40"/>
      <c r="B185" s="41"/>
      <c r="C185" s="42"/>
      <c r="D185" s="229" t="s">
        <v>141</v>
      </c>
      <c r="E185" s="42"/>
      <c r="F185" s="230" t="s">
        <v>278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141</v>
      </c>
      <c r="AU185" s="18" t="s">
        <v>87</v>
      </c>
    </row>
    <row r="186" s="13" customFormat="1">
      <c r="A186" s="13"/>
      <c r="B186" s="236"/>
      <c r="C186" s="237"/>
      <c r="D186" s="229" t="s">
        <v>145</v>
      </c>
      <c r="E186" s="238" t="s">
        <v>32</v>
      </c>
      <c r="F186" s="239" t="s">
        <v>266</v>
      </c>
      <c r="G186" s="237"/>
      <c r="H186" s="238" t="s">
        <v>32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145</v>
      </c>
      <c r="AU186" s="245" t="s">
        <v>87</v>
      </c>
      <c r="AV186" s="13" t="s">
        <v>85</v>
      </c>
      <c r="AW186" s="13" t="s">
        <v>39</v>
      </c>
      <c r="AX186" s="13" t="s">
        <v>77</v>
      </c>
      <c r="AY186" s="245" t="s">
        <v>133</v>
      </c>
    </row>
    <row r="187" s="14" customFormat="1">
      <c r="A187" s="14"/>
      <c r="B187" s="246"/>
      <c r="C187" s="247"/>
      <c r="D187" s="229" t="s">
        <v>145</v>
      </c>
      <c r="E187" s="248" t="s">
        <v>32</v>
      </c>
      <c r="F187" s="249" t="s">
        <v>280</v>
      </c>
      <c r="G187" s="247"/>
      <c r="H187" s="250">
        <v>25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145</v>
      </c>
      <c r="AU187" s="256" t="s">
        <v>87</v>
      </c>
      <c r="AV187" s="14" t="s">
        <v>87</v>
      </c>
      <c r="AW187" s="14" t="s">
        <v>39</v>
      </c>
      <c r="AX187" s="14" t="s">
        <v>85</v>
      </c>
      <c r="AY187" s="256" t="s">
        <v>133</v>
      </c>
    </row>
    <row r="188" s="2" customFormat="1" ht="16.5" customHeight="1">
      <c r="A188" s="40"/>
      <c r="B188" s="41"/>
      <c r="C188" s="257" t="s">
        <v>281</v>
      </c>
      <c r="D188" s="257" t="s">
        <v>157</v>
      </c>
      <c r="E188" s="258" t="s">
        <v>282</v>
      </c>
      <c r="F188" s="259" t="s">
        <v>283</v>
      </c>
      <c r="G188" s="260" t="s">
        <v>210</v>
      </c>
      <c r="H188" s="261">
        <v>26</v>
      </c>
      <c r="I188" s="262"/>
      <c r="J188" s="263">
        <f>ROUND(I188*H188,2)</f>
        <v>0</v>
      </c>
      <c r="K188" s="264"/>
      <c r="L188" s="265"/>
      <c r="M188" s="266" t="s">
        <v>32</v>
      </c>
      <c r="N188" s="267" t="s">
        <v>48</v>
      </c>
      <c r="O188" s="86"/>
      <c r="P188" s="225">
        <f>O188*H188</f>
        <v>0</v>
      </c>
      <c r="Q188" s="225">
        <v>0.056000000000000001</v>
      </c>
      <c r="R188" s="225">
        <f>Q188*H188</f>
        <v>1.456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161</v>
      </c>
      <c r="AT188" s="227" t="s">
        <v>157</v>
      </c>
      <c r="AU188" s="227" t="s">
        <v>87</v>
      </c>
      <c r="AY188" s="18" t="s">
        <v>133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8" t="s">
        <v>85</v>
      </c>
      <c r="BK188" s="228">
        <f>ROUND(I188*H188,2)</f>
        <v>0</v>
      </c>
      <c r="BL188" s="18" t="s">
        <v>139</v>
      </c>
      <c r="BM188" s="227" t="s">
        <v>284</v>
      </c>
    </row>
    <row r="189" s="2" customFormat="1">
      <c r="A189" s="40"/>
      <c r="B189" s="41"/>
      <c r="C189" s="42"/>
      <c r="D189" s="229" t="s">
        <v>141</v>
      </c>
      <c r="E189" s="42"/>
      <c r="F189" s="230" t="s">
        <v>283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141</v>
      </c>
      <c r="AU189" s="18" t="s">
        <v>87</v>
      </c>
    </row>
    <row r="190" s="13" customFormat="1">
      <c r="A190" s="13"/>
      <c r="B190" s="236"/>
      <c r="C190" s="237"/>
      <c r="D190" s="229" t="s">
        <v>145</v>
      </c>
      <c r="E190" s="238" t="s">
        <v>32</v>
      </c>
      <c r="F190" s="239" t="s">
        <v>266</v>
      </c>
      <c r="G190" s="237"/>
      <c r="H190" s="238" t="s">
        <v>32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145</v>
      </c>
      <c r="AU190" s="245" t="s">
        <v>87</v>
      </c>
      <c r="AV190" s="13" t="s">
        <v>85</v>
      </c>
      <c r="AW190" s="13" t="s">
        <v>39</v>
      </c>
      <c r="AX190" s="13" t="s">
        <v>77</v>
      </c>
      <c r="AY190" s="245" t="s">
        <v>133</v>
      </c>
    </row>
    <row r="191" s="14" customFormat="1">
      <c r="A191" s="14"/>
      <c r="B191" s="246"/>
      <c r="C191" s="247"/>
      <c r="D191" s="229" t="s">
        <v>145</v>
      </c>
      <c r="E191" s="248" t="s">
        <v>32</v>
      </c>
      <c r="F191" s="249" t="s">
        <v>285</v>
      </c>
      <c r="G191" s="247"/>
      <c r="H191" s="250">
        <v>26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145</v>
      </c>
      <c r="AU191" s="256" t="s">
        <v>87</v>
      </c>
      <c r="AV191" s="14" t="s">
        <v>87</v>
      </c>
      <c r="AW191" s="14" t="s">
        <v>39</v>
      </c>
      <c r="AX191" s="14" t="s">
        <v>85</v>
      </c>
      <c r="AY191" s="256" t="s">
        <v>133</v>
      </c>
    </row>
    <row r="192" s="2" customFormat="1" ht="16.5" customHeight="1">
      <c r="A192" s="40"/>
      <c r="B192" s="41"/>
      <c r="C192" s="257" t="s">
        <v>286</v>
      </c>
      <c r="D192" s="257" t="s">
        <v>157</v>
      </c>
      <c r="E192" s="258" t="s">
        <v>287</v>
      </c>
      <c r="F192" s="259" t="s">
        <v>288</v>
      </c>
      <c r="G192" s="260" t="s">
        <v>210</v>
      </c>
      <c r="H192" s="261">
        <v>26</v>
      </c>
      <c r="I192" s="262"/>
      <c r="J192" s="263">
        <f>ROUND(I192*H192,2)</f>
        <v>0</v>
      </c>
      <c r="K192" s="264"/>
      <c r="L192" s="265"/>
      <c r="M192" s="266" t="s">
        <v>32</v>
      </c>
      <c r="N192" s="267" t="s">
        <v>48</v>
      </c>
      <c r="O192" s="86"/>
      <c r="P192" s="225">
        <f>O192*H192</f>
        <v>0</v>
      </c>
      <c r="Q192" s="225">
        <v>0.056000000000000001</v>
      </c>
      <c r="R192" s="225">
        <f>Q192*H192</f>
        <v>1.456</v>
      </c>
      <c r="S192" s="225">
        <v>0</v>
      </c>
      <c r="T192" s="22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7" t="s">
        <v>161</v>
      </c>
      <c r="AT192" s="227" t="s">
        <v>157</v>
      </c>
      <c r="AU192" s="227" t="s">
        <v>87</v>
      </c>
      <c r="AY192" s="18" t="s">
        <v>133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8" t="s">
        <v>85</v>
      </c>
      <c r="BK192" s="228">
        <f>ROUND(I192*H192,2)</f>
        <v>0</v>
      </c>
      <c r="BL192" s="18" t="s">
        <v>139</v>
      </c>
      <c r="BM192" s="227" t="s">
        <v>289</v>
      </c>
    </row>
    <row r="193" s="2" customFormat="1">
      <c r="A193" s="40"/>
      <c r="B193" s="41"/>
      <c r="C193" s="42"/>
      <c r="D193" s="229" t="s">
        <v>141</v>
      </c>
      <c r="E193" s="42"/>
      <c r="F193" s="230" t="s">
        <v>288</v>
      </c>
      <c r="G193" s="42"/>
      <c r="H193" s="42"/>
      <c r="I193" s="231"/>
      <c r="J193" s="42"/>
      <c r="K193" s="42"/>
      <c r="L193" s="46"/>
      <c r="M193" s="232"/>
      <c r="N193" s="23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141</v>
      </c>
      <c r="AU193" s="18" t="s">
        <v>87</v>
      </c>
    </row>
    <row r="194" s="13" customFormat="1">
      <c r="A194" s="13"/>
      <c r="B194" s="236"/>
      <c r="C194" s="237"/>
      <c r="D194" s="229" t="s">
        <v>145</v>
      </c>
      <c r="E194" s="238" t="s">
        <v>32</v>
      </c>
      <c r="F194" s="239" t="s">
        <v>266</v>
      </c>
      <c r="G194" s="237"/>
      <c r="H194" s="238" t="s">
        <v>32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145</v>
      </c>
      <c r="AU194" s="245" t="s">
        <v>87</v>
      </c>
      <c r="AV194" s="13" t="s">
        <v>85</v>
      </c>
      <c r="AW194" s="13" t="s">
        <v>39</v>
      </c>
      <c r="AX194" s="13" t="s">
        <v>77</v>
      </c>
      <c r="AY194" s="245" t="s">
        <v>133</v>
      </c>
    </row>
    <row r="195" s="14" customFormat="1">
      <c r="A195" s="14"/>
      <c r="B195" s="246"/>
      <c r="C195" s="247"/>
      <c r="D195" s="229" t="s">
        <v>145</v>
      </c>
      <c r="E195" s="248" t="s">
        <v>32</v>
      </c>
      <c r="F195" s="249" t="s">
        <v>290</v>
      </c>
      <c r="G195" s="247"/>
      <c r="H195" s="250">
        <v>26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145</v>
      </c>
      <c r="AU195" s="256" t="s">
        <v>87</v>
      </c>
      <c r="AV195" s="14" t="s">
        <v>87</v>
      </c>
      <c r="AW195" s="14" t="s">
        <v>39</v>
      </c>
      <c r="AX195" s="14" t="s">
        <v>85</v>
      </c>
      <c r="AY195" s="256" t="s">
        <v>133</v>
      </c>
    </row>
    <row r="196" s="2" customFormat="1" ht="16.5" customHeight="1">
      <c r="A196" s="40"/>
      <c r="B196" s="41"/>
      <c r="C196" s="215" t="s">
        <v>280</v>
      </c>
      <c r="D196" s="215" t="s">
        <v>135</v>
      </c>
      <c r="E196" s="216" t="s">
        <v>291</v>
      </c>
      <c r="F196" s="217" t="s">
        <v>292</v>
      </c>
      <c r="G196" s="218" t="s">
        <v>210</v>
      </c>
      <c r="H196" s="219">
        <v>111</v>
      </c>
      <c r="I196" s="220"/>
      <c r="J196" s="221">
        <f>ROUND(I196*H196,2)</f>
        <v>0</v>
      </c>
      <c r="K196" s="222"/>
      <c r="L196" s="46"/>
      <c r="M196" s="223" t="s">
        <v>32</v>
      </c>
      <c r="N196" s="224" t="s">
        <v>48</v>
      </c>
      <c r="O196" s="86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7" t="s">
        <v>139</v>
      </c>
      <c r="AT196" s="227" t="s">
        <v>135</v>
      </c>
      <c r="AU196" s="227" t="s">
        <v>87</v>
      </c>
      <c r="AY196" s="18" t="s">
        <v>133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8" t="s">
        <v>85</v>
      </c>
      <c r="BK196" s="228">
        <f>ROUND(I196*H196,2)</f>
        <v>0</v>
      </c>
      <c r="BL196" s="18" t="s">
        <v>139</v>
      </c>
      <c r="BM196" s="227" t="s">
        <v>293</v>
      </c>
    </row>
    <row r="197" s="2" customFormat="1">
      <c r="A197" s="40"/>
      <c r="B197" s="41"/>
      <c r="C197" s="42"/>
      <c r="D197" s="229" t="s">
        <v>141</v>
      </c>
      <c r="E197" s="42"/>
      <c r="F197" s="230" t="s">
        <v>294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141</v>
      </c>
      <c r="AU197" s="18" t="s">
        <v>87</v>
      </c>
    </row>
    <row r="198" s="2" customFormat="1">
      <c r="A198" s="40"/>
      <c r="B198" s="41"/>
      <c r="C198" s="42"/>
      <c r="D198" s="234" t="s">
        <v>143</v>
      </c>
      <c r="E198" s="42"/>
      <c r="F198" s="235" t="s">
        <v>295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143</v>
      </c>
      <c r="AU198" s="18" t="s">
        <v>87</v>
      </c>
    </row>
    <row r="199" s="13" customFormat="1">
      <c r="A199" s="13"/>
      <c r="B199" s="236"/>
      <c r="C199" s="237"/>
      <c r="D199" s="229" t="s">
        <v>145</v>
      </c>
      <c r="E199" s="238" t="s">
        <v>32</v>
      </c>
      <c r="F199" s="239" t="s">
        <v>223</v>
      </c>
      <c r="G199" s="237"/>
      <c r="H199" s="238" t="s">
        <v>32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145</v>
      </c>
      <c r="AU199" s="245" t="s">
        <v>87</v>
      </c>
      <c r="AV199" s="13" t="s">
        <v>85</v>
      </c>
      <c r="AW199" s="13" t="s">
        <v>39</v>
      </c>
      <c r="AX199" s="13" t="s">
        <v>77</v>
      </c>
      <c r="AY199" s="245" t="s">
        <v>133</v>
      </c>
    </row>
    <row r="200" s="14" customFormat="1">
      <c r="A200" s="14"/>
      <c r="B200" s="246"/>
      <c r="C200" s="247"/>
      <c r="D200" s="229" t="s">
        <v>145</v>
      </c>
      <c r="E200" s="248" t="s">
        <v>32</v>
      </c>
      <c r="F200" s="249" t="s">
        <v>224</v>
      </c>
      <c r="G200" s="247"/>
      <c r="H200" s="250">
        <v>111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145</v>
      </c>
      <c r="AU200" s="256" t="s">
        <v>87</v>
      </c>
      <c r="AV200" s="14" t="s">
        <v>87</v>
      </c>
      <c r="AW200" s="14" t="s">
        <v>39</v>
      </c>
      <c r="AX200" s="14" t="s">
        <v>85</v>
      </c>
      <c r="AY200" s="256" t="s">
        <v>133</v>
      </c>
    </row>
    <row r="201" s="2" customFormat="1" ht="16.5" customHeight="1">
      <c r="A201" s="40"/>
      <c r="B201" s="41"/>
      <c r="C201" s="215" t="s">
        <v>285</v>
      </c>
      <c r="D201" s="215" t="s">
        <v>135</v>
      </c>
      <c r="E201" s="216" t="s">
        <v>296</v>
      </c>
      <c r="F201" s="217" t="s">
        <v>297</v>
      </c>
      <c r="G201" s="218" t="s">
        <v>210</v>
      </c>
      <c r="H201" s="219">
        <v>1568</v>
      </c>
      <c r="I201" s="220"/>
      <c r="J201" s="221">
        <f>ROUND(I201*H201,2)</f>
        <v>0</v>
      </c>
      <c r="K201" s="222"/>
      <c r="L201" s="46"/>
      <c r="M201" s="223" t="s">
        <v>32</v>
      </c>
      <c r="N201" s="224" t="s">
        <v>48</v>
      </c>
      <c r="O201" s="86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7" t="s">
        <v>139</v>
      </c>
      <c r="AT201" s="227" t="s">
        <v>135</v>
      </c>
      <c r="AU201" s="227" t="s">
        <v>87</v>
      </c>
      <c r="AY201" s="18" t="s">
        <v>133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85</v>
      </c>
      <c r="BK201" s="228">
        <f>ROUND(I201*H201,2)</f>
        <v>0</v>
      </c>
      <c r="BL201" s="18" t="s">
        <v>139</v>
      </c>
      <c r="BM201" s="227" t="s">
        <v>298</v>
      </c>
    </row>
    <row r="202" s="2" customFormat="1">
      <c r="A202" s="40"/>
      <c r="B202" s="41"/>
      <c r="C202" s="42"/>
      <c r="D202" s="229" t="s">
        <v>141</v>
      </c>
      <c r="E202" s="42"/>
      <c r="F202" s="230" t="s">
        <v>299</v>
      </c>
      <c r="G202" s="42"/>
      <c r="H202" s="42"/>
      <c r="I202" s="231"/>
      <c r="J202" s="42"/>
      <c r="K202" s="42"/>
      <c r="L202" s="46"/>
      <c r="M202" s="232"/>
      <c r="N202" s="23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141</v>
      </c>
      <c r="AU202" s="18" t="s">
        <v>87</v>
      </c>
    </row>
    <row r="203" s="2" customFormat="1">
      <c r="A203" s="40"/>
      <c r="B203" s="41"/>
      <c r="C203" s="42"/>
      <c r="D203" s="234" t="s">
        <v>143</v>
      </c>
      <c r="E203" s="42"/>
      <c r="F203" s="235" t="s">
        <v>300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143</v>
      </c>
      <c r="AU203" s="18" t="s">
        <v>87</v>
      </c>
    </row>
    <row r="204" s="13" customFormat="1">
      <c r="A204" s="13"/>
      <c r="B204" s="236"/>
      <c r="C204" s="237"/>
      <c r="D204" s="229" t="s">
        <v>145</v>
      </c>
      <c r="E204" s="238" t="s">
        <v>32</v>
      </c>
      <c r="F204" s="239" t="s">
        <v>214</v>
      </c>
      <c r="G204" s="237"/>
      <c r="H204" s="238" t="s">
        <v>32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145</v>
      </c>
      <c r="AU204" s="245" t="s">
        <v>87</v>
      </c>
      <c r="AV204" s="13" t="s">
        <v>85</v>
      </c>
      <c r="AW204" s="13" t="s">
        <v>39</v>
      </c>
      <c r="AX204" s="13" t="s">
        <v>77</v>
      </c>
      <c r="AY204" s="245" t="s">
        <v>133</v>
      </c>
    </row>
    <row r="205" s="14" customFormat="1">
      <c r="A205" s="14"/>
      <c r="B205" s="246"/>
      <c r="C205" s="247"/>
      <c r="D205" s="229" t="s">
        <v>145</v>
      </c>
      <c r="E205" s="248" t="s">
        <v>32</v>
      </c>
      <c r="F205" s="249" t="s">
        <v>215</v>
      </c>
      <c r="G205" s="247"/>
      <c r="H205" s="250">
        <v>1568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145</v>
      </c>
      <c r="AU205" s="256" t="s">
        <v>87</v>
      </c>
      <c r="AV205" s="14" t="s">
        <v>87</v>
      </c>
      <c r="AW205" s="14" t="s">
        <v>39</v>
      </c>
      <c r="AX205" s="14" t="s">
        <v>85</v>
      </c>
      <c r="AY205" s="256" t="s">
        <v>133</v>
      </c>
    </row>
    <row r="206" s="2" customFormat="1" ht="16.5" customHeight="1">
      <c r="A206" s="40"/>
      <c r="B206" s="41"/>
      <c r="C206" s="215" t="s">
        <v>301</v>
      </c>
      <c r="D206" s="215" t="s">
        <v>135</v>
      </c>
      <c r="E206" s="216" t="s">
        <v>302</v>
      </c>
      <c r="F206" s="217" t="s">
        <v>303</v>
      </c>
      <c r="G206" s="218" t="s">
        <v>210</v>
      </c>
      <c r="H206" s="219">
        <v>1568</v>
      </c>
      <c r="I206" s="220"/>
      <c r="J206" s="221">
        <f>ROUND(I206*H206,2)</f>
        <v>0</v>
      </c>
      <c r="K206" s="222"/>
      <c r="L206" s="46"/>
      <c r="M206" s="223" t="s">
        <v>32</v>
      </c>
      <c r="N206" s="224" t="s">
        <v>48</v>
      </c>
      <c r="O206" s="86"/>
      <c r="P206" s="225">
        <f>O206*H206</f>
        <v>0</v>
      </c>
      <c r="Q206" s="225">
        <v>5.0000000000000002E-05</v>
      </c>
      <c r="R206" s="225">
        <f>Q206*H206</f>
        <v>0.078399999999999997</v>
      </c>
      <c r="S206" s="225">
        <v>0</v>
      </c>
      <c r="T206" s="22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7" t="s">
        <v>139</v>
      </c>
      <c r="AT206" s="227" t="s">
        <v>135</v>
      </c>
      <c r="AU206" s="227" t="s">
        <v>87</v>
      </c>
      <c r="AY206" s="18" t="s">
        <v>133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85</v>
      </c>
      <c r="BK206" s="228">
        <f>ROUND(I206*H206,2)</f>
        <v>0</v>
      </c>
      <c r="BL206" s="18" t="s">
        <v>139</v>
      </c>
      <c r="BM206" s="227" t="s">
        <v>304</v>
      </c>
    </row>
    <row r="207" s="2" customFormat="1">
      <c r="A207" s="40"/>
      <c r="B207" s="41"/>
      <c r="C207" s="42"/>
      <c r="D207" s="229" t="s">
        <v>141</v>
      </c>
      <c r="E207" s="42"/>
      <c r="F207" s="230" t="s">
        <v>305</v>
      </c>
      <c r="G207" s="42"/>
      <c r="H207" s="42"/>
      <c r="I207" s="231"/>
      <c r="J207" s="42"/>
      <c r="K207" s="42"/>
      <c r="L207" s="46"/>
      <c r="M207" s="232"/>
      <c r="N207" s="23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141</v>
      </c>
      <c r="AU207" s="18" t="s">
        <v>87</v>
      </c>
    </row>
    <row r="208" s="2" customFormat="1">
      <c r="A208" s="40"/>
      <c r="B208" s="41"/>
      <c r="C208" s="42"/>
      <c r="D208" s="234" t="s">
        <v>143</v>
      </c>
      <c r="E208" s="42"/>
      <c r="F208" s="235" t="s">
        <v>306</v>
      </c>
      <c r="G208" s="42"/>
      <c r="H208" s="42"/>
      <c r="I208" s="231"/>
      <c r="J208" s="42"/>
      <c r="K208" s="42"/>
      <c r="L208" s="46"/>
      <c r="M208" s="232"/>
      <c r="N208" s="23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143</v>
      </c>
      <c r="AU208" s="18" t="s">
        <v>87</v>
      </c>
    </row>
    <row r="209" s="13" customFormat="1">
      <c r="A209" s="13"/>
      <c r="B209" s="236"/>
      <c r="C209" s="237"/>
      <c r="D209" s="229" t="s">
        <v>145</v>
      </c>
      <c r="E209" s="238" t="s">
        <v>32</v>
      </c>
      <c r="F209" s="239" t="s">
        <v>307</v>
      </c>
      <c r="G209" s="237"/>
      <c r="H209" s="238" t="s">
        <v>32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145</v>
      </c>
      <c r="AU209" s="245" t="s">
        <v>87</v>
      </c>
      <c r="AV209" s="13" t="s">
        <v>85</v>
      </c>
      <c r="AW209" s="13" t="s">
        <v>39</v>
      </c>
      <c r="AX209" s="13" t="s">
        <v>77</v>
      </c>
      <c r="AY209" s="245" t="s">
        <v>133</v>
      </c>
    </row>
    <row r="210" s="14" customFormat="1">
      <c r="A210" s="14"/>
      <c r="B210" s="246"/>
      <c r="C210" s="247"/>
      <c r="D210" s="229" t="s">
        <v>145</v>
      </c>
      <c r="E210" s="248" t="s">
        <v>32</v>
      </c>
      <c r="F210" s="249" t="s">
        <v>216</v>
      </c>
      <c r="G210" s="247"/>
      <c r="H210" s="250">
        <v>1568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145</v>
      </c>
      <c r="AU210" s="256" t="s">
        <v>87</v>
      </c>
      <c r="AV210" s="14" t="s">
        <v>87</v>
      </c>
      <c r="AW210" s="14" t="s">
        <v>39</v>
      </c>
      <c r="AX210" s="14" t="s">
        <v>77</v>
      </c>
      <c r="AY210" s="256" t="s">
        <v>133</v>
      </c>
    </row>
    <row r="211" s="2" customFormat="1" ht="16.5" customHeight="1">
      <c r="A211" s="40"/>
      <c r="B211" s="41"/>
      <c r="C211" s="257" t="s">
        <v>308</v>
      </c>
      <c r="D211" s="257" t="s">
        <v>157</v>
      </c>
      <c r="E211" s="258" t="s">
        <v>309</v>
      </c>
      <c r="F211" s="259" t="s">
        <v>310</v>
      </c>
      <c r="G211" s="260" t="s">
        <v>311</v>
      </c>
      <c r="H211" s="261">
        <v>1568</v>
      </c>
      <c r="I211" s="262"/>
      <c r="J211" s="263">
        <f>ROUND(I211*H211,2)</f>
        <v>0</v>
      </c>
      <c r="K211" s="264"/>
      <c r="L211" s="265"/>
      <c r="M211" s="266" t="s">
        <v>32</v>
      </c>
      <c r="N211" s="267" t="s">
        <v>48</v>
      </c>
      <c r="O211" s="86"/>
      <c r="P211" s="225">
        <f>O211*H211</f>
        <v>0</v>
      </c>
      <c r="Q211" s="225">
        <v>0.00050000000000000001</v>
      </c>
      <c r="R211" s="225">
        <f>Q211*H211</f>
        <v>0.78400000000000003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161</v>
      </c>
      <c r="AT211" s="227" t="s">
        <v>157</v>
      </c>
      <c r="AU211" s="227" t="s">
        <v>87</v>
      </c>
      <c r="AY211" s="18" t="s">
        <v>133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8" t="s">
        <v>85</v>
      </c>
      <c r="BK211" s="228">
        <f>ROUND(I211*H211,2)</f>
        <v>0</v>
      </c>
      <c r="BL211" s="18" t="s">
        <v>139</v>
      </c>
      <c r="BM211" s="227" t="s">
        <v>312</v>
      </c>
    </row>
    <row r="212" s="2" customFormat="1">
      <c r="A212" s="40"/>
      <c r="B212" s="41"/>
      <c r="C212" s="42"/>
      <c r="D212" s="229" t="s">
        <v>141</v>
      </c>
      <c r="E212" s="42"/>
      <c r="F212" s="230" t="s">
        <v>310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141</v>
      </c>
      <c r="AU212" s="18" t="s">
        <v>87</v>
      </c>
    </row>
    <row r="213" s="13" customFormat="1">
      <c r="A213" s="13"/>
      <c r="B213" s="236"/>
      <c r="C213" s="237"/>
      <c r="D213" s="229" t="s">
        <v>145</v>
      </c>
      <c r="E213" s="238" t="s">
        <v>32</v>
      </c>
      <c r="F213" s="239" t="s">
        <v>313</v>
      </c>
      <c r="G213" s="237"/>
      <c r="H213" s="238" t="s">
        <v>32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145</v>
      </c>
      <c r="AU213" s="245" t="s">
        <v>87</v>
      </c>
      <c r="AV213" s="13" t="s">
        <v>85</v>
      </c>
      <c r="AW213" s="13" t="s">
        <v>39</v>
      </c>
      <c r="AX213" s="13" t="s">
        <v>77</v>
      </c>
      <c r="AY213" s="245" t="s">
        <v>133</v>
      </c>
    </row>
    <row r="214" s="14" customFormat="1">
      <c r="A214" s="14"/>
      <c r="B214" s="246"/>
      <c r="C214" s="247"/>
      <c r="D214" s="229" t="s">
        <v>145</v>
      </c>
      <c r="E214" s="248" t="s">
        <v>32</v>
      </c>
      <c r="F214" s="249" t="s">
        <v>216</v>
      </c>
      <c r="G214" s="247"/>
      <c r="H214" s="250">
        <v>1568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145</v>
      </c>
      <c r="AU214" s="256" t="s">
        <v>87</v>
      </c>
      <c r="AV214" s="14" t="s">
        <v>87</v>
      </c>
      <c r="AW214" s="14" t="s">
        <v>39</v>
      </c>
      <c r="AX214" s="14" t="s">
        <v>85</v>
      </c>
      <c r="AY214" s="256" t="s">
        <v>133</v>
      </c>
    </row>
    <row r="215" s="2" customFormat="1" ht="16.5" customHeight="1">
      <c r="A215" s="40"/>
      <c r="B215" s="41"/>
      <c r="C215" s="215" t="s">
        <v>314</v>
      </c>
      <c r="D215" s="215" t="s">
        <v>135</v>
      </c>
      <c r="E215" s="216" t="s">
        <v>315</v>
      </c>
      <c r="F215" s="217" t="s">
        <v>316</v>
      </c>
      <c r="G215" s="218" t="s">
        <v>210</v>
      </c>
      <c r="H215" s="219">
        <v>7</v>
      </c>
      <c r="I215" s="220"/>
      <c r="J215" s="221">
        <f>ROUND(I215*H215,2)</f>
        <v>0</v>
      </c>
      <c r="K215" s="222"/>
      <c r="L215" s="46"/>
      <c r="M215" s="223" t="s">
        <v>32</v>
      </c>
      <c r="N215" s="224" t="s">
        <v>48</v>
      </c>
      <c r="O215" s="86"/>
      <c r="P215" s="225">
        <f>O215*H215</f>
        <v>0</v>
      </c>
      <c r="Q215" s="225">
        <v>0.0060000000000000001</v>
      </c>
      <c r="R215" s="225">
        <f>Q215*H215</f>
        <v>0.042000000000000003</v>
      </c>
      <c r="S215" s="225">
        <v>0</v>
      </c>
      <c r="T215" s="22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7" t="s">
        <v>139</v>
      </c>
      <c r="AT215" s="227" t="s">
        <v>135</v>
      </c>
      <c r="AU215" s="227" t="s">
        <v>87</v>
      </c>
      <c r="AY215" s="18" t="s">
        <v>133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8" t="s">
        <v>85</v>
      </c>
      <c r="BK215" s="228">
        <f>ROUND(I215*H215,2)</f>
        <v>0</v>
      </c>
      <c r="BL215" s="18" t="s">
        <v>139</v>
      </c>
      <c r="BM215" s="227" t="s">
        <v>317</v>
      </c>
    </row>
    <row r="216" s="2" customFormat="1">
      <c r="A216" s="40"/>
      <c r="B216" s="41"/>
      <c r="C216" s="42"/>
      <c r="D216" s="229" t="s">
        <v>141</v>
      </c>
      <c r="E216" s="42"/>
      <c r="F216" s="230" t="s">
        <v>316</v>
      </c>
      <c r="G216" s="42"/>
      <c r="H216" s="42"/>
      <c r="I216" s="231"/>
      <c r="J216" s="42"/>
      <c r="K216" s="42"/>
      <c r="L216" s="46"/>
      <c r="M216" s="232"/>
      <c r="N216" s="23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141</v>
      </c>
      <c r="AU216" s="18" t="s">
        <v>87</v>
      </c>
    </row>
    <row r="217" s="13" customFormat="1">
      <c r="A217" s="13"/>
      <c r="B217" s="236"/>
      <c r="C217" s="237"/>
      <c r="D217" s="229" t="s">
        <v>145</v>
      </c>
      <c r="E217" s="238" t="s">
        <v>32</v>
      </c>
      <c r="F217" s="239" t="s">
        <v>318</v>
      </c>
      <c r="G217" s="237"/>
      <c r="H217" s="238" t="s">
        <v>32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145</v>
      </c>
      <c r="AU217" s="245" t="s">
        <v>87</v>
      </c>
      <c r="AV217" s="13" t="s">
        <v>85</v>
      </c>
      <c r="AW217" s="13" t="s">
        <v>39</v>
      </c>
      <c r="AX217" s="13" t="s">
        <v>77</v>
      </c>
      <c r="AY217" s="245" t="s">
        <v>133</v>
      </c>
    </row>
    <row r="218" s="14" customFormat="1">
      <c r="A218" s="14"/>
      <c r="B218" s="246"/>
      <c r="C218" s="247"/>
      <c r="D218" s="229" t="s">
        <v>145</v>
      </c>
      <c r="E218" s="248" t="s">
        <v>32</v>
      </c>
      <c r="F218" s="249" t="s">
        <v>187</v>
      </c>
      <c r="G218" s="247"/>
      <c r="H218" s="250">
        <v>7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145</v>
      </c>
      <c r="AU218" s="256" t="s">
        <v>87</v>
      </c>
      <c r="AV218" s="14" t="s">
        <v>87</v>
      </c>
      <c r="AW218" s="14" t="s">
        <v>39</v>
      </c>
      <c r="AX218" s="14" t="s">
        <v>85</v>
      </c>
      <c r="AY218" s="256" t="s">
        <v>133</v>
      </c>
    </row>
    <row r="219" s="2" customFormat="1" ht="16.5" customHeight="1">
      <c r="A219" s="40"/>
      <c r="B219" s="41"/>
      <c r="C219" s="215" t="s">
        <v>319</v>
      </c>
      <c r="D219" s="215" t="s">
        <v>135</v>
      </c>
      <c r="E219" s="216" t="s">
        <v>320</v>
      </c>
      <c r="F219" s="217" t="s">
        <v>321</v>
      </c>
      <c r="G219" s="218" t="s">
        <v>210</v>
      </c>
      <c r="H219" s="219">
        <v>111</v>
      </c>
      <c r="I219" s="220"/>
      <c r="J219" s="221">
        <f>ROUND(I219*H219,2)</f>
        <v>0</v>
      </c>
      <c r="K219" s="222"/>
      <c r="L219" s="46"/>
      <c r="M219" s="223" t="s">
        <v>32</v>
      </c>
      <c r="N219" s="224" t="s">
        <v>48</v>
      </c>
      <c r="O219" s="86"/>
      <c r="P219" s="225">
        <f>O219*H219</f>
        <v>0</v>
      </c>
      <c r="Q219" s="225">
        <v>6.0000000000000002E-05</v>
      </c>
      <c r="R219" s="225">
        <f>Q219*H219</f>
        <v>0.0066600000000000001</v>
      </c>
      <c r="S219" s="225">
        <v>0</v>
      </c>
      <c r="T219" s="22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139</v>
      </c>
      <c r="AT219" s="227" t="s">
        <v>135</v>
      </c>
      <c r="AU219" s="227" t="s">
        <v>87</v>
      </c>
      <c r="AY219" s="18" t="s">
        <v>133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8" t="s">
        <v>85</v>
      </c>
      <c r="BK219" s="228">
        <f>ROUND(I219*H219,2)</f>
        <v>0</v>
      </c>
      <c r="BL219" s="18" t="s">
        <v>139</v>
      </c>
      <c r="BM219" s="227" t="s">
        <v>322</v>
      </c>
    </row>
    <row r="220" s="2" customFormat="1">
      <c r="A220" s="40"/>
      <c r="B220" s="41"/>
      <c r="C220" s="42"/>
      <c r="D220" s="229" t="s">
        <v>141</v>
      </c>
      <c r="E220" s="42"/>
      <c r="F220" s="230" t="s">
        <v>323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141</v>
      </c>
      <c r="AU220" s="18" t="s">
        <v>87</v>
      </c>
    </row>
    <row r="221" s="2" customFormat="1">
      <c r="A221" s="40"/>
      <c r="B221" s="41"/>
      <c r="C221" s="42"/>
      <c r="D221" s="234" t="s">
        <v>143</v>
      </c>
      <c r="E221" s="42"/>
      <c r="F221" s="235" t="s">
        <v>324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143</v>
      </c>
      <c r="AU221" s="18" t="s">
        <v>87</v>
      </c>
    </row>
    <row r="222" s="13" customFormat="1">
      <c r="A222" s="13"/>
      <c r="B222" s="236"/>
      <c r="C222" s="237"/>
      <c r="D222" s="229" t="s">
        <v>145</v>
      </c>
      <c r="E222" s="238" t="s">
        <v>32</v>
      </c>
      <c r="F222" s="239" t="s">
        <v>325</v>
      </c>
      <c r="G222" s="237"/>
      <c r="H222" s="238" t="s">
        <v>32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145</v>
      </c>
      <c r="AU222" s="245" t="s">
        <v>87</v>
      </c>
      <c r="AV222" s="13" t="s">
        <v>85</v>
      </c>
      <c r="AW222" s="13" t="s">
        <v>39</v>
      </c>
      <c r="AX222" s="13" t="s">
        <v>77</v>
      </c>
      <c r="AY222" s="245" t="s">
        <v>133</v>
      </c>
    </row>
    <row r="223" s="14" customFormat="1">
      <c r="A223" s="14"/>
      <c r="B223" s="246"/>
      <c r="C223" s="247"/>
      <c r="D223" s="229" t="s">
        <v>145</v>
      </c>
      <c r="E223" s="248" t="s">
        <v>32</v>
      </c>
      <c r="F223" s="249" t="s">
        <v>225</v>
      </c>
      <c r="G223" s="247"/>
      <c r="H223" s="250">
        <v>111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145</v>
      </c>
      <c r="AU223" s="256" t="s">
        <v>87</v>
      </c>
      <c r="AV223" s="14" t="s">
        <v>87</v>
      </c>
      <c r="AW223" s="14" t="s">
        <v>39</v>
      </c>
      <c r="AX223" s="14" t="s">
        <v>85</v>
      </c>
      <c r="AY223" s="256" t="s">
        <v>133</v>
      </c>
    </row>
    <row r="224" s="2" customFormat="1" ht="16.5" customHeight="1">
      <c r="A224" s="40"/>
      <c r="B224" s="41"/>
      <c r="C224" s="257" t="s">
        <v>326</v>
      </c>
      <c r="D224" s="257" t="s">
        <v>157</v>
      </c>
      <c r="E224" s="258" t="s">
        <v>327</v>
      </c>
      <c r="F224" s="259" t="s">
        <v>328</v>
      </c>
      <c r="G224" s="260" t="s">
        <v>210</v>
      </c>
      <c r="H224" s="261">
        <v>333</v>
      </c>
      <c r="I224" s="262"/>
      <c r="J224" s="263">
        <f>ROUND(I224*H224,2)</f>
        <v>0</v>
      </c>
      <c r="K224" s="264"/>
      <c r="L224" s="265"/>
      <c r="M224" s="266" t="s">
        <v>32</v>
      </c>
      <c r="N224" s="267" t="s">
        <v>48</v>
      </c>
      <c r="O224" s="86"/>
      <c r="P224" s="225">
        <f>O224*H224</f>
        <v>0</v>
      </c>
      <c r="Q224" s="225">
        <v>0.0058999999999999999</v>
      </c>
      <c r="R224" s="225">
        <f>Q224*H224</f>
        <v>1.9646999999999999</v>
      </c>
      <c r="S224" s="225">
        <v>0</v>
      </c>
      <c r="T224" s="22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161</v>
      </c>
      <c r="AT224" s="227" t="s">
        <v>157</v>
      </c>
      <c r="AU224" s="227" t="s">
        <v>87</v>
      </c>
      <c r="AY224" s="18" t="s">
        <v>133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8" t="s">
        <v>85</v>
      </c>
      <c r="BK224" s="228">
        <f>ROUND(I224*H224,2)</f>
        <v>0</v>
      </c>
      <c r="BL224" s="18" t="s">
        <v>139</v>
      </c>
      <c r="BM224" s="227" t="s">
        <v>329</v>
      </c>
    </row>
    <row r="225" s="2" customFormat="1">
      <c r="A225" s="40"/>
      <c r="B225" s="41"/>
      <c r="C225" s="42"/>
      <c r="D225" s="229" t="s">
        <v>141</v>
      </c>
      <c r="E225" s="42"/>
      <c r="F225" s="230" t="s">
        <v>328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141</v>
      </c>
      <c r="AU225" s="18" t="s">
        <v>87</v>
      </c>
    </row>
    <row r="226" s="14" customFormat="1">
      <c r="A226" s="14"/>
      <c r="B226" s="246"/>
      <c r="C226" s="247"/>
      <c r="D226" s="229" t="s">
        <v>145</v>
      </c>
      <c r="E226" s="248" t="s">
        <v>32</v>
      </c>
      <c r="F226" s="249" t="s">
        <v>330</v>
      </c>
      <c r="G226" s="247"/>
      <c r="H226" s="250">
        <v>333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145</v>
      </c>
      <c r="AU226" s="256" t="s">
        <v>87</v>
      </c>
      <c r="AV226" s="14" t="s">
        <v>87</v>
      </c>
      <c r="AW226" s="14" t="s">
        <v>39</v>
      </c>
      <c r="AX226" s="14" t="s">
        <v>85</v>
      </c>
      <c r="AY226" s="256" t="s">
        <v>133</v>
      </c>
    </row>
    <row r="227" s="2" customFormat="1" ht="16.5" customHeight="1">
      <c r="A227" s="40"/>
      <c r="B227" s="41"/>
      <c r="C227" s="257" t="s">
        <v>331</v>
      </c>
      <c r="D227" s="257" t="s">
        <v>157</v>
      </c>
      <c r="E227" s="258" t="s">
        <v>332</v>
      </c>
      <c r="F227" s="259" t="s">
        <v>333</v>
      </c>
      <c r="G227" s="260" t="s">
        <v>210</v>
      </c>
      <c r="H227" s="261">
        <v>666</v>
      </c>
      <c r="I227" s="262"/>
      <c r="J227" s="263">
        <f>ROUND(I227*H227,2)</f>
        <v>0</v>
      </c>
      <c r="K227" s="264"/>
      <c r="L227" s="265"/>
      <c r="M227" s="266" t="s">
        <v>32</v>
      </c>
      <c r="N227" s="267" t="s">
        <v>48</v>
      </c>
      <c r="O227" s="86"/>
      <c r="P227" s="225">
        <f>O227*H227</f>
        <v>0</v>
      </c>
      <c r="Q227" s="225">
        <v>0.002</v>
      </c>
      <c r="R227" s="225">
        <f>Q227*H227</f>
        <v>1.3320000000000001</v>
      </c>
      <c r="S227" s="225">
        <v>0</v>
      </c>
      <c r="T227" s="22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7" t="s">
        <v>161</v>
      </c>
      <c r="AT227" s="227" t="s">
        <v>157</v>
      </c>
      <c r="AU227" s="227" t="s">
        <v>87</v>
      </c>
      <c r="AY227" s="18" t="s">
        <v>133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8" t="s">
        <v>85</v>
      </c>
      <c r="BK227" s="228">
        <f>ROUND(I227*H227,2)</f>
        <v>0</v>
      </c>
      <c r="BL227" s="18" t="s">
        <v>139</v>
      </c>
      <c r="BM227" s="227" t="s">
        <v>334</v>
      </c>
    </row>
    <row r="228" s="2" customFormat="1">
      <c r="A228" s="40"/>
      <c r="B228" s="41"/>
      <c r="C228" s="42"/>
      <c r="D228" s="229" t="s">
        <v>141</v>
      </c>
      <c r="E228" s="42"/>
      <c r="F228" s="230" t="s">
        <v>333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141</v>
      </c>
      <c r="AU228" s="18" t="s">
        <v>87</v>
      </c>
    </row>
    <row r="229" s="14" customFormat="1">
      <c r="A229" s="14"/>
      <c r="B229" s="246"/>
      <c r="C229" s="247"/>
      <c r="D229" s="229" t="s">
        <v>145</v>
      </c>
      <c r="E229" s="248" t="s">
        <v>32</v>
      </c>
      <c r="F229" s="249" t="s">
        <v>335</v>
      </c>
      <c r="G229" s="247"/>
      <c r="H229" s="250">
        <v>666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145</v>
      </c>
      <c r="AU229" s="256" t="s">
        <v>87</v>
      </c>
      <c r="AV229" s="14" t="s">
        <v>87</v>
      </c>
      <c r="AW229" s="14" t="s">
        <v>39</v>
      </c>
      <c r="AX229" s="14" t="s">
        <v>85</v>
      </c>
      <c r="AY229" s="256" t="s">
        <v>133</v>
      </c>
    </row>
    <row r="230" s="2" customFormat="1" ht="16.5" customHeight="1">
      <c r="A230" s="40"/>
      <c r="B230" s="41"/>
      <c r="C230" s="215" t="s">
        <v>336</v>
      </c>
      <c r="D230" s="215" t="s">
        <v>135</v>
      </c>
      <c r="E230" s="216" t="s">
        <v>337</v>
      </c>
      <c r="F230" s="217" t="s">
        <v>338</v>
      </c>
      <c r="G230" s="218" t="s">
        <v>311</v>
      </c>
      <c r="H230" s="219">
        <v>3469</v>
      </c>
      <c r="I230" s="220"/>
      <c r="J230" s="221">
        <f>ROUND(I230*H230,2)</f>
        <v>0</v>
      </c>
      <c r="K230" s="222"/>
      <c r="L230" s="46"/>
      <c r="M230" s="223" t="s">
        <v>32</v>
      </c>
      <c r="N230" s="224" t="s">
        <v>48</v>
      </c>
      <c r="O230" s="86"/>
      <c r="P230" s="225">
        <f>O230*H230</f>
        <v>0</v>
      </c>
      <c r="Q230" s="225">
        <v>2.0000000000000002E-05</v>
      </c>
      <c r="R230" s="225">
        <f>Q230*H230</f>
        <v>0.069380000000000011</v>
      </c>
      <c r="S230" s="225">
        <v>0</v>
      </c>
      <c r="T230" s="22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7" t="s">
        <v>139</v>
      </c>
      <c r="AT230" s="227" t="s">
        <v>135</v>
      </c>
      <c r="AU230" s="227" t="s">
        <v>87</v>
      </c>
      <c r="AY230" s="18" t="s">
        <v>133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8" t="s">
        <v>85</v>
      </c>
      <c r="BK230" s="228">
        <f>ROUND(I230*H230,2)</f>
        <v>0</v>
      </c>
      <c r="BL230" s="18" t="s">
        <v>139</v>
      </c>
      <c r="BM230" s="227" t="s">
        <v>339</v>
      </c>
    </row>
    <row r="231" s="2" customFormat="1">
      <c r="A231" s="40"/>
      <c r="B231" s="41"/>
      <c r="C231" s="42"/>
      <c r="D231" s="229" t="s">
        <v>141</v>
      </c>
      <c r="E231" s="42"/>
      <c r="F231" s="230" t="s">
        <v>338</v>
      </c>
      <c r="G231" s="42"/>
      <c r="H231" s="42"/>
      <c r="I231" s="231"/>
      <c r="J231" s="42"/>
      <c r="K231" s="42"/>
      <c r="L231" s="46"/>
      <c r="M231" s="232"/>
      <c r="N231" s="23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141</v>
      </c>
      <c r="AU231" s="18" t="s">
        <v>87</v>
      </c>
    </row>
    <row r="232" s="13" customFormat="1">
      <c r="A232" s="13"/>
      <c r="B232" s="236"/>
      <c r="C232" s="237"/>
      <c r="D232" s="229" t="s">
        <v>145</v>
      </c>
      <c r="E232" s="238" t="s">
        <v>32</v>
      </c>
      <c r="F232" s="239" t="s">
        <v>325</v>
      </c>
      <c r="G232" s="237"/>
      <c r="H232" s="238" t="s">
        <v>32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145</v>
      </c>
      <c r="AU232" s="245" t="s">
        <v>87</v>
      </c>
      <c r="AV232" s="13" t="s">
        <v>85</v>
      </c>
      <c r="AW232" s="13" t="s">
        <v>39</v>
      </c>
      <c r="AX232" s="13" t="s">
        <v>77</v>
      </c>
      <c r="AY232" s="245" t="s">
        <v>133</v>
      </c>
    </row>
    <row r="233" s="14" customFormat="1">
      <c r="A233" s="14"/>
      <c r="B233" s="246"/>
      <c r="C233" s="247"/>
      <c r="D233" s="229" t="s">
        <v>145</v>
      </c>
      <c r="E233" s="248" t="s">
        <v>32</v>
      </c>
      <c r="F233" s="249" t="s">
        <v>330</v>
      </c>
      <c r="G233" s="247"/>
      <c r="H233" s="250">
        <v>333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145</v>
      </c>
      <c r="AU233" s="256" t="s">
        <v>87</v>
      </c>
      <c r="AV233" s="14" t="s">
        <v>87</v>
      </c>
      <c r="AW233" s="14" t="s">
        <v>39</v>
      </c>
      <c r="AX233" s="14" t="s">
        <v>77</v>
      </c>
      <c r="AY233" s="256" t="s">
        <v>133</v>
      </c>
    </row>
    <row r="234" s="13" customFormat="1">
      <c r="A234" s="13"/>
      <c r="B234" s="236"/>
      <c r="C234" s="237"/>
      <c r="D234" s="229" t="s">
        <v>145</v>
      </c>
      <c r="E234" s="238" t="s">
        <v>32</v>
      </c>
      <c r="F234" s="239" t="s">
        <v>307</v>
      </c>
      <c r="G234" s="237"/>
      <c r="H234" s="238" t="s">
        <v>32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145</v>
      </c>
      <c r="AU234" s="245" t="s">
        <v>87</v>
      </c>
      <c r="AV234" s="13" t="s">
        <v>85</v>
      </c>
      <c r="AW234" s="13" t="s">
        <v>39</v>
      </c>
      <c r="AX234" s="13" t="s">
        <v>77</v>
      </c>
      <c r="AY234" s="245" t="s">
        <v>133</v>
      </c>
    </row>
    <row r="235" s="14" customFormat="1">
      <c r="A235" s="14"/>
      <c r="B235" s="246"/>
      <c r="C235" s="247"/>
      <c r="D235" s="229" t="s">
        <v>145</v>
      </c>
      <c r="E235" s="248" t="s">
        <v>32</v>
      </c>
      <c r="F235" s="249" t="s">
        <v>340</v>
      </c>
      <c r="G235" s="247"/>
      <c r="H235" s="250">
        <v>3136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145</v>
      </c>
      <c r="AU235" s="256" t="s">
        <v>87</v>
      </c>
      <c r="AV235" s="14" t="s">
        <v>87</v>
      </c>
      <c r="AW235" s="14" t="s">
        <v>39</v>
      </c>
      <c r="AX235" s="14" t="s">
        <v>77</v>
      </c>
      <c r="AY235" s="256" t="s">
        <v>133</v>
      </c>
    </row>
    <row r="236" s="15" customFormat="1">
      <c r="A236" s="15"/>
      <c r="B236" s="268"/>
      <c r="C236" s="269"/>
      <c r="D236" s="229" t="s">
        <v>145</v>
      </c>
      <c r="E236" s="270" t="s">
        <v>32</v>
      </c>
      <c r="F236" s="271" t="s">
        <v>341</v>
      </c>
      <c r="G236" s="269"/>
      <c r="H236" s="272">
        <v>3469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8" t="s">
        <v>145</v>
      </c>
      <c r="AU236" s="278" t="s">
        <v>87</v>
      </c>
      <c r="AV236" s="15" t="s">
        <v>139</v>
      </c>
      <c r="AW236" s="15" t="s">
        <v>39</v>
      </c>
      <c r="AX236" s="15" t="s">
        <v>85</v>
      </c>
      <c r="AY236" s="278" t="s">
        <v>133</v>
      </c>
    </row>
    <row r="237" s="2" customFormat="1" ht="16.5" customHeight="1">
      <c r="A237" s="40"/>
      <c r="B237" s="41"/>
      <c r="C237" s="215" t="s">
        <v>342</v>
      </c>
      <c r="D237" s="215" t="s">
        <v>135</v>
      </c>
      <c r="E237" s="216" t="s">
        <v>343</v>
      </c>
      <c r="F237" s="217" t="s">
        <v>344</v>
      </c>
      <c r="G237" s="218" t="s">
        <v>210</v>
      </c>
      <c r="H237" s="219">
        <v>133</v>
      </c>
      <c r="I237" s="220"/>
      <c r="J237" s="221">
        <f>ROUND(I237*H237,2)</f>
        <v>0</v>
      </c>
      <c r="K237" s="222"/>
      <c r="L237" s="46"/>
      <c r="M237" s="223" t="s">
        <v>32</v>
      </c>
      <c r="N237" s="224" t="s">
        <v>48</v>
      </c>
      <c r="O237" s="86"/>
      <c r="P237" s="225">
        <f>O237*H237</f>
        <v>0</v>
      </c>
      <c r="Q237" s="225">
        <v>0.0020799999999999998</v>
      </c>
      <c r="R237" s="225">
        <f>Q237*H237</f>
        <v>0.27664</v>
      </c>
      <c r="S237" s="225">
        <v>0</v>
      </c>
      <c r="T237" s="22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139</v>
      </c>
      <c r="AT237" s="227" t="s">
        <v>135</v>
      </c>
      <c r="AU237" s="227" t="s">
        <v>87</v>
      </c>
      <c r="AY237" s="18" t="s">
        <v>133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8" t="s">
        <v>85</v>
      </c>
      <c r="BK237" s="228">
        <f>ROUND(I237*H237,2)</f>
        <v>0</v>
      </c>
      <c r="BL237" s="18" t="s">
        <v>139</v>
      </c>
      <c r="BM237" s="227" t="s">
        <v>345</v>
      </c>
    </row>
    <row r="238" s="2" customFormat="1">
      <c r="A238" s="40"/>
      <c r="B238" s="41"/>
      <c r="C238" s="42"/>
      <c r="D238" s="229" t="s">
        <v>141</v>
      </c>
      <c r="E238" s="42"/>
      <c r="F238" s="230" t="s">
        <v>346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141</v>
      </c>
      <c r="AU238" s="18" t="s">
        <v>87</v>
      </c>
    </row>
    <row r="239" s="13" customFormat="1">
      <c r="A239" s="13"/>
      <c r="B239" s="236"/>
      <c r="C239" s="237"/>
      <c r="D239" s="229" t="s">
        <v>145</v>
      </c>
      <c r="E239" s="238" t="s">
        <v>32</v>
      </c>
      <c r="F239" s="239" t="s">
        <v>347</v>
      </c>
      <c r="G239" s="237"/>
      <c r="H239" s="238" t="s">
        <v>32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145</v>
      </c>
      <c r="AU239" s="245" t="s">
        <v>87</v>
      </c>
      <c r="AV239" s="13" t="s">
        <v>85</v>
      </c>
      <c r="AW239" s="13" t="s">
        <v>39</v>
      </c>
      <c r="AX239" s="13" t="s">
        <v>77</v>
      </c>
      <c r="AY239" s="245" t="s">
        <v>133</v>
      </c>
    </row>
    <row r="240" s="13" customFormat="1">
      <c r="A240" s="13"/>
      <c r="B240" s="236"/>
      <c r="C240" s="237"/>
      <c r="D240" s="229" t="s">
        <v>145</v>
      </c>
      <c r="E240" s="238" t="s">
        <v>32</v>
      </c>
      <c r="F240" s="239" t="s">
        <v>348</v>
      </c>
      <c r="G240" s="237"/>
      <c r="H240" s="238" t="s">
        <v>32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145</v>
      </c>
      <c r="AU240" s="245" t="s">
        <v>87</v>
      </c>
      <c r="AV240" s="13" t="s">
        <v>85</v>
      </c>
      <c r="AW240" s="13" t="s">
        <v>39</v>
      </c>
      <c r="AX240" s="13" t="s">
        <v>77</v>
      </c>
      <c r="AY240" s="245" t="s">
        <v>133</v>
      </c>
    </row>
    <row r="241" s="14" customFormat="1">
      <c r="A241" s="14"/>
      <c r="B241" s="246"/>
      <c r="C241" s="247"/>
      <c r="D241" s="229" t="s">
        <v>145</v>
      </c>
      <c r="E241" s="248" t="s">
        <v>32</v>
      </c>
      <c r="F241" s="249" t="s">
        <v>349</v>
      </c>
      <c r="G241" s="247"/>
      <c r="H241" s="250">
        <v>133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145</v>
      </c>
      <c r="AU241" s="256" t="s">
        <v>87</v>
      </c>
      <c r="AV241" s="14" t="s">
        <v>87</v>
      </c>
      <c r="AW241" s="14" t="s">
        <v>39</v>
      </c>
      <c r="AX241" s="14" t="s">
        <v>85</v>
      </c>
      <c r="AY241" s="256" t="s">
        <v>133</v>
      </c>
    </row>
    <row r="242" s="2" customFormat="1" ht="16.5" customHeight="1">
      <c r="A242" s="40"/>
      <c r="B242" s="41"/>
      <c r="C242" s="215" t="s">
        <v>350</v>
      </c>
      <c r="D242" s="215" t="s">
        <v>135</v>
      </c>
      <c r="E242" s="216" t="s">
        <v>351</v>
      </c>
      <c r="F242" s="217" t="s">
        <v>352</v>
      </c>
      <c r="G242" s="218" t="s">
        <v>210</v>
      </c>
      <c r="H242" s="219">
        <v>1698</v>
      </c>
      <c r="I242" s="220"/>
      <c r="J242" s="221">
        <f>ROUND(I242*H242,2)</f>
        <v>0</v>
      </c>
      <c r="K242" s="222"/>
      <c r="L242" s="46"/>
      <c r="M242" s="223" t="s">
        <v>32</v>
      </c>
      <c r="N242" s="224" t="s">
        <v>48</v>
      </c>
      <c r="O242" s="86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7" t="s">
        <v>139</v>
      </c>
      <c r="AT242" s="227" t="s">
        <v>135</v>
      </c>
      <c r="AU242" s="227" t="s">
        <v>87</v>
      </c>
      <c r="AY242" s="18" t="s">
        <v>133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8" t="s">
        <v>85</v>
      </c>
      <c r="BK242" s="228">
        <f>ROUND(I242*H242,2)</f>
        <v>0</v>
      </c>
      <c r="BL242" s="18" t="s">
        <v>139</v>
      </c>
      <c r="BM242" s="227" t="s">
        <v>353</v>
      </c>
    </row>
    <row r="243" s="2" customFormat="1">
      <c r="A243" s="40"/>
      <c r="B243" s="41"/>
      <c r="C243" s="42"/>
      <c r="D243" s="229" t="s">
        <v>141</v>
      </c>
      <c r="E243" s="42"/>
      <c r="F243" s="230" t="s">
        <v>354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141</v>
      </c>
      <c r="AU243" s="18" t="s">
        <v>87</v>
      </c>
    </row>
    <row r="244" s="2" customFormat="1">
      <c r="A244" s="40"/>
      <c r="B244" s="41"/>
      <c r="C244" s="42"/>
      <c r="D244" s="234" t="s">
        <v>143</v>
      </c>
      <c r="E244" s="42"/>
      <c r="F244" s="235" t="s">
        <v>355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143</v>
      </c>
      <c r="AU244" s="18" t="s">
        <v>87</v>
      </c>
    </row>
    <row r="245" s="13" customFormat="1">
      <c r="A245" s="13"/>
      <c r="B245" s="236"/>
      <c r="C245" s="237"/>
      <c r="D245" s="229" t="s">
        <v>145</v>
      </c>
      <c r="E245" s="238" t="s">
        <v>32</v>
      </c>
      <c r="F245" s="239" t="s">
        <v>356</v>
      </c>
      <c r="G245" s="237"/>
      <c r="H245" s="238" t="s">
        <v>32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145</v>
      </c>
      <c r="AU245" s="245" t="s">
        <v>87</v>
      </c>
      <c r="AV245" s="13" t="s">
        <v>85</v>
      </c>
      <c r="AW245" s="13" t="s">
        <v>39</v>
      </c>
      <c r="AX245" s="13" t="s">
        <v>77</v>
      </c>
      <c r="AY245" s="245" t="s">
        <v>133</v>
      </c>
    </row>
    <row r="246" s="14" customFormat="1">
      <c r="A246" s="14"/>
      <c r="B246" s="246"/>
      <c r="C246" s="247"/>
      <c r="D246" s="229" t="s">
        <v>145</v>
      </c>
      <c r="E246" s="248" t="s">
        <v>32</v>
      </c>
      <c r="F246" s="249" t="s">
        <v>225</v>
      </c>
      <c r="G246" s="247"/>
      <c r="H246" s="250">
        <v>111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145</v>
      </c>
      <c r="AU246" s="256" t="s">
        <v>87</v>
      </c>
      <c r="AV246" s="14" t="s">
        <v>87</v>
      </c>
      <c r="AW246" s="14" t="s">
        <v>39</v>
      </c>
      <c r="AX246" s="14" t="s">
        <v>77</v>
      </c>
      <c r="AY246" s="256" t="s">
        <v>133</v>
      </c>
    </row>
    <row r="247" s="13" customFormat="1">
      <c r="A247" s="13"/>
      <c r="B247" s="236"/>
      <c r="C247" s="237"/>
      <c r="D247" s="229" t="s">
        <v>145</v>
      </c>
      <c r="E247" s="238" t="s">
        <v>32</v>
      </c>
      <c r="F247" s="239" t="s">
        <v>357</v>
      </c>
      <c r="G247" s="237"/>
      <c r="H247" s="238" t="s">
        <v>32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145</v>
      </c>
      <c r="AU247" s="245" t="s">
        <v>87</v>
      </c>
      <c r="AV247" s="13" t="s">
        <v>85</v>
      </c>
      <c r="AW247" s="13" t="s">
        <v>39</v>
      </c>
      <c r="AX247" s="13" t="s">
        <v>77</v>
      </c>
      <c r="AY247" s="245" t="s">
        <v>133</v>
      </c>
    </row>
    <row r="248" s="14" customFormat="1">
      <c r="A248" s="14"/>
      <c r="B248" s="246"/>
      <c r="C248" s="247"/>
      <c r="D248" s="229" t="s">
        <v>145</v>
      </c>
      <c r="E248" s="248" t="s">
        <v>32</v>
      </c>
      <c r="F248" s="249" t="s">
        <v>358</v>
      </c>
      <c r="G248" s="247"/>
      <c r="H248" s="250">
        <v>1587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145</v>
      </c>
      <c r="AU248" s="256" t="s">
        <v>87</v>
      </c>
      <c r="AV248" s="14" t="s">
        <v>87</v>
      </c>
      <c r="AW248" s="14" t="s">
        <v>39</v>
      </c>
      <c r="AX248" s="14" t="s">
        <v>77</v>
      </c>
      <c r="AY248" s="256" t="s">
        <v>133</v>
      </c>
    </row>
    <row r="249" s="15" customFormat="1">
      <c r="A249" s="15"/>
      <c r="B249" s="268"/>
      <c r="C249" s="269"/>
      <c r="D249" s="229" t="s">
        <v>145</v>
      </c>
      <c r="E249" s="270" t="s">
        <v>32</v>
      </c>
      <c r="F249" s="271" t="s">
        <v>341</v>
      </c>
      <c r="G249" s="269"/>
      <c r="H249" s="272">
        <v>1698</v>
      </c>
      <c r="I249" s="273"/>
      <c r="J249" s="269"/>
      <c r="K249" s="269"/>
      <c r="L249" s="274"/>
      <c r="M249" s="275"/>
      <c r="N249" s="276"/>
      <c r="O249" s="276"/>
      <c r="P249" s="276"/>
      <c r="Q249" s="276"/>
      <c r="R249" s="276"/>
      <c r="S249" s="276"/>
      <c r="T249" s="27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8" t="s">
        <v>145</v>
      </c>
      <c r="AU249" s="278" t="s">
        <v>87</v>
      </c>
      <c r="AV249" s="15" t="s">
        <v>139</v>
      </c>
      <c r="AW249" s="15" t="s">
        <v>39</v>
      </c>
      <c r="AX249" s="15" t="s">
        <v>85</v>
      </c>
      <c r="AY249" s="278" t="s">
        <v>133</v>
      </c>
    </row>
    <row r="250" s="2" customFormat="1" ht="16.5" customHeight="1">
      <c r="A250" s="40"/>
      <c r="B250" s="41"/>
      <c r="C250" s="257" t="s">
        <v>359</v>
      </c>
      <c r="D250" s="257" t="s">
        <v>157</v>
      </c>
      <c r="E250" s="258" t="s">
        <v>360</v>
      </c>
      <c r="F250" s="259" t="s">
        <v>361</v>
      </c>
      <c r="G250" s="260" t="s">
        <v>204</v>
      </c>
      <c r="H250" s="261">
        <v>295.625</v>
      </c>
      <c r="I250" s="262"/>
      <c r="J250" s="263">
        <f>ROUND(I250*H250,2)</f>
        <v>0</v>
      </c>
      <c r="K250" s="264"/>
      <c r="L250" s="265"/>
      <c r="M250" s="266" t="s">
        <v>32</v>
      </c>
      <c r="N250" s="267" t="s">
        <v>48</v>
      </c>
      <c r="O250" s="86"/>
      <c r="P250" s="225">
        <f>O250*H250</f>
        <v>0</v>
      </c>
      <c r="Q250" s="225">
        <v>0.001</v>
      </c>
      <c r="R250" s="225">
        <f>Q250*H250</f>
        <v>0.29562500000000003</v>
      </c>
      <c r="S250" s="225">
        <v>0</v>
      </c>
      <c r="T250" s="22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7" t="s">
        <v>161</v>
      </c>
      <c r="AT250" s="227" t="s">
        <v>157</v>
      </c>
      <c r="AU250" s="227" t="s">
        <v>87</v>
      </c>
      <c r="AY250" s="18" t="s">
        <v>133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8" t="s">
        <v>85</v>
      </c>
      <c r="BK250" s="228">
        <f>ROUND(I250*H250,2)</f>
        <v>0</v>
      </c>
      <c r="BL250" s="18" t="s">
        <v>139</v>
      </c>
      <c r="BM250" s="227" t="s">
        <v>362</v>
      </c>
    </row>
    <row r="251" s="2" customFormat="1">
      <c r="A251" s="40"/>
      <c r="B251" s="41"/>
      <c r="C251" s="42"/>
      <c r="D251" s="229" t="s">
        <v>141</v>
      </c>
      <c r="E251" s="42"/>
      <c r="F251" s="230" t="s">
        <v>361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141</v>
      </c>
      <c r="AU251" s="18" t="s">
        <v>87</v>
      </c>
    </row>
    <row r="252" s="13" customFormat="1">
      <c r="A252" s="13"/>
      <c r="B252" s="236"/>
      <c r="C252" s="237"/>
      <c r="D252" s="229" t="s">
        <v>145</v>
      </c>
      <c r="E252" s="238" t="s">
        <v>32</v>
      </c>
      <c r="F252" s="239" t="s">
        <v>363</v>
      </c>
      <c r="G252" s="237"/>
      <c r="H252" s="238" t="s">
        <v>32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145</v>
      </c>
      <c r="AU252" s="245" t="s">
        <v>87</v>
      </c>
      <c r="AV252" s="13" t="s">
        <v>85</v>
      </c>
      <c r="AW252" s="13" t="s">
        <v>39</v>
      </c>
      <c r="AX252" s="13" t="s">
        <v>77</v>
      </c>
      <c r="AY252" s="245" t="s">
        <v>133</v>
      </c>
    </row>
    <row r="253" s="14" customFormat="1">
      <c r="A253" s="14"/>
      <c r="B253" s="246"/>
      <c r="C253" s="247"/>
      <c r="D253" s="229" t="s">
        <v>145</v>
      </c>
      <c r="E253" s="248" t="s">
        <v>32</v>
      </c>
      <c r="F253" s="249" t="s">
        <v>364</v>
      </c>
      <c r="G253" s="247"/>
      <c r="H253" s="250">
        <v>241.94999999999999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145</v>
      </c>
      <c r="AU253" s="256" t="s">
        <v>87</v>
      </c>
      <c r="AV253" s="14" t="s">
        <v>87</v>
      </c>
      <c r="AW253" s="14" t="s">
        <v>39</v>
      </c>
      <c r="AX253" s="14" t="s">
        <v>77</v>
      </c>
      <c r="AY253" s="256" t="s">
        <v>133</v>
      </c>
    </row>
    <row r="254" s="13" customFormat="1">
      <c r="A254" s="13"/>
      <c r="B254" s="236"/>
      <c r="C254" s="237"/>
      <c r="D254" s="229" t="s">
        <v>145</v>
      </c>
      <c r="E254" s="238" t="s">
        <v>32</v>
      </c>
      <c r="F254" s="239" t="s">
        <v>365</v>
      </c>
      <c r="G254" s="237"/>
      <c r="H254" s="238" t="s">
        <v>32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145</v>
      </c>
      <c r="AU254" s="245" t="s">
        <v>87</v>
      </c>
      <c r="AV254" s="13" t="s">
        <v>85</v>
      </c>
      <c r="AW254" s="13" t="s">
        <v>39</v>
      </c>
      <c r="AX254" s="13" t="s">
        <v>77</v>
      </c>
      <c r="AY254" s="245" t="s">
        <v>133</v>
      </c>
    </row>
    <row r="255" s="14" customFormat="1">
      <c r="A255" s="14"/>
      <c r="B255" s="246"/>
      <c r="C255" s="247"/>
      <c r="D255" s="229" t="s">
        <v>145</v>
      </c>
      <c r="E255" s="248" t="s">
        <v>32</v>
      </c>
      <c r="F255" s="249" t="s">
        <v>366</v>
      </c>
      <c r="G255" s="247"/>
      <c r="H255" s="250">
        <v>53.674999999999997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145</v>
      </c>
      <c r="AU255" s="256" t="s">
        <v>87</v>
      </c>
      <c r="AV255" s="14" t="s">
        <v>87</v>
      </c>
      <c r="AW255" s="14" t="s">
        <v>39</v>
      </c>
      <c r="AX255" s="14" t="s">
        <v>77</v>
      </c>
      <c r="AY255" s="256" t="s">
        <v>133</v>
      </c>
    </row>
    <row r="256" s="15" customFormat="1">
      <c r="A256" s="15"/>
      <c r="B256" s="268"/>
      <c r="C256" s="269"/>
      <c r="D256" s="229" t="s">
        <v>145</v>
      </c>
      <c r="E256" s="270" t="s">
        <v>32</v>
      </c>
      <c r="F256" s="271" t="s">
        <v>341</v>
      </c>
      <c r="G256" s="269"/>
      <c r="H256" s="272">
        <v>295.625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8" t="s">
        <v>145</v>
      </c>
      <c r="AU256" s="278" t="s">
        <v>87</v>
      </c>
      <c r="AV256" s="15" t="s">
        <v>139</v>
      </c>
      <c r="AW256" s="15" t="s">
        <v>39</v>
      </c>
      <c r="AX256" s="15" t="s">
        <v>85</v>
      </c>
      <c r="AY256" s="278" t="s">
        <v>133</v>
      </c>
    </row>
    <row r="257" s="2" customFormat="1" ht="16.5" customHeight="1">
      <c r="A257" s="40"/>
      <c r="B257" s="41"/>
      <c r="C257" s="215" t="s">
        <v>367</v>
      </c>
      <c r="D257" s="215" t="s">
        <v>135</v>
      </c>
      <c r="E257" s="216" t="s">
        <v>368</v>
      </c>
      <c r="F257" s="217" t="s">
        <v>369</v>
      </c>
      <c r="G257" s="218" t="s">
        <v>138</v>
      </c>
      <c r="H257" s="219">
        <v>2269</v>
      </c>
      <c r="I257" s="220"/>
      <c r="J257" s="221">
        <f>ROUND(I257*H257,2)</f>
        <v>0</v>
      </c>
      <c r="K257" s="222"/>
      <c r="L257" s="46"/>
      <c r="M257" s="223" t="s">
        <v>32</v>
      </c>
      <c r="N257" s="224" t="s">
        <v>48</v>
      </c>
      <c r="O257" s="86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139</v>
      </c>
      <c r="AT257" s="227" t="s">
        <v>135</v>
      </c>
      <c r="AU257" s="227" t="s">
        <v>87</v>
      </c>
      <c r="AY257" s="18" t="s">
        <v>133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8" t="s">
        <v>85</v>
      </c>
      <c r="BK257" s="228">
        <f>ROUND(I257*H257,2)</f>
        <v>0</v>
      </c>
      <c r="BL257" s="18" t="s">
        <v>139</v>
      </c>
      <c r="BM257" s="227" t="s">
        <v>370</v>
      </c>
    </row>
    <row r="258" s="2" customFormat="1">
      <c r="A258" s="40"/>
      <c r="B258" s="41"/>
      <c r="C258" s="42"/>
      <c r="D258" s="229" t="s">
        <v>141</v>
      </c>
      <c r="E258" s="42"/>
      <c r="F258" s="230" t="s">
        <v>371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141</v>
      </c>
      <c r="AU258" s="18" t="s">
        <v>87</v>
      </c>
    </row>
    <row r="259" s="2" customFormat="1">
      <c r="A259" s="40"/>
      <c r="B259" s="41"/>
      <c r="C259" s="42"/>
      <c r="D259" s="234" t="s">
        <v>143</v>
      </c>
      <c r="E259" s="42"/>
      <c r="F259" s="235" t="s">
        <v>372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143</v>
      </c>
      <c r="AU259" s="18" t="s">
        <v>87</v>
      </c>
    </row>
    <row r="260" s="13" customFormat="1">
      <c r="A260" s="13"/>
      <c r="B260" s="236"/>
      <c r="C260" s="237"/>
      <c r="D260" s="229" t="s">
        <v>145</v>
      </c>
      <c r="E260" s="238" t="s">
        <v>32</v>
      </c>
      <c r="F260" s="239" t="s">
        <v>373</v>
      </c>
      <c r="G260" s="237"/>
      <c r="H260" s="238" t="s">
        <v>32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145</v>
      </c>
      <c r="AU260" s="245" t="s">
        <v>87</v>
      </c>
      <c r="AV260" s="13" t="s">
        <v>85</v>
      </c>
      <c r="AW260" s="13" t="s">
        <v>39</v>
      </c>
      <c r="AX260" s="13" t="s">
        <v>77</v>
      </c>
      <c r="AY260" s="245" t="s">
        <v>133</v>
      </c>
    </row>
    <row r="261" s="14" customFormat="1">
      <c r="A261" s="14"/>
      <c r="B261" s="246"/>
      <c r="C261" s="247"/>
      <c r="D261" s="229" t="s">
        <v>145</v>
      </c>
      <c r="E261" s="248" t="s">
        <v>32</v>
      </c>
      <c r="F261" s="249" t="s">
        <v>374</v>
      </c>
      <c r="G261" s="247"/>
      <c r="H261" s="250">
        <v>2269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145</v>
      </c>
      <c r="AU261" s="256" t="s">
        <v>87</v>
      </c>
      <c r="AV261" s="14" t="s">
        <v>87</v>
      </c>
      <c r="AW261" s="14" t="s">
        <v>39</v>
      </c>
      <c r="AX261" s="14" t="s">
        <v>85</v>
      </c>
      <c r="AY261" s="256" t="s">
        <v>133</v>
      </c>
    </row>
    <row r="262" s="2" customFormat="1" ht="16.5" customHeight="1">
      <c r="A262" s="40"/>
      <c r="B262" s="41"/>
      <c r="C262" s="257" t="s">
        <v>375</v>
      </c>
      <c r="D262" s="257" t="s">
        <v>157</v>
      </c>
      <c r="E262" s="258" t="s">
        <v>376</v>
      </c>
      <c r="F262" s="259" t="s">
        <v>377</v>
      </c>
      <c r="G262" s="260" t="s">
        <v>378</v>
      </c>
      <c r="H262" s="261">
        <v>215.69999999999999</v>
      </c>
      <c r="I262" s="262"/>
      <c r="J262" s="263">
        <f>ROUND(I262*H262,2)</f>
        <v>0</v>
      </c>
      <c r="K262" s="264"/>
      <c r="L262" s="265"/>
      <c r="M262" s="266" t="s">
        <v>32</v>
      </c>
      <c r="N262" s="267" t="s">
        <v>48</v>
      </c>
      <c r="O262" s="86"/>
      <c r="P262" s="225">
        <f>O262*H262</f>
        <v>0</v>
      </c>
      <c r="Q262" s="225">
        <v>0.20000000000000001</v>
      </c>
      <c r="R262" s="225">
        <f>Q262*H262</f>
        <v>43.140000000000001</v>
      </c>
      <c r="S262" s="225">
        <v>0</v>
      </c>
      <c r="T262" s="22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161</v>
      </c>
      <c r="AT262" s="227" t="s">
        <v>157</v>
      </c>
      <c r="AU262" s="227" t="s">
        <v>87</v>
      </c>
      <c r="AY262" s="18" t="s">
        <v>133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8" t="s">
        <v>85</v>
      </c>
      <c r="BK262" s="228">
        <f>ROUND(I262*H262,2)</f>
        <v>0</v>
      </c>
      <c r="BL262" s="18" t="s">
        <v>139</v>
      </c>
      <c r="BM262" s="227" t="s">
        <v>379</v>
      </c>
    </row>
    <row r="263" s="2" customFormat="1">
      <c r="A263" s="40"/>
      <c r="B263" s="41"/>
      <c r="C263" s="42"/>
      <c r="D263" s="229" t="s">
        <v>141</v>
      </c>
      <c r="E263" s="42"/>
      <c r="F263" s="230" t="s">
        <v>377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141</v>
      </c>
      <c r="AU263" s="18" t="s">
        <v>87</v>
      </c>
    </row>
    <row r="264" s="13" customFormat="1">
      <c r="A264" s="13"/>
      <c r="B264" s="236"/>
      <c r="C264" s="237"/>
      <c r="D264" s="229" t="s">
        <v>145</v>
      </c>
      <c r="E264" s="238" t="s">
        <v>32</v>
      </c>
      <c r="F264" s="239" t="s">
        <v>380</v>
      </c>
      <c r="G264" s="237"/>
      <c r="H264" s="238" t="s">
        <v>32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145</v>
      </c>
      <c r="AU264" s="245" t="s">
        <v>87</v>
      </c>
      <c r="AV264" s="13" t="s">
        <v>85</v>
      </c>
      <c r="AW264" s="13" t="s">
        <v>39</v>
      </c>
      <c r="AX264" s="13" t="s">
        <v>77</v>
      </c>
      <c r="AY264" s="245" t="s">
        <v>133</v>
      </c>
    </row>
    <row r="265" s="14" customFormat="1">
      <c r="A265" s="14"/>
      <c r="B265" s="246"/>
      <c r="C265" s="247"/>
      <c r="D265" s="229" t="s">
        <v>145</v>
      </c>
      <c r="E265" s="248" t="s">
        <v>32</v>
      </c>
      <c r="F265" s="249" t="s">
        <v>381</v>
      </c>
      <c r="G265" s="247"/>
      <c r="H265" s="250">
        <v>215.69999999999999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145</v>
      </c>
      <c r="AU265" s="256" t="s">
        <v>87</v>
      </c>
      <c r="AV265" s="14" t="s">
        <v>87</v>
      </c>
      <c r="AW265" s="14" t="s">
        <v>39</v>
      </c>
      <c r="AX265" s="14" t="s">
        <v>85</v>
      </c>
      <c r="AY265" s="256" t="s">
        <v>133</v>
      </c>
    </row>
    <row r="266" s="2" customFormat="1" ht="16.5" customHeight="1">
      <c r="A266" s="40"/>
      <c r="B266" s="41"/>
      <c r="C266" s="215" t="s">
        <v>382</v>
      </c>
      <c r="D266" s="215" t="s">
        <v>135</v>
      </c>
      <c r="E266" s="216" t="s">
        <v>383</v>
      </c>
      <c r="F266" s="217" t="s">
        <v>384</v>
      </c>
      <c r="G266" s="218" t="s">
        <v>385</v>
      </c>
      <c r="H266" s="219">
        <v>0.24199999999999999</v>
      </c>
      <c r="I266" s="220"/>
      <c r="J266" s="221">
        <f>ROUND(I266*H266,2)</f>
        <v>0</v>
      </c>
      <c r="K266" s="222"/>
      <c r="L266" s="46"/>
      <c r="M266" s="223" t="s">
        <v>32</v>
      </c>
      <c r="N266" s="224" t="s">
        <v>48</v>
      </c>
      <c r="O266" s="86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7" t="s">
        <v>139</v>
      </c>
      <c r="AT266" s="227" t="s">
        <v>135</v>
      </c>
      <c r="AU266" s="227" t="s">
        <v>87</v>
      </c>
      <c r="AY266" s="18" t="s">
        <v>133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8" t="s">
        <v>85</v>
      </c>
      <c r="BK266" s="228">
        <f>ROUND(I266*H266,2)</f>
        <v>0</v>
      </c>
      <c r="BL266" s="18" t="s">
        <v>139</v>
      </c>
      <c r="BM266" s="227" t="s">
        <v>386</v>
      </c>
    </row>
    <row r="267" s="2" customFormat="1">
      <c r="A267" s="40"/>
      <c r="B267" s="41"/>
      <c r="C267" s="42"/>
      <c r="D267" s="229" t="s">
        <v>141</v>
      </c>
      <c r="E267" s="42"/>
      <c r="F267" s="230" t="s">
        <v>387</v>
      </c>
      <c r="G267" s="42"/>
      <c r="H267" s="42"/>
      <c r="I267" s="231"/>
      <c r="J267" s="42"/>
      <c r="K267" s="42"/>
      <c r="L267" s="46"/>
      <c r="M267" s="232"/>
      <c r="N267" s="23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141</v>
      </c>
      <c r="AU267" s="18" t="s">
        <v>87</v>
      </c>
    </row>
    <row r="268" s="2" customFormat="1">
      <c r="A268" s="40"/>
      <c r="B268" s="41"/>
      <c r="C268" s="42"/>
      <c r="D268" s="234" t="s">
        <v>143</v>
      </c>
      <c r="E268" s="42"/>
      <c r="F268" s="235" t="s">
        <v>388</v>
      </c>
      <c r="G268" s="42"/>
      <c r="H268" s="42"/>
      <c r="I268" s="231"/>
      <c r="J268" s="42"/>
      <c r="K268" s="42"/>
      <c r="L268" s="46"/>
      <c r="M268" s="232"/>
      <c r="N268" s="23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143</v>
      </c>
      <c r="AU268" s="18" t="s">
        <v>87</v>
      </c>
    </row>
    <row r="269" s="13" customFormat="1">
      <c r="A269" s="13"/>
      <c r="B269" s="236"/>
      <c r="C269" s="237"/>
      <c r="D269" s="229" t="s">
        <v>145</v>
      </c>
      <c r="E269" s="238" t="s">
        <v>32</v>
      </c>
      <c r="F269" s="239" t="s">
        <v>363</v>
      </c>
      <c r="G269" s="237"/>
      <c r="H269" s="238" t="s">
        <v>32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145</v>
      </c>
      <c r="AU269" s="245" t="s">
        <v>87</v>
      </c>
      <c r="AV269" s="13" t="s">
        <v>85</v>
      </c>
      <c r="AW269" s="13" t="s">
        <v>39</v>
      </c>
      <c r="AX269" s="13" t="s">
        <v>77</v>
      </c>
      <c r="AY269" s="245" t="s">
        <v>133</v>
      </c>
    </row>
    <row r="270" s="14" customFormat="1">
      <c r="A270" s="14"/>
      <c r="B270" s="246"/>
      <c r="C270" s="247"/>
      <c r="D270" s="229" t="s">
        <v>145</v>
      </c>
      <c r="E270" s="248" t="s">
        <v>32</v>
      </c>
      <c r="F270" s="249" t="s">
        <v>389</v>
      </c>
      <c r="G270" s="247"/>
      <c r="H270" s="250">
        <v>0.24199999999999999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145</v>
      </c>
      <c r="AU270" s="256" t="s">
        <v>87</v>
      </c>
      <c r="AV270" s="14" t="s">
        <v>87</v>
      </c>
      <c r="AW270" s="14" t="s">
        <v>39</v>
      </c>
      <c r="AX270" s="14" t="s">
        <v>85</v>
      </c>
      <c r="AY270" s="256" t="s">
        <v>133</v>
      </c>
    </row>
    <row r="271" s="2" customFormat="1" ht="16.5" customHeight="1">
      <c r="A271" s="40"/>
      <c r="B271" s="41"/>
      <c r="C271" s="215" t="s">
        <v>390</v>
      </c>
      <c r="D271" s="215" t="s">
        <v>135</v>
      </c>
      <c r="E271" s="216" t="s">
        <v>391</v>
      </c>
      <c r="F271" s="217" t="s">
        <v>392</v>
      </c>
      <c r="G271" s="218" t="s">
        <v>138</v>
      </c>
      <c r="H271" s="219">
        <v>9678</v>
      </c>
      <c r="I271" s="220"/>
      <c r="J271" s="221">
        <f>ROUND(I271*H271,2)</f>
        <v>0</v>
      </c>
      <c r="K271" s="222"/>
      <c r="L271" s="46"/>
      <c r="M271" s="223" t="s">
        <v>32</v>
      </c>
      <c r="N271" s="224" t="s">
        <v>48</v>
      </c>
      <c r="O271" s="86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7" t="s">
        <v>139</v>
      </c>
      <c r="AT271" s="227" t="s">
        <v>135</v>
      </c>
      <c r="AU271" s="227" t="s">
        <v>87</v>
      </c>
      <c r="AY271" s="18" t="s">
        <v>133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8" t="s">
        <v>85</v>
      </c>
      <c r="BK271" s="228">
        <f>ROUND(I271*H271,2)</f>
        <v>0</v>
      </c>
      <c r="BL271" s="18" t="s">
        <v>139</v>
      </c>
      <c r="BM271" s="227" t="s">
        <v>393</v>
      </c>
    </row>
    <row r="272" s="2" customFormat="1">
      <c r="A272" s="40"/>
      <c r="B272" s="41"/>
      <c r="C272" s="42"/>
      <c r="D272" s="229" t="s">
        <v>141</v>
      </c>
      <c r="E272" s="42"/>
      <c r="F272" s="230" t="s">
        <v>394</v>
      </c>
      <c r="G272" s="42"/>
      <c r="H272" s="42"/>
      <c r="I272" s="231"/>
      <c r="J272" s="42"/>
      <c r="K272" s="42"/>
      <c r="L272" s="46"/>
      <c r="M272" s="232"/>
      <c r="N272" s="23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141</v>
      </c>
      <c r="AU272" s="18" t="s">
        <v>87</v>
      </c>
    </row>
    <row r="273" s="2" customFormat="1">
      <c r="A273" s="40"/>
      <c r="B273" s="41"/>
      <c r="C273" s="42"/>
      <c r="D273" s="234" t="s">
        <v>143</v>
      </c>
      <c r="E273" s="42"/>
      <c r="F273" s="235" t="s">
        <v>395</v>
      </c>
      <c r="G273" s="42"/>
      <c r="H273" s="42"/>
      <c r="I273" s="231"/>
      <c r="J273" s="42"/>
      <c r="K273" s="42"/>
      <c r="L273" s="46"/>
      <c r="M273" s="232"/>
      <c r="N273" s="23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143</v>
      </c>
      <c r="AU273" s="18" t="s">
        <v>87</v>
      </c>
    </row>
    <row r="274" s="13" customFormat="1">
      <c r="A274" s="13"/>
      <c r="B274" s="236"/>
      <c r="C274" s="237"/>
      <c r="D274" s="229" t="s">
        <v>145</v>
      </c>
      <c r="E274" s="238" t="s">
        <v>32</v>
      </c>
      <c r="F274" s="239" t="s">
        <v>396</v>
      </c>
      <c r="G274" s="237"/>
      <c r="H274" s="238" t="s">
        <v>32</v>
      </c>
      <c r="I274" s="240"/>
      <c r="J274" s="237"/>
      <c r="K274" s="237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145</v>
      </c>
      <c r="AU274" s="245" t="s">
        <v>87</v>
      </c>
      <c r="AV274" s="13" t="s">
        <v>85</v>
      </c>
      <c r="AW274" s="13" t="s">
        <v>39</v>
      </c>
      <c r="AX274" s="13" t="s">
        <v>77</v>
      </c>
      <c r="AY274" s="245" t="s">
        <v>133</v>
      </c>
    </row>
    <row r="275" s="14" customFormat="1">
      <c r="A275" s="14"/>
      <c r="B275" s="246"/>
      <c r="C275" s="247"/>
      <c r="D275" s="229" t="s">
        <v>145</v>
      </c>
      <c r="E275" s="248" t="s">
        <v>32</v>
      </c>
      <c r="F275" s="249" t="s">
        <v>200</v>
      </c>
      <c r="G275" s="247"/>
      <c r="H275" s="250">
        <v>9678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145</v>
      </c>
      <c r="AU275" s="256" t="s">
        <v>87</v>
      </c>
      <c r="AV275" s="14" t="s">
        <v>87</v>
      </c>
      <c r="AW275" s="14" t="s">
        <v>39</v>
      </c>
      <c r="AX275" s="14" t="s">
        <v>85</v>
      </c>
      <c r="AY275" s="256" t="s">
        <v>133</v>
      </c>
    </row>
    <row r="276" s="2" customFormat="1" ht="16.5" customHeight="1">
      <c r="A276" s="40"/>
      <c r="B276" s="41"/>
      <c r="C276" s="215" t="s">
        <v>397</v>
      </c>
      <c r="D276" s="215" t="s">
        <v>135</v>
      </c>
      <c r="E276" s="216" t="s">
        <v>398</v>
      </c>
      <c r="F276" s="217" t="s">
        <v>399</v>
      </c>
      <c r="G276" s="218" t="s">
        <v>378</v>
      </c>
      <c r="H276" s="219">
        <v>110.73</v>
      </c>
      <c r="I276" s="220"/>
      <c r="J276" s="221">
        <f>ROUND(I276*H276,2)</f>
        <v>0</v>
      </c>
      <c r="K276" s="222"/>
      <c r="L276" s="46"/>
      <c r="M276" s="223" t="s">
        <v>32</v>
      </c>
      <c r="N276" s="224" t="s">
        <v>48</v>
      </c>
      <c r="O276" s="86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7" t="s">
        <v>139</v>
      </c>
      <c r="AT276" s="227" t="s">
        <v>135</v>
      </c>
      <c r="AU276" s="227" t="s">
        <v>87</v>
      </c>
      <c r="AY276" s="18" t="s">
        <v>133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8" t="s">
        <v>85</v>
      </c>
      <c r="BK276" s="228">
        <f>ROUND(I276*H276,2)</f>
        <v>0</v>
      </c>
      <c r="BL276" s="18" t="s">
        <v>139</v>
      </c>
      <c r="BM276" s="227" t="s">
        <v>400</v>
      </c>
    </row>
    <row r="277" s="2" customFormat="1">
      <c r="A277" s="40"/>
      <c r="B277" s="41"/>
      <c r="C277" s="42"/>
      <c r="D277" s="229" t="s">
        <v>141</v>
      </c>
      <c r="E277" s="42"/>
      <c r="F277" s="230" t="s">
        <v>401</v>
      </c>
      <c r="G277" s="42"/>
      <c r="H277" s="42"/>
      <c r="I277" s="231"/>
      <c r="J277" s="42"/>
      <c r="K277" s="42"/>
      <c r="L277" s="46"/>
      <c r="M277" s="232"/>
      <c r="N277" s="23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141</v>
      </c>
      <c r="AU277" s="18" t="s">
        <v>87</v>
      </c>
    </row>
    <row r="278" s="2" customFormat="1">
      <c r="A278" s="40"/>
      <c r="B278" s="41"/>
      <c r="C278" s="42"/>
      <c r="D278" s="234" t="s">
        <v>143</v>
      </c>
      <c r="E278" s="42"/>
      <c r="F278" s="235" t="s">
        <v>402</v>
      </c>
      <c r="G278" s="42"/>
      <c r="H278" s="42"/>
      <c r="I278" s="231"/>
      <c r="J278" s="42"/>
      <c r="K278" s="42"/>
      <c r="L278" s="46"/>
      <c r="M278" s="232"/>
      <c r="N278" s="23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143</v>
      </c>
      <c r="AU278" s="18" t="s">
        <v>87</v>
      </c>
    </row>
    <row r="279" s="13" customFormat="1">
      <c r="A279" s="13"/>
      <c r="B279" s="236"/>
      <c r="C279" s="237"/>
      <c r="D279" s="229" t="s">
        <v>145</v>
      </c>
      <c r="E279" s="238" t="s">
        <v>32</v>
      </c>
      <c r="F279" s="239" t="s">
        <v>403</v>
      </c>
      <c r="G279" s="237"/>
      <c r="H279" s="238" t="s">
        <v>32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145</v>
      </c>
      <c r="AU279" s="245" t="s">
        <v>87</v>
      </c>
      <c r="AV279" s="13" t="s">
        <v>85</v>
      </c>
      <c r="AW279" s="13" t="s">
        <v>39</v>
      </c>
      <c r="AX279" s="13" t="s">
        <v>77</v>
      </c>
      <c r="AY279" s="245" t="s">
        <v>133</v>
      </c>
    </row>
    <row r="280" s="13" customFormat="1">
      <c r="A280" s="13"/>
      <c r="B280" s="236"/>
      <c r="C280" s="237"/>
      <c r="D280" s="229" t="s">
        <v>145</v>
      </c>
      <c r="E280" s="238" t="s">
        <v>32</v>
      </c>
      <c r="F280" s="239" t="s">
        <v>404</v>
      </c>
      <c r="G280" s="237"/>
      <c r="H280" s="238" t="s">
        <v>32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145</v>
      </c>
      <c r="AU280" s="245" t="s">
        <v>87</v>
      </c>
      <c r="AV280" s="13" t="s">
        <v>85</v>
      </c>
      <c r="AW280" s="13" t="s">
        <v>39</v>
      </c>
      <c r="AX280" s="13" t="s">
        <v>77</v>
      </c>
      <c r="AY280" s="245" t="s">
        <v>133</v>
      </c>
    </row>
    <row r="281" s="13" customFormat="1">
      <c r="A281" s="13"/>
      <c r="B281" s="236"/>
      <c r="C281" s="237"/>
      <c r="D281" s="229" t="s">
        <v>145</v>
      </c>
      <c r="E281" s="238" t="s">
        <v>32</v>
      </c>
      <c r="F281" s="239" t="s">
        <v>405</v>
      </c>
      <c r="G281" s="237"/>
      <c r="H281" s="238" t="s">
        <v>32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145</v>
      </c>
      <c r="AU281" s="245" t="s">
        <v>87</v>
      </c>
      <c r="AV281" s="13" t="s">
        <v>85</v>
      </c>
      <c r="AW281" s="13" t="s">
        <v>39</v>
      </c>
      <c r="AX281" s="13" t="s">
        <v>77</v>
      </c>
      <c r="AY281" s="245" t="s">
        <v>133</v>
      </c>
    </row>
    <row r="282" s="13" customFormat="1">
      <c r="A282" s="13"/>
      <c r="B282" s="236"/>
      <c r="C282" s="237"/>
      <c r="D282" s="229" t="s">
        <v>145</v>
      </c>
      <c r="E282" s="238" t="s">
        <v>32</v>
      </c>
      <c r="F282" s="239" t="s">
        <v>406</v>
      </c>
      <c r="G282" s="237"/>
      <c r="H282" s="238" t="s">
        <v>32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145</v>
      </c>
      <c r="AU282" s="245" t="s">
        <v>87</v>
      </c>
      <c r="AV282" s="13" t="s">
        <v>85</v>
      </c>
      <c r="AW282" s="13" t="s">
        <v>39</v>
      </c>
      <c r="AX282" s="13" t="s">
        <v>77</v>
      </c>
      <c r="AY282" s="245" t="s">
        <v>133</v>
      </c>
    </row>
    <row r="283" s="14" customFormat="1">
      <c r="A283" s="14"/>
      <c r="B283" s="246"/>
      <c r="C283" s="247"/>
      <c r="D283" s="229" t="s">
        <v>145</v>
      </c>
      <c r="E283" s="248" t="s">
        <v>32</v>
      </c>
      <c r="F283" s="249" t="s">
        <v>407</v>
      </c>
      <c r="G283" s="247"/>
      <c r="H283" s="250">
        <v>16.649999999999999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145</v>
      </c>
      <c r="AU283" s="256" t="s">
        <v>87</v>
      </c>
      <c r="AV283" s="14" t="s">
        <v>87</v>
      </c>
      <c r="AW283" s="14" t="s">
        <v>39</v>
      </c>
      <c r="AX283" s="14" t="s">
        <v>77</v>
      </c>
      <c r="AY283" s="256" t="s">
        <v>133</v>
      </c>
    </row>
    <row r="284" s="13" customFormat="1">
      <c r="A284" s="13"/>
      <c r="B284" s="236"/>
      <c r="C284" s="237"/>
      <c r="D284" s="229" t="s">
        <v>145</v>
      </c>
      <c r="E284" s="238" t="s">
        <v>32</v>
      </c>
      <c r="F284" s="239" t="s">
        <v>357</v>
      </c>
      <c r="G284" s="237"/>
      <c r="H284" s="238" t="s">
        <v>32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145</v>
      </c>
      <c r="AU284" s="245" t="s">
        <v>87</v>
      </c>
      <c r="AV284" s="13" t="s">
        <v>85</v>
      </c>
      <c r="AW284" s="13" t="s">
        <v>39</v>
      </c>
      <c r="AX284" s="13" t="s">
        <v>77</v>
      </c>
      <c r="AY284" s="245" t="s">
        <v>133</v>
      </c>
    </row>
    <row r="285" s="13" customFormat="1">
      <c r="A285" s="13"/>
      <c r="B285" s="236"/>
      <c r="C285" s="237"/>
      <c r="D285" s="229" t="s">
        <v>145</v>
      </c>
      <c r="E285" s="238" t="s">
        <v>32</v>
      </c>
      <c r="F285" s="239" t="s">
        <v>408</v>
      </c>
      <c r="G285" s="237"/>
      <c r="H285" s="238" t="s">
        <v>32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145</v>
      </c>
      <c r="AU285" s="245" t="s">
        <v>87</v>
      </c>
      <c r="AV285" s="13" t="s">
        <v>85</v>
      </c>
      <c r="AW285" s="13" t="s">
        <v>39</v>
      </c>
      <c r="AX285" s="13" t="s">
        <v>77</v>
      </c>
      <c r="AY285" s="245" t="s">
        <v>133</v>
      </c>
    </row>
    <row r="286" s="13" customFormat="1">
      <c r="A286" s="13"/>
      <c r="B286" s="236"/>
      <c r="C286" s="237"/>
      <c r="D286" s="229" t="s">
        <v>145</v>
      </c>
      <c r="E286" s="238" t="s">
        <v>32</v>
      </c>
      <c r="F286" s="239" t="s">
        <v>409</v>
      </c>
      <c r="G286" s="237"/>
      <c r="H286" s="238" t="s">
        <v>32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145</v>
      </c>
      <c r="AU286" s="245" t="s">
        <v>87</v>
      </c>
      <c r="AV286" s="13" t="s">
        <v>85</v>
      </c>
      <c r="AW286" s="13" t="s">
        <v>39</v>
      </c>
      <c r="AX286" s="13" t="s">
        <v>77</v>
      </c>
      <c r="AY286" s="245" t="s">
        <v>133</v>
      </c>
    </row>
    <row r="287" s="14" customFormat="1">
      <c r="A287" s="14"/>
      <c r="B287" s="246"/>
      <c r="C287" s="247"/>
      <c r="D287" s="229" t="s">
        <v>145</v>
      </c>
      <c r="E287" s="248" t="s">
        <v>32</v>
      </c>
      <c r="F287" s="249" t="s">
        <v>410</v>
      </c>
      <c r="G287" s="247"/>
      <c r="H287" s="250">
        <v>94.079999999999998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145</v>
      </c>
      <c r="AU287" s="256" t="s">
        <v>87</v>
      </c>
      <c r="AV287" s="14" t="s">
        <v>87</v>
      </c>
      <c r="AW287" s="14" t="s">
        <v>39</v>
      </c>
      <c r="AX287" s="14" t="s">
        <v>77</v>
      </c>
      <c r="AY287" s="256" t="s">
        <v>133</v>
      </c>
    </row>
    <row r="288" s="15" customFormat="1">
      <c r="A288" s="15"/>
      <c r="B288" s="268"/>
      <c r="C288" s="269"/>
      <c r="D288" s="229" t="s">
        <v>145</v>
      </c>
      <c r="E288" s="270" t="s">
        <v>32</v>
      </c>
      <c r="F288" s="271" t="s">
        <v>341</v>
      </c>
      <c r="G288" s="269"/>
      <c r="H288" s="272">
        <v>110.73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8" t="s">
        <v>145</v>
      </c>
      <c r="AU288" s="278" t="s">
        <v>87</v>
      </c>
      <c r="AV288" s="15" t="s">
        <v>139</v>
      </c>
      <c r="AW288" s="15" t="s">
        <v>39</v>
      </c>
      <c r="AX288" s="15" t="s">
        <v>85</v>
      </c>
      <c r="AY288" s="278" t="s">
        <v>133</v>
      </c>
    </row>
    <row r="289" s="2" customFormat="1" ht="16.5" customHeight="1">
      <c r="A289" s="40"/>
      <c r="B289" s="41"/>
      <c r="C289" s="257" t="s">
        <v>29</v>
      </c>
      <c r="D289" s="257" t="s">
        <v>157</v>
      </c>
      <c r="E289" s="258" t="s">
        <v>411</v>
      </c>
      <c r="F289" s="259" t="s">
        <v>412</v>
      </c>
      <c r="G289" s="260" t="s">
        <v>378</v>
      </c>
      <c r="H289" s="261">
        <v>110.73</v>
      </c>
      <c r="I289" s="262"/>
      <c r="J289" s="263">
        <f>ROUND(I289*H289,2)</f>
        <v>0</v>
      </c>
      <c r="K289" s="264"/>
      <c r="L289" s="265"/>
      <c r="M289" s="266" t="s">
        <v>32</v>
      </c>
      <c r="N289" s="267" t="s">
        <v>48</v>
      </c>
      <c r="O289" s="86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7" t="s">
        <v>161</v>
      </c>
      <c r="AT289" s="227" t="s">
        <v>157</v>
      </c>
      <c r="AU289" s="227" t="s">
        <v>87</v>
      </c>
      <c r="AY289" s="18" t="s">
        <v>133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8" t="s">
        <v>85</v>
      </c>
      <c r="BK289" s="228">
        <f>ROUND(I289*H289,2)</f>
        <v>0</v>
      </c>
      <c r="BL289" s="18" t="s">
        <v>139</v>
      </c>
      <c r="BM289" s="227" t="s">
        <v>413</v>
      </c>
    </row>
    <row r="290" s="2" customFormat="1">
      <c r="A290" s="40"/>
      <c r="B290" s="41"/>
      <c r="C290" s="42"/>
      <c r="D290" s="229" t="s">
        <v>141</v>
      </c>
      <c r="E290" s="42"/>
      <c r="F290" s="230" t="s">
        <v>412</v>
      </c>
      <c r="G290" s="42"/>
      <c r="H290" s="42"/>
      <c r="I290" s="231"/>
      <c r="J290" s="42"/>
      <c r="K290" s="42"/>
      <c r="L290" s="46"/>
      <c r="M290" s="232"/>
      <c r="N290" s="23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141</v>
      </c>
      <c r="AU290" s="18" t="s">
        <v>87</v>
      </c>
    </row>
    <row r="291" s="13" customFormat="1">
      <c r="A291" s="13"/>
      <c r="B291" s="236"/>
      <c r="C291" s="237"/>
      <c r="D291" s="229" t="s">
        <v>145</v>
      </c>
      <c r="E291" s="238" t="s">
        <v>32</v>
      </c>
      <c r="F291" s="239" t="s">
        <v>403</v>
      </c>
      <c r="G291" s="237"/>
      <c r="H291" s="238" t="s">
        <v>32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145</v>
      </c>
      <c r="AU291" s="245" t="s">
        <v>87</v>
      </c>
      <c r="AV291" s="13" t="s">
        <v>85</v>
      </c>
      <c r="AW291" s="13" t="s">
        <v>39</v>
      </c>
      <c r="AX291" s="13" t="s">
        <v>77</v>
      </c>
      <c r="AY291" s="245" t="s">
        <v>133</v>
      </c>
    </row>
    <row r="292" s="13" customFormat="1">
      <c r="A292" s="13"/>
      <c r="B292" s="236"/>
      <c r="C292" s="237"/>
      <c r="D292" s="229" t="s">
        <v>145</v>
      </c>
      <c r="E292" s="238" t="s">
        <v>32</v>
      </c>
      <c r="F292" s="239" t="s">
        <v>404</v>
      </c>
      <c r="G292" s="237"/>
      <c r="H292" s="238" t="s">
        <v>32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145</v>
      </c>
      <c r="AU292" s="245" t="s">
        <v>87</v>
      </c>
      <c r="AV292" s="13" t="s">
        <v>85</v>
      </c>
      <c r="AW292" s="13" t="s">
        <v>39</v>
      </c>
      <c r="AX292" s="13" t="s">
        <v>77</v>
      </c>
      <c r="AY292" s="245" t="s">
        <v>133</v>
      </c>
    </row>
    <row r="293" s="13" customFormat="1">
      <c r="A293" s="13"/>
      <c r="B293" s="236"/>
      <c r="C293" s="237"/>
      <c r="D293" s="229" t="s">
        <v>145</v>
      </c>
      <c r="E293" s="238" t="s">
        <v>32</v>
      </c>
      <c r="F293" s="239" t="s">
        <v>405</v>
      </c>
      <c r="G293" s="237"/>
      <c r="H293" s="238" t="s">
        <v>32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145</v>
      </c>
      <c r="AU293" s="245" t="s">
        <v>87</v>
      </c>
      <c r="AV293" s="13" t="s">
        <v>85</v>
      </c>
      <c r="AW293" s="13" t="s">
        <v>39</v>
      </c>
      <c r="AX293" s="13" t="s">
        <v>77</v>
      </c>
      <c r="AY293" s="245" t="s">
        <v>133</v>
      </c>
    </row>
    <row r="294" s="13" customFormat="1">
      <c r="A294" s="13"/>
      <c r="B294" s="236"/>
      <c r="C294" s="237"/>
      <c r="D294" s="229" t="s">
        <v>145</v>
      </c>
      <c r="E294" s="238" t="s">
        <v>32</v>
      </c>
      <c r="F294" s="239" t="s">
        <v>406</v>
      </c>
      <c r="G294" s="237"/>
      <c r="H294" s="238" t="s">
        <v>32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145</v>
      </c>
      <c r="AU294" s="245" t="s">
        <v>87</v>
      </c>
      <c r="AV294" s="13" t="s">
        <v>85</v>
      </c>
      <c r="AW294" s="13" t="s">
        <v>39</v>
      </c>
      <c r="AX294" s="13" t="s">
        <v>77</v>
      </c>
      <c r="AY294" s="245" t="s">
        <v>133</v>
      </c>
    </row>
    <row r="295" s="14" customFormat="1">
      <c r="A295" s="14"/>
      <c r="B295" s="246"/>
      <c r="C295" s="247"/>
      <c r="D295" s="229" t="s">
        <v>145</v>
      </c>
      <c r="E295" s="248" t="s">
        <v>32</v>
      </c>
      <c r="F295" s="249" t="s">
        <v>407</v>
      </c>
      <c r="G295" s="247"/>
      <c r="H295" s="250">
        <v>16.649999999999999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145</v>
      </c>
      <c r="AU295" s="256" t="s">
        <v>87</v>
      </c>
      <c r="AV295" s="14" t="s">
        <v>87</v>
      </c>
      <c r="AW295" s="14" t="s">
        <v>39</v>
      </c>
      <c r="AX295" s="14" t="s">
        <v>77</v>
      </c>
      <c r="AY295" s="256" t="s">
        <v>133</v>
      </c>
    </row>
    <row r="296" s="13" customFormat="1">
      <c r="A296" s="13"/>
      <c r="B296" s="236"/>
      <c r="C296" s="237"/>
      <c r="D296" s="229" t="s">
        <v>145</v>
      </c>
      <c r="E296" s="238" t="s">
        <v>32</v>
      </c>
      <c r="F296" s="239" t="s">
        <v>357</v>
      </c>
      <c r="G296" s="237"/>
      <c r="H296" s="238" t="s">
        <v>32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145</v>
      </c>
      <c r="AU296" s="245" t="s">
        <v>87</v>
      </c>
      <c r="AV296" s="13" t="s">
        <v>85</v>
      </c>
      <c r="AW296" s="13" t="s">
        <v>39</v>
      </c>
      <c r="AX296" s="13" t="s">
        <v>77</v>
      </c>
      <c r="AY296" s="245" t="s">
        <v>133</v>
      </c>
    </row>
    <row r="297" s="13" customFormat="1">
      <c r="A297" s="13"/>
      <c r="B297" s="236"/>
      <c r="C297" s="237"/>
      <c r="D297" s="229" t="s">
        <v>145</v>
      </c>
      <c r="E297" s="238" t="s">
        <v>32</v>
      </c>
      <c r="F297" s="239" t="s">
        <v>408</v>
      </c>
      <c r="G297" s="237"/>
      <c r="H297" s="238" t="s">
        <v>32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145</v>
      </c>
      <c r="AU297" s="245" t="s">
        <v>87</v>
      </c>
      <c r="AV297" s="13" t="s">
        <v>85</v>
      </c>
      <c r="AW297" s="13" t="s">
        <v>39</v>
      </c>
      <c r="AX297" s="13" t="s">
        <v>77</v>
      </c>
      <c r="AY297" s="245" t="s">
        <v>133</v>
      </c>
    </row>
    <row r="298" s="13" customFormat="1">
      <c r="A298" s="13"/>
      <c r="B298" s="236"/>
      <c r="C298" s="237"/>
      <c r="D298" s="229" t="s">
        <v>145</v>
      </c>
      <c r="E298" s="238" t="s">
        <v>32</v>
      </c>
      <c r="F298" s="239" t="s">
        <v>409</v>
      </c>
      <c r="G298" s="237"/>
      <c r="H298" s="238" t="s">
        <v>32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145</v>
      </c>
      <c r="AU298" s="245" t="s">
        <v>87</v>
      </c>
      <c r="AV298" s="13" t="s">
        <v>85</v>
      </c>
      <c r="AW298" s="13" t="s">
        <v>39</v>
      </c>
      <c r="AX298" s="13" t="s">
        <v>77</v>
      </c>
      <c r="AY298" s="245" t="s">
        <v>133</v>
      </c>
    </row>
    <row r="299" s="14" customFormat="1">
      <c r="A299" s="14"/>
      <c r="B299" s="246"/>
      <c r="C299" s="247"/>
      <c r="D299" s="229" t="s">
        <v>145</v>
      </c>
      <c r="E299" s="248" t="s">
        <v>32</v>
      </c>
      <c r="F299" s="249" t="s">
        <v>410</v>
      </c>
      <c r="G299" s="247"/>
      <c r="H299" s="250">
        <v>94.079999999999998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145</v>
      </c>
      <c r="AU299" s="256" t="s">
        <v>87</v>
      </c>
      <c r="AV299" s="14" t="s">
        <v>87</v>
      </c>
      <c r="AW299" s="14" t="s">
        <v>39</v>
      </c>
      <c r="AX299" s="14" t="s">
        <v>77</v>
      </c>
      <c r="AY299" s="256" t="s">
        <v>133</v>
      </c>
    </row>
    <row r="300" s="15" customFormat="1">
      <c r="A300" s="15"/>
      <c r="B300" s="268"/>
      <c r="C300" s="269"/>
      <c r="D300" s="229" t="s">
        <v>145</v>
      </c>
      <c r="E300" s="270" t="s">
        <v>32</v>
      </c>
      <c r="F300" s="271" t="s">
        <v>341</v>
      </c>
      <c r="G300" s="269"/>
      <c r="H300" s="272">
        <v>110.73</v>
      </c>
      <c r="I300" s="273"/>
      <c r="J300" s="269"/>
      <c r="K300" s="269"/>
      <c r="L300" s="274"/>
      <c r="M300" s="275"/>
      <c r="N300" s="276"/>
      <c r="O300" s="276"/>
      <c r="P300" s="276"/>
      <c r="Q300" s="276"/>
      <c r="R300" s="276"/>
      <c r="S300" s="276"/>
      <c r="T300" s="27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8" t="s">
        <v>145</v>
      </c>
      <c r="AU300" s="278" t="s">
        <v>87</v>
      </c>
      <c r="AV300" s="15" t="s">
        <v>139</v>
      </c>
      <c r="AW300" s="15" t="s">
        <v>39</v>
      </c>
      <c r="AX300" s="15" t="s">
        <v>85</v>
      </c>
      <c r="AY300" s="278" t="s">
        <v>133</v>
      </c>
    </row>
    <row r="301" s="2" customFormat="1" ht="16.5" customHeight="1">
      <c r="A301" s="40"/>
      <c r="B301" s="41"/>
      <c r="C301" s="215" t="s">
        <v>414</v>
      </c>
      <c r="D301" s="215" t="s">
        <v>135</v>
      </c>
      <c r="E301" s="216" t="s">
        <v>415</v>
      </c>
      <c r="F301" s="217" t="s">
        <v>416</v>
      </c>
      <c r="G301" s="218" t="s">
        <v>378</v>
      </c>
      <c r="H301" s="219">
        <v>110.73</v>
      </c>
      <c r="I301" s="220"/>
      <c r="J301" s="221">
        <f>ROUND(I301*H301,2)</f>
        <v>0</v>
      </c>
      <c r="K301" s="222"/>
      <c r="L301" s="46"/>
      <c r="M301" s="223" t="s">
        <v>32</v>
      </c>
      <c r="N301" s="224" t="s">
        <v>48</v>
      </c>
      <c r="O301" s="86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7" t="s">
        <v>139</v>
      </c>
      <c r="AT301" s="227" t="s">
        <v>135</v>
      </c>
      <c r="AU301" s="227" t="s">
        <v>87</v>
      </c>
      <c r="AY301" s="18" t="s">
        <v>133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8" t="s">
        <v>85</v>
      </c>
      <c r="BK301" s="228">
        <f>ROUND(I301*H301,2)</f>
        <v>0</v>
      </c>
      <c r="BL301" s="18" t="s">
        <v>139</v>
      </c>
      <c r="BM301" s="227" t="s">
        <v>417</v>
      </c>
    </row>
    <row r="302" s="2" customFormat="1">
      <c r="A302" s="40"/>
      <c r="B302" s="41"/>
      <c r="C302" s="42"/>
      <c r="D302" s="229" t="s">
        <v>141</v>
      </c>
      <c r="E302" s="42"/>
      <c r="F302" s="230" t="s">
        <v>418</v>
      </c>
      <c r="G302" s="42"/>
      <c r="H302" s="42"/>
      <c r="I302" s="231"/>
      <c r="J302" s="42"/>
      <c r="K302" s="42"/>
      <c r="L302" s="46"/>
      <c r="M302" s="232"/>
      <c r="N302" s="23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141</v>
      </c>
      <c r="AU302" s="18" t="s">
        <v>87</v>
      </c>
    </row>
    <row r="303" s="2" customFormat="1">
      <c r="A303" s="40"/>
      <c r="B303" s="41"/>
      <c r="C303" s="42"/>
      <c r="D303" s="234" t="s">
        <v>143</v>
      </c>
      <c r="E303" s="42"/>
      <c r="F303" s="235" t="s">
        <v>419</v>
      </c>
      <c r="G303" s="42"/>
      <c r="H303" s="42"/>
      <c r="I303" s="231"/>
      <c r="J303" s="42"/>
      <c r="K303" s="42"/>
      <c r="L303" s="46"/>
      <c r="M303" s="232"/>
      <c r="N303" s="23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143</v>
      </c>
      <c r="AU303" s="18" t="s">
        <v>87</v>
      </c>
    </row>
    <row r="304" s="13" customFormat="1">
      <c r="A304" s="13"/>
      <c r="B304" s="236"/>
      <c r="C304" s="237"/>
      <c r="D304" s="229" t="s">
        <v>145</v>
      </c>
      <c r="E304" s="238" t="s">
        <v>32</v>
      </c>
      <c r="F304" s="239" t="s">
        <v>420</v>
      </c>
      <c r="G304" s="237"/>
      <c r="H304" s="238" t="s">
        <v>32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145</v>
      </c>
      <c r="AU304" s="245" t="s">
        <v>87</v>
      </c>
      <c r="AV304" s="13" t="s">
        <v>85</v>
      </c>
      <c r="AW304" s="13" t="s">
        <v>39</v>
      </c>
      <c r="AX304" s="13" t="s">
        <v>77</v>
      </c>
      <c r="AY304" s="245" t="s">
        <v>133</v>
      </c>
    </row>
    <row r="305" s="13" customFormat="1">
      <c r="A305" s="13"/>
      <c r="B305" s="236"/>
      <c r="C305" s="237"/>
      <c r="D305" s="229" t="s">
        <v>145</v>
      </c>
      <c r="E305" s="238" t="s">
        <v>32</v>
      </c>
      <c r="F305" s="239" t="s">
        <v>404</v>
      </c>
      <c r="G305" s="237"/>
      <c r="H305" s="238" t="s">
        <v>32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145</v>
      </c>
      <c r="AU305" s="245" t="s">
        <v>87</v>
      </c>
      <c r="AV305" s="13" t="s">
        <v>85</v>
      </c>
      <c r="AW305" s="13" t="s">
        <v>39</v>
      </c>
      <c r="AX305" s="13" t="s">
        <v>77</v>
      </c>
      <c r="AY305" s="245" t="s">
        <v>133</v>
      </c>
    </row>
    <row r="306" s="13" customFormat="1">
      <c r="A306" s="13"/>
      <c r="B306" s="236"/>
      <c r="C306" s="237"/>
      <c r="D306" s="229" t="s">
        <v>145</v>
      </c>
      <c r="E306" s="238" t="s">
        <v>32</v>
      </c>
      <c r="F306" s="239" t="s">
        <v>405</v>
      </c>
      <c r="G306" s="237"/>
      <c r="H306" s="238" t="s">
        <v>32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145</v>
      </c>
      <c r="AU306" s="245" t="s">
        <v>87</v>
      </c>
      <c r="AV306" s="13" t="s">
        <v>85</v>
      </c>
      <c r="AW306" s="13" t="s">
        <v>39</v>
      </c>
      <c r="AX306" s="13" t="s">
        <v>77</v>
      </c>
      <c r="AY306" s="245" t="s">
        <v>133</v>
      </c>
    </row>
    <row r="307" s="13" customFormat="1">
      <c r="A307" s="13"/>
      <c r="B307" s="236"/>
      <c r="C307" s="237"/>
      <c r="D307" s="229" t="s">
        <v>145</v>
      </c>
      <c r="E307" s="238" t="s">
        <v>32</v>
      </c>
      <c r="F307" s="239" t="s">
        <v>406</v>
      </c>
      <c r="G307" s="237"/>
      <c r="H307" s="238" t="s">
        <v>32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145</v>
      </c>
      <c r="AU307" s="245" t="s">
        <v>87</v>
      </c>
      <c r="AV307" s="13" t="s">
        <v>85</v>
      </c>
      <c r="AW307" s="13" t="s">
        <v>39</v>
      </c>
      <c r="AX307" s="13" t="s">
        <v>77</v>
      </c>
      <c r="AY307" s="245" t="s">
        <v>133</v>
      </c>
    </row>
    <row r="308" s="14" customFormat="1">
      <c r="A308" s="14"/>
      <c r="B308" s="246"/>
      <c r="C308" s="247"/>
      <c r="D308" s="229" t="s">
        <v>145</v>
      </c>
      <c r="E308" s="248" t="s">
        <v>32</v>
      </c>
      <c r="F308" s="249" t="s">
        <v>407</v>
      </c>
      <c r="G308" s="247"/>
      <c r="H308" s="250">
        <v>16.649999999999999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145</v>
      </c>
      <c r="AU308" s="256" t="s">
        <v>87</v>
      </c>
      <c r="AV308" s="14" t="s">
        <v>87</v>
      </c>
      <c r="AW308" s="14" t="s">
        <v>39</v>
      </c>
      <c r="AX308" s="14" t="s">
        <v>77</v>
      </c>
      <c r="AY308" s="256" t="s">
        <v>133</v>
      </c>
    </row>
    <row r="309" s="13" customFormat="1">
      <c r="A309" s="13"/>
      <c r="B309" s="236"/>
      <c r="C309" s="237"/>
      <c r="D309" s="229" t="s">
        <v>145</v>
      </c>
      <c r="E309" s="238" t="s">
        <v>32</v>
      </c>
      <c r="F309" s="239" t="s">
        <v>357</v>
      </c>
      <c r="G309" s="237"/>
      <c r="H309" s="238" t="s">
        <v>32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145</v>
      </c>
      <c r="AU309" s="245" t="s">
        <v>87</v>
      </c>
      <c r="AV309" s="13" t="s">
        <v>85</v>
      </c>
      <c r="AW309" s="13" t="s">
        <v>39</v>
      </c>
      <c r="AX309" s="13" t="s">
        <v>77</v>
      </c>
      <c r="AY309" s="245" t="s">
        <v>133</v>
      </c>
    </row>
    <row r="310" s="13" customFormat="1">
      <c r="A310" s="13"/>
      <c r="B310" s="236"/>
      <c r="C310" s="237"/>
      <c r="D310" s="229" t="s">
        <v>145</v>
      </c>
      <c r="E310" s="238" t="s">
        <v>32</v>
      </c>
      <c r="F310" s="239" t="s">
        <v>408</v>
      </c>
      <c r="G310" s="237"/>
      <c r="H310" s="238" t="s">
        <v>32</v>
      </c>
      <c r="I310" s="240"/>
      <c r="J310" s="237"/>
      <c r="K310" s="237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145</v>
      </c>
      <c r="AU310" s="245" t="s">
        <v>87</v>
      </c>
      <c r="AV310" s="13" t="s">
        <v>85</v>
      </c>
      <c r="AW310" s="13" t="s">
        <v>39</v>
      </c>
      <c r="AX310" s="13" t="s">
        <v>77</v>
      </c>
      <c r="AY310" s="245" t="s">
        <v>133</v>
      </c>
    </row>
    <row r="311" s="13" customFormat="1">
      <c r="A311" s="13"/>
      <c r="B311" s="236"/>
      <c r="C311" s="237"/>
      <c r="D311" s="229" t="s">
        <v>145</v>
      </c>
      <c r="E311" s="238" t="s">
        <v>32</v>
      </c>
      <c r="F311" s="239" t="s">
        <v>409</v>
      </c>
      <c r="G311" s="237"/>
      <c r="H311" s="238" t="s">
        <v>32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145</v>
      </c>
      <c r="AU311" s="245" t="s">
        <v>87</v>
      </c>
      <c r="AV311" s="13" t="s">
        <v>85</v>
      </c>
      <c r="AW311" s="13" t="s">
        <v>39</v>
      </c>
      <c r="AX311" s="13" t="s">
        <v>77</v>
      </c>
      <c r="AY311" s="245" t="s">
        <v>133</v>
      </c>
    </row>
    <row r="312" s="14" customFormat="1">
      <c r="A312" s="14"/>
      <c r="B312" s="246"/>
      <c r="C312" s="247"/>
      <c r="D312" s="229" t="s">
        <v>145</v>
      </c>
      <c r="E312" s="248" t="s">
        <v>32</v>
      </c>
      <c r="F312" s="249" t="s">
        <v>410</v>
      </c>
      <c r="G312" s="247"/>
      <c r="H312" s="250">
        <v>94.079999999999998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145</v>
      </c>
      <c r="AU312" s="256" t="s">
        <v>87</v>
      </c>
      <c r="AV312" s="14" t="s">
        <v>87</v>
      </c>
      <c r="AW312" s="14" t="s">
        <v>39</v>
      </c>
      <c r="AX312" s="14" t="s">
        <v>77</v>
      </c>
      <c r="AY312" s="256" t="s">
        <v>133</v>
      </c>
    </row>
    <row r="313" s="15" customFormat="1">
      <c r="A313" s="15"/>
      <c r="B313" s="268"/>
      <c r="C313" s="269"/>
      <c r="D313" s="229" t="s">
        <v>145</v>
      </c>
      <c r="E313" s="270" t="s">
        <v>32</v>
      </c>
      <c r="F313" s="271" t="s">
        <v>341</v>
      </c>
      <c r="G313" s="269"/>
      <c r="H313" s="272">
        <v>110.73</v>
      </c>
      <c r="I313" s="273"/>
      <c r="J313" s="269"/>
      <c r="K313" s="269"/>
      <c r="L313" s="274"/>
      <c r="M313" s="275"/>
      <c r="N313" s="276"/>
      <c r="O313" s="276"/>
      <c r="P313" s="276"/>
      <c r="Q313" s="276"/>
      <c r="R313" s="276"/>
      <c r="S313" s="276"/>
      <c r="T313" s="27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8" t="s">
        <v>145</v>
      </c>
      <c r="AU313" s="278" t="s">
        <v>87</v>
      </c>
      <c r="AV313" s="15" t="s">
        <v>139</v>
      </c>
      <c r="AW313" s="15" t="s">
        <v>39</v>
      </c>
      <c r="AX313" s="15" t="s">
        <v>85</v>
      </c>
      <c r="AY313" s="278" t="s">
        <v>133</v>
      </c>
    </row>
    <row r="314" s="2" customFormat="1" ht="16.5" customHeight="1">
      <c r="A314" s="40"/>
      <c r="B314" s="41"/>
      <c r="C314" s="215" t="s">
        <v>421</v>
      </c>
      <c r="D314" s="215" t="s">
        <v>135</v>
      </c>
      <c r="E314" s="216" t="s">
        <v>422</v>
      </c>
      <c r="F314" s="217" t="s">
        <v>423</v>
      </c>
      <c r="G314" s="218" t="s">
        <v>378</v>
      </c>
      <c r="H314" s="219">
        <v>332.19</v>
      </c>
      <c r="I314" s="220"/>
      <c r="J314" s="221">
        <f>ROUND(I314*H314,2)</f>
        <v>0</v>
      </c>
      <c r="K314" s="222"/>
      <c r="L314" s="46"/>
      <c r="M314" s="223" t="s">
        <v>32</v>
      </c>
      <c r="N314" s="224" t="s">
        <v>48</v>
      </c>
      <c r="O314" s="86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7" t="s">
        <v>139</v>
      </c>
      <c r="AT314" s="227" t="s">
        <v>135</v>
      </c>
      <c r="AU314" s="227" t="s">
        <v>87</v>
      </c>
      <c r="AY314" s="18" t="s">
        <v>133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8" t="s">
        <v>85</v>
      </c>
      <c r="BK314" s="228">
        <f>ROUND(I314*H314,2)</f>
        <v>0</v>
      </c>
      <c r="BL314" s="18" t="s">
        <v>139</v>
      </c>
      <c r="BM314" s="227" t="s">
        <v>424</v>
      </c>
    </row>
    <row r="315" s="2" customFormat="1">
      <c r="A315" s="40"/>
      <c r="B315" s="41"/>
      <c r="C315" s="42"/>
      <c r="D315" s="229" t="s">
        <v>141</v>
      </c>
      <c r="E315" s="42"/>
      <c r="F315" s="230" t="s">
        <v>425</v>
      </c>
      <c r="G315" s="42"/>
      <c r="H315" s="42"/>
      <c r="I315" s="231"/>
      <c r="J315" s="42"/>
      <c r="K315" s="42"/>
      <c r="L315" s="46"/>
      <c r="M315" s="232"/>
      <c r="N315" s="23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141</v>
      </c>
      <c r="AU315" s="18" t="s">
        <v>87</v>
      </c>
    </row>
    <row r="316" s="2" customFormat="1">
      <c r="A316" s="40"/>
      <c r="B316" s="41"/>
      <c r="C316" s="42"/>
      <c r="D316" s="234" t="s">
        <v>143</v>
      </c>
      <c r="E316" s="42"/>
      <c r="F316" s="235" t="s">
        <v>426</v>
      </c>
      <c r="G316" s="42"/>
      <c r="H316" s="42"/>
      <c r="I316" s="231"/>
      <c r="J316" s="42"/>
      <c r="K316" s="42"/>
      <c r="L316" s="46"/>
      <c r="M316" s="232"/>
      <c r="N316" s="23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143</v>
      </c>
      <c r="AU316" s="18" t="s">
        <v>87</v>
      </c>
    </row>
    <row r="317" s="13" customFormat="1">
      <c r="A317" s="13"/>
      <c r="B317" s="236"/>
      <c r="C317" s="237"/>
      <c r="D317" s="229" t="s">
        <v>145</v>
      </c>
      <c r="E317" s="238" t="s">
        <v>32</v>
      </c>
      <c r="F317" s="239" t="s">
        <v>427</v>
      </c>
      <c r="G317" s="237"/>
      <c r="H317" s="238" t="s">
        <v>32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145</v>
      </c>
      <c r="AU317" s="245" t="s">
        <v>87</v>
      </c>
      <c r="AV317" s="13" t="s">
        <v>85</v>
      </c>
      <c r="AW317" s="13" t="s">
        <v>39</v>
      </c>
      <c r="AX317" s="13" t="s">
        <v>77</v>
      </c>
      <c r="AY317" s="245" t="s">
        <v>133</v>
      </c>
    </row>
    <row r="318" s="13" customFormat="1">
      <c r="A318" s="13"/>
      <c r="B318" s="236"/>
      <c r="C318" s="237"/>
      <c r="D318" s="229" t="s">
        <v>145</v>
      </c>
      <c r="E318" s="238" t="s">
        <v>32</v>
      </c>
      <c r="F318" s="239" t="s">
        <v>420</v>
      </c>
      <c r="G318" s="237"/>
      <c r="H318" s="238" t="s">
        <v>32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145</v>
      </c>
      <c r="AU318" s="245" t="s">
        <v>87</v>
      </c>
      <c r="AV318" s="13" t="s">
        <v>85</v>
      </c>
      <c r="AW318" s="13" t="s">
        <v>39</v>
      </c>
      <c r="AX318" s="13" t="s">
        <v>77</v>
      </c>
      <c r="AY318" s="245" t="s">
        <v>133</v>
      </c>
    </row>
    <row r="319" s="13" customFormat="1">
      <c r="A319" s="13"/>
      <c r="B319" s="236"/>
      <c r="C319" s="237"/>
      <c r="D319" s="229" t="s">
        <v>145</v>
      </c>
      <c r="E319" s="238" t="s">
        <v>32</v>
      </c>
      <c r="F319" s="239" t="s">
        <v>404</v>
      </c>
      <c r="G319" s="237"/>
      <c r="H319" s="238" t="s">
        <v>32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145</v>
      </c>
      <c r="AU319" s="245" t="s">
        <v>87</v>
      </c>
      <c r="AV319" s="13" t="s">
        <v>85</v>
      </c>
      <c r="AW319" s="13" t="s">
        <v>39</v>
      </c>
      <c r="AX319" s="13" t="s">
        <v>77</v>
      </c>
      <c r="AY319" s="245" t="s">
        <v>133</v>
      </c>
    </row>
    <row r="320" s="13" customFormat="1">
      <c r="A320" s="13"/>
      <c r="B320" s="236"/>
      <c r="C320" s="237"/>
      <c r="D320" s="229" t="s">
        <v>145</v>
      </c>
      <c r="E320" s="238" t="s">
        <v>32</v>
      </c>
      <c r="F320" s="239" t="s">
        <v>405</v>
      </c>
      <c r="G320" s="237"/>
      <c r="H320" s="238" t="s">
        <v>32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145</v>
      </c>
      <c r="AU320" s="245" t="s">
        <v>87</v>
      </c>
      <c r="AV320" s="13" t="s">
        <v>85</v>
      </c>
      <c r="AW320" s="13" t="s">
        <v>39</v>
      </c>
      <c r="AX320" s="13" t="s">
        <v>77</v>
      </c>
      <c r="AY320" s="245" t="s">
        <v>133</v>
      </c>
    </row>
    <row r="321" s="13" customFormat="1">
      <c r="A321" s="13"/>
      <c r="B321" s="236"/>
      <c r="C321" s="237"/>
      <c r="D321" s="229" t="s">
        <v>145</v>
      </c>
      <c r="E321" s="238" t="s">
        <v>32</v>
      </c>
      <c r="F321" s="239" t="s">
        <v>406</v>
      </c>
      <c r="G321" s="237"/>
      <c r="H321" s="238" t="s">
        <v>32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145</v>
      </c>
      <c r="AU321" s="245" t="s">
        <v>87</v>
      </c>
      <c r="AV321" s="13" t="s">
        <v>85</v>
      </c>
      <c r="AW321" s="13" t="s">
        <v>39</v>
      </c>
      <c r="AX321" s="13" t="s">
        <v>77</v>
      </c>
      <c r="AY321" s="245" t="s">
        <v>133</v>
      </c>
    </row>
    <row r="322" s="14" customFormat="1">
      <c r="A322" s="14"/>
      <c r="B322" s="246"/>
      <c r="C322" s="247"/>
      <c r="D322" s="229" t="s">
        <v>145</v>
      </c>
      <c r="E322" s="248" t="s">
        <v>32</v>
      </c>
      <c r="F322" s="249" t="s">
        <v>407</v>
      </c>
      <c r="G322" s="247"/>
      <c r="H322" s="250">
        <v>16.649999999999999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145</v>
      </c>
      <c r="AU322" s="256" t="s">
        <v>87</v>
      </c>
      <c r="AV322" s="14" t="s">
        <v>87</v>
      </c>
      <c r="AW322" s="14" t="s">
        <v>39</v>
      </c>
      <c r="AX322" s="14" t="s">
        <v>77</v>
      </c>
      <c r="AY322" s="256" t="s">
        <v>133</v>
      </c>
    </row>
    <row r="323" s="13" customFormat="1">
      <c r="A323" s="13"/>
      <c r="B323" s="236"/>
      <c r="C323" s="237"/>
      <c r="D323" s="229" t="s">
        <v>145</v>
      </c>
      <c r="E323" s="238" t="s">
        <v>32</v>
      </c>
      <c r="F323" s="239" t="s">
        <v>357</v>
      </c>
      <c r="G323" s="237"/>
      <c r="H323" s="238" t="s">
        <v>32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145</v>
      </c>
      <c r="AU323" s="245" t="s">
        <v>87</v>
      </c>
      <c r="AV323" s="13" t="s">
        <v>85</v>
      </c>
      <c r="AW323" s="13" t="s">
        <v>39</v>
      </c>
      <c r="AX323" s="13" t="s">
        <v>77</v>
      </c>
      <c r="AY323" s="245" t="s">
        <v>133</v>
      </c>
    </row>
    <row r="324" s="13" customFormat="1">
      <c r="A324" s="13"/>
      <c r="B324" s="236"/>
      <c r="C324" s="237"/>
      <c r="D324" s="229" t="s">
        <v>145</v>
      </c>
      <c r="E324" s="238" t="s">
        <v>32</v>
      </c>
      <c r="F324" s="239" t="s">
        <v>408</v>
      </c>
      <c r="G324" s="237"/>
      <c r="H324" s="238" t="s">
        <v>32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145</v>
      </c>
      <c r="AU324" s="245" t="s">
        <v>87</v>
      </c>
      <c r="AV324" s="13" t="s">
        <v>85</v>
      </c>
      <c r="AW324" s="13" t="s">
        <v>39</v>
      </c>
      <c r="AX324" s="13" t="s">
        <v>77</v>
      </c>
      <c r="AY324" s="245" t="s">
        <v>133</v>
      </c>
    </row>
    <row r="325" s="13" customFormat="1">
      <c r="A325" s="13"/>
      <c r="B325" s="236"/>
      <c r="C325" s="237"/>
      <c r="D325" s="229" t="s">
        <v>145</v>
      </c>
      <c r="E325" s="238" t="s">
        <v>32</v>
      </c>
      <c r="F325" s="239" t="s">
        <v>409</v>
      </c>
      <c r="G325" s="237"/>
      <c r="H325" s="238" t="s">
        <v>32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145</v>
      </c>
      <c r="AU325" s="245" t="s">
        <v>87</v>
      </c>
      <c r="AV325" s="13" t="s">
        <v>85</v>
      </c>
      <c r="AW325" s="13" t="s">
        <v>39</v>
      </c>
      <c r="AX325" s="13" t="s">
        <v>77</v>
      </c>
      <c r="AY325" s="245" t="s">
        <v>133</v>
      </c>
    </row>
    <row r="326" s="14" customFormat="1">
      <c r="A326" s="14"/>
      <c r="B326" s="246"/>
      <c r="C326" s="247"/>
      <c r="D326" s="229" t="s">
        <v>145</v>
      </c>
      <c r="E326" s="248" t="s">
        <v>32</v>
      </c>
      <c r="F326" s="249" t="s">
        <v>410</v>
      </c>
      <c r="G326" s="247"/>
      <c r="H326" s="250">
        <v>94.079999999999998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145</v>
      </c>
      <c r="AU326" s="256" t="s">
        <v>87</v>
      </c>
      <c r="AV326" s="14" t="s">
        <v>87</v>
      </c>
      <c r="AW326" s="14" t="s">
        <v>39</v>
      </c>
      <c r="AX326" s="14" t="s">
        <v>77</v>
      </c>
      <c r="AY326" s="256" t="s">
        <v>133</v>
      </c>
    </row>
    <row r="327" s="15" customFormat="1">
      <c r="A327" s="15"/>
      <c r="B327" s="268"/>
      <c r="C327" s="269"/>
      <c r="D327" s="229" t="s">
        <v>145</v>
      </c>
      <c r="E327" s="270" t="s">
        <v>32</v>
      </c>
      <c r="F327" s="271" t="s">
        <v>341</v>
      </c>
      <c r="G327" s="269"/>
      <c r="H327" s="272">
        <v>110.73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8" t="s">
        <v>145</v>
      </c>
      <c r="AU327" s="278" t="s">
        <v>87</v>
      </c>
      <c r="AV327" s="15" t="s">
        <v>139</v>
      </c>
      <c r="AW327" s="15" t="s">
        <v>39</v>
      </c>
      <c r="AX327" s="15" t="s">
        <v>85</v>
      </c>
      <c r="AY327" s="278" t="s">
        <v>133</v>
      </c>
    </row>
    <row r="328" s="14" customFormat="1">
      <c r="A328" s="14"/>
      <c r="B328" s="246"/>
      <c r="C328" s="247"/>
      <c r="D328" s="229" t="s">
        <v>145</v>
      </c>
      <c r="E328" s="247"/>
      <c r="F328" s="249" t="s">
        <v>428</v>
      </c>
      <c r="G328" s="247"/>
      <c r="H328" s="250">
        <v>332.19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145</v>
      </c>
      <c r="AU328" s="256" t="s">
        <v>87</v>
      </c>
      <c r="AV328" s="14" t="s">
        <v>87</v>
      </c>
      <c r="AW328" s="14" t="s">
        <v>4</v>
      </c>
      <c r="AX328" s="14" t="s">
        <v>85</v>
      </c>
      <c r="AY328" s="256" t="s">
        <v>133</v>
      </c>
    </row>
    <row r="329" s="12" customFormat="1" ht="22.8" customHeight="1">
      <c r="A329" s="12"/>
      <c r="B329" s="199"/>
      <c r="C329" s="200"/>
      <c r="D329" s="201" t="s">
        <v>76</v>
      </c>
      <c r="E329" s="213" t="s">
        <v>156</v>
      </c>
      <c r="F329" s="213" t="s">
        <v>429</v>
      </c>
      <c r="G329" s="200"/>
      <c r="H329" s="200"/>
      <c r="I329" s="203"/>
      <c r="J329" s="214">
        <f>BK329</f>
        <v>0</v>
      </c>
      <c r="K329" s="200"/>
      <c r="L329" s="205"/>
      <c r="M329" s="206"/>
      <c r="N329" s="207"/>
      <c r="O329" s="207"/>
      <c r="P329" s="208">
        <f>SUM(P330:P338)</f>
        <v>0</v>
      </c>
      <c r="Q329" s="207"/>
      <c r="R329" s="208">
        <f>SUM(R330:R338)</f>
        <v>10.48598</v>
      </c>
      <c r="S329" s="207"/>
      <c r="T329" s="209">
        <f>SUM(T330:T338)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0" t="s">
        <v>85</v>
      </c>
      <c r="AT329" s="211" t="s">
        <v>76</v>
      </c>
      <c r="AU329" s="211" t="s">
        <v>85</v>
      </c>
      <c r="AY329" s="210" t="s">
        <v>133</v>
      </c>
      <c r="BK329" s="212">
        <f>SUM(BK330:BK338)</f>
        <v>0</v>
      </c>
    </row>
    <row r="330" s="2" customFormat="1" ht="16.5" customHeight="1">
      <c r="A330" s="40"/>
      <c r="B330" s="41"/>
      <c r="C330" s="215" t="s">
        <v>430</v>
      </c>
      <c r="D330" s="215" t="s">
        <v>135</v>
      </c>
      <c r="E330" s="216" t="s">
        <v>431</v>
      </c>
      <c r="F330" s="217" t="s">
        <v>432</v>
      </c>
      <c r="G330" s="218" t="s">
        <v>433</v>
      </c>
      <c r="H330" s="219">
        <v>1529</v>
      </c>
      <c r="I330" s="220"/>
      <c r="J330" s="221">
        <f>ROUND(I330*H330,2)</f>
        <v>0</v>
      </c>
      <c r="K330" s="222"/>
      <c r="L330" s="46"/>
      <c r="M330" s="223" t="s">
        <v>32</v>
      </c>
      <c r="N330" s="224" t="s">
        <v>48</v>
      </c>
      <c r="O330" s="86"/>
      <c r="P330" s="225">
        <f>O330*H330</f>
        <v>0</v>
      </c>
      <c r="Q330" s="225">
        <v>0.0068199999999999997</v>
      </c>
      <c r="R330" s="225">
        <f>Q330*H330</f>
        <v>10.42778</v>
      </c>
      <c r="S330" s="225">
        <v>0</v>
      </c>
      <c r="T330" s="22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7" t="s">
        <v>139</v>
      </c>
      <c r="AT330" s="227" t="s">
        <v>135</v>
      </c>
      <c r="AU330" s="227" t="s">
        <v>87</v>
      </c>
      <c r="AY330" s="18" t="s">
        <v>133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8" t="s">
        <v>85</v>
      </c>
      <c r="BK330" s="228">
        <f>ROUND(I330*H330,2)</f>
        <v>0</v>
      </c>
      <c r="BL330" s="18" t="s">
        <v>139</v>
      </c>
      <c r="BM330" s="227" t="s">
        <v>434</v>
      </c>
    </row>
    <row r="331" s="2" customFormat="1">
      <c r="A331" s="40"/>
      <c r="B331" s="41"/>
      <c r="C331" s="42"/>
      <c r="D331" s="229" t="s">
        <v>141</v>
      </c>
      <c r="E331" s="42"/>
      <c r="F331" s="230" t="s">
        <v>435</v>
      </c>
      <c r="G331" s="42"/>
      <c r="H331" s="42"/>
      <c r="I331" s="231"/>
      <c r="J331" s="42"/>
      <c r="K331" s="42"/>
      <c r="L331" s="46"/>
      <c r="M331" s="232"/>
      <c r="N331" s="23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141</v>
      </c>
      <c r="AU331" s="18" t="s">
        <v>87</v>
      </c>
    </row>
    <row r="332" s="13" customFormat="1">
      <c r="A332" s="13"/>
      <c r="B332" s="236"/>
      <c r="C332" s="237"/>
      <c r="D332" s="229" t="s">
        <v>145</v>
      </c>
      <c r="E332" s="238" t="s">
        <v>32</v>
      </c>
      <c r="F332" s="239" t="s">
        <v>436</v>
      </c>
      <c r="G332" s="237"/>
      <c r="H332" s="238" t="s">
        <v>32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145</v>
      </c>
      <c r="AU332" s="245" t="s">
        <v>87</v>
      </c>
      <c r="AV332" s="13" t="s">
        <v>85</v>
      </c>
      <c r="AW332" s="13" t="s">
        <v>39</v>
      </c>
      <c r="AX332" s="13" t="s">
        <v>77</v>
      </c>
      <c r="AY332" s="245" t="s">
        <v>133</v>
      </c>
    </row>
    <row r="333" s="14" customFormat="1">
      <c r="A333" s="14"/>
      <c r="B333" s="246"/>
      <c r="C333" s="247"/>
      <c r="D333" s="229" t="s">
        <v>145</v>
      </c>
      <c r="E333" s="248" t="s">
        <v>32</v>
      </c>
      <c r="F333" s="249" t="s">
        <v>437</v>
      </c>
      <c r="G333" s="247"/>
      <c r="H333" s="250">
        <v>1529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145</v>
      </c>
      <c r="AU333" s="256" t="s">
        <v>87</v>
      </c>
      <c r="AV333" s="14" t="s">
        <v>87</v>
      </c>
      <c r="AW333" s="14" t="s">
        <v>39</v>
      </c>
      <c r="AX333" s="14" t="s">
        <v>85</v>
      </c>
      <c r="AY333" s="256" t="s">
        <v>133</v>
      </c>
    </row>
    <row r="334" s="2" customFormat="1" ht="16.5" customHeight="1">
      <c r="A334" s="40"/>
      <c r="B334" s="41"/>
      <c r="C334" s="215" t="s">
        <v>438</v>
      </c>
      <c r="D334" s="215" t="s">
        <v>135</v>
      </c>
      <c r="E334" s="216" t="s">
        <v>439</v>
      </c>
      <c r="F334" s="217" t="s">
        <v>440</v>
      </c>
      <c r="G334" s="218" t="s">
        <v>433</v>
      </c>
      <c r="H334" s="219">
        <v>15</v>
      </c>
      <c r="I334" s="220"/>
      <c r="J334" s="221">
        <f>ROUND(I334*H334,2)</f>
        <v>0</v>
      </c>
      <c r="K334" s="222"/>
      <c r="L334" s="46"/>
      <c r="M334" s="223" t="s">
        <v>32</v>
      </c>
      <c r="N334" s="224" t="s">
        <v>48</v>
      </c>
      <c r="O334" s="86"/>
      <c r="P334" s="225">
        <f>O334*H334</f>
        <v>0</v>
      </c>
      <c r="Q334" s="225">
        <v>0.0038800000000000002</v>
      </c>
      <c r="R334" s="225">
        <f>Q334*H334</f>
        <v>0.058200000000000002</v>
      </c>
      <c r="S334" s="225">
        <v>0</v>
      </c>
      <c r="T334" s="22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7" t="s">
        <v>139</v>
      </c>
      <c r="AT334" s="227" t="s">
        <v>135</v>
      </c>
      <c r="AU334" s="227" t="s">
        <v>87</v>
      </c>
      <c r="AY334" s="18" t="s">
        <v>133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8" t="s">
        <v>85</v>
      </c>
      <c r="BK334" s="228">
        <f>ROUND(I334*H334,2)</f>
        <v>0</v>
      </c>
      <c r="BL334" s="18" t="s">
        <v>139</v>
      </c>
      <c r="BM334" s="227" t="s">
        <v>441</v>
      </c>
    </row>
    <row r="335" s="2" customFormat="1">
      <c r="A335" s="40"/>
      <c r="B335" s="41"/>
      <c r="C335" s="42"/>
      <c r="D335" s="229" t="s">
        <v>141</v>
      </c>
      <c r="E335" s="42"/>
      <c r="F335" s="230" t="s">
        <v>442</v>
      </c>
      <c r="G335" s="42"/>
      <c r="H335" s="42"/>
      <c r="I335" s="231"/>
      <c r="J335" s="42"/>
      <c r="K335" s="42"/>
      <c r="L335" s="46"/>
      <c r="M335" s="232"/>
      <c r="N335" s="23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141</v>
      </c>
      <c r="AU335" s="18" t="s">
        <v>87</v>
      </c>
    </row>
    <row r="336" s="2" customFormat="1">
      <c r="A336" s="40"/>
      <c r="B336" s="41"/>
      <c r="C336" s="42"/>
      <c r="D336" s="234" t="s">
        <v>143</v>
      </c>
      <c r="E336" s="42"/>
      <c r="F336" s="235" t="s">
        <v>443</v>
      </c>
      <c r="G336" s="42"/>
      <c r="H336" s="42"/>
      <c r="I336" s="231"/>
      <c r="J336" s="42"/>
      <c r="K336" s="42"/>
      <c r="L336" s="46"/>
      <c r="M336" s="232"/>
      <c r="N336" s="23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143</v>
      </c>
      <c r="AU336" s="18" t="s">
        <v>87</v>
      </c>
    </row>
    <row r="337" s="13" customFormat="1">
      <c r="A337" s="13"/>
      <c r="B337" s="236"/>
      <c r="C337" s="237"/>
      <c r="D337" s="229" t="s">
        <v>145</v>
      </c>
      <c r="E337" s="238" t="s">
        <v>32</v>
      </c>
      <c r="F337" s="239" t="s">
        <v>444</v>
      </c>
      <c r="G337" s="237"/>
      <c r="H337" s="238" t="s">
        <v>32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145</v>
      </c>
      <c r="AU337" s="245" t="s">
        <v>87</v>
      </c>
      <c r="AV337" s="13" t="s">
        <v>85</v>
      </c>
      <c r="AW337" s="13" t="s">
        <v>39</v>
      </c>
      <c r="AX337" s="13" t="s">
        <v>77</v>
      </c>
      <c r="AY337" s="245" t="s">
        <v>133</v>
      </c>
    </row>
    <row r="338" s="14" customFormat="1">
      <c r="A338" s="14"/>
      <c r="B338" s="246"/>
      <c r="C338" s="247"/>
      <c r="D338" s="229" t="s">
        <v>145</v>
      </c>
      <c r="E338" s="248" t="s">
        <v>32</v>
      </c>
      <c r="F338" s="249" t="s">
        <v>445</v>
      </c>
      <c r="G338" s="247"/>
      <c r="H338" s="250">
        <v>15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145</v>
      </c>
      <c r="AU338" s="256" t="s">
        <v>87</v>
      </c>
      <c r="AV338" s="14" t="s">
        <v>87</v>
      </c>
      <c r="AW338" s="14" t="s">
        <v>39</v>
      </c>
      <c r="AX338" s="14" t="s">
        <v>85</v>
      </c>
      <c r="AY338" s="256" t="s">
        <v>133</v>
      </c>
    </row>
    <row r="339" s="12" customFormat="1" ht="22.8" customHeight="1">
      <c r="A339" s="12"/>
      <c r="B339" s="199"/>
      <c r="C339" s="200"/>
      <c r="D339" s="201" t="s">
        <v>76</v>
      </c>
      <c r="E339" s="213" t="s">
        <v>446</v>
      </c>
      <c r="F339" s="213" t="s">
        <v>447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SUM(P340:P347)</f>
        <v>0</v>
      </c>
      <c r="Q339" s="207"/>
      <c r="R339" s="208">
        <f>SUM(R340:R347)</f>
        <v>0</v>
      </c>
      <c r="S339" s="207"/>
      <c r="T339" s="209">
        <f>SUM(T340:T347)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85</v>
      </c>
      <c r="AT339" s="211" t="s">
        <v>76</v>
      </c>
      <c r="AU339" s="211" t="s">
        <v>85</v>
      </c>
      <c r="AY339" s="210" t="s">
        <v>133</v>
      </c>
      <c r="BK339" s="212">
        <f>SUM(BK340:BK347)</f>
        <v>0</v>
      </c>
    </row>
    <row r="340" s="2" customFormat="1" ht="16.5" customHeight="1">
      <c r="A340" s="40"/>
      <c r="B340" s="41"/>
      <c r="C340" s="215" t="s">
        <v>448</v>
      </c>
      <c r="D340" s="215" t="s">
        <v>135</v>
      </c>
      <c r="E340" s="216" t="s">
        <v>449</v>
      </c>
      <c r="F340" s="217" t="s">
        <v>450</v>
      </c>
      <c r="G340" s="218" t="s">
        <v>385</v>
      </c>
      <c r="H340" s="219">
        <v>53.770000000000003</v>
      </c>
      <c r="I340" s="220"/>
      <c r="J340" s="221">
        <f>ROUND(I340*H340,2)</f>
        <v>0</v>
      </c>
      <c r="K340" s="222"/>
      <c r="L340" s="46"/>
      <c r="M340" s="223" t="s">
        <v>32</v>
      </c>
      <c r="N340" s="224" t="s">
        <v>48</v>
      </c>
      <c r="O340" s="86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7" t="s">
        <v>139</v>
      </c>
      <c r="AT340" s="227" t="s">
        <v>135</v>
      </c>
      <c r="AU340" s="227" t="s">
        <v>87</v>
      </c>
      <c r="AY340" s="18" t="s">
        <v>133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8" t="s">
        <v>85</v>
      </c>
      <c r="BK340" s="228">
        <f>ROUND(I340*H340,2)</f>
        <v>0</v>
      </c>
      <c r="BL340" s="18" t="s">
        <v>139</v>
      </c>
      <c r="BM340" s="227" t="s">
        <v>451</v>
      </c>
    </row>
    <row r="341" s="2" customFormat="1">
      <c r="A341" s="40"/>
      <c r="B341" s="41"/>
      <c r="C341" s="42"/>
      <c r="D341" s="229" t="s">
        <v>141</v>
      </c>
      <c r="E341" s="42"/>
      <c r="F341" s="230" t="s">
        <v>452</v>
      </c>
      <c r="G341" s="42"/>
      <c r="H341" s="42"/>
      <c r="I341" s="231"/>
      <c r="J341" s="42"/>
      <c r="K341" s="42"/>
      <c r="L341" s="46"/>
      <c r="M341" s="232"/>
      <c r="N341" s="23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141</v>
      </c>
      <c r="AU341" s="18" t="s">
        <v>87</v>
      </c>
    </row>
    <row r="342" s="2" customFormat="1">
      <c r="A342" s="40"/>
      <c r="B342" s="41"/>
      <c r="C342" s="42"/>
      <c r="D342" s="234" t="s">
        <v>143</v>
      </c>
      <c r="E342" s="42"/>
      <c r="F342" s="235" t="s">
        <v>453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143</v>
      </c>
      <c r="AU342" s="18" t="s">
        <v>87</v>
      </c>
    </row>
    <row r="343" s="14" customFormat="1">
      <c r="A343" s="14"/>
      <c r="B343" s="246"/>
      <c r="C343" s="247"/>
      <c r="D343" s="229" t="s">
        <v>145</v>
      </c>
      <c r="E343" s="248" t="s">
        <v>32</v>
      </c>
      <c r="F343" s="249" t="s">
        <v>454</v>
      </c>
      <c r="G343" s="247"/>
      <c r="H343" s="250">
        <v>53.770000000000003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145</v>
      </c>
      <c r="AU343" s="256" t="s">
        <v>87</v>
      </c>
      <c r="AV343" s="14" t="s">
        <v>87</v>
      </c>
      <c r="AW343" s="14" t="s">
        <v>39</v>
      </c>
      <c r="AX343" s="14" t="s">
        <v>85</v>
      </c>
      <c r="AY343" s="256" t="s">
        <v>133</v>
      </c>
    </row>
    <row r="344" s="2" customFormat="1" ht="16.5" customHeight="1">
      <c r="A344" s="40"/>
      <c r="B344" s="41"/>
      <c r="C344" s="215" t="s">
        <v>455</v>
      </c>
      <c r="D344" s="215" t="s">
        <v>135</v>
      </c>
      <c r="E344" s="216" t="s">
        <v>456</v>
      </c>
      <c r="F344" s="217" t="s">
        <v>457</v>
      </c>
      <c r="G344" s="218" t="s">
        <v>385</v>
      </c>
      <c r="H344" s="219">
        <v>11.539999999999999</v>
      </c>
      <c r="I344" s="220"/>
      <c r="J344" s="221">
        <f>ROUND(I344*H344,2)</f>
        <v>0</v>
      </c>
      <c r="K344" s="222"/>
      <c r="L344" s="46"/>
      <c r="M344" s="223" t="s">
        <v>32</v>
      </c>
      <c r="N344" s="224" t="s">
        <v>48</v>
      </c>
      <c r="O344" s="86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7" t="s">
        <v>139</v>
      </c>
      <c r="AT344" s="227" t="s">
        <v>135</v>
      </c>
      <c r="AU344" s="227" t="s">
        <v>87</v>
      </c>
      <c r="AY344" s="18" t="s">
        <v>133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8" t="s">
        <v>85</v>
      </c>
      <c r="BK344" s="228">
        <f>ROUND(I344*H344,2)</f>
        <v>0</v>
      </c>
      <c r="BL344" s="18" t="s">
        <v>139</v>
      </c>
      <c r="BM344" s="227" t="s">
        <v>458</v>
      </c>
    </row>
    <row r="345" s="2" customFormat="1">
      <c r="A345" s="40"/>
      <c r="B345" s="41"/>
      <c r="C345" s="42"/>
      <c r="D345" s="229" t="s">
        <v>141</v>
      </c>
      <c r="E345" s="42"/>
      <c r="F345" s="230" t="s">
        <v>459</v>
      </c>
      <c r="G345" s="42"/>
      <c r="H345" s="42"/>
      <c r="I345" s="231"/>
      <c r="J345" s="42"/>
      <c r="K345" s="42"/>
      <c r="L345" s="46"/>
      <c r="M345" s="232"/>
      <c r="N345" s="23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141</v>
      </c>
      <c r="AU345" s="18" t="s">
        <v>87</v>
      </c>
    </row>
    <row r="346" s="2" customFormat="1">
      <c r="A346" s="40"/>
      <c r="B346" s="41"/>
      <c r="C346" s="42"/>
      <c r="D346" s="234" t="s">
        <v>143</v>
      </c>
      <c r="E346" s="42"/>
      <c r="F346" s="235" t="s">
        <v>460</v>
      </c>
      <c r="G346" s="42"/>
      <c r="H346" s="42"/>
      <c r="I346" s="231"/>
      <c r="J346" s="42"/>
      <c r="K346" s="42"/>
      <c r="L346" s="46"/>
      <c r="M346" s="232"/>
      <c r="N346" s="23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8" t="s">
        <v>143</v>
      </c>
      <c r="AU346" s="18" t="s">
        <v>87</v>
      </c>
    </row>
    <row r="347" s="14" customFormat="1">
      <c r="A347" s="14"/>
      <c r="B347" s="246"/>
      <c r="C347" s="247"/>
      <c r="D347" s="229" t="s">
        <v>145</v>
      </c>
      <c r="E347" s="248" t="s">
        <v>32</v>
      </c>
      <c r="F347" s="249" t="s">
        <v>461</v>
      </c>
      <c r="G347" s="247"/>
      <c r="H347" s="250">
        <v>11.539999999999999</v>
      </c>
      <c r="I347" s="251"/>
      <c r="J347" s="247"/>
      <c r="K347" s="247"/>
      <c r="L347" s="252"/>
      <c r="M347" s="279"/>
      <c r="N347" s="280"/>
      <c r="O347" s="280"/>
      <c r="P347" s="280"/>
      <c r="Q347" s="280"/>
      <c r="R347" s="280"/>
      <c r="S347" s="280"/>
      <c r="T347" s="28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145</v>
      </c>
      <c r="AU347" s="256" t="s">
        <v>87</v>
      </c>
      <c r="AV347" s="14" t="s">
        <v>87</v>
      </c>
      <c r="AW347" s="14" t="s">
        <v>39</v>
      </c>
      <c r="AX347" s="14" t="s">
        <v>85</v>
      </c>
      <c r="AY347" s="256" t="s">
        <v>133</v>
      </c>
    </row>
    <row r="348" s="2" customFormat="1" ht="6.96" customHeight="1">
      <c r="A348" s="40"/>
      <c r="B348" s="61"/>
      <c r="C348" s="62"/>
      <c r="D348" s="62"/>
      <c r="E348" s="62"/>
      <c r="F348" s="62"/>
      <c r="G348" s="62"/>
      <c r="H348" s="62"/>
      <c r="I348" s="62"/>
      <c r="J348" s="62"/>
      <c r="K348" s="62"/>
      <c r="L348" s="46"/>
      <c r="M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</row>
  </sheetData>
  <sheetProtection sheet="1" autoFilter="0" formatColumns="0" formatRows="0" objects="1" scenarios="1" spinCount="100000" saltValue="fBl6dLXdpAFIo7vvEN51CSnXwSkOx/hOWNWy5S4BnqQNroBHm+tzlSRnSGCyP7HMizf0x6XW+q9+ZnC9+KLdZw==" hashValue="14R5b0zIM9tZiAzDwCa/LzBV9MKA2JPGO1eJRNOHh13m5qvzwSdstznvLIvIXipz2MU13h2+TLUjTBFccjUlLg==" algorithmName="SHA-512" password="CC35"/>
  <autoFilter ref="C82:K34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111151231"/>
    <hyperlink ref="F93" r:id="rId2" display="https://podminky.urs.cz/item/CS_URS_2022_01/184802111"/>
    <hyperlink ref="F106" r:id="rId3" display="https://podminky.urs.cz/item/CS_URS_2022_01/183403112"/>
    <hyperlink ref="F111" r:id="rId4" display="https://podminky.urs.cz/item/CS_URS_2022_01/183403151"/>
    <hyperlink ref="F116" r:id="rId5" display="https://podminky.urs.cz/item/CS_URS_2022_01/183403152"/>
    <hyperlink ref="F121" r:id="rId6" display="https://podminky.urs.cz/item/CS_URS_2022_01/183403161"/>
    <hyperlink ref="F126" r:id="rId7" display="https://podminky.urs.cz/item/CS_URS_2022_01/181451311"/>
    <hyperlink ref="F134" r:id="rId8" display="https://podminky.urs.cz/item/CS_URS_2022_01/183101113"/>
    <hyperlink ref="F140" r:id="rId9" display="https://podminky.urs.cz/item/CS_URS_2022_01/183101114"/>
    <hyperlink ref="F198" r:id="rId10" display="https://podminky.urs.cz/item/CS_URS_2022_01/184102112"/>
    <hyperlink ref="F203" r:id="rId11" display="https://podminky.urs.cz/item/CS_URS_2022_01/184102211"/>
    <hyperlink ref="F208" r:id="rId12" display="https://podminky.urs.cz/item/CS_URS_2022_01/184215112"/>
    <hyperlink ref="F221" r:id="rId13" display="https://podminky.urs.cz/item/CS_URS_2022_01/184215133"/>
    <hyperlink ref="F244" r:id="rId14" display="https://podminky.urs.cz/item/CS_URS_2022_01/184816111"/>
    <hyperlink ref="F259" r:id="rId15" display="https://podminky.urs.cz/item/CS_URS_2022_01/184911421"/>
    <hyperlink ref="F268" r:id="rId16" display="https://podminky.urs.cz/item/CS_URS_2022_01/185802113"/>
    <hyperlink ref="F273" r:id="rId17" display="https://podminky.urs.cz/item/CS_URS_2022_01/185803111"/>
    <hyperlink ref="F278" r:id="rId18" display="https://podminky.urs.cz/item/CS_URS_2022_01/185804312"/>
    <hyperlink ref="F303" r:id="rId19" display="https://podminky.urs.cz/item/CS_URS_2022_01/185851121"/>
    <hyperlink ref="F316" r:id="rId20" display="https://podminky.urs.cz/item/CS_URS_2022_01/185851129"/>
    <hyperlink ref="F336" r:id="rId21" display="https://podminky.urs.cz/item/CS_URS_2022_01/348952262"/>
    <hyperlink ref="F342" r:id="rId22" display="https://podminky.urs.cz/item/CS_URS_2022_01/998231311"/>
    <hyperlink ref="F346" r:id="rId23" display="https://podminky.urs.cz/item/CS_URS_2022_01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 xml:space="preserve"> LOKÁLNÍ BIOKORIDOR LBK 26-15 V K.Ú LIBOTOV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40"/>
      <c r="B9" s="46"/>
      <c r="C9" s="40"/>
      <c r="D9" s="40"/>
      <c r="E9" s="145" t="s">
        <v>462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464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91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4. 5. 2022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ROUND((SUM(BE88:BE191)),  2)</f>
        <v>0</v>
      </c>
      <c r="G35" s="40"/>
      <c r="H35" s="40"/>
      <c r="I35" s="159">
        <v>0.20999999999999999</v>
      </c>
      <c r="J35" s="158">
        <f>ROUND(((SUM(BE88:BE191))*I35),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ROUND((SUM(BF88:BF191)),  2)</f>
        <v>0</v>
      </c>
      <c r="G36" s="40"/>
      <c r="H36" s="40"/>
      <c r="I36" s="159">
        <v>0.14999999999999999</v>
      </c>
      <c r="J36" s="158">
        <f>ROUND(((SUM(BF88:BF191))*I36),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ROUND((SUM(BG88:BG191)),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ROUND((SUM(BH88:BH191)),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ROUND((SUM(BI88:BI191)),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 xml:space="preserve"> LOKÁLNÍ BIOKORIDOR LBK 26-15 V K.Ú LIBOTOV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462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463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02.1 - Následná péče 1. rok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Libotov</v>
      </c>
      <c r="G56" s="42"/>
      <c r="H56" s="42"/>
      <c r="I56" s="33" t="s">
        <v>24</v>
      </c>
      <c r="J56" s="74" t="str">
        <f>IF(J14="","",J14)</f>
        <v>4. 5. 2022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3" t="s">
        <v>30</v>
      </c>
      <c r="D58" s="42"/>
      <c r="E58" s="42"/>
      <c r="F58" s="28" t="str">
        <f>E17</f>
        <v>Česká republika Státní pozemkový úřad KPÚ Trutnov</v>
      </c>
      <c r="G58" s="42"/>
      <c r="H58" s="42"/>
      <c r="I58" s="33" t="s">
        <v>37</v>
      </c>
      <c r="J58" s="38" t="str">
        <f>E23</f>
        <v>SELLA&amp;AGRETA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SELLA&amp;AGRETA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117</v>
      </c>
      <c r="E66" s="184"/>
      <c r="F66" s="184"/>
      <c r="G66" s="184"/>
      <c r="H66" s="184"/>
      <c r="I66" s="184"/>
      <c r="J66" s="185">
        <f>J188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 xml:space="preserve"> LOKÁLNÍ BIOKORIDOR LBK 26-15 V K.Ú LIBOTOV</v>
      </c>
      <c r="F76" s="33"/>
      <c r="G76" s="33"/>
      <c r="H76" s="33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108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71" t="s">
        <v>462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463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02.1 - Následná péče 1. rok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Libotov</v>
      </c>
      <c r="G82" s="42"/>
      <c r="H82" s="42"/>
      <c r="I82" s="33" t="s">
        <v>24</v>
      </c>
      <c r="J82" s="74" t="str">
        <f>IF(J14="","",J14)</f>
        <v>4. 5. 2022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30</v>
      </c>
      <c r="D84" s="42"/>
      <c r="E84" s="42"/>
      <c r="F84" s="28" t="str">
        <f>E17</f>
        <v>Česká republika Státní pozemkový úřad KPÚ Trutnov</v>
      </c>
      <c r="G84" s="42"/>
      <c r="H84" s="42"/>
      <c r="I84" s="33" t="s">
        <v>37</v>
      </c>
      <c r="J84" s="38" t="str">
        <f>E23</f>
        <v>SELLA&amp;AGRETA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35</v>
      </c>
      <c r="D85" s="42"/>
      <c r="E85" s="42"/>
      <c r="F85" s="28" t="str">
        <f>IF(E20="","",E20)</f>
        <v>Vyplň údaj</v>
      </c>
      <c r="G85" s="42"/>
      <c r="H85" s="42"/>
      <c r="I85" s="33" t="s">
        <v>40</v>
      </c>
      <c r="J85" s="38" t="str">
        <f>E26</f>
        <v>SELLA&amp;AGRETA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119</v>
      </c>
      <c r="D87" s="190" t="s">
        <v>62</v>
      </c>
      <c r="E87" s="190" t="s">
        <v>58</v>
      </c>
      <c r="F87" s="190" t="s">
        <v>59</v>
      </c>
      <c r="G87" s="190" t="s">
        <v>120</v>
      </c>
      <c r="H87" s="190" t="s">
        <v>121</v>
      </c>
      <c r="I87" s="190" t="s">
        <v>122</v>
      </c>
      <c r="J87" s="191" t="s">
        <v>112</v>
      </c>
      <c r="K87" s="192" t="s">
        <v>123</v>
      </c>
      <c r="L87" s="193"/>
      <c r="M87" s="94" t="s">
        <v>32</v>
      </c>
      <c r="N87" s="95" t="s">
        <v>47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</f>
        <v>0</v>
      </c>
      <c r="Q88" s="98"/>
      <c r="R88" s="196">
        <f>R89</f>
        <v>1.2343750000000002</v>
      </c>
      <c r="S88" s="98"/>
      <c r="T88" s="197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76</v>
      </c>
      <c r="AU88" s="18" t="s">
        <v>113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76</v>
      </c>
      <c r="E89" s="202" t="s">
        <v>131</v>
      </c>
      <c r="F89" s="202" t="s">
        <v>132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P90+P188</f>
        <v>0</v>
      </c>
      <c r="Q89" s="207"/>
      <c r="R89" s="208">
        <f>R90+R188</f>
        <v>1.2343750000000002</v>
      </c>
      <c r="S89" s="207"/>
      <c r="T89" s="209">
        <f>T90+T188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85</v>
      </c>
      <c r="AT89" s="211" t="s">
        <v>76</v>
      </c>
      <c r="AU89" s="211" t="s">
        <v>77</v>
      </c>
      <c r="AY89" s="210" t="s">
        <v>133</v>
      </c>
      <c r="BK89" s="212">
        <f>BK90+BK188</f>
        <v>0</v>
      </c>
    </row>
    <row r="90" s="12" customFormat="1" ht="22.8" customHeight="1">
      <c r="A90" s="12"/>
      <c r="B90" s="199"/>
      <c r="C90" s="200"/>
      <c r="D90" s="201" t="s">
        <v>76</v>
      </c>
      <c r="E90" s="213" t="s">
        <v>85</v>
      </c>
      <c r="F90" s="213" t="s">
        <v>134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SUM(P91:P187)</f>
        <v>0</v>
      </c>
      <c r="Q90" s="207"/>
      <c r="R90" s="208">
        <f>SUM(R91:R187)</f>
        <v>1.2343750000000002</v>
      </c>
      <c r="S90" s="207"/>
      <c r="T90" s="209">
        <f>SUM(T91:T187)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85</v>
      </c>
      <c r="AT90" s="211" t="s">
        <v>76</v>
      </c>
      <c r="AU90" s="211" t="s">
        <v>85</v>
      </c>
      <c r="AY90" s="210" t="s">
        <v>133</v>
      </c>
      <c r="BK90" s="212">
        <f>SUM(BK91:BK187)</f>
        <v>0</v>
      </c>
    </row>
    <row r="91" s="2" customFormat="1" ht="16.5" customHeight="1">
      <c r="A91" s="40"/>
      <c r="B91" s="41"/>
      <c r="C91" s="215" t="s">
        <v>85</v>
      </c>
      <c r="D91" s="215" t="s">
        <v>135</v>
      </c>
      <c r="E91" s="216" t="s">
        <v>136</v>
      </c>
      <c r="F91" s="217" t="s">
        <v>137</v>
      </c>
      <c r="G91" s="218" t="s">
        <v>138</v>
      </c>
      <c r="H91" s="219">
        <v>29034</v>
      </c>
      <c r="I91" s="220"/>
      <c r="J91" s="221">
        <f>ROUND(I91*H91,2)</f>
        <v>0</v>
      </c>
      <c r="K91" s="222"/>
      <c r="L91" s="46"/>
      <c r="M91" s="223" t="s">
        <v>32</v>
      </c>
      <c r="N91" s="224" t="s">
        <v>48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139</v>
      </c>
      <c r="AT91" s="227" t="s">
        <v>135</v>
      </c>
      <c r="AU91" s="227" t="s">
        <v>87</v>
      </c>
      <c r="AY91" s="18" t="s">
        <v>133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8" t="s">
        <v>85</v>
      </c>
      <c r="BK91" s="228">
        <f>ROUND(I91*H91,2)</f>
        <v>0</v>
      </c>
      <c r="BL91" s="18" t="s">
        <v>139</v>
      </c>
      <c r="BM91" s="227" t="s">
        <v>465</v>
      </c>
    </row>
    <row r="92" s="2" customFormat="1">
      <c r="A92" s="40"/>
      <c r="B92" s="41"/>
      <c r="C92" s="42"/>
      <c r="D92" s="229" t="s">
        <v>141</v>
      </c>
      <c r="E92" s="42"/>
      <c r="F92" s="230" t="s">
        <v>142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141</v>
      </c>
      <c r="AU92" s="18" t="s">
        <v>87</v>
      </c>
    </row>
    <row r="93" s="2" customFormat="1">
      <c r="A93" s="40"/>
      <c r="B93" s="41"/>
      <c r="C93" s="42"/>
      <c r="D93" s="234" t="s">
        <v>143</v>
      </c>
      <c r="E93" s="42"/>
      <c r="F93" s="235" t="s">
        <v>144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143</v>
      </c>
      <c r="AU93" s="18" t="s">
        <v>87</v>
      </c>
    </row>
    <row r="94" s="13" customFormat="1">
      <c r="A94" s="13"/>
      <c r="B94" s="236"/>
      <c r="C94" s="237"/>
      <c r="D94" s="229" t="s">
        <v>145</v>
      </c>
      <c r="E94" s="238" t="s">
        <v>32</v>
      </c>
      <c r="F94" s="239" t="s">
        <v>466</v>
      </c>
      <c r="G94" s="237"/>
      <c r="H94" s="238" t="s">
        <v>32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145</v>
      </c>
      <c r="AU94" s="245" t="s">
        <v>87</v>
      </c>
      <c r="AV94" s="13" t="s">
        <v>85</v>
      </c>
      <c r="AW94" s="13" t="s">
        <v>39</v>
      </c>
      <c r="AX94" s="13" t="s">
        <v>77</v>
      </c>
      <c r="AY94" s="245" t="s">
        <v>133</v>
      </c>
    </row>
    <row r="95" s="13" customFormat="1">
      <c r="A95" s="13"/>
      <c r="B95" s="236"/>
      <c r="C95" s="237"/>
      <c r="D95" s="229" t="s">
        <v>145</v>
      </c>
      <c r="E95" s="238" t="s">
        <v>32</v>
      </c>
      <c r="F95" s="239" t="s">
        <v>467</v>
      </c>
      <c r="G95" s="237"/>
      <c r="H95" s="238" t="s">
        <v>32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145</v>
      </c>
      <c r="AU95" s="245" t="s">
        <v>87</v>
      </c>
      <c r="AV95" s="13" t="s">
        <v>85</v>
      </c>
      <c r="AW95" s="13" t="s">
        <v>39</v>
      </c>
      <c r="AX95" s="13" t="s">
        <v>77</v>
      </c>
      <c r="AY95" s="245" t="s">
        <v>133</v>
      </c>
    </row>
    <row r="96" s="14" customFormat="1">
      <c r="A96" s="14"/>
      <c r="B96" s="246"/>
      <c r="C96" s="247"/>
      <c r="D96" s="229" t="s">
        <v>145</v>
      </c>
      <c r="E96" s="248" t="s">
        <v>32</v>
      </c>
      <c r="F96" s="249" t="s">
        <v>468</v>
      </c>
      <c r="G96" s="247"/>
      <c r="H96" s="250">
        <v>29034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145</v>
      </c>
      <c r="AU96" s="256" t="s">
        <v>87</v>
      </c>
      <c r="AV96" s="14" t="s">
        <v>87</v>
      </c>
      <c r="AW96" s="14" t="s">
        <v>39</v>
      </c>
      <c r="AX96" s="14" t="s">
        <v>85</v>
      </c>
      <c r="AY96" s="256" t="s">
        <v>133</v>
      </c>
    </row>
    <row r="97" s="2" customFormat="1" ht="16.5" customHeight="1">
      <c r="A97" s="40"/>
      <c r="B97" s="41"/>
      <c r="C97" s="215" t="s">
        <v>87</v>
      </c>
      <c r="D97" s="215" t="s">
        <v>135</v>
      </c>
      <c r="E97" s="216" t="s">
        <v>469</v>
      </c>
      <c r="F97" s="217" t="s">
        <v>470</v>
      </c>
      <c r="G97" s="218" t="s">
        <v>210</v>
      </c>
      <c r="H97" s="219">
        <v>111</v>
      </c>
      <c r="I97" s="220"/>
      <c r="J97" s="221">
        <f>ROUND(I97*H97,2)</f>
        <v>0</v>
      </c>
      <c r="K97" s="222"/>
      <c r="L97" s="46"/>
      <c r="M97" s="223" t="s">
        <v>32</v>
      </c>
      <c r="N97" s="224" t="s">
        <v>48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139</v>
      </c>
      <c r="AT97" s="227" t="s">
        <v>135</v>
      </c>
      <c r="AU97" s="227" t="s">
        <v>87</v>
      </c>
      <c r="AY97" s="18" t="s">
        <v>133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85</v>
      </c>
      <c r="BK97" s="228">
        <f>ROUND(I97*H97,2)</f>
        <v>0</v>
      </c>
      <c r="BL97" s="18" t="s">
        <v>139</v>
      </c>
      <c r="BM97" s="227" t="s">
        <v>471</v>
      </c>
    </row>
    <row r="98" s="2" customFormat="1">
      <c r="A98" s="40"/>
      <c r="B98" s="41"/>
      <c r="C98" s="42"/>
      <c r="D98" s="229" t="s">
        <v>141</v>
      </c>
      <c r="E98" s="42"/>
      <c r="F98" s="230" t="s">
        <v>472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141</v>
      </c>
      <c r="AU98" s="18" t="s">
        <v>87</v>
      </c>
    </row>
    <row r="99" s="2" customFormat="1">
      <c r="A99" s="40"/>
      <c r="B99" s="41"/>
      <c r="C99" s="42"/>
      <c r="D99" s="234" t="s">
        <v>143</v>
      </c>
      <c r="E99" s="42"/>
      <c r="F99" s="235" t="s">
        <v>473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143</v>
      </c>
      <c r="AU99" s="18" t="s">
        <v>87</v>
      </c>
    </row>
    <row r="100" s="13" customFormat="1">
      <c r="A100" s="13"/>
      <c r="B100" s="236"/>
      <c r="C100" s="237"/>
      <c r="D100" s="229" t="s">
        <v>145</v>
      </c>
      <c r="E100" s="238" t="s">
        <v>32</v>
      </c>
      <c r="F100" s="239" t="s">
        <v>223</v>
      </c>
      <c r="G100" s="237"/>
      <c r="H100" s="238" t="s">
        <v>32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145</v>
      </c>
      <c r="AU100" s="245" t="s">
        <v>87</v>
      </c>
      <c r="AV100" s="13" t="s">
        <v>85</v>
      </c>
      <c r="AW100" s="13" t="s">
        <v>39</v>
      </c>
      <c r="AX100" s="13" t="s">
        <v>77</v>
      </c>
      <c r="AY100" s="245" t="s">
        <v>133</v>
      </c>
    </row>
    <row r="101" s="14" customFormat="1">
      <c r="A101" s="14"/>
      <c r="B101" s="246"/>
      <c r="C101" s="247"/>
      <c r="D101" s="229" t="s">
        <v>145</v>
      </c>
      <c r="E101" s="248" t="s">
        <v>32</v>
      </c>
      <c r="F101" s="249" t="s">
        <v>224</v>
      </c>
      <c r="G101" s="247"/>
      <c r="H101" s="250">
        <v>111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145</v>
      </c>
      <c r="AU101" s="256" t="s">
        <v>87</v>
      </c>
      <c r="AV101" s="14" t="s">
        <v>87</v>
      </c>
      <c r="AW101" s="14" t="s">
        <v>39</v>
      </c>
      <c r="AX101" s="14" t="s">
        <v>85</v>
      </c>
      <c r="AY101" s="256" t="s">
        <v>133</v>
      </c>
    </row>
    <row r="102" s="2" customFormat="1" ht="16.5" customHeight="1">
      <c r="A102" s="40"/>
      <c r="B102" s="41"/>
      <c r="C102" s="215" t="s">
        <v>156</v>
      </c>
      <c r="D102" s="215" t="s">
        <v>135</v>
      </c>
      <c r="E102" s="216" t="s">
        <v>474</v>
      </c>
      <c r="F102" s="217" t="s">
        <v>475</v>
      </c>
      <c r="G102" s="218" t="s">
        <v>476</v>
      </c>
      <c r="H102" s="219">
        <v>21.57</v>
      </c>
      <c r="I102" s="220"/>
      <c r="J102" s="221">
        <f>ROUND(I102*H102,2)</f>
        <v>0</v>
      </c>
      <c r="K102" s="222"/>
      <c r="L102" s="46"/>
      <c r="M102" s="223" t="s">
        <v>32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139</v>
      </c>
      <c r="AT102" s="227" t="s">
        <v>135</v>
      </c>
      <c r="AU102" s="227" t="s">
        <v>87</v>
      </c>
      <c r="AY102" s="18" t="s">
        <v>133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85</v>
      </c>
      <c r="BK102" s="228">
        <f>ROUND(I102*H102,2)</f>
        <v>0</v>
      </c>
      <c r="BL102" s="18" t="s">
        <v>139</v>
      </c>
      <c r="BM102" s="227" t="s">
        <v>477</v>
      </c>
    </row>
    <row r="103" s="2" customFormat="1">
      <c r="A103" s="40"/>
      <c r="B103" s="41"/>
      <c r="C103" s="42"/>
      <c r="D103" s="229" t="s">
        <v>141</v>
      </c>
      <c r="E103" s="42"/>
      <c r="F103" s="230" t="s">
        <v>478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141</v>
      </c>
      <c r="AU103" s="18" t="s">
        <v>87</v>
      </c>
    </row>
    <row r="104" s="2" customFormat="1">
      <c r="A104" s="40"/>
      <c r="B104" s="41"/>
      <c r="C104" s="42"/>
      <c r="D104" s="234" t="s">
        <v>143</v>
      </c>
      <c r="E104" s="42"/>
      <c r="F104" s="235" t="s">
        <v>479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143</v>
      </c>
      <c r="AU104" s="18" t="s">
        <v>87</v>
      </c>
    </row>
    <row r="105" s="13" customFormat="1">
      <c r="A105" s="13"/>
      <c r="B105" s="236"/>
      <c r="C105" s="237"/>
      <c r="D105" s="229" t="s">
        <v>145</v>
      </c>
      <c r="E105" s="238" t="s">
        <v>32</v>
      </c>
      <c r="F105" s="239" t="s">
        <v>480</v>
      </c>
      <c r="G105" s="237"/>
      <c r="H105" s="238" t="s">
        <v>32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145</v>
      </c>
      <c r="AU105" s="245" t="s">
        <v>87</v>
      </c>
      <c r="AV105" s="13" t="s">
        <v>85</v>
      </c>
      <c r="AW105" s="13" t="s">
        <v>39</v>
      </c>
      <c r="AX105" s="13" t="s">
        <v>77</v>
      </c>
      <c r="AY105" s="245" t="s">
        <v>133</v>
      </c>
    </row>
    <row r="106" s="14" customFormat="1">
      <c r="A106" s="14"/>
      <c r="B106" s="246"/>
      <c r="C106" s="247"/>
      <c r="D106" s="229" t="s">
        <v>145</v>
      </c>
      <c r="E106" s="248" t="s">
        <v>32</v>
      </c>
      <c r="F106" s="249" t="s">
        <v>481</v>
      </c>
      <c r="G106" s="247"/>
      <c r="H106" s="250">
        <v>21.57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145</v>
      </c>
      <c r="AU106" s="256" t="s">
        <v>87</v>
      </c>
      <c r="AV106" s="14" t="s">
        <v>87</v>
      </c>
      <c r="AW106" s="14" t="s">
        <v>39</v>
      </c>
      <c r="AX106" s="14" t="s">
        <v>85</v>
      </c>
      <c r="AY106" s="256" t="s">
        <v>133</v>
      </c>
    </row>
    <row r="107" s="2" customFormat="1" ht="16.5" customHeight="1">
      <c r="A107" s="40"/>
      <c r="B107" s="41"/>
      <c r="C107" s="215" t="s">
        <v>139</v>
      </c>
      <c r="D107" s="215" t="s">
        <v>135</v>
      </c>
      <c r="E107" s="216" t="s">
        <v>482</v>
      </c>
      <c r="F107" s="217" t="s">
        <v>483</v>
      </c>
      <c r="G107" s="218" t="s">
        <v>484</v>
      </c>
      <c r="H107" s="219">
        <v>1</v>
      </c>
      <c r="I107" s="220"/>
      <c r="J107" s="221">
        <f>ROUND(I107*H107,2)</f>
        <v>0</v>
      </c>
      <c r="K107" s="222"/>
      <c r="L107" s="46"/>
      <c r="M107" s="223" t="s">
        <v>32</v>
      </c>
      <c r="N107" s="224" t="s">
        <v>48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139</v>
      </c>
      <c r="AT107" s="227" t="s">
        <v>135</v>
      </c>
      <c r="AU107" s="227" t="s">
        <v>87</v>
      </c>
      <c r="AY107" s="18" t="s">
        <v>133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85</v>
      </c>
      <c r="BK107" s="228">
        <f>ROUND(I107*H107,2)</f>
        <v>0</v>
      </c>
      <c r="BL107" s="18" t="s">
        <v>139</v>
      </c>
      <c r="BM107" s="227" t="s">
        <v>485</v>
      </c>
    </row>
    <row r="108" s="2" customFormat="1">
      <c r="A108" s="40"/>
      <c r="B108" s="41"/>
      <c r="C108" s="42"/>
      <c r="D108" s="229" t="s">
        <v>141</v>
      </c>
      <c r="E108" s="42"/>
      <c r="F108" s="230" t="s">
        <v>483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141</v>
      </c>
      <c r="AU108" s="18" t="s">
        <v>87</v>
      </c>
    </row>
    <row r="109" s="13" customFormat="1">
      <c r="A109" s="13"/>
      <c r="B109" s="236"/>
      <c r="C109" s="237"/>
      <c r="D109" s="229" t="s">
        <v>145</v>
      </c>
      <c r="E109" s="238" t="s">
        <v>32</v>
      </c>
      <c r="F109" s="239" t="s">
        <v>486</v>
      </c>
      <c r="G109" s="237"/>
      <c r="H109" s="238" t="s">
        <v>32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145</v>
      </c>
      <c r="AU109" s="245" t="s">
        <v>87</v>
      </c>
      <c r="AV109" s="13" t="s">
        <v>85</v>
      </c>
      <c r="AW109" s="13" t="s">
        <v>39</v>
      </c>
      <c r="AX109" s="13" t="s">
        <v>77</v>
      </c>
      <c r="AY109" s="245" t="s">
        <v>133</v>
      </c>
    </row>
    <row r="110" s="14" customFormat="1">
      <c r="A110" s="14"/>
      <c r="B110" s="246"/>
      <c r="C110" s="247"/>
      <c r="D110" s="229" t="s">
        <v>145</v>
      </c>
      <c r="E110" s="248" t="s">
        <v>32</v>
      </c>
      <c r="F110" s="249" t="s">
        <v>85</v>
      </c>
      <c r="G110" s="247"/>
      <c r="H110" s="250">
        <v>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145</v>
      </c>
      <c r="AU110" s="256" t="s">
        <v>87</v>
      </c>
      <c r="AV110" s="14" t="s">
        <v>87</v>
      </c>
      <c r="AW110" s="14" t="s">
        <v>39</v>
      </c>
      <c r="AX110" s="14" t="s">
        <v>85</v>
      </c>
      <c r="AY110" s="256" t="s">
        <v>133</v>
      </c>
    </row>
    <row r="111" s="2" customFormat="1" ht="16.5" customHeight="1">
      <c r="A111" s="40"/>
      <c r="B111" s="41"/>
      <c r="C111" s="215" t="s">
        <v>173</v>
      </c>
      <c r="D111" s="215" t="s">
        <v>135</v>
      </c>
      <c r="E111" s="216" t="s">
        <v>487</v>
      </c>
      <c r="F111" s="217" t="s">
        <v>488</v>
      </c>
      <c r="G111" s="218" t="s">
        <v>484</v>
      </c>
      <c r="H111" s="219">
        <v>1</v>
      </c>
      <c r="I111" s="220"/>
      <c r="J111" s="221">
        <f>ROUND(I111*H111,2)</f>
        <v>0</v>
      </c>
      <c r="K111" s="222"/>
      <c r="L111" s="46"/>
      <c r="M111" s="223" t="s">
        <v>32</v>
      </c>
      <c r="N111" s="224" t="s">
        <v>48</v>
      </c>
      <c r="O111" s="86"/>
      <c r="P111" s="225">
        <f>O111*H111</f>
        <v>0</v>
      </c>
      <c r="Q111" s="225">
        <v>0.5</v>
      </c>
      <c r="R111" s="225">
        <f>Q111*H111</f>
        <v>0.5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139</v>
      </c>
      <c r="AT111" s="227" t="s">
        <v>135</v>
      </c>
      <c r="AU111" s="227" t="s">
        <v>87</v>
      </c>
      <c r="AY111" s="18" t="s">
        <v>133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85</v>
      </c>
      <c r="BK111" s="228">
        <f>ROUND(I111*H111,2)</f>
        <v>0</v>
      </c>
      <c r="BL111" s="18" t="s">
        <v>139</v>
      </c>
      <c r="BM111" s="227" t="s">
        <v>489</v>
      </c>
    </row>
    <row r="112" s="2" customFormat="1">
      <c r="A112" s="40"/>
      <c r="B112" s="41"/>
      <c r="C112" s="42"/>
      <c r="D112" s="229" t="s">
        <v>141</v>
      </c>
      <c r="E112" s="42"/>
      <c r="F112" s="230" t="s">
        <v>488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141</v>
      </c>
      <c r="AU112" s="18" t="s">
        <v>87</v>
      </c>
    </row>
    <row r="113" s="13" customFormat="1">
      <c r="A113" s="13"/>
      <c r="B113" s="236"/>
      <c r="C113" s="237"/>
      <c r="D113" s="229" t="s">
        <v>145</v>
      </c>
      <c r="E113" s="238" t="s">
        <v>32</v>
      </c>
      <c r="F113" s="239" t="s">
        <v>490</v>
      </c>
      <c r="G113" s="237"/>
      <c r="H113" s="238" t="s">
        <v>32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145</v>
      </c>
      <c r="AU113" s="245" t="s">
        <v>87</v>
      </c>
      <c r="AV113" s="13" t="s">
        <v>85</v>
      </c>
      <c r="AW113" s="13" t="s">
        <v>39</v>
      </c>
      <c r="AX113" s="13" t="s">
        <v>77</v>
      </c>
      <c r="AY113" s="245" t="s">
        <v>133</v>
      </c>
    </row>
    <row r="114" s="14" customFormat="1">
      <c r="A114" s="14"/>
      <c r="B114" s="246"/>
      <c r="C114" s="247"/>
      <c r="D114" s="229" t="s">
        <v>145</v>
      </c>
      <c r="E114" s="248" t="s">
        <v>32</v>
      </c>
      <c r="F114" s="249" t="s">
        <v>85</v>
      </c>
      <c r="G114" s="247"/>
      <c r="H114" s="250">
        <v>1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145</v>
      </c>
      <c r="AU114" s="256" t="s">
        <v>87</v>
      </c>
      <c r="AV114" s="14" t="s">
        <v>87</v>
      </c>
      <c r="AW114" s="14" t="s">
        <v>39</v>
      </c>
      <c r="AX114" s="14" t="s">
        <v>85</v>
      </c>
      <c r="AY114" s="256" t="s">
        <v>133</v>
      </c>
    </row>
    <row r="115" s="2" customFormat="1" ht="16.5" customHeight="1">
      <c r="A115" s="40"/>
      <c r="B115" s="41"/>
      <c r="C115" s="215" t="s">
        <v>180</v>
      </c>
      <c r="D115" s="215" t="s">
        <v>135</v>
      </c>
      <c r="E115" s="216" t="s">
        <v>491</v>
      </c>
      <c r="F115" s="217" t="s">
        <v>492</v>
      </c>
      <c r="G115" s="218" t="s">
        <v>311</v>
      </c>
      <c r="H115" s="219">
        <v>156.80000000000001</v>
      </c>
      <c r="I115" s="220"/>
      <c r="J115" s="221">
        <f>ROUND(I115*H115,2)</f>
        <v>0</v>
      </c>
      <c r="K115" s="222"/>
      <c r="L115" s="46"/>
      <c r="M115" s="223" t="s">
        <v>32</v>
      </c>
      <c r="N115" s="224" t="s">
        <v>48</v>
      </c>
      <c r="O115" s="86"/>
      <c r="P115" s="225">
        <f>O115*H115</f>
        <v>0</v>
      </c>
      <c r="Q115" s="225">
        <v>0.0030000000000000001</v>
      </c>
      <c r="R115" s="225">
        <f>Q115*H115</f>
        <v>0.47040000000000004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139</v>
      </c>
      <c r="AT115" s="227" t="s">
        <v>135</v>
      </c>
      <c r="AU115" s="227" t="s">
        <v>87</v>
      </c>
      <c r="AY115" s="18" t="s">
        <v>133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8" t="s">
        <v>85</v>
      </c>
      <c r="BK115" s="228">
        <f>ROUND(I115*H115,2)</f>
        <v>0</v>
      </c>
      <c r="BL115" s="18" t="s">
        <v>139</v>
      </c>
      <c r="BM115" s="227" t="s">
        <v>493</v>
      </c>
    </row>
    <row r="116" s="2" customFormat="1">
      <c r="A116" s="40"/>
      <c r="B116" s="41"/>
      <c r="C116" s="42"/>
      <c r="D116" s="229" t="s">
        <v>141</v>
      </c>
      <c r="E116" s="42"/>
      <c r="F116" s="230" t="s">
        <v>492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141</v>
      </c>
      <c r="AU116" s="18" t="s">
        <v>87</v>
      </c>
    </row>
    <row r="117" s="13" customFormat="1">
      <c r="A117" s="13"/>
      <c r="B117" s="236"/>
      <c r="C117" s="237"/>
      <c r="D117" s="229" t="s">
        <v>145</v>
      </c>
      <c r="E117" s="238" t="s">
        <v>32</v>
      </c>
      <c r="F117" s="239" t="s">
        <v>494</v>
      </c>
      <c r="G117" s="237"/>
      <c r="H117" s="238" t="s">
        <v>32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145</v>
      </c>
      <c r="AU117" s="245" t="s">
        <v>87</v>
      </c>
      <c r="AV117" s="13" t="s">
        <v>85</v>
      </c>
      <c r="AW117" s="13" t="s">
        <v>39</v>
      </c>
      <c r="AX117" s="13" t="s">
        <v>77</v>
      </c>
      <c r="AY117" s="245" t="s">
        <v>133</v>
      </c>
    </row>
    <row r="118" s="14" customFormat="1">
      <c r="A118" s="14"/>
      <c r="B118" s="246"/>
      <c r="C118" s="247"/>
      <c r="D118" s="229" t="s">
        <v>145</v>
      </c>
      <c r="E118" s="248" t="s">
        <v>32</v>
      </c>
      <c r="F118" s="249" t="s">
        <v>495</v>
      </c>
      <c r="G118" s="247"/>
      <c r="H118" s="250">
        <v>156.80000000000001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145</v>
      </c>
      <c r="AU118" s="256" t="s">
        <v>87</v>
      </c>
      <c r="AV118" s="14" t="s">
        <v>87</v>
      </c>
      <c r="AW118" s="14" t="s">
        <v>39</v>
      </c>
      <c r="AX118" s="14" t="s">
        <v>85</v>
      </c>
      <c r="AY118" s="256" t="s">
        <v>133</v>
      </c>
    </row>
    <row r="119" s="2" customFormat="1" ht="16.5" customHeight="1">
      <c r="A119" s="40"/>
      <c r="B119" s="41"/>
      <c r="C119" s="215" t="s">
        <v>187</v>
      </c>
      <c r="D119" s="215" t="s">
        <v>135</v>
      </c>
      <c r="E119" s="216" t="s">
        <v>496</v>
      </c>
      <c r="F119" s="217" t="s">
        <v>497</v>
      </c>
      <c r="G119" s="218" t="s">
        <v>311</v>
      </c>
      <c r="H119" s="219">
        <v>11.1</v>
      </c>
      <c r="I119" s="220"/>
      <c r="J119" s="221">
        <f>ROUND(I119*H119,2)</f>
        <v>0</v>
      </c>
      <c r="K119" s="222"/>
      <c r="L119" s="46"/>
      <c r="M119" s="223" t="s">
        <v>32</v>
      </c>
      <c r="N119" s="224" t="s">
        <v>48</v>
      </c>
      <c r="O119" s="86"/>
      <c r="P119" s="225">
        <f>O119*H119</f>
        <v>0</v>
      </c>
      <c r="Q119" s="225">
        <v>0.02</v>
      </c>
      <c r="R119" s="225">
        <f>Q119*H119</f>
        <v>0.222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139</v>
      </c>
      <c r="AT119" s="227" t="s">
        <v>135</v>
      </c>
      <c r="AU119" s="227" t="s">
        <v>87</v>
      </c>
      <c r="AY119" s="18" t="s">
        <v>133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8" t="s">
        <v>85</v>
      </c>
      <c r="BK119" s="228">
        <f>ROUND(I119*H119,2)</f>
        <v>0</v>
      </c>
      <c r="BL119" s="18" t="s">
        <v>139</v>
      </c>
      <c r="BM119" s="227" t="s">
        <v>498</v>
      </c>
    </row>
    <row r="120" s="2" customFormat="1">
      <c r="A120" s="40"/>
      <c r="B120" s="41"/>
      <c r="C120" s="42"/>
      <c r="D120" s="229" t="s">
        <v>141</v>
      </c>
      <c r="E120" s="42"/>
      <c r="F120" s="230" t="s">
        <v>499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141</v>
      </c>
      <c r="AU120" s="18" t="s">
        <v>87</v>
      </c>
    </row>
    <row r="121" s="13" customFormat="1">
      <c r="A121" s="13"/>
      <c r="B121" s="236"/>
      <c r="C121" s="237"/>
      <c r="D121" s="229" t="s">
        <v>145</v>
      </c>
      <c r="E121" s="238" t="s">
        <v>32</v>
      </c>
      <c r="F121" s="239" t="s">
        <v>500</v>
      </c>
      <c r="G121" s="237"/>
      <c r="H121" s="238" t="s">
        <v>32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145</v>
      </c>
      <c r="AU121" s="245" t="s">
        <v>87</v>
      </c>
      <c r="AV121" s="13" t="s">
        <v>85</v>
      </c>
      <c r="AW121" s="13" t="s">
        <v>39</v>
      </c>
      <c r="AX121" s="13" t="s">
        <v>77</v>
      </c>
      <c r="AY121" s="245" t="s">
        <v>133</v>
      </c>
    </row>
    <row r="122" s="14" customFormat="1">
      <c r="A122" s="14"/>
      <c r="B122" s="246"/>
      <c r="C122" s="247"/>
      <c r="D122" s="229" t="s">
        <v>145</v>
      </c>
      <c r="E122" s="248" t="s">
        <v>32</v>
      </c>
      <c r="F122" s="249" t="s">
        <v>501</v>
      </c>
      <c r="G122" s="247"/>
      <c r="H122" s="250">
        <v>11.1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145</v>
      </c>
      <c r="AU122" s="256" t="s">
        <v>87</v>
      </c>
      <c r="AV122" s="14" t="s">
        <v>87</v>
      </c>
      <c r="AW122" s="14" t="s">
        <v>39</v>
      </c>
      <c r="AX122" s="14" t="s">
        <v>85</v>
      </c>
      <c r="AY122" s="256" t="s">
        <v>133</v>
      </c>
    </row>
    <row r="123" s="2" customFormat="1" ht="16.5" customHeight="1">
      <c r="A123" s="40"/>
      <c r="B123" s="41"/>
      <c r="C123" s="215" t="s">
        <v>161</v>
      </c>
      <c r="D123" s="215" t="s">
        <v>135</v>
      </c>
      <c r="E123" s="216" t="s">
        <v>502</v>
      </c>
      <c r="F123" s="217" t="s">
        <v>503</v>
      </c>
      <c r="G123" s="218" t="s">
        <v>385</v>
      </c>
      <c r="H123" s="219">
        <v>0.042000000000000003</v>
      </c>
      <c r="I123" s="220"/>
      <c r="J123" s="221">
        <f>ROUND(I123*H123,2)</f>
        <v>0</v>
      </c>
      <c r="K123" s="222"/>
      <c r="L123" s="46"/>
      <c r="M123" s="223" t="s">
        <v>32</v>
      </c>
      <c r="N123" s="224" t="s">
        <v>48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139</v>
      </c>
      <c r="AT123" s="227" t="s">
        <v>135</v>
      </c>
      <c r="AU123" s="227" t="s">
        <v>87</v>
      </c>
      <c r="AY123" s="18" t="s">
        <v>133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8" t="s">
        <v>85</v>
      </c>
      <c r="BK123" s="228">
        <f>ROUND(I123*H123,2)</f>
        <v>0</v>
      </c>
      <c r="BL123" s="18" t="s">
        <v>139</v>
      </c>
      <c r="BM123" s="227" t="s">
        <v>504</v>
      </c>
    </row>
    <row r="124" s="2" customFormat="1">
      <c r="A124" s="40"/>
      <c r="B124" s="41"/>
      <c r="C124" s="42"/>
      <c r="D124" s="229" t="s">
        <v>141</v>
      </c>
      <c r="E124" s="42"/>
      <c r="F124" s="230" t="s">
        <v>505</v>
      </c>
      <c r="G124" s="42"/>
      <c r="H124" s="42"/>
      <c r="I124" s="231"/>
      <c r="J124" s="42"/>
      <c r="K124" s="42"/>
      <c r="L124" s="46"/>
      <c r="M124" s="232"/>
      <c r="N124" s="23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141</v>
      </c>
      <c r="AU124" s="18" t="s">
        <v>87</v>
      </c>
    </row>
    <row r="125" s="2" customFormat="1">
      <c r="A125" s="40"/>
      <c r="B125" s="41"/>
      <c r="C125" s="42"/>
      <c r="D125" s="234" t="s">
        <v>143</v>
      </c>
      <c r="E125" s="42"/>
      <c r="F125" s="235" t="s">
        <v>506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143</v>
      </c>
      <c r="AU125" s="18" t="s">
        <v>87</v>
      </c>
    </row>
    <row r="126" s="13" customFormat="1">
      <c r="A126" s="13"/>
      <c r="B126" s="236"/>
      <c r="C126" s="237"/>
      <c r="D126" s="229" t="s">
        <v>145</v>
      </c>
      <c r="E126" s="238" t="s">
        <v>32</v>
      </c>
      <c r="F126" s="239" t="s">
        <v>507</v>
      </c>
      <c r="G126" s="237"/>
      <c r="H126" s="238" t="s">
        <v>32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145</v>
      </c>
      <c r="AU126" s="245" t="s">
        <v>87</v>
      </c>
      <c r="AV126" s="13" t="s">
        <v>85</v>
      </c>
      <c r="AW126" s="13" t="s">
        <v>39</v>
      </c>
      <c r="AX126" s="13" t="s">
        <v>77</v>
      </c>
      <c r="AY126" s="245" t="s">
        <v>133</v>
      </c>
    </row>
    <row r="127" s="14" customFormat="1">
      <c r="A127" s="14"/>
      <c r="B127" s="246"/>
      <c r="C127" s="247"/>
      <c r="D127" s="229" t="s">
        <v>145</v>
      </c>
      <c r="E127" s="248" t="s">
        <v>32</v>
      </c>
      <c r="F127" s="249" t="s">
        <v>508</v>
      </c>
      <c r="G127" s="247"/>
      <c r="H127" s="250">
        <v>0.042000000000000003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145</v>
      </c>
      <c r="AU127" s="256" t="s">
        <v>87</v>
      </c>
      <c r="AV127" s="14" t="s">
        <v>87</v>
      </c>
      <c r="AW127" s="14" t="s">
        <v>39</v>
      </c>
      <c r="AX127" s="14" t="s">
        <v>85</v>
      </c>
      <c r="AY127" s="256" t="s">
        <v>133</v>
      </c>
    </row>
    <row r="128" s="2" customFormat="1" ht="16.5" customHeight="1">
      <c r="A128" s="40"/>
      <c r="B128" s="41"/>
      <c r="C128" s="257" t="s">
        <v>201</v>
      </c>
      <c r="D128" s="257" t="s">
        <v>157</v>
      </c>
      <c r="E128" s="258" t="s">
        <v>360</v>
      </c>
      <c r="F128" s="259" t="s">
        <v>361</v>
      </c>
      <c r="G128" s="260" t="s">
        <v>204</v>
      </c>
      <c r="H128" s="261">
        <v>41.975000000000001</v>
      </c>
      <c r="I128" s="262"/>
      <c r="J128" s="263">
        <f>ROUND(I128*H128,2)</f>
        <v>0</v>
      </c>
      <c r="K128" s="264"/>
      <c r="L128" s="265"/>
      <c r="M128" s="266" t="s">
        <v>32</v>
      </c>
      <c r="N128" s="267" t="s">
        <v>48</v>
      </c>
      <c r="O128" s="86"/>
      <c r="P128" s="225">
        <f>O128*H128</f>
        <v>0</v>
      </c>
      <c r="Q128" s="225">
        <v>0.001</v>
      </c>
      <c r="R128" s="225">
        <f>Q128*H128</f>
        <v>0.041975000000000005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161</v>
      </c>
      <c r="AT128" s="227" t="s">
        <v>157</v>
      </c>
      <c r="AU128" s="227" t="s">
        <v>87</v>
      </c>
      <c r="AY128" s="18" t="s">
        <v>133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8" t="s">
        <v>85</v>
      </c>
      <c r="BK128" s="228">
        <f>ROUND(I128*H128,2)</f>
        <v>0</v>
      </c>
      <c r="BL128" s="18" t="s">
        <v>139</v>
      </c>
      <c r="BM128" s="227" t="s">
        <v>509</v>
      </c>
    </row>
    <row r="129" s="2" customFormat="1">
      <c r="A129" s="40"/>
      <c r="B129" s="41"/>
      <c r="C129" s="42"/>
      <c r="D129" s="229" t="s">
        <v>141</v>
      </c>
      <c r="E129" s="42"/>
      <c r="F129" s="230" t="s">
        <v>361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141</v>
      </c>
      <c r="AU129" s="18" t="s">
        <v>87</v>
      </c>
    </row>
    <row r="130" s="13" customFormat="1">
      <c r="A130" s="13"/>
      <c r="B130" s="236"/>
      <c r="C130" s="237"/>
      <c r="D130" s="229" t="s">
        <v>145</v>
      </c>
      <c r="E130" s="238" t="s">
        <v>32</v>
      </c>
      <c r="F130" s="239" t="s">
        <v>507</v>
      </c>
      <c r="G130" s="237"/>
      <c r="H130" s="238" t="s">
        <v>32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145</v>
      </c>
      <c r="AU130" s="245" t="s">
        <v>87</v>
      </c>
      <c r="AV130" s="13" t="s">
        <v>85</v>
      </c>
      <c r="AW130" s="13" t="s">
        <v>39</v>
      </c>
      <c r="AX130" s="13" t="s">
        <v>77</v>
      </c>
      <c r="AY130" s="245" t="s">
        <v>133</v>
      </c>
    </row>
    <row r="131" s="14" customFormat="1">
      <c r="A131" s="14"/>
      <c r="B131" s="246"/>
      <c r="C131" s="247"/>
      <c r="D131" s="229" t="s">
        <v>145</v>
      </c>
      <c r="E131" s="248" t="s">
        <v>32</v>
      </c>
      <c r="F131" s="249" t="s">
        <v>510</v>
      </c>
      <c r="G131" s="247"/>
      <c r="H131" s="250">
        <v>41.975000000000001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145</v>
      </c>
      <c r="AU131" s="256" t="s">
        <v>87</v>
      </c>
      <c r="AV131" s="14" t="s">
        <v>87</v>
      </c>
      <c r="AW131" s="14" t="s">
        <v>39</v>
      </c>
      <c r="AX131" s="14" t="s">
        <v>85</v>
      </c>
      <c r="AY131" s="256" t="s">
        <v>133</v>
      </c>
    </row>
    <row r="132" s="2" customFormat="1" ht="16.5" customHeight="1">
      <c r="A132" s="40"/>
      <c r="B132" s="41"/>
      <c r="C132" s="215" t="s">
        <v>207</v>
      </c>
      <c r="D132" s="215" t="s">
        <v>135</v>
      </c>
      <c r="E132" s="216" t="s">
        <v>511</v>
      </c>
      <c r="F132" s="217" t="s">
        <v>512</v>
      </c>
      <c r="G132" s="218" t="s">
        <v>138</v>
      </c>
      <c r="H132" s="219">
        <v>9678</v>
      </c>
      <c r="I132" s="220"/>
      <c r="J132" s="221">
        <f>ROUND(I132*H132,2)</f>
        <v>0</v>
      </c>
      <c r="K132" s="222"/>
      <c r="L132" s="46"/>
      <c r="M132" s="223" t="s">
        <v>32</v>
      </c>
      <c r="N132" s="224" t="s">
        <v>48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139</v>
      </c>
      <c r="AT132" s="227" t="s">
        <v>135</v>
      </c>
      <c r="AU132" s="227" t="s">
        <v>87</v>
      </c>
      <c r="AY132" s="18" t="s">
        <v>133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8" t="s">
        <v>85</v>
      </c>
      <c r="BK132" s="228">
        <f>ROUND(I132*H132,2)</f>
        <v>0</v>
      </c>
      <c r="BL132" s="18" t="s">
        <v>139</v>
      </c>
      <c r="BM132" s="227" t="s">
        <v>513</v>
      </c>
    </row>
    <row r="133" s="2" customFormat="1">
      <c r="A133" s="40"/>
      <c r="B133" s="41"/>
      <c r="C133" s="42"/>
      <c r="D133" s="229" t="s">
        <v>141</v>
      </c>
      <c r="E133" s="42"/>
      <c r="F133" s="230" t="s">
        <v>514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141</v>
      </c>
      <c r="AU133" s="18" t="s">
        <v>87</v>
      </c>
    </row>
    <row r="134" s="13" customFormat="1">
      <c r="A134" s="13"/>
      <c r="B134" s="236"/>
      <c r="C134" s="237"/>
      <c r="D134" s="229" t="s">
        <v>145</v>
      </c>
      <c r="E134" s="238" t="s">
        <v>32</v>
      </c>
      <c r="F134" s="239" t="s">
        <v>515</v>
      </c>
      <c r="G134" s="237"/>
      <c r="H134" s="238" t="s">
        <v>32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145</v>
      </c>
      <c r="AU134" s="245" t="s">
        <v>87</v>
      </c>
      <c r="AV134" s="13" t="s">
        <v>85</v>
      </c>
      <c r="AW134" s="13" t="s">
        <v>39</v>
      </c>
      <c r="AX134" s="13" t="s">
        <v>77</v>
      </c>
      <c r="AY134" s="245" t="s">
        <v>133</v>
      </c>
    </row>
    <row r="135" s="14" customFormat="1">
      <c r="A135" s="14"/>
      <c r="B135" s="246"/>
      <c r="C135" s="247"/>
      <c r="D135" s="229" t="s">
        <v>145</v>
      </c>
      <c r="E135" s="248" t="s">
        <v>32</v>
      </c>
      <c r="F135" s="249" t="s">
        <v>200</v>
      </c>
      <c r="G135" s="247"/>
      <c r="H135" s="250">
        <v>9678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145</v>
      </c>
      <c r="AU135" s="256" t="s">
        <v>87</v>
      </c>
      <c r="AV135" s="14" t="s">
        <v>87</v>
      </c>
      <c r="AW135" s="14" t="s">
        <v>39</v>
      </c>
      <c r="AX135" s="14" t="s">
        <v>85</v>
      </c>
      <c r="AY135" s="256" t="s">
        <v>133</v>
      </c>
    </row>
    <row r="136" s="2" customFormat="1" ht="16.5" customHeight="1">
      <c r="A136" s="40"/>
      <c r="B136" s="41"/>
      <c r="C136" s="215" t="s">
        <v>217</v>
      </c>
      <c r="D136" s="215" t="s">
        <v>135</v>
      </c>
      <c r="E136" s="216" t="s">
        <v>398</v>
      </c>
      <c r="F136" s="217" t="s">
        <v>399</v>
      </c>
      <c r="G136" s="218" t="s">
        <v>378</v>
      </c>
      <c r="H136" s="219">
        <v>110.73</v>
      </c>
      <c r="I136" s="220"/>
      <c r="J136" s="221">
        <f>ROUND(I136*H136,2)</f>
        <v>0</v>
      </c>
      <c r="K136" s="222"/>
      <c r="L136" s="46"/>
      <c r="M136" s="223" t="s">
        <v>32</v>
      </c>
      <c r="N136" s="224" t="s">
        <v>48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139</v>
      </c>
      <c r="AT136" s="227" t="s">
        <v>135</v>
      </c>
      <c r="AU136" s="227" t="s">
        <v>87</v>
      </c>
      <c r="AY136" s="18" t="s">
        <v>133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85</v>
      </c>
      <c r="BK136" s="228">
        <f>ROUND(I136*H136,2)</f>
        <v>0</v>
      </c>
      <c r="BL136" s="18" t="s">
        <v>139</v>
      </c>
      <c r="BM136" s="227" t="s">
        <v>516</v>
      </c>
    </row>
    <row r="137" s="2" customFormat="1">
      <c r="A137" s="40"/>
      <c r="B137" s="41"/>
      <c r="C137" s="42"/>
      <c r="D137" s="229" t="s">
        <v>141</v>
      </c>
      <c r="E137" s="42"/>
      <c r="F137" s="230" t="s">
        <v>401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141</v>
      </c>
      <c r="AU137" s="18" t="s">
        <v>87</v>
      </c>
    </row>
    <row r="138" s="2" customFormat="1">
      <c r="A138" s="40"/>
      <c r="B138" s="41"/>
      <c r="C138" s="42"/>
      <c r="D138" s="234" t="s">
        <v>143</v>
      </c>
      <c r="E138" s="42"/>
      <c r="F138" s="235" t="s">
        <v>402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143</v>
      </c>
      <c r="AU138" s="18" t="s">
        <v>87</v>
      </c>
    </row>
    <row r="139" s="13" customFormat="1">
      <c r="A139" s="13"/>
      <c r="B139" s="236"/>
      <c r="C139" s="237"/>
      <c r="D139" s="229" t="s">
        <v>145</v>
      </c>
      <c r="E139" s="238" t="s">
        <v>32</v>
      </c>
      <c r="F139" s="239" t="s">
        <v>420</v>
      </c>
      <c r="G139" s="237"/>
      <c r="H139" s="238" t="s">
        <v>32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145</v>
      </c>
      <c r="AU139" s="245" t="s">
        <v>87</v>
      </c>
      <c r="AV139" s="13" t="s">
        <v>85</v>
      </c>
      <c r="AW139" s="13" t="s">
        <v>39</v>
      </c>
      <c r="AX139" s="13" t="s">
        <v>77</v>
      </c>
      <c r="AY139" s="245" t="s">
        <v>133</v>
      </c>
    </row>
    <row r="140" s="13" customFormat="1">
      <c r="A140" s="13"/>
      <c r="B140" s="236"/>
      <c r="C140" s="237"/>
      <c r="D140" s="229" t="s">
        <v>145</v>
      </c>
      <c r="E140" s="238" t="s">
        <v>32</v>
      </c>
      <c r="F140" s="239" t="s">
        <v>404</v>
      </c>
      <c r="G140" s="237"/>
      <c r="H140" s="238" t="s">
        <v>32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145</v>
      </c>
      <c r="AU140" s="245" t="s">
        <v>87</v>
      </c>
      <c r="AV140" s="13" t="s">
        <v>85</v>
      </c>
      <c r="AW140" s="13" t="s">
        <v>39</v>
      </c>
      <c r="AX140" s="13" t="s">
        <v>77</v>
      </c>
      <c r="AY140" s="245" t="s">
        <v>133</v>
      </c>
    </row>
    <row r="141" s="13" customFormat="1">
      <c r="A141" s="13"/>
      <c r="B141" s="236"/>
      <c r="C141" s="237"/>
      <c r="D141" s="229" t="s">
        <v>145</v>
      </c>
      <c r="E141" s="238" t="s">
        <v>32</v>
      </c>
      <c r="F141" s="239" t="s">
        <v>405</v>
      </c>
      <c r="G141" s="237"/>
      <c r="H141" s="238" t="s">
        <v>32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145</v>
      </c>
      <c r="AU141" s="245" t="s">
        <v>87</v>
      </c>
      <c r="AV141" s="13" t="s">
        <v>85</v>
      </c>
      <c r="AW141" s="13" t="s">
        <v>39</v>
      </c>
      <c r="AX141" s="13" t="s">
        <v>77</v>
      </c>
      <c r="AY141" s="245" t="s">
        <v>133</v>
      </c>
    </row>
    <row r="142" s="13" customFormat="1">
      <c r="A142" s="13"/>
      <c r="B142" s="236"/>
      <c r="C142" s="237"/>
      <c r="D142" s="229" t="s">
        <v>145</v>
      </c>
      <c r="E142" s="238" t="s">
        <v>32</v>
      </c>
      <c r="F142" s="239" t="s">
        <v>406</v>
      </c>
      <c r="G142" s="237"/>
      <c r="H142" s="238" t="s">
        <v>32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145</v>
      </c>
      <c r="AU142" s="245" t="s">
        <v>87</v>
      </c>
      <c r="AV142" s="13" t="s">
        <v>85</v>
      </c>
      <c r="AW142" s="13" t="s">
        <v>39</v>
      </c>
      <c r="AX142" s="13" t="s">
        <v>77</v>
      </c>
      <c r="AY142" s="245" t="s">
        <v>133</v>
      </c>
    </row>
    <row r="143" s="14" customFormat="1">
      <c r="A143" s="14"/>
      <c r="B143" s="246"/>
      <c r="C143" s="247"/>
      <c r="D143" s="229" t="s">
        <v>145</v>
      </c>
      <c r="E143" s="248" t="s">
        <v>32</v>
      </c>
      <c r="F143" s="249" t="s">
        <v>407</v>
      </c>
      <c r="G143" s="247"/>
      <c r="H143" s="250">
        <v>16.649999999999999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145</v>
      </c>
      <c r="AU143" s="256" t="s">
        <v>87</v>
      </c>
      <c r="AV143" s="14" t="s">
        <v>87</v>
      </c>
      <c r="AW143" s="14" t="s">
        <v>39</v>
      </c>
      <c r="AX143" s="14" t="s">
        <v>77</v>
      </c>
      <c r="AY143" s="256" t="s">
        <v>133</v>
      </c>
    </row>
    <row r="144" s="13" customFormat="1">
      <c r="A144" s="13"/>
      <c r="B144" s="236"/>
      <c r="C144" s="237"/>
      <c r="D144" s="229" t="s">
        <v>145</v>
      </c>
      <c r="E144" s="238" t="s">
        <v>32</v>
      </c>
      <c r="F144" s="239" t="s">
        <v>357</v>
      </c>
      <c r="G144" s="237"/>
      <c r="H144" s="238" t="s">
        <v>32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145</v>
      </c>
      <c r="AU144" s="245" t="s">
        <v>87</v>
      </c>
      <c r="AV144" s="13" t="s">
        <v>85</v>
      </c>
      <c r="AW144" s="13" t="s">
        <v>39</v>
      </c>
      <c r="AX144" s="13" t="s">
        <v>77</v>
      </c>
      <c r="AY144" s="245" t="s">
        <v>133</v>
      </c>
    </row>
    <row r="145" s="13" customFormat="1">
      <c r="A145" s="13"/>
      <c r="B145" s="236"/>
      <c r="C145" s="237"/>
      <c r="D145" s="229" t="s">
        <v>145</v>
      </c>
      <c r="E145" s="238" t="s">
        <v>32</v>
      </c>
      <c r="F145" s="239" t="s">
        <v>408</v>
      </c>
      <c r="G145" s="237"/>
      <c r="H145" s="238" t="s">
        <v>32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145</v>
      </c>
      <c r="AU145" s="245" t="s">
        <v>87</v>
      </c>
      <c r="AV145" s="13" t="s">
        <v>85</v>
      </c>
      <c r="AW145" s="13" t="s">
        <v>39</v>
      </c>
      <c r="AX145" s="13" t="s">
        <v>77</v>
      </c>
      <c r="AY145" s="245" t="s">
        <v>133</v>
      </c>
    </row>
    <row r="146" s="13" customFormat="1">
      <c r="A146" s="13"/>
      <c r="B146" s="236"/>
      <c r="C146" s="237"/>
      <c r="D146" s="229" t="s">
        <v>145</v>
      </c>
      <c r="E146" s="238" t="s">
        <v>32</v>
      </c>
      <c r="F146" s="239" t="s">
        <v>409</v>
      </c>
      <c r="G146" s="237"/>
      <c r="H146" s="238" t="s">
        <v>32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145</v>
      </c>
      <c r="AU146" s="245" t="s">
        <v>87</v>
      </c>
      <c r="AV146" s="13" t="s">
        <v>85</v>
      </c>
      <c r="AW146" s="13" t="s">
        <v>39</v>
      </c>
      <c r="AX146" s="13" t="s">
        <v>77</v>
      </c>
      <c r="AY146" s="245" t="s">
        <v>133</v>
      </c>
    </row>
    <row r="147" s="14" customFormat="1">
      <c r="A147" s="14"/>
      <c r="B147" s="246"/>
      <c r="C147" s="247"/>
      <c r="D147" s="229" t="s">
        <v>145</v>
      </c>
      <c r="E147" s="248" t="s">
        <v>32</v>
      </c>
      <c r="F147" s="249" t="s">
        <v>410</v>
      </c>
      <c r="G147" s="247"/>
      <c r="H147" s="250">
        <v>94.079999999999998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145</v>
      </c>
      <c r="AU147" s="256" t="s">
        <v>87</v>
      </c>
      <c r="AV147" s="14" t="s">
        <v>87</v>
      </c>
      <c r="AW147" s="14" t="s">
        <v>39</v>
      </c>
      <c r="AX147" s="14" t="s">
        <v>77</v>
      </c>
      <c r="AY147" s="256" t="s">
        <v>133</v>
      </c>
    </row>
    <row r="148" s="15" customFormat="1">
      <c r="A148" s="15"/>
      <c r="B148" s="268"/>
      <c r="C148" s="269"/>
      <c r="D148" s="229" t="s">
        <v>145</v>
      </c>
      <c r="E148" s="270" t="s">
        <v>32</v>
      </c>
      <c r="F148" s="271" t="s">
        <v>341</v>
      </c>
      <c r="G148" s="269"/>
      <c r="H148" s="272">
        <v>110.73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145</v>
      </c>
      <c r="AU148" s="278" t="s">
        <v>87</v>
      </c>
      <c r="AV148" s="15" t="s">
        <v>139</v>
      </c>
      <c r="AW148" s="15" t="s">
        <v>39</v>
      </c>
      <c r="AX148" s="15" t="s">
        <v>85</v>
      </c>
      <c r="AY148" s="278" t="s">
        <v>133</v>
      </c>
    </row>
    <row r="149" s="2" customFormat="1" ht="16.5" customHeight="1">
      <c r="A149" s="40"/>
      <c r="B149" s="41"/>
      <c r="C149" s="257" t="s">
        <v>226</v>
      </c>
      <c r="D149" s="257" t="s">
        <v>157</v>
      </c>
      <c r="E149" s="258" t="s">
        <v>411</v>
      </c>
      <c r="F149" s="259" t="s">
        <v>412</v>
      </c>
      <c r="G149" s="260" t="s">
        <v>378</v>
      </c>
      <c r="H149" s="261">
        <v>110.73</v>
      </c>
      <c r="I149" s="262"/>
      <c r="J149" s="263">
        <f>ROUND(I149*H149,2)</f>
        <v>0</v>
      </c>
      <c r="K149" s="264"/>
      <c r="L149" s="265"/>
      <c r="M149" s="266" t="s">
        <v>32</v>
      </c>
      <c r="N149" s="267" t="s">
        <v>48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161</v>
      </c>
      <c r="AT149" s="227" t="s">
        <v>157</v>
      </c>
      <c r="AU149" s="227" t="s">
        <v>87</v>
      </c>
      <c r="AY149" s="18" t="s">
        <v>133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8" t="s">
        <v>85</v>
      </c>
      <c r="BK149" s="228">
        <f>ROUND(I149*H149,2)</f>
        <v>0</v>
      </c>
      <c r="BL149" s="18" t="s">
        <v>139</v>
      </c>
      <c r="BM149" s="227" t="s">
        <v>517</v>
      </c>
    </row>
    <row r="150" s="2" customFormat="1">
      <c r="A150" s="40"/>
      <c r="B150" s="41"/>
      <c r="C150" s="42"/>
      <c r="D150" s="229" t="s">
        <v>141</v>
      </c>
      <c r="E150" s="42"/>
      <c r="F150" s="230" t="s">
        <v>412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141</v>
      </c>
      <c r="AU150" s="18" t="s">
        <v>87</v>
      </c>
    </row>
    <row r="151" s="13" customFormat="1">
      <c r="A151" s="13"/>
      <c r="B151" s="236"/>
      <c r="C151" s="237"/>
      <c r="D151" s="229" t="s">
        <v>145</v>
      </c>
      <c r="E151" s="238" t="s">
        <v>32</v>
      </c>
      <c r="F151" s="239" t="s">
        <v>403</v>
      </c>
      <c r="G151" s="237"/>
      <c r="H151" s="238" t="s">
        <v>32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145</v>
      </c>
      <c r="AU151" s="245" t="s">
        <v>87</v>
      </c>
      <c r="AV151" s="13" t="s">
        <v>85</v>
      </c>
      <c r="AW151" s="13" t="s">
        <v>39</v>
      </c>
      <c r="AX151" s="13" t="s">
        <v>77</v>
      </c>
      <c r="AY151" s="245" t="s">
        <v>133</v>
      </c>
    </row>
    <row r="152" s="13" customFormat="1">
      <c r="A152" s="13"/>
      <c r="B152" s="236"/>
      <c r="C152" s="237"/>
      <c r="D152" s="229" t="s">
        <v>145</v>
      </c>
      <c r="E152" s="238" t="s">
        <v>32</v>
      </c>
      <c r="F152" s="239" t="s">
        <v>404</v>
      </c>
      <c r="G152" s="237"/>
      <c r="H152" s="238" t="s">
        <v>32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145</v>
      </c>
      <c r="AU152" s="245" t="s">
        <v>87</v>
      </c>
      <c r="AV152" s="13" t="s">
        <v>85</v>
      </c>
      <c r="AW152" s="13" t="s">
        <v>39</v>
      </c>
      <c r="AX152" s="13" t="s">
        <v>77</v>
      </c>
      <c r="AY152" s="245" t="s">
        <v>133</v>
      </c>
    </row>
    <row r="153" s="13" customFormat="1">
      <c r="A153" s="13"/>
      <c r="B153" s="236"/>
      <c r="C153" s="237"/>
      <c r="D153" s="229" t="s">
        <v>145</v>
      </c>
      <c r="E153" s="238" t="s">
        <v>32</v>
      </c>
      <c r="F153" s="239" t="s">
        <v>405</v>
      </c>
      <c r="G153" s="237"/>
      <c r="H153" s="238" t="s">
        <v>32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145</v>
      </c>
      <c r="AU153" s="245" t="s">
        <v>87</v>
      </c>
      <c r="AV153" s="13" t="s">
        <v>85</v>
      </c>
      <c r="AW153" s="13" t="s">
        <v>39</v>
      </c>
      <c r="AX153" s="13" t="s">
        <v>77</v>
      </c>
      <c r="AY153" s="245" t="s">
        <v>133</v>
      </c>
    </row>
    <row r="154" s="13" customFormat="1">
      <c r="A154" s="13"/>
      <c r="B154" s="236"/>
      <c r="C154" s="237"/>
      <c r="D154" s="229" t="s">
        <v>145</v>
      </c>
      <c r="E154" s="238" t="s">
        <v>32</v>
      </c>
      <c r="F154" s="239" t="s">
        <v>406</v>
      </c>
      <c r="G154" s="237"/>
      <c r="H154" s="238" t="s">
        <v>32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145</v>
      </c>
      <c r="AU154" s="245" t="s">
        <v>87</v>
      </c>
      <c r="AV154" s="13" t="s">
        <v>85</v>
      </c>
      <c r="AW154" s="13" t="s">
        <v>39</v>
      </c>
      <c r="AX154" s="13" t="s">
        <v>77</v>
      </c>
      <c r="AY154" s="245" t="s">
        <v>133</v>
      </c>
    </row>
    <row r="155" s="14" customFormat="1">
      <c r="A155" s="14"/>
      <c r="B155" s="246"/>
      <c r="C155" s="247"/>
      <c r="D155" s="229" t="s">
        <v>145</v>
      </c>
      <c r="E155" s="248" t="s">
        <v>32</v>
      </c>
      <c r="F155" s="249" t="s">
        <v>407</v>
      </c>
      <c r="G155" s="247"/>
      <c r="H155" s="250">
        <v>16.649999999999999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145</v>
      </c>
      <c r="AU155" s="256" t="s">
        <v>87</v>
      </c>
      <c r="AV155" s="14" t="s">
        <v>87</v>
      </c>
      <c r="AW155" s="14" t="s">
        <v>39</v>
      </c>
      <c r="AX155" s="14" t="s">
        <v>77</v>
      </c>
      <c r="AY155" s="256" t="s">
        <v>133</v>
      </c>
    </row>
    <row r="156" s="13" customFormat="1">
      <c r="A156" s="13"/>
      <c r="B156" s="236"/>
      <c r="C156" s="237"/>
      <c r="D156" s="229" t="s">
        <v>145</v>
      </c>
      <c r="E156" s="238" t="s">
        <v>32</v>
      </c>
      <c r="F156" s="239" t="s">
        <v>357</v>
      </c>
      <c r="G156" s="237"/>
      <c r="H156" s="238" t="s">
        <v>32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145</v>
      </c>
      <c r="AU156" s="245" t="s">
        <v>87</v>
      </c>
      <c r="AV156" s="13" t="s">
        <v>85</v>
      </c>
      <c r="AW156" s="13" t="s">
        <v>39</v>
      </c>
      <c r="AX156" s="13" t="s">
        <v>77</v>
      </c>
      <c r="AY156" s="245" t="s">
        <v>133</v>
      </c>
    </row>
    <row r="157" s="13" customFormat="1">
      <c r="A157" s="13"/>
      <c r="B157" s="236"/>
      <c r="C157" s="237"/>
      <c r="D157" s="229" t="s">
        <v>145</v>
      </c>
      <c r="E157" s="238" t="s">
        <v>32</v>
      </c>
      <c r="F157" s="239" t="s">
        <v>408</v>
      </c>
      <c r="G157" s="237"/>
      <c r="H157" s="238" t="s">
        <v>32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145</v>
      </c>
      <c r="AU157" s="245" t="s">
        <v>87</v>
      </c>
      <c r="AV157" s="13" t="s">
        <v>85</v>
      </c>
      <c r="AW157" s="13" t="s">
        <v>39</v>
      </c>
      <c r="AX157" s="13" t="s">
        <v>77</v>
      </c>
      <c r="AY157" s="245" t="s">
        <v>133</v>
      </c>
    </row>
    <row r="158" s="13" customFormat="1">
      <c r="A158" s="13"/>
      <c r="B158" s="236"/>
      <c r="C158" s="237"/>
      <c r="D158" s="229" t="s">
        <v>145</v>
      </c>
      <c r="E158" s="238" t="s">
        <v>32</v>
      </c>
      <c r="F158" s="239" t="s">
        <v>409</v>
      </c>
      <c r="G158" s="237"/>
      <c r="H158" s="238" t="s">
        <v>32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145</v>
      </c>
      <c r="AU158" s="245" t="s">
        <v>87</v>
      </c>
      <c r="AV158" s="13" t="s">
        <v>85</v>
      </c>
      <c r="AW158" s="13" t="s">
        <v>39</v>
      </c>
      <c r="AX158" s="13" t="s">
        <v>77</v>
      </c>
      <c r="AY158" s="245" t="s">
        <v>133</v>
      </c>
    </row>
    <row r="159" s="14" customFormat="1">
      <c r="A159" s="14"/>
      <c r="B159" s="246"/>
      <c r="C159" s="247"/>
      <c r="D159" s="229" t="s">
        <v>145</v>
      </c>
      <c r="E159" s="248" t="s">
        <v>32</v>
      </c>
      <c r="F159" s="249" t="s">
        <v>410</v>
      </c>
      <c r="G159" s="247"/>
      <c r="H159" s="250">
        <v>94.079999999999998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145</v>
      </c>
      <c r="AU159" s="256" t="s">
        <v>87</v>
      </c>
      <c r="AV159" s="14" t="s">
        <v>87</v>
      </c>
      <c r="AW159" s="14" t="s">
        <v>39</v>
      </c>
      <c r="AX159" s="14" t="s">
        <v>77</v>
      </c>
      <c r="AY159" s="256" t="s">
        <v>133</v>
      </c>
    </row>
    <row r="160" s="15" customFormat="1">
      <c r="A160" s="15"/>
      <c r="B160" s="268"/>
      <c r="C160" s="269"/>
      <c r="D160" s="229" t="s">
        <v>145</v>
      </c>
      <c r="E160" s="270" t="s">
        <v>32</v>
      </c>
      <c r="F160" s="271" t="s">
        <v>341</v>
      </c>
      <c r="G160" s="269"/>
      <c r="H160" s="272">
        <v>110.73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145</v>
      </c>
      <c r="AU160" s="278" t="s">
        <v>87</v>
      </c>
      <c r="AV160" s="15" t="s">
        <v>139</v>
      </c>
      <c r="AW160" s="15" t="s">
        <v>39</v>
      </c>
      <c r="AX160" s="15" t="s">
        <v>85</v>
      </c>
      <c r="AY160" s="278" t="s">
        <v>133</v>
      </c>
    </row>
    <row r="161" s="2" customFormat="1" ht="16.5" customHeight="1">
      <c r="A161" s="40"/>
      <c r="B161" s="41"/>
      <c r="C161" s="215" t="s">
        <v>232</v>
      </c>
      <c r="D161" s="215" t="s">
        <v>135</v>
      </c>
      <c r="E161" s="216" t="s">
        <v>415</v>
      </c>
      <c r="F161" s="217" t="s">
        <v>416</v>
      </c>
      <c r="G161" s="218" t="s">
        <v>378</v>
      </c>
      <c r="H161" s="219">
        <v>110.73</v>
      </c>
      <c r="I161" s="220"/>
      <c r="J161" s="221">
        <f>ROUND(I161*H161,2)</f>
        <v>0</v>
      </c>
      <c r="K161" s="222"/>
      <c r="L161" s="46"/>
      <c r="M161" s="223" t="s">
        <v>32</v>
      </c>
      <c r="N161" s="224" t="s">
        <v>48</v>
      </c>
      <c r="O161" s="86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139</v>
      </c>
      <c r="AT161" s="227" t="s">
        <v>135</v>
      </c>
      <c r="AU161" s="227" t="s">
        <v>87</v>
      </c>
      <c r="AY161" s="18" t="s">
        <v>133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8" t="s">
        <v>85</v>
      </c>
      <c r="BK161" s="228">
        <f>ROUND(I161*H161,2)</f>
        <v>0</v>
      </c>
      <c r="BL161" s="18" t="s">
        <v>139</v>
      </c>
      <c r="BM161" s="227" t="s">
        <v>518</v>
      </c>
    </row>
    <row r="162" s="2" customFormat="1">
      <c r="A162" s="40"/>
      <c r="B162" s="41"/>
      <c r="C162" s="42"/>
      <c r="D162" s="229" t="s">
        <v>141</v>
      </c>
      <c r="E162" s="42"/>
      <c r="F162" s="230" t="s">
        <v>418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141</v>
      </c>
      <c r="AU162" s="18" t="s">
        <v>87</v>
      </c>
    </row>
    <row r="163" s="2" customFormat="1">
      <c r="A163" s="40"/>
      <c r="B163" s="41"/>
      <c r="C163" s="42"/>
      <c r="D163" s="234" t="s">
        <v>143</v>
      </c>
      <c r="E163" s="42"/>
      <c r="F163" s="235" t="s">
        <v>419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143</v>
      </c>
      <c r="AU163" s="18" t="s">
        <v>87</v>
      </c>
    </row>
    <row r="164" s="13" customFormat="1">
      <c r="A164" s="13"/>
      <c r="B164" s="236"/>
      <c r="C164" s="237"/>
      <c r="D164" s="229" t="s">
        <v>145</v>
      </c>
      <c r="E164" s="238" t="s">
        <v>32</v>
      </c>
      <c r="F164" s="239" t="s">
        <v>404</v>
      </c>
      <c r="G164" s="237"/>
      <c r="H164" s="238" t="s">
        <v>32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145</v>
      </c>
      <c r="AU164" s="245" t="s">
        <v>87</v>
      </c>
      <c r="AV164" s="13" t="s">
        <v>85</v>
      </c>
      <c r="AW164" s="13" t="s">
        <v>39</v>
      </c>
      <c r="AX164" s="13" t="s">
        <v>77</v>
      </c>
      <c r="AY164" s="245" t="s">
        <v>133</v>
      </c>
    </row>
    <row r="165" s="13" customFormat="1">
      <c r="A165" s="13"/>
      <c r="B165" s="236"/>
      <c r="C165" s="237"/>
      <c r="D165" s="229" t="s">
        <v>145</v>
      </c>
      <c r="E165" s="238" t="s">
        <v>32</v>
      </c>
      <c r="F165" s="239" t="s">
        <v>405</v>
      </c>
      <c r="G165" s="237"/>
      <c r="H165" s="238" t="s">
        <v>32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145</v>
      </c>
      <c r="AU165" s="245" t="s">
        <v>87</v>
      </c>
      <c r="AV165" s="13" t="s">
        <v>85</v>
      </c>
      <c r="AW165" s="13" t="s">
        <v>39</v>
      </c>
      <c r="AX165" s="13" t="s">
        <v>77</v>
      </c>
      <c r="AY165" s="245" t="s">
        <v>133</v>
      </c>
    </row>
    <row r="166" s="13" customFormat="1">
      <c r="A166" s="13"/>
      <c r="B166" s="236"/>
      <c r="C166" s="237"/>
      <c r="D166" s="229" t="s">
        <v>145</v>
      </c>
      <c r="E166" s="238" t="s">
        <v>32</v>
      </c>
      <c r="F166" s="239" t="s">
        <v>406</v>
      </c>
      <c r="G166" s="237"/>
      <c r="H166" s="238" t="s">
        <v>32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145</v>
      </c>
      <c r="AU166" s="245" t="s">
        <v>87</v>
      </c>
      <c r="AV166" s="13" t="s">
        <v>85</v>
      </c>
      <c r="AW166" s="13" t="s">
        <v>39</v>
      </c>
      <c r="AX166" s="13" t="s">
        <v>77</v>
      </c>
      <c r="AY166" s="245" t="s">
        <v>133</v>
      </c>
    </row>
    <row r="167" s="14" customFormat="1">
      <c r="A167" s="14"/>
      <c r="B167" s="246"/>
      <c r="C167" s="247"/>
      <c r="D167" s="229" t="s">
        <v>145</v>
      </c>
      <c r="E167" s="248" t="s">
        <v>32</v>
      </c>
      <c r="F167" s="249" t="s">
        <v>407</v>
      </c>
      <c r="G167" s="247"/>
      <c r="H167" s="250">
        <v>16.649999999999999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145</v>
      </c>
      <c r="AU167" s="256" t="s">
        <v>87</v>
      </c>
      <c r="AV167" s="14" t="s">
        <v>87</v>
      </c>
      <c r="AW167" s="14" t="s">
        <v>39</v>
      </c>
      <c r="AX167" s="14" t="s">
        <v>77</v>
      </c>
      <c r="AY167" s="256" t="s">
        <v>133</v>
      </c>
    </row>
    <row r="168" s="13" customFormat="1">
      <c r="A168" s="13"/>
      <c r="B168" s="236"/>
      <c r="C168" s="237"/>
      <c r="D168" s="229" t="s">
        <v>145</v>
      </c>
      <c r="E168" s="238" t="s">
        <v>32</v>
      </c>
      <c r="F168" s="239" t="s">
        <v>357</v>
      </c>
      <c r="G168" s="237"/>
      <c r="H168" s="238" t="s">
        <v>32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145</v>
      </c>
      <c r="AU168" s="245" t="s">
        <v>87</v>
      </c>
      <c r="AV168" s="13" t="s">
        <v>85</v>
      </c>
      <c r="AW168" s="13" t="s">
        <v>39</v>
      </c>
      <c r="AX168" s="13" t="s">
        <v>77</v>
      </c>
      <c r="AY168" s="245" t="s">
        <v>133</v>
      </c>
    </row>
    <row r="169" s="13" customFormat="1">
      <c r="A169" s="13"/>
      <c r="B169" s="236"/>
      <c r="C169" s="237"/>
      <c r="D169" s="229" t="s">
        <v>145</v>
      </c>
      <c r="E169" s="238" t="s">
        <v>32</v>
      </c>
      <c r="F169" s="239" t="s">
        <v>408</v>
      </c>
      <c r="G169" s="237"/>
      <c r="H169" s="238" t="s">
        <v>32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145</v>
      </c>
      <c r="AU169" s="245" t="s">
        <v>87</v>
      </c>
      <c r="AV169" s="13" t="s">
        <v>85</v>
      </c>
      <c r="AW169" s="13" t="s">
        <v>39</v>
      </c>
      <c r="AX169" s="13" t="s">
        <v>77</v>
      </c>
      <c r="AY169" s="245" t="s">
        <v>133</v>
      </c>
    </row>
    <row r="170" s="13" customFormat="1">
      <c r="A170" s="13"/>
      <c r="B170" s="236"/>
      <c r="C170" s="237"/>
      <c r="D170" s="229" t="s">
        <v>145</v>
      </c>
      <c r="E170" s="238" t="s">
        <v>32</v>
      </c>
      <c r="F170" s="239" t="s">
        <v>409</v>
      </c>
      <c r="G170" s="237"/>
      <c r="H170" s="238" t="s">
        <v>32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145</v>
      </c>
      <c r="AU170" s="245" t="s">
        <v>87</v>
      </c>
      <c r="AV170" s="13" t="s">
        <v>85</v>
      </c>
      <c r="AW170" s="13" t="s">
        <v>39</v>
      </c>
      <c r="AX170" s="13" t="s">
        <v>77</v>
      </c>
      <c r="AY170" s="245" t="s">
        <v>133</v>
      </c>
    </row>
    <row r="171" s="14" customFormat="1">
      <c r="A171" s="14"/>
      <c r="B171" s="246"/>
      <c r="C171" s="247"/>
      <c r="D171" s="229" t="s">
        <v>145</v>
      </c>
      <c r="E171" s="248" t="s">
        <v>32</v>
      </c>
      <c r="F171" s="249" t="s">
        <v>410</v>
      </c>
      <c r="G171" s="247"/>
      <c r="H171" s="250">
        <v>94.079999999999998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145</v>
      </c>
      <c r="AU171" s="256" t="s">
        <v>87</v>
      </c>
      <c r="AV171" s="14" t="s">
        <v>87</v>
      </c>
      <c r="AW171" s="14" t="s">
        <v>39</v>
      </c>
      <c r="AX171" s="14" t="s">
        <v>77</v>
      </c>
      <c r="AY171" s="256" t="s">
        <v>133</v>
      </c>
    </row>
    <row r="172" s="15" customFormat="1">
      <c r="A172" s="15"/>
      <c r="B172" s="268"/>
      <c r="C172" s="269"/>
      <c r="D172" s="229" t="s">
        <v>145</v>
      </c>
      <c r="E172" s="270" t="s">
        <v>32</v>
      </c>
      <c r="F172" s="271" t="s">
        <v>341</v>
      </c>
      <c r="G172" s="269"/>
      <c r="H172" s="272">
        <v>110.73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145</v>
      </c>
      <c r="AU172" s="278" t="s">
        <v>87</v>
      </c>
      <c r="AV172" s="15" t="s">
        <v>139</v>
      </c>
      <c r="AW172" s="15" t="s">
        <v>39</v>
      </c>
      <c r="AX172" s="15" t="s">
        <v>85</v>
      </c>
      <c r="AY172" s="278" t="s">
        <v>133</v>
      </c>
    </row>
    <row r="173" s="2" customFormat="1" ht="16.5" customHeight="1">
      <c r="A173" s="40"/>
      <c r="B173" s="41"/>
      <c r="C173" s="215" t="s">
        <v>238</v>
      </c>
      <c r="D173" s="215" t="s">
        <v>135</v>
      </c>
      <c r="E173" s="216" t="s">
        <v>422</v>
      </c>
      <c r="F173" s="217" t="s">
        <v>423</v>
      </c>
      <c r="G173" s="218" t="s">
        <v>378</v>
      </c>
      <c r="H173" s="219">
        <v>332.19</v>
      </c>
      <c r="I173" s="220"/>
      <c r="J173" s="221">
        <f>ROUND(I173*H173,2)</f>
        <v>0</v>
      </c>
      <c r="K173" s="222"/>
      <c r="L173" s="46"/>
      <c r="M173" s="223" t="s">
        <v>32</v>
      </c>
      <c r="N173" s="224" t="s">
        <v>48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139</v>
      </c>
      <c r="AT173" s="227" t="s">
        <v>135</v>
      </c>
      <c r="AU173" s="227" t="s">
        <v>87</v>
      </c>
      <c r="AY173" s="18" t="s">
        <v>133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85</v>
      </c>
      <c r="BK173" s="228">
        <f>ROUND(I173*H173,2)</f>
        <v>0</v>
      </c>
      <c r="BL173" s="18" t="s">
        <v>139</v>
      </c>
      <c r="BM173" s="227" t="s">
        <v>519</v>
      </c>
    </row>
    <row r="174" s="2" customFormat="1">
      <c r="A174" s="40"/>
      <c r="B174" s="41"/>
      <c r="C174" s="42"/>
      <c r="D174" s="229" t="s">
        <v>141</v>
      </c>
      <c r="E174" s="42"/>
      <c r="F174" s="230" t="s">
        <v>425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141</v>
      </c>
      <c r="AU174" s="18" t="s">
        <v>87</v>
      </c>
    </row>
    <row r="175" s="2" customFormat="1">
      <c r="A175" s="40"/>
      <c r="B175" s="41"/>
      <c r="C175" s="42"/>
      <c r="D175" s="234" t="s">
        <v>143</v>
      </c>
      <c r="E175" s="42"/>
      <c r="F175" s="235" t="s">
        <v>426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143</v>
      </c>
      <c r="AU175" s="18" t="s">
        <v>87</v>
      </c>
    </row>
    <row r="176" s="13" customFormat="1">
      <c r="A176" s="13"/>
      <c r="B176" s="236"/>
      <c r="C176" s="237"/>
      <c r="D176" s="229" t="s">
        <v>145</v>
      </c>
      <c r="E176" s="238" t="s">
        <v>32</v>
      </c>
      <c r="F176" s="239" t="s">
        <v>427</v>
      </c>
      <c r="G176" s="237"/>
      <c r="H176" s="238" t="s">
        <v>32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145</v>
      </c>
      <c r="AU176" s="245" t="s">
        <v>87</v>
      </c>
      <c r="AV176" s="13" t="s">
        <v>85</v>
      </c>
      <c r="AW176" s="13" t="s">
        <v>39</v>
      </c>
      <c r="AX176" s="13" t="s">
        <v>77</v>
      </c>
      <c r="AY176" s="245" t="s">
        <v>133</v>
      </c>
    </row>
    <row r="177" s="13" customFormat="1">
      <c r="A177" s="13"/>
      <c r="B177" s="236"/>
      <c r="C177" s="237"/>
      <c r="D177" s="229" t="s">
        <v>145</v>
      </c>
      <c r="E177" s="238" t="s">
        <v>32</v>
      </c>
      <c r="F177" s="239" t="s">
        <v>403</v>
      </c>
      <c r="G177" s="237"/>
      <c r="H177" s="238" t="s">
        <v>32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145</v>
      </c>
      <c r="AU177" s="245" t="s">
        <v>87</v>
      </c>
      <c r="AV177" s="13" t="s">
        <v>85</v>
      </c>
      <c r="AW177" s="13" t="s">
        <v>39</v>
      </c>
      <c r="AX177" s="13" t="s">
        <v>77</v>
      </c>
      <c r="AY177" s="245" t="s">
        <v>133</v>
      </c>
    </row>
    <row r="178" s="13" customFormat="1">
      <c r="A178" s="13"/>
      <c r="B178" s="236"/>
      <c r="C178" s="237"/>
      <c r="D178" s="229" t="s">
        <v>145</v>
      </c>
      <c r="E178" s="238" t="s">
        <v>32</v>
      </c>
      <c r="F178" s="239" t="s">
        <v>404</v>
      </c>
      <c r="G178" s="237"/>
      <c r="H178" s="238" t="s">
        <v>32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145</v>
      </c>
      <c r="AU178" s="245" t="s">
        <v>87</v>
      </c>
      <c r="AV178" s="13" t="s">
        <v>85</v>
      </c>
      <c r="AW178" s="13" t="s">
        <v>39</v>
      </c>
      <c r="AX178" s="13" t="s">
        <v>77</v>
      </c>
      <c r="AY178" s="245" t="s">
        <v>133</v>
      </c>
    </row>
    <row r="179" s="13" customFormat="1">
      <c r="A179" s="13"/>
      <c r="B179" s="236"/>
      <c r="C179" s="237"/>
      <c r="D179" s="229" t="s">
        <v>145</v>
      </c>
      <c r="E179" s="238" t="s">
        <v>32</v>
      </c>
      <c r="F179" s="239" t="s">
        <v>405</v>
      </c>
      <c r="G179" s="237"/>
      <c r="H179" s="238" t="s">
        <v>32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145</v>
      </c>
      <c r="AU179" s="245" t="s">
        <v>87</v>
      </c>
      <c r="AV179" s="13" t="s">
        <v>85</v>
      </c>
      <c r="AW179" s="13" t="s">
        <v>39</v>
      </c>
      <c r="AX179" s="13" t="s">
        <v>77</v>
      </c>
      <c r="AY179" s="245" t="s">
        <v>133</v>
      </c>
    </row>
    <row r="180" s="13" customFormat="1">
      <c r="A180" s="13"/>
      <c r="B180" s="236"/>
      <c r="C180" s="237"/>
      <c r="D180" s="229" t="s">
        <v>145</v>
      </c>
      <c r="E180" s="238" t="s">
        <v>32</v>
      </c>
      <c r="F180" s="239" t="s">
        <v>406</v>
      </c>
      <c r="G180" s="237"/>
      <c r="H180" s="238" t="s">
        <v>32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145</v>
      </c>
      <c r="AU180" s="245" t="s">
        <v>87</v>
      </c>
      <c r="AV180" s="13" t="s">
        <v>85</v>
      </c>
      <c r="AW180" s="13" t="s">
        <v>39</v>
      </c>
      <c r="AX180" s="13" t="s">
        <v>77</v>
      </c>
      <c r="AY180" s="245" t="s">
        <v>133</v>
      </c>
    </row>
    <row r="181" s="14" customFormat="1">
      <c r="A181" s="14"/>
      <c r="B181" s="246"/>
      <c r="C181" s="247"/>
      <c r="D181" s="229" t="s">
        <v>145</v>
      </c>
      <c r="E181" s="248" t="s">
        <v>32</v>
      </c>
      <c r="F181" s="249" t="s">
        <v>407</v>
      </c>
      <c r="G181" s="247"/>
      <c r="H181" s="250">
        <v>16.649999999999999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145</v>
      </c>
      <c r="AU181" s="256" t="s">
        <v>87</v>
      </c>
      <c r="AV181" s="14" t="s">
        <v>87</v>
      </c>
      <c r="AW181" s="14" t="s">
        <v>39</v>
      </c>
      <c r="AX181" s="14" t="s">
        <v>77</v>
      </c>
      <c r="AY181" s="256" t="s">
        <v>133</v>
      </c>
    </row>
    <row r="182" s="13" customFormat="1">
      <c r="A182" s="13"/>
      <c r="B182" s="236"/>
      <c r="C182" s="237"/>
      <c r="D182" s="229" t="s">
        <v>145</v>
      </c>
      <c r="E182" s="238" t="s">
        <v>32</v>
      </c>
      <c r="F182" s="239" t="s">
        <v>357</v>
      </c>
      <c r="G182" s="237"/>
      <c r="H182" s="238" t="s">
        <v>32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145</v>
      </c>
      <c r="AU182" s="245" t="s">
        <v>87</v>
      </c>
      <c r="AV182" s="13" t="s">
        <v>85</v>
      </c>
      <c r="AW182" s="13" t="s">
        <v>39</v>
      </c>
      <c r="AX182" s="13" t="s">
        <v>77</v>
      </c>
      <c r="AY182" s="245" t="s">
        <v>133</v>
      </c>
    </row>
    <row r="183" s="13" customFormat="1">
      <c r="A183" s="13"/>
      <c r="B183" s="236"/>
      <c r="C183" s="237"/>
      <c r="D183" s="229" t="s">
        <v>145</v>
      </c>
      <c r="E183" s="238" t="s">
        <v>32</v>
      </c>
      <c r="F183" s="239" t="s">
        <v>408</v>
      </c>
      <c r="G183" s="237"/>
      <c r="H183" s="238" t="s">
        <v>32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145</v>
      </c>
      <c r="AU183" s="245" t="s">
        <v>87</v>
      </c>
      <c r="AV183" s="13" t="s">
        <v>85</v>
      </c>
      <c r="AW183" s="13" t="s">
        <v>39</v>
      </c>
      <c r="AX183" s="13" t="s">
        <v>77</v>
      </c>
      <c r="AY183" s="245" t="s">
        <v>133</v>
      </c>
    </row>
    <row r="184" s="13" customFormat="1">
      <c r="A184" s="13"/>
      <c r="B184" s="236"/>
      <c r="C184" s="237"/>
      <c r="D184" s="229" t="s">
        <v>145</v>
      </c>
      <c r="E184" s="238" t="s">
        <v>32</v>
      </c>
      <c r="F184" s="239" t="s">
        <v>409</v>
      </c>
      <c r="G184" s="237"/>
      <c r="H184" s="238" t="s">
        <v>32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145</v>
      </c>
      <c r="AU184" s="245" t="s">
        <v>87</v>
      </c>
      <c r="AV184" s="13" t="s">
        <v>85</v>
      </c>
      <c r="AW184" s="13" t="s">
        <v>39</v>
      </c>
      <c r="AX184" s="13" t="s">
        <v>77</v>
      </c>
      <c r="AY184" s="245" t="s">
        <v>133</v>
      </c>
    </row>
    <row r="185" s="14" customFormat="1">
      <c r="A185" s="14"/>
      <c r="B185" s="246"/>
      <c r="C185" s="247"/>
      <c r="D185" s="229" t="s">
        <v>145</v>
      </c>
      <c r="E185" s="248" t="s">
        <v>32</v>
      </c>
      <c r="F185" s="249" t="s">
        <v>410</v>
      </c>
      <c r="G185" s="247"/>
      <c r="H185" s="250">
        <v>94.079999999999998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145</v>
      </c>
      <c r="AU185" s="256" t="s">
        <v>87</v>
      </c>
      <c r="AV185" s="14" t="s">
        <v>87</v>
      </c>
      <c r="AW185" s="14" t="s">
        <v>39</v>
      </c>
      <c r="AX185" s="14" t="s">
        <v>77</v>
      </c>
      <c r="AY185" s="256" t="s">
        <v>133</v>
      </c>
    </row>
    <row r="186" s="15" customFormat="1">
      <c r="A186" s="15"/>
      <c r="B186" s="268"/>
      <c r="C186" s="269"/>
      <c r="D186" s="229" t="s">
        <v>145</v>
      </c>
      <c r="E186" s="270" t="s">
        <v>32</v>
      </c>
      <c r="F186" s="271" t="s">
        <v>341</v>
      </c>
      <c r="G186" s="269"/>
      <c r="H186" s="272">
        <v>110.73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145</v>
      </c>
      <c r="AU186" s="278" t="s">
        <v>87</v>
      </c>
      <c r="AV186" s="15" t="s">
        <v>139</v>
      </c>
      <c r="AW186" s="15" t="s">
        <v>39</v>
      </c>
      <c r="AX186" s="15" t="s">
        <v>85</v>
      </c>
      <c r="AY186" s="278" t="s">
        <v>133</v>
      </c>
    </row>
    <row r="187" s="14" customFormat="1">
      <c r="A187" s="14"/>
      <c r="B187" s="246"/>
      <c r="C187" s="247"/>
      <c r="D187" s="229" t="s">
        <v>145</v>
      </c>
      <c r="E187" s="247"/>
      <c r="F187" s="249" t="s">
        <v>428</v>
      </c>
      <c r="G187" s="247"/>
      <c r="H187" s="250">
        <v>332.19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145</v>
      </c>
      <c r="AU187" s="256" t="s">
        <v>87</v>
      </c>
      <c r="AV187" s="14" t="s">
        <v>87</v>
      </c>
      <c r="AW187" s="14" t="s">
        <v>4</v>
      </c>
      <c r="AX187" s="14" t="s">
        <v>85</v>
      </c>
      <c r="AY187" s="256" t="s">
        <v>133</v>
      </c>
    </row>
    <row r="188" s="12" customFormat="1" ht="22.8" customHeight="1">
      <c r="A188" s="12"/>
      <c r="B188" s="199"/>
      <c r="C188" s="200"/>
      <c r="D188" s="201" t="s">
        <v>76</v>
      </c>
      <c r="E188" s="213" t="s">
        <v>446</v>
      </c>
      <c r="F188" s="213" t="s">
        <v>447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SUM(P189:P191)</f>
        <v>0</v>
      </c>
      <c r="Q188" s="207"/>
      <c r="R188" s="208">
        <f>SUM(R189:R191)</f>
        <v>0</v>
      </c>
      <c r="S188" s="207"/>
      <c r="T188" s="209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85</v>
      </c>
      <c r="AT188" s="211" t="s">
        <v>76</v>
      </c>
      <c r="AU188" s="211" t="s">
        <v>85</v>
      </c>
      <c r="AY188" s="210" t="s">
        <v>133</v>
      </c>
      <c r="BK188" s="212">
        <f>SUM(BK189:BK191)</f>
        <v>0</v>
      </c>
    </row>
    <row r="189" s="2" customFormat="1" ht="16.5" customHeight="1">
      <c r="A189" s="40"/>
      <c r="B189" s="41"/>
      <c r="C189" s="215" t="s">
        <v>8</v>
      </c>
      <c r="D189" s="215" t="s">
        <v>135</v>
      </c>
      <c r="E189" s="216" t="s">
        <v>449</v>
      </c>
      <c r="F189" s="217" t="s">
        <v>450</v>
      </c>
      <c r="G189" s="218" t="s">
        <v>385</v>
      </c>
      <c r="H189" s="219">
        <v>1.234</v>
      </c>
      <c r="I189" s="220"/>
      <c r="J189" s="221">
        <f>ROUND(I189*H189,2)</f>
        <v>0</v>
      </c>
      <c r="K189" s="222"/>
      <c r="L189" s="46"/>
      <c r="M189" s="223" t="s">
        <v>32</v>
      </c>
      <c r="N189" s="224" t="s">
        <v>48</v>
      </c>
      <c r="O189" s="86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7" t="s">
        <v>139</v>
      </c>
      <c r="AT189" s="227" t="s">
        <v>135</v>
      </c>
      <c r="AU189" s="227" t="s">
        <v>87</v>
      </c>
      <c r="AY189" s="18" t="s">
        <v>133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8" t="s">
        <v>85</v>
      </c>
      <c r="BK189" s="228">
        <f>ROUND(I189*H189,2)</f>
        <v>0</v>
      </c>
      <c r="BL189" s="18" t="s">
        <v>139</v>
      </c>
      <c r="BM189" s="227" t="s">
        <v>520</v>
      </c>
    </row>
    <row r="190" s="2" customFormat="1">
      <c r="A190" s="40"/>
      <c r="B190" s="41"/>
      <c r="C190" s="42"/>
      <c r="D190" s="229" t="s">
        <v>141</v>
      </c>
      <c r="E190" s="42"/>
      <c r="F190" s="230" t="s">
        <v>452</v>
      </c>
      <c r="G190" s="42"/>
      <c r="H190" s="42"/>
      <c r="I190" s="231"/>
      <c r="J190" s="42"/>
      <c r="K190" s="42"/>
      <c r="L190" s="46"/>
      <c r="M190" s="232"/>
      <c r="N190" s="23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141</v>
      </c>
      <c r="AU190" s="18" t="s">
        <v>87</v>
      </c>
    </row>
    <row r="191" s="2" customFormat="1">
      <c r="A191" s="40"/>
      <c r="B191" s="41"/>
      <c r="C191" s="42"/>
      <c r="D191" s="234" t="s">
        <v>143</v>
      </c>
      <c r="E191" s="42"/>
      <c r="F191" s="235" t="s">
        <v>453</v>
      </c>
      <c r="G191" s="42"/>
      <c r="H191" s="42"/>
      <c r="I191" s="231"/>
      <c r="J191" s="42"/>
      <c r="K191" s="42"/>
      <c r="L191" s="46"/>
      <c r="M191" s="282"/>
      <c r="N191" s="283"/>
      <c r="O191" s="284"/>
      <c r="P191" s="284"/>
      <c r="Q191" s="284"/>
      <c r="R191" s="284"/>
      <c r="S191" s="284"/>
      <c r="T191" s="285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143</v>
      </c>
      <c r="AU191" s="18" t="s">
        <v>87</v>
      </c>
    </row>
    <row r="192" s="2" customFormat="1" ht="6.96" customHeight="1">
      <c r="A192" s="40"/>
      <c r="B192" s="61"/>
      <c r="C192" s="62"/>
      <c r="D192" s="62"/>
      <c r="E192" s="62"/>
      <c r="F192" s="62"/>
      <c r="G192" s="62"/>
      <c r="H192" s="62"/>
      <c r="I192" s="62"/>
      <c r="J192" s="62"/>
      <c r="K192" s="62"/>
      <c r="L192" s="46"/>
      <c r="M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</sheetData>
  <sheetProtection sheet="1" autoFilter="0" formatColumns="0" formatRows="0" objects="1" scenarios="1" spinCount="100000" saltValue="xtpb3U6Wlcrw7WA2o5AmUzrCbSm7NgHt8uRB8tf+XN3mZ0z7gTLm761seXWkrC8N4F89jhiVWlwNqRl3UG2GWg==" hashValue="6V4zz6tEC4MIT6v6CoXYaYsvdRC4ff2utpOwyONjIBxvuBQpZGitMvHvStfThbRXFCxRYQlmV3Z58NNn/fI5hA==" algorithmName="SHA-512" password="CC35"/>
  <autoFilter ref="C87:K1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111151231"/>
    <hyperlink ref="F99" r:id="rId2" display="https://podminky.urs.cz/item/CS_URS_2022_01/184801121"/>
    <hyperlink ref="F104" r:id="rId3" display="https://podminky.urs.cz/item/CS_URS_2022_01/184815173"/>
    <hyperlink ref="F125" r:id="rId4" display="https://podminky.urs.cz/item/CS_URS_2022_01/185802114"/>
    <hyperlink ref="F138" r:id="rId5" display="https://podminky.urs.cz/item/CS_URS_2022_01/185804312"/>
    <hyperlink ref="F163" r:id="rId6" display="https://podminky.urs.cz/item/CS_URS_2022_01/185851121"/>
    <hyperlink ref="F175" r:id="rId7" display="https://podminky.urs.cz/item/CS_URS_2022_01/185851129"/>
    <hyperlink ref="F191" r:id="rId8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 xml:space="preserve"> LOKÁLNÍ BIOKORIDOR LBK 26-15 V K.Ú LIBOTOV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40"/>
      <c r="B9" s="46"/>
      <c r="C9" s="40"/>
      <c r="D9" s="40"/>
      <c r="E9" s="145" t="s">
        <v>462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521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91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4. 5. 2022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ROUND((SUM(BE88:BE202)),  2)</f>
        <v>0</v>
      </c>
      <c r="G35" s="40"/>
      <c r="H35" s="40"/>
      <c r="I35" s="159">
        <v>0.20999999999999999</v>
      </c>
      <c r="J35" s="158">
        <f>ROUND(((SUM(BE88:BE202))*I35),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ROUND((SUM(BF88:BF202)),  2)</f>
        <v>0</v>
      </c>
      <c r="G36" s="40"/>
      <c r="H36" s="40"/>
      <c r="I36" s="159">
        <v>0.14999999999999999</v>
      </c>
      <c r="J36" s="158">
        <f>ROUND(((SUM(BF88:BF202))*I36),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ROUND((SUM(BG88:BG202)),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ROUND((SUM(BH88:BH202)),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ROUND((SUM(BI88:BI202)),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 xml:space="preserve"> LOKÁLNÍ BIOKORIDOR LBK 26-15 V K.Ú LIBOTOV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462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463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02.2 - Následná péče 2. rok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Libotov</v>
      </c>
      <c r="G56" s="42"/>
      <c r="H56" s="42"/>
      <c r="I56" s="33" t="s">
        <v>24</v>
      </c>
      <c r="J56" s="74" t="str">
        <f>IF(J14="","",J14)</f>
        <v>4. 5. 2022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3" t="s">
        <v>30</v>
      </c>
      <c r="D58" s="42"/>
      <c r="E58" s="42"/>
      <c r="F58" s="28" t="str">
        <f>E17</f>
        <v>Česká republika Státní pozemkový úřad KPÚ Trutnov</v>
      </c>
      <c r="G58" s="42"/>
      <c r="H58" s="42"/>
      <c r="I58" s="33" t="s">
        <v>37</v>
      </c>
      <c r="J58" s="38" t="str">
        <f>E23</f>
        <v>SELLA&amp;AGRETA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SELLA&amp;AGRETA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117</v>
      </c>
      <c r="E66" s="184"/>
      <c r="F66" s="184"/>
      <c r="G66" s="184"/>
      <c r="H66" s="184"/>
      <c r="I66" s="184"/>
      <c r="J66" s="185">
        <f>J199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 xml:space="preserve"> LOKÁLNÍ BIOKORIDOR LBK 26-15 V K.Ú LIBOTOV</v>
      </c>
      <c r="F76" s="33"/>
      <c r="G76" s="33"/>
      <c r="H76" s="33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108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71" t="s">
        <v>462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463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02.2 - Následná péče 2. rok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Libotov</v>
      </c>
      <c r="G82" s="42"/>
      <c r="H82" s="42"/>
      <c r="I82" s="33" t="s">
        <v>24</v>
      </c>
      <c r="J82" s="74" t="str">
        <f>IF(J14="","",J14)</f>
        <v>4. 5. 2022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30</v>
      </c>
      <c r="D84" s="42"/>
      <c r="E84" s="42"/>
      <c r="F84" s="28" t="str">
        <f>E17</f>
        <v>Česká republika Státní pozemkový úřad KPÚ Trutnov</v>
      </c>
      <c r="G84" s="42"/>
      <c r="H84" s="42"/>
      <c r="I84" s="33" t="s">
        <v>37</v>
      </c>
      <c r="J84" s="38" t="str">
        <f>E23</f>
        <v>SELLA&amp;AGRETA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35</v>
      </c>
      <c r="D85" s="42"/>
      <c r="E85" s="42"/>
      <c r="F85" s="28" t="str">
        <f>IF(E20="","",E20)</f>
        <v>Vyplň údaj</v>
      </c>
      <c r="G85" s="42"/>
      <c r="H85" s="42"/>
      <c r="I85" s="33" t="s">
        <v>40</v>
      </c>
      <c r="J85" s="38" t="str">
        <f>E26</f>
        <v>SELLA&amp;AGRETA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119</v>
      </c>
      <c r="D87" s="190" t="s">
        <v>62</v>
      </c>
      <c r="E87" s="190" t="s">
        <v>58</v>
      </c>
      <c r="F87" s="190" t="s">
        <v>59</v>
      </c>
      <c r="G87" s="190" t="s">
        <v>120</v>
      </c>
      <c r="H87" s="190" t="s">
        <v>121</v>
      </c>
      <c r="I87" s="190" t="s">
        <v>122</v>
      </c>
      <c r="J87" s="191" t="s">
        <v>112</v>
      </c>
      <c r="K87" s="192" t="s">
        <v>123</v>
      </c>
      <c r="L87" s="193"/>
      <c r="M87" s="94" t="s">
        <v>32</v>
      </c>
      <c r="N87" s="95" t="s">
        <v>47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</f>
        <v>0</v>
      </c>
      <c r="Q88" s="98"/>
      <c r="R88" s="196">
        <f>R89</f>
        <v>1.2343750000000002</v>
      </c>
      <c r="S88" s="98"/>
      <c r="T88" s="197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76</v>
      </c>
      <c r="AU88" s="18" t="s">
        <v>113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76</v>
      </c>
      <c r="E89" s="202" t="s">
        <v>131</v>
      </c>
      <c r="F89" s="202" t="s">
        <v>132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P90+P199</f>
        <v>0</v>
      </c>
      <c r="Q89" s="207"/>
      <c r="R89" s="208">
        <f>R90+R199</f>
        <v>1.2343750000000002</v>
      </c>
      <c r="S89" s="207"/>
      <c r="T89" s="209">
        <f>T90+T199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85</v>
      </c>
      <c r="AT89" s="211" t="s">
        <v>76</v>
      </c>
      <c r="AU89" s="211" t="s">
        <v>77</v>
      </c>
      <c r="AY89" s="210" t="s">
        <v>133</v>
      </c>
      <c r="BK89" s="212">
        <f>BK90+BK199</f>
        <v>0</v>
      </c>
    </row>
    <row r="90" s="12" customFormat="1" ht="22.8" customHeight="1">
      <c r="A90" s="12"/>
      <c r="B90" s="199"/>
      <c r="C90" s="200"/>
      <c r="D90" s="201" t="s">
        <v>76</v>
      </c>
      <c r="E90" s="213" t="s">
        <v>85</v>
      </c>
      <c r="F90" s="213" t="s">
        <v>134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SUM(P91:P198)</f>
        <v>0</v>
      </c>
      <c r="Q90" s="207"/>
      <c r="R90" s="208">
        <f>SUM(R91:R198)</f>
        <v>1.2343750000000002</v>
      </c>
      <c r="S90" s="207"/>
      <c r="T90" s="209">
        <f>SUM(T91:T198)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85</v>
      </c>
      <c r="AT90" s="211" t="s">
        <v>76</v>
      </c>
      <c r="AU90" s="211" t="s">
        <v>85</v>
      </c>
      <c r="AY90" s="210" t="s">
        <v>133</v>
      </c>
      <c r="BK90" s="212">
        <f>SUM(BK91:BK198)</f>
        <v>0</v>
      </c>
    </row>
    <row r="91" s="2" customFormat="1" ht="16.5" customHeight="1">
      <c r="A91" s="40"/>
      <c r="B91" s="41"/>
      <c r="C91" s="215" t="s">
        <v>85</v>
      </c>
      <c r="D91" s="215" t="s">
        <v>135</v>
      </c>
      <c r="E91" s="216" t="s">
        <v>136</v>
      </c>
      <c r="F91" s="217" t="s">
        <v>137</v>
      </c>
      <c r="G91" s="218" t="s">
        <v>138</v>
      </c>
      <c r="H91" s="219">
        <v>29034</v>
      </c>
      <c r="I91" s="220"/>
      <c r="J91" s="221">
        <f>ROUND(I91*H91,2)</f>
        <v>0</v>
      </c>
      <c r="K91" s="222"/>
      <c r="L91" s="46"/>
      <c r="M91" s="223" t="s">
        <v>32</v>
      </c>
      <c r="N91" s="224" t="s">
        <v>48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139</v>
      </c>
      <c r="AT91" s="227" t="s">
        <v>135</v>
      </c>
      <c r="AU91" s="227" t="s">
        <v>87</v>
      </c>
      <c r="AY91" s="18" t="s">
        <v>133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8" t="s">
        <v>85</v>
      </c>
      <c r="BK91" s="228">
        <f>ROUND(I91*H91,2)</f>
        <v>0</v>
      </c>
      <c r="BL91" s="18" t="s">
        <v>139</v>
      </c>
      <c r="BM91" s="227" t="s">
        <v>465</v>
      </c>
    </row>
    <row r="92" s="2" customFormat="1">
      <c r="A92" s="40"/>
      <c r="B92" s="41"/>
      <c r="C92" s="42"/>
      <c r="D92" s="229" t="s">
        <v>141</v>
      </c>
      <c r="E92" s="42"/>
      <c r="F92" s="230" t="s">
        <v>142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141</v>
      </c>
      <c r="AU92" s="18" t="s">
        <v>87</v>
      </c>
    </row>
    <row r="93" s="2" customFormat="1">
      <c r="A93" s="40"/>
      <c r="B93" s="41"/>
      <c r="C93" s="42"/>
      <c r="D93" s="234" t="s">
        <v>143</v>
      </c>
      <c r="E93" s="42"/>
      <c r="F93" s="235" t="s">
        <v>144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143</v>
      </c>
      <c r="AU93" s="18" t="s">
        <v>87</v>
      </c>
    </row>
    <row r="94" s="13" customFormat="1">
      <c r="A94" s="13"/>
      <c r="B94" s="236"/>
      <c r="C94" s="237"/>
      <c r="D94" s="229" t="s">
        <v>145</v>
      </c>
      <c r="E94" s="238" t="s">
        <v>32</v>
      </c>
      <c r="F94" s="239" t="s">
        <v>466</v>
      </c>
      <c r="G94" s="237"/>
      <c r="H94" s="238" t="s">
        <v>32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145</v>
      </c>
      <c r="AU94" s="245" t="s">
        <v>87</v>
      </c>
      <c r="AV94" s="13" t="s">
        <v>85</v>
      </c>
      <c r="AW94" s="13" t="s">
        <v>39</v>
      </c>
      <c r="AX94" s="13" t="s">
        <v>77</v>
      </c>
      <c r="AY94" s="245" t="s">
        <v>133</v>
      </c>
    </row>
    <row r="95" s="13" customFormat="1">
      <c r="A95" s="13"/>
      <c r="B95" s="236"/>
      <c r="C95" s="237"/>
      <c r="D95" s="229" t="s">
        <v>145</v>
      </c>
      <c r="E95" s="238" t="s">
        <v>32</v>
      </c>
      <c r="F95" s="239" t="s">
        <v>467</v>
      </c>
      <c r="G95" s="237"/>
      <c r="H95" s="238" t="s">
        <v>32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145</v>
      </c>
      <c r="AU95" s="245" t="s">
        <v>87</v>
      </c>
      <c r="AV95" s="13" t="s">
        <v>85</v>
      </c>
      <c r="AW95" s="13" t="s">
        <v>39</v>
      </c>
      <c r="AX95" s="13" t="s">
        <v>77</v>
      </c>
      <c r="AY95" s="245" t="s">
        <v>133</v>
      </c>
    </row>
    <row r="96" s="14" customFormat="1">
      <c r="A96" s="14"/>
      <c r="B96" s="246"/>
      <c r="C96" s="247"/>
      <c r="D96" s="229" t="s">
        <v>145</v>
      </c>
      <c r="E96" s="248" t="s">
        <v>32</v>
      </c>
      <c r="F96" s="249" t="s">
        <v>468</v>
      </c>
      <c r="G96" s="247"/>
      <c r="H96" s="250">
        <v>29034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145</v>
      </c>
      <c r="AU96" s="256" t="s">
        <v>87</v>
      </c>
      <c r="AV96" s="14" t="s">
        <v>87</v>
      </c>
      <c r="AW96" s="14" t="s">
        <v>39</v>
      </c>
      <c r="AX96" s="14" t="s">
        <v>85</v>
      </c>
      <c r="AY96" s="256" t="s">
        <v>133</v>
      </c>
    </row>
    <row r="97" s="2" customFormat="1" ht="16.5" customHeight="1">
      <c r="A97" s="40"/>
      <c r="B97" s="41"/>
      <c r="C97" s="215" t="s">
        <v>87</v>
      </c>
      <c r="D97" s="215" t="s">
        <v>135</v>
      </c>
      <c r="E97" s="216" t="s">
        <v>469</v>
      </c>
      <c r="F97" s="217" t="s">
        <v>470</v>
      </c>
      <c r="G97" s="218" t="s">
        <v>210</v>
      </c>
      <c r="H97" s="219">
        <v>111</v>
      </c>
      <c r="I97" s="220"/>
      <c r="J97" s="221">
        <f>ROUND(I97*H97,2)</f>
        <v>0</v>
      </c>
      <c r="K97" s="222"/>
      <c r="L97" s="46"/>
      <c r="M97" s="223" t="s">
        <v>32</v>
      </c>
      <c r="N97" s="224" t="s">
        <v>48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139</v>
      </c>
      <c r="AT97" s="227" t="s">
        <v>135</v>
      </c>
      <c r="AU97" s="227" t="s">
        <v>87</v>
      </c>
      <c r="AY97" s="18" t="s">
        <v>133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85</v>
      </c>
      <c r="BK97" s="228">
        <f>ROUND(I97*H97,2)</f>
        <v>0</v>
      </c>
      <c r="BL97" s="18" t="s">
        <v>139</v>
      </c>
      <c r="BM97" s="227" t="s">
        <v>471</v>
      </c>
    </row>
    <row r="98" s="2" customFormat="1">
      <c r="A98" s="40"/>
      <c r="B98" s="41"/>
      <c r="C98" s="42"/>
      <c r="D98" s="229" t="s">
        <v>141</v>
      </c>
      <c r="E98" s="42"/>
      <c r="F98" s="230" t="s">
        <v>472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141</v>
      </c>
      <c r="AU98" s="18" t="s">
        <v>87</v>
      </c>
    </row>
    <row r="99" s="2" customFormat="1">
      <c r="A99" s="40"/>
      <c r="B99" s="41"/>
      <c r="C99" s="42"/>
      <c r="D99" s="234" t="s">
        <v>143</v>
      </c>
      <c r="E99" s="42"/>
      <c r="F99" s="235" t="s">
        <v>473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143</v>
      </c>
      <c r="AU99" s="18" t="s">
        <v>87</v>
      </c>
    </row>
    <row r="100" s="13" customFormat="1">
      <c r="A100" s="13"/>
      <c r="B100" s="236"/>
      <c r="C100" s="237"/>
      <c r="D100" s="229" t="s">
        <v>145</v>
      </c>
      <c r="E100" s="238" t="s">
        <v>32</v>
      </c>
      <c r="F100" s="239" t="s">
        <v>223</v>
      </c>
      <c r="G100" s="237"/>
      <c r="H100" s="238" t="s">
        <v>32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145</v>
      </c>
      <c r="AU100" s="245" t="s">
        <v>87</v>
      </c>
      <c r="AV100" s="13" t="s">
        <v>85</v>
      </c>
      <c r="AW100" s="13" t="s">
        <v>39</v>
      </c>
      <c r="AX100" s="13" t="s">
        <v>77</v>
      </c>
      <c r="AY100" s="245" t="s">
        <v>133</v>
      </c>
    </row>
    <row r="101" s="14" customFormat="1">
      <c r="A101" s="14"/>
      <c r="B101" s="246"/>
      <c r="C101" s="247"/>
      <c r="D101" s="229" t="s">
        <v>145</v>
      </c>
      <c r="E101" s="248" t="s">
        <v>32</v>
      </c>
      <c r="F101" s="249" t="s">
        <v>224</v>
      </c>
      <c r="G101" s="247"/>
      <c r="H101" s="250">
        <v>111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145</v>
      </c>
      <c r="AU101" s="256" t="s">
        <v>87</v>
      </c>
      <c r="AV101" s="14" t="s">
        <v>87</v>
      </c>
      <c r="AW101" s="14" t="s">
        <v>39</v>
      </c>
      <c r="AX101" s="14" t="s">
        <v>85</v>
      </c>
      <c r="AY101" s="256" t="s">
        <v>133</v>
      </c>
    </row>
    <row r="102" s="2" customFormat="1" ht="16.5" customHeight="1">
      <c r="A102" s="40"/>
      <c r="B102" s="41"/>
      <c r="C102" s="215" t="s">
        <v>156</v>
      </c>
      <c r="D102" s="215" t="s">
        <v>135</v>
      </c>
      <c r="E102" s="216" t="s">
        <v>474</v>
      </c>
      <c r="F102" s="217" t="s">
        <v>475</v>
      </c>
      <c r="G102" s="218" t="s">
        <v>476</v>
      </c>
      <c r="H102" s="219">
        <v>21.57</v>
      </c>
      <c r="I102" s="220"/>
      <c r="J102" s="221">
        <f>ROUND(I102*H102,2)</f>
        <v>0</v>
      </c>
      <c r="K102" s="222"/>
      <c r="L102" s="46"/>
      <c r="M102" s="223" t="s">
        <v>32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139</v>
      </c>
      <c r="AT102" s="227" t="s">
        <v>135</v>
      </c>
      <c r="AU102" s="227" t="s">
        <v>87</v>
      </c>
      <c r="AY102" s="18" t="s">
        <v>133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85</v>
      </c>
      <c r="BK102" s="228">
        <f>ROUND(I102*H102,2)</f>
        <v>0</v>
      </c>
      <c r="BL102" s="18" t="s">
        <v>139</v>
      </c>
      <c r="BM102" s="227" t="s">
        <v>477</v>
      </c>
    </row>
    <row r="103" s="2" customFormat="1">
      <c r="A103" s="40"/>
      <c r="B103" s="41"/>
      <c r="C103" s="42"/>
      <c r="D103" s="229" t="s">
        <v>141</v>
      </c>
      <c r="E103" s="42"/>
      <c r="F103" s="230" t="s">
        <v>478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141</v>
      </c>
      <c r="AU103" s="18" t="s">
        <v>87</v>
      </c>
    </row>
    <row r="104" s="2" customFormat="1">
      <c r="A104" s="40"/>
      <c r="B104" s="41"/>
      <c r="C104" s="42"/>
      <c r="D104" s="234" t="s">
        <v>143</v>
      </c>
      <c r="E104" s="42"/>
      <c r="F104" s="235" t="s">
        <v>479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143</v>
      </c>
      <c r="AU104" s="18" t="s">
        <v>87</v>
      </c>
    </row>
    <row r="105" s="13" customFormat="1">
      <c r="A105" s="13"/>
      <c r="B105" s="236"/>
      <c r="C105" s="237"/>
      <c r="D105" s="229" t="s">
        <v>145</v>
      </c>
      <c r="E105" s="238" t="s">
        <v>32</v>
      </c>
      <c r="F105" s="239" t="s">
        <v>480</v>
      </c>
      <c r="G105" s="237"/>
      <c r="H105" s="238" t="s">
        <v>32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145</v>
      </c>
      <c r="AU105" s="245" t="s">
        <v>87</v>
      </c>
      <c r="AV105" s="13" t="s">
        <v>85</v>
      </c>
      <c r="AW105" s="13" t="s">
        <v>39</v>
      </c>
      <c r="AX105" s="13" t="s">
        <v>77</v>
      </c>
      <c r="AY105" s="245" t="s">
        <v>133</v>
      </c>
    </row>
    <row r="106" s="14" customFormat="1">
      <c r="A106" s="14"/>
      <c r="B106" s="246"/>
      <c r="C106" s="247"/>
      <c r="D106" s="229" t="s">
        <v>145</v>
      </c>
      <c r="E106" s="248" t="s">
        <v>32</v>
      </c>
      <c r="F106" s="249" t="s">
        <v>481</v>
      </c>
      <c r="G106" s="247"/>
      <c r="H106" s="250">
        <v>21.57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145</v>
      </c>
      <c r="AU106" s="256" t="s">
        <v>87</v>
      </c>
      <c r="AV106" s="14" t="s">
        <v>87</v>
      </c>
      <c r="AW106" s="14" t="s">
        <v>39</v>
      </c>
      <c r="AX106" s="14" t="s">
        <v>85</v>
      </c>
      <c r="AY106" s="256" t="s">
        <v>133</v>
      </c>
    </row>
    <row r="107" s="2" customFormat="1" ht="16.5" customHeight="1">
      <c r="A107" s="40"/>
      <c r="B107" s="41"/>
      <c r="C107" s="215" t="s">
        <v>139</v>
      </c>
      <c r="D107" s="215" t="s">
        <v>135</v>
      </c>
      <c r="E107" s="216" t="s">
        <v>522</v>
      </c>
      <c r="F107" s="217" t="s">
        <v>523</v>
      </c>
      <c r="G107" s="218" t="s">
        <v>210</v>
      </c>
      <c r="H107" s="219">
        <v>111</v>
      </c>
      <c r="I107" s="220"/>
      <c r="J107" s="221">
        <f>ROUND(I107*H107,2)</f>
        <v>0</v>
      </c>
      <c r="K107" s="222"/>
      <c r="L107" s="46"/>
      <c r="M107" s="223" t="s">
        <v>32</v>
      </c>
      <c r="N107" s="224" t="s">
        <v>48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139</v>
      </c>
      <c r="AT107" s="227" t="s">
        <v>135</v>
      </c>
      <c r="AU107" s="227" t="s">
        <v>87</v>
      </c>
      <c r="AY107" s="18" t="s">
        <v>133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85</v>
      </c>
      <c r="BK107" s="228">
        <f>ROUND(I107*H107,2)</f>
        <v>0</v>
      </c>
      <c r="BL107" s="18" t="s">
        <v>139</v>
      </c>
      <c r="BM107" s="227" t="s">
        <v>524</v>
      </c>
    </row>
    <row r="108" s="2" customFormat="1">
      <c r="A108" s="40"/>
      <c r="B108" s="41"/>
      <c r="C108" s="42"/>
      <c r="D108" s="229" t="s">
        <v>141</v>
      </c>
      <c r="E108" s="42"/>
      <c r="F108" s="230" t="s">
        <v>525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141</v>
      </c>
      <c r="AU108" s="18" t="s">
        <v>87</v>
      </c>
    </row>
    <row r="109" s="2" customFormat="1">
      <c r="A109" s="40"/>
      <c r="B109" s="41"/>
      <c r="C109" s="42"/>
      <c r="D109" s="234" t="s">
        <v>143</v>
      </c>
      <c r="E109" s="42"/>
      <c r="F109" s="235" t="s">
        <v>526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143</v>
      </c>
      <c r="AU109" s="18" t="s">
        <v>87</v>
      </c>
    </row>
    <row r="110" s="13" customFormat="1">
      <c r="A110" s="13"/>
      <c r="B110" s="236"/>
      <c r="C110" s="237"/>
      <c r="D110" s="229" t="s">
        <v>145</v>
      </c>
      <c r="E110" s="238" t="s">
        <v>32</v>
      </c>
      <c r="F110" s="239" t="s">
        <v>527</v>
      </c>
      <c r="G110" s="237"/>
      <c r="H110" s="238" t="s">
        <v>32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145</v>
      </c>
      <c r="AU110" s="245" t="s">
        <v>87</v>
      </c>
      <c r="AV110" s="13" t="s">
        <v>85</v>
      </c>
      <c r="AW110" s="13" t="s">
        <v>39</v>
      </c>
      <c r="AX110" s="13" t="s">
        <v>77</v>
      </c>
      <c r="AY110" s="245" t="s">
        <v>133</v>
      </c>
    </row>
    <row r="111" s="14" customFormat="1">
      <c r="A111" s="14"/>
      <c r="B111" s="246"/>
      <c r="C111" s="247"/>
      <c r="D111" s="229" t="s">
        <v>145</v>
      </c>
      <c r="E111" s="248" t="s">
        <v>32</v>
      </c>
      <c r="F111" s="249" t="s">
        <v>225</v>
      </c>
      <c r="G111" s="247"/>
      <c r="H111" s="250">
        <v>111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145</v>
      </c>
      <c r="AU111" s="256" t="s">
        <v>87</v>
      </c>
      <c r="AV111" s="14" t="s">
        <v>87</v>
      </c>
      <c r="AW111" s="14" t="s">
        <v>39</v>
      </c>
      <c r="AX111" s="14" t="s">
        <v>85</v>
      </c>
      <c r="AY111" s="256" t="s">
        <v>133</v>
      </c>
    </row>
    <row r="112" s="2" customFormat="1" ht="16.5" customHeight="1">
      <c r="A112" s="40"/>
      <c r="B112" s="41"/>
      <c r="C112" s="215" t="s">
        <v>173</v>
      </c>
      <c r="D112" s="215" t="s">
        <v>135</v>
      </c>
      <c r="E112" s="216" t="s">
        <v>528</v>
      </c>
      <c r="F112" s="217" t="s">
        <v>529</v>
      </c>
      <c r="G112" s="218" t="s">
        <v>210</v>
      </c>
      <c r="H112" s="219">
        <v>1568</v>
      </c>
      <c r="I112" s="220"/>
      <c r="J112" s="221">
        <f>ROUND(I112*H112,2)</f>
        <v>0</v>
      </c>
      <c r="K112" s="222"/>
      <c r="L112" s="46"/>
      <c r="M112" s="223" t="s">
        <v>32</v>
      </c>
      <c r="N112" s="224" t="s">
        <v>48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139</v>
      </c>
      <c r="AT112" s="227" t="s">
        <v>135</v>
      </c>
      <c r="AU112" s="227" t="s">
        <v>87</v>
      </c>
      <c r="AY112" s="18" t="s">
        <v>133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85</v>
      </c>
      <c r="BK112" s="228">
        <f>ROUND(I112*H112,2)</f>
        <v>0</v>
      </c>
      <c r="BL112" s="18" t="s">
        <v>139</v>
      </c>
      <c r="BM112" s="227" t="s">
        <v>530</v>
      </c>
    </row>
    <row r="113" s="2" customFormat="1">
      <c r="A113" s="40"/>
      <c r="B113" s="41"/>
      <c r="C113" s="42"/>
      <c r="D113" s="229" t="s">
        <v>141</v>
      </c>
      <c r="E113" s="42"/>
      <c r="F113" s="230" t="s">
        <v>531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141</v>
      </c>
      <c r="AU113" s="18" t="s">
        <v>87</v>
      </c>
    </row>
    <row r="114" s="2" customFormat="1">
      <c r="A114" s="40"/>
      <c r="B114" s="41"/>
      <c r="C114" s="42"/>
      <c r="D114" s="234" t="s">
        <v>143</v>
      </c>
      <c r="E114" s="42"/>
      <c r="F114" s="235" t="s">
        <v>532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143</v>
      </c>
      <c r="AU114" s="18" t="s">
        <v>87</v>
      </c>
    </row>
    <row r="115" s="13" customFormat="1">
      <c r="A115" s="13"/>
      <c r="B115" s="236"/>
      <c r="C115" s="237"/>
      <c r="D115" s="229" t="s">
        <v>145</v>
      </c>
      <c r="E115" s="238" t="s">
        <v>32</v>
      </c>
      <c r="F115" s="239" t="s">
        <v>533</v>
      </c>
      <c r="G115" s="237"/>
      <c r="H115" s="238" t="s">
        <v>32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145</v>
      </c>
      <c r="AU115" s="245" t="s">
        <v>87</v>
      </c>
      <c r="AV115" s="13" t="s">
        <v>85</v>
      </c>
      <c r="AW115" s="13" t="s">
        <v>39</v>
      </c>
      <c r="AX115" s="13" t="s">
        <v>77</v>
      </c>
      <c r="AY115" s="245" t="s">
        <v>133</v>
      </c>
    </row>
    <row r="116" s="14" customFormat="1">
      <c r="A116" s="14"/>
      <c r="B116" s="246"/>
      <c r="C116" s="247"/>
      <c r="D116" s="229" t="s">
        <v>145</v>
      </c>
      <c r="E116" s="248" t="s">
        <v>32</v>
      </c>
      <c r="F116" s="249" t="s">
        <v>216</v>
      </c>
      <c r="G116" s="247"/>
      <c r="H116" s="250">
        <v>1568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145</v>
      </c>
      <c r="AU116" s="256" t="s">
        <v>87</v>
      </c>
      <c r="AV116" s="14" t="s">
        <v>87</v>
      </c>
      <c r="AW116" s="14" t="s">
        <v>39</v>
      </c>
      <c r="AX116" s="14" t="s">
        <v>85</v>
      </c>
      <c r="AY116" s="256" t="s">
        <v>133</v>
      </c>
    </row>
    <row r="117" s="2" customFormat="1" ht="16.5" customHeight="1">
      <c r="A117" s="40"/>
      <c r="B117" s="41"/>
      <c r="C117" s="215" t="s">
        <v>180</v>
      </c>
      <c r="D117" s="215" t="s">
        <v>135</v>
      </c>
      <c r="E117" s="216" t="s">
        <v>482</v>
      </c>
      <c r="F117" s="217" t="s">
        <v>483</v>
      </c>
      <c r="G117" s="218" t="s">
        <v>484</v>
      </c>
      <c r="H117" s="219">
        <v>1</v>
      </c>
      <c r="I117" s="220"/>
      <c r="J117" s="221">
        <f>ROUND(I117*H117,2)</f>
        <v>0</v>
      </c>
      <c r="K117" s="222"/>
      <c r="L117" s="46"/>
      <c r="M117" s="223" t="s">
        <v>32</v>
      </c>
      <c r="N117" s="224" t="s">
        <v>48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139</v>
      </c>
      <c r="AT117" s="227" t="s">
        <v>135</v>
      </c>
      <c r="AU117" s="227" t="s">
        <v>87</v>
      </c>
      <c r="AY117" s="18" t="s">
        <v>133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85</v>
      </c>
      <c r="BK117" s="228">
        <f>ROUND(I117*H117,2)</f>
        <v>0</v>
      </c>
      <c r="BL117" s="18" t="s">
        <v>139</v>
      </c>
      <c r="BM117" s="227" t="s">
        <v>485</v>
      </c>
    </row>
    <row r="118" s="2" customFormat="1">
      <c r="A118" s="40"/>
      <c r="B118" s="41"/>
      <c r="C118" s="42"/>
      <c r="D118" s="229" t="s">
        <v>141</v>
      </c>
      <c r="E118" s="42"/>
      <c r="F118" s="230" t="s">
        <v>483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141</v>
      </c>
      <c r="AU118" s="18" t="s">
        <v>87</v>
      </c>
    </row>
    <row r="119" s="13" customFormat="1">
      <c r="A119" s="13"/>
      <c r="B119" s="236"/>
      <c r="C119" s="237"/>
      <c r="D119" s="229" t="s">
        <v>145</v>
      </c>
      <c r="E119" s="238" t="s">
        <v>32</v>
      </c>
      <c r="F119" s="239" t="s">
        <v>486</v>
      </c>
      <c r="G119" s="237"/>
      <c r="H119" s="238" t="s">
        <v>32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145</v>
      </c>
      <c r="AU119" s="245" t="s">
        <v>87</v>
      </c>
      <c r="AV119" s="13" t="s">
        <v>85</v>
      </c>
      <c r="AW119" s="13" t="s">
        <v>39</v>
      </c>
      <c r="AX119" s="13" t="s">
        <v>77</v>
      </c>
      <c r="AY119" s="245" t="s">
        <v>133</v>
      </c>
    </row>
    <row r="120" s="14" customFormat="1">
      <c r="A120" s="14"/>
      <c r="B120" s="246"/>
      <c r="C120" s="247"/>
      <c r="D120" s="229" t="s">
        <v>145</v>
      </c>
      <c r="E120" s="248" t="s">
        <v>32</v>
      </c>
      <c r="F120" s="249" t="s">
        <v>85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145</v>
      </c>
      <c r="AU120" s="256" t="s">
        <v>87</v>
      </c>
      <c r="AV120" s="14" t="s">
        <v>87</v>
      </c>
      <c r="AW120" s="14" t="s">
        <v>39</v>
      </c>
      <c r="AX120" s="14" t="s">
        <v>85</v>
      </c>
      <c r="AY120" s="256" t="s">
        <v>133</v>
      </c>
    </row>
    <row r="121" s="2" customFormat="1" ht="16.5" customHeight="1">
      <c r="A121" s="40"/>
      <c r="B121" s="41"/>
      <c r="C121" s="215" t="s">
        <v>187</v>
      </c>
      <c r="D121" s="215" t="s">
        <v>135</v>
      </c>
      <c r="E121" s="216" t="s">
        <v>487</v>
      </c>
      <c r="F121" s="217" t="s">
        <v>488</v>
      </c>
      <c r="G121" s="218" t="s">
        <v>484</v>
      </c>
      <c r="H121" s="219">
        <v>1</v>
      </c>
      <c r="I121" s="220"/>
      <c r="J121" s="221">
        <f>ROUND(I121*H121,2)</f>
        <v>0</v>
      </c>
      <c r="K121" s="222"/>
      <c r="L121" s="46"/>
      <c r="M121" s="223" t="s">
        <v>32</v>
      </c>
      <c r="N121" s="224" t="s">
        <v>48</v>
      </c>
      <c r="O121" s="86"/>
      <c r="P121" s="225">
        <f>O121*H121</f>
        <v>0</v>
      </c>
      <c r="Q121" s="225">
        <v>0.5</v>
      </c>
      <c r="R121" s="225">
        <f>Q121*H121</f>
        <v>0.5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139</v>
      </c>
      <c r="AT121" s="227" t="s">
        <v>135</v>
      </c>
      <c r="AU121" s="227" t="s">
        <v>87</v>
      </c>
      <c r="AY121" s="18" t="s">
        <v>133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85</v>
      </c>
      <c r="BK121" s="228">
        <f>ROUND(I121*H121,2)</f>
        <v>0</v>
      </c>
      <c r="BL121" s="18" t="s">
        <v>139</v>
      </c>
      <c r="BM121" s="227" t="s">
        <v>489</v>
      </c>
    </row>
    <row r="122" s="2" customFormat="1">
      <c r="A122" s="40"/>
      <c r="B122" s="41"/>
      <c r="C122" s="42"/>
      <c r="D122" s="229" t="s">
        <v>141</v>
      </c>
      <c r="E122" s="42"/>
      <c r="F122" s="230" t="s">
        <v>488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141</v>
      </c>
      <c r="AU122" s="18" t="s">
        <v>87</v>
      </c>
    </row>
    <row r="123" s="13" customFormat="1">
      <c r="A123" s="13"/>
      <c r="B123" s="236"/>
      <c r="C123" s="237"/>
      <c r="D123" s="229" t="s">
        <v>145</v>
      </c>
      <c r="E123" s="238" t="s">
        <v>32</v>
      </c>
      <c r="F123" s="239" t="s">
        <v>490</v>
      </c>
      <c r="G123" s="237"/>
      <c r="H123" s="238" t="s">
        <v>32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145</v>
      </c>
      <c r="AU123" s="245" t="s">
        <v>87</v>
      </c>
      <c r="AV123" s="13" t="s">
        <v>85</v>
      </c>
      <c r="AW123" s="13" t="s">
        <v>39</v>
      </c>
      <c r="AX123" s="13" t="s">
        <v>77</v>
      </c>
      <c r="AY123" s="245" t="s">
        <v>133</v>
      </c>
    </row>
    <row r="124" s="14" customFormat="1">
      <c r="A124" s="14"/>
      <c r="B124" s="246"/>
      <c r="C124" s="247"/>
      <c r="D124" s="229" t="s">
        <v>145</v>
      </c>
      <c r="E124" s="248" t="s">
        <v>32</v>
      </c>
      <c r="F124" s="249" t="s">
        <v>85</v>
      </c>
      <c r="G124" s="247"/>
      <c r="H124" s="250">
        <v>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145</v>
      </c>
      <c r="AU124" s="256" t="s">
        <v>87</v>
      </c>
      <c r="AV124" s="14" t="s">
        <v>87</v>
      </c>
      <c r="AW124" s="14" t="s">
        <v>39</v>
      </c>
      <c r="AX124" s="14" t="s">
        <v>85</v>
      </c>
      <c r="AY124" s="256" t="s">
        <v>133</v>
      </c>
    </row>
    <row r="125" s="2" customFormat="1" ht="16.5" customHeight="1">
      <c r="A125" s="40"/>
      <c r="B125" s="41"/>
      <c r="C125" s="215" t="s">
        <v>161</v>
      </c>
      <c r="D125" s="215" t="s">
        <v>135</v>
      </c>
      <c r="E125" s="216" t="s">
        <v>491</v>
      </c>
      <c r="F125" s="217" t="s">
        <v>534</v>
      </c>
      <c r="G125" s="218" t="s">
        <v>311</v>
      </c>
      <c r="H125" s="219">
        <v>156.80000000000001</v>
      </c>
      <c r="I125" s="220"/>
      <c r="J125" s="221">
        <f>ROUND(I125*H125,2)</f>
        <v>0</v>
      </c>
      <c r="K125" s="222"/>
      <c r="L125" s="46"/>
      <c r="M125" s="223" t="s">
        <v>32</v>
      </c>
      <c r="N125" s="224" t="s">
        <v>48</v>
      </c>
      <c r="O125" s="86"/>
      <c r="P125" s="225">
        <f>O125*H125</f>
        <v>0</v>
      </c>
      <c r="Q125" s="225">
        <v>0.0030000000000000001</v>
      </c>
      <c r="R125" s="225">
        <f>Q125*H125</f>
        <v>0.47040000000000004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139</v>
      </c>
      <c r="AT125" s="227" t="s">
        <v>135</v>
      </c>
      <c r="AU125" s="227" t="s">
        <v>87</v>
      </c>
      <c r="AY125" s="18" t="s">
        <v>133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85</v>
      </c>
      <c r="BK125" s="228">
        <f>ROUND(I125*H125,2)</f>
        <v>0</v>
      </c>
      <c r="BL125" s="18" t="s">
        <v>139</v>
      </c>
      <c r="BM125" s="227" t="s">
        <v>493</v>
      </c>
    </row>
    <row r="126" s="2" customFormat="1">
      <c r="A126" s="40"/>
      <c r="B126" s="41"/>
      <c r="C126" s="42"/>
      <c r="D126" s="229" t="s">
        <v>141</v>
      </c>
      <c r="E126" s="42"/>
      <c r="F126" s="230" t="s">
        <v>492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141</v>
      </c>
      <c r="AU126" s="18" t="s">
        <v>87</v>
      </c>
    </row>
    <row r="127" s="13" customFormat="1">
      <c r="A127" s="13"/>
      <c r="B127" s="236"/>
      <c r="C127" s="237"/>
      <c r="D127" s="229" t="s">
        <v>145</v>
      </c>
      <c r="E127" s="238" t="s">
        <v>32</v>
      </c>
      <c r="F127" s="239" t="s">
        <v>494</v>
      </c>
      <c r="G127" s="237"/>
      <c r="H127" s="238" t="s">
        <v>32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145</v>
      </c>
      <c r="AU127" s="245" t="s">
        <v>87</v>
      </c>
      <c r="AV127" s="13" t="s">
        <v>85</v>
      </c>
      <c r="AW127" s="13" t="s">
        <v>39</v>
      </c>
      <c r="AX127" s="13" t="s">
        <v>77</v>
      </c>
      <c r="AY127" s="245" t="s">
        <v>133</v>
      </c>
    </row>
    <row r="128" s="14" customFormat="1">
      <c r="A128" s="14"/>
      <c r="B128" s="246"/>
      <c r="C128" s="247"/>
      <c r="D128" s="229" t="s">
        <v>145</v>
      </c>
      <c r="E128" s="248" t="s">
        <v>32</v>
      </c>
      <c r="F128" s="249" t="s">
        <v>495</v>
      </c>
      <c r="G128" s="247"/>
      <c r="H128" s="250">
        <v>156.80000000000001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145</v>
      </c>
      <c r="AU128" s="256" t="s">
        <v>87</v>
      </c>
      <c r="AV128" s="14" t="s">
        <v>87</v>
      </c>
      <c r="AW128" s="14" t="s">
        <v>39</v>
      </c>
      <c r="AX128" s="14" t="s">
        <v>85</v>
      </c>
      <c r="AY128" s="256" t="s">
        <v>133</v>
      </c>
    </row>
    <row r="129" s="2" customFormat="1" ht="16.5" customHeight="1">
      <c r="A129" s="40"/>
      <c r="B129" s="41"/>
      <c r="C129" s="215" t="s">
        <v>201</v>
      </c>
      <c r="D129" s="215" t="s">
        <v>135</v>
      </c>
      <c r="E129" s="216" t="s">
        <v>496</v>
      </c>
      <c r="F129" s="217" t="s">
        <v>497</v>
      </c>
      <c r="G129" s="218" t="s">
        <v>311</v>
      </c>
      <c r="H129" s="219">
        <v>11.1</v>
      </c>
      <c r="I129" s="220"/>
      <c r="J129" s="221">
        <f>ROUND(I129*H129,2)</f>
        <v>0</v>
      </c>
      <c r="K129" s="222"/>
      <c r="L129" s="46"/>
      <c r="M129" s="223" t="s">
        <v>32</v>
      </c>
      <c r="N129" s="224" t="s">
        <v>48</v>
      </c>
      <c r="O129" s="86"/>
      <c r="P129" s="225">
        <f>O129*H129</f>
        <v>0</v>
      </c>
      <c r="Q129" s="225">
        <v>0.02</v>
      </c>
      <c r="R129" s="225">
        <f>Q129*H129</f>
        <v>0.222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139</v>
      </c>
      <c r="AT129" s="227" t="s">
        <v>135</v>
      </c>
      <c r="AU129" s="227" t="s">
        <v>87</v>
      </c>
      <c r="AY129" s="18" t="s">
        <v>133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85</v>
      </c>
      <c r="BK129" s="228">
        <f>ROUND(I129*H129,2)</f>
        <v>0</v>
      </c>
      <c r="BL129" s="18" t="s">
        <v>139</v>
      </c>
      <c r="BM129" s="227" t="s">
        <v>498</v>
      </c>
    </row>
    <row r="130" s="2" customFormat="1">
      <c r="A130" s="40"/>
      <c r="B130" s="41"/>
      <c r="C130" s="42"/>
      <c r="D130" s="229" t="s">
        <v>141</v>
      </c>
      <c r="E130" s="42"/>
      <c r="F130" s="230" t="s">
        <v>499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141</v>
      </c>
      <c r="AU130" s="18" t="s">
        <v>87</v>
      </c>
    </row>
    <row r="131" s="13" customFormat="1">
      <c r="A131" s="13"/>
      <c r="B131" s="236"/>
      <c r="C131" s="237"/>
      <c r="D131" s="229" t="s">
        <v>145</v>
      </c>
      <c r="E131" s="238" t="s">
        <v>32</v>
      </c>
      <c r="F131" s="239" t="s">
        <v>500</v>
      </c>
      <c r="G131" s="237"/>
      <c r="H131" s="238" t="s">
        <v>32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145</v>
      </c>
      <c r="AU131" s="245" t="s">
        <v>87</v>
      </c>
      <c r="AV131" s="13" t="s">
        <v>85</v>
      </c>
      <c r="AW131" s="13" t="s">
        <v>39</v>
      </c>
      <c r="AX131" s="13" t="s">
        <v>77</v>
      </c>
      <c r="AY131" s="245" t="s">
        <v>133</v>
      </c>
    </row>
    <row r="132" s="14" customFormat="1">
      <c r="A132" s="14"/>
      <c r="B132" s="246"/>
      <c r="C132" s="247"/>
      <c r="D132" s="229" t="s">
        <v>145</v>
      </c>
      <c r="E132" s="248" t="s">
        <v>32</v>
      </c>
      <c r="F132" s="249" t="s">
        <v>501</v>
      </c>
      <c r="G132" s="247"/>
      <c r="H132" s="250">
        <v>11.1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145</v>
      </c>
      <c r="AU132" s="256" t="s">
        <v>87</v>
      </c>
      <c r="AV132" s="14" t="s">
        <v>87</v>
      </c>
      <c r="AW132" s="14" t="s">
        <v>39</v>
      </c>
      <c r="AX132" s="14" t="s">
        <v>85</v>
      </c>
      <c r="AY132" s="256" t="s">
        <v>133</v>
      </c>
    </row>
    <row r="133" s="2" customFormat="1" ht="16.5" customHeight="1">
      <c r="A133" s="40"/>
      <c r="B133" s="41"/>
      <c r="C133" s="215" t="s">
        <v>207</v>
      </c>
      <c r="D133" s="215" t="s">
        <v>135</v>
      </c>
      <c r="E133" s="216" t="s">
        <v>502</v>
      </c>
      <c r="F133" s="217" t="s">
        <v>503</v>
      </c>
      <c r="G133" s="218" t="s">
        <v>385</v>
      </c>
      <c r="H133" s="219">
        <v>0.042000000000000003</v>
      </c>
      <c r="I133" s="220"/>
      <c r="J133" s="221">
        <f>ROUND(I133*H133,2)</f>
        <v>0</v>
      </c>
      <c r="K133" s="222"/>
      <c r="L133" s="46"/>
      <c r="M133" s="223" t="s">
        <v>32</v>
      </c>
      <c r="N133" s="224" t="s">
        <v>48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139</v>
      </c>
      <c r="AT133" s="227" t="s">
        <v>135</v>
      </c>
      <c r="AU133" s="227" t="s">
        <v>87</v>
      </c>
      <c r="AY133" s="18" t="s">
        <v>133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8" t="s">
        <v>85</v>
      </c>
      <c r="BK133" s="228">
        <f>ROUND(I133*H133,2)</f>
        <v>0</v>
      </c>
      <c r="BL133" s="18" t="s">
        <v>139</v>
      </c>
      <c r="BM133" s="227" t="s">
        <v>504</v>
      </c>
    </row>
    <row r="134" s="2" customFormat="1">
      <c r="A134" s="40"/>
      <c r="B134" s="41"/>
      <c r="C134" s="42"/>
      <c r="D134" s="229" t="s">
        <v>141</v>
      </c>
      <c r="E134" s="42"/>
      <c r="F134" s="230" t="s">
        <v>505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141</v>
      </c>
      <c r="AU134" s="18" t="s">
        <v>87</v>
      </c>
    </row>
    <row r="135" s="2" customFormat="1">
      <c r="A135" s="40"/>
      <c r="B135" s="41"/>
      <c r="C135" s="42"/>
      <c r="D135" s="234" t="s">
        <v>143</v>
      </c>
      <c r="E135" s="42"/>
      <c r="F135" s="235" t="s">
        <v>506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143</v>
      </c>
      <c r="AU135" s="18" t="s">
        <v>87</v>
      </c>
    </row>
    <row r="136" s="13" customFormat="1">
      <c r="A136" s="13"/>
      <c r="B136" s="236"/>
      <c r="C136" s="237"/>
      <c r="D136" s="229" t="s">
        <v>145</v>
      </c>
      <c r="E136" s="238" t="s">
        <v>32</v>
      </c>
      <c r="F136" s="239" t="s">
        <v>507</v>
      </c>
      <c r="G136" s="237"/>
      <c r="H136" s="238" t="s">
        <v>32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145</v>
      </c>
      <c r="AU136" s="245" t="s">
        <v>87</v>
      </c>
      <c r="AV136" s="13" t="s">
        <v>85</v>
      </c>
      <c r="AW136" s="13" t="s">
        <v>39</v>
      </c>
      <c r="AX136" s="13" t="s">
        <v>77</v>
      </c>
      <c r="AY136" s="245" t="s">
        <v>133</v>
      </c>
    </row>
    <row r="137" s="14" customFormat="1">
      <c r="A137" s="14"/>
      <c r="B137" s="246"/>
      <c r="C137" s="247"/>
      <c r="D137" s="229" t="s">
        <v>145</v>
      </c>
      <c r="E137" s="248" t="s">
        <v>32</v>
      </c>
      <c r="F137" s="249" t="s">
        <v>508</v>
      </c>
      <c r="G137" s="247"/>
      <c r="H137" s="250">
        <v>0.042000000000000003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145</v>
      </c>
      <c r="AU137" s="256" t="s">
        <v>87</v>
      </c>
      <c r="AV137" s="14" t="s">
        <v>87</v>
      </c>
      <c r="AW137" s="14" t="s">
        <v>39</v>
      </c>
      <c r="AX137" s="14" t="s">
        <v>85</v>
      </c>
      <c r="AY137" s="256" t="s">
        <v>133</v>
      </c>
    </row>
    <row r="138" s="2" customFormat="1" ht="16.5" customHeight="1">
      <c r="A138" s="40"/>
      <c r="B138" s="41"/>
      <c r="C138" s="257" t="s">
        <v>217</v>
      </c>
      <c r="D138" s="257" t="s">
        <v>157</v>
      </c>
      <c r="E138" s="258" t="s">
        <v>360</v>
      </c>
      <c r="F138" s="259" t="s">
        <v>361</v>
      </c>
      <c r="G138" s="260" t="s">
        <v>204</v>
      </c>
      <c r="H138" s="261">
        <v>41.975000000000001</v>
      </c>
      <c r="I138" s="262"/>
      <c r="J138" s="263">
        <f>ROUND(I138*H138,2)</f>
        <v>0</v>
      </c>
      <c r="K138" s="264"/>
      <c r="L138" s="265"/>
      <c r="M138" s="266" t="s">
        <v>32</v>
      </c>
      <c r="N138" s="267" t="s">
        <v>48</v>
      </c>
      <c r="O138" s="86"/>
      <c r="P138" s="225">
        <f>O138*H138</f>
        <v>0</v>
      </c>
      <c r="Q138" s="225">
        <v>0.001</v>
      </c>
      <c r="R138" s="225">
        <f>Q138*H138</f>
        <v>0.041975000000000005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161</v>
      </c>
      <c r="AT138" s="227" t="s">
        <v>157</v>
      </c>
      <c r="AU138" s="227" t="s">
        <v>87</v>
      </c>
      <c r="AY138" s="18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85</v>
      </c>
      <c r="BK138" s="228">
        <f>ROUND(I138*H138,2)</f>
        <v>0</v>
      </c>
      <c r="BL138" s="18" t="s">
        <v>139</v>
      </c>
      <c r="BM138" s="227" t="s">
        <v>509</v>
      </c>
    </row>
    <row r="139" s="2" customFormat="1">
      <c r="A139" s="40"/>
      <c r="B139" s="41"/>
      <c r="C139" s="42"/>
      <c r="D139" s="229" t="s">
        <v>141</v>
      </c>
      <c r="E139" s="42"/>
      <c r="F139" s="230" t="s">
        <v>361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141</v>
      </c>
      <c r="AU139" s="18" t="s">
        <v>87</v>
      </c>
    </row>
    <row r="140" s="13" customFormat="1">
      <c r="A140" s="13"/>
      <c r="B140" s="236"/>
      <c r="C140" s="237"/>
      <c r="D140" s="229" t="s">
        <v>145</v>
      </c>
      <c r="E140" s="238" t="s">
        <v>32</v>
      </c>
      <c r="F140" s="239" t="s">
        <v>507</v>
      </c>
      <c r="G140" s="237"/>
      <c r="H140" s="238" t="s">
        <v>32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145</v>
      </c>
      <c r="AU140" s="245" t="s">
        <v>87</v>
      </c>
      <c r="AV140" s="13" t="s">
        <v>85</v>
      </c>
      <c r="AW140" s="13" t="s">
        <v>39</v>
      </c>
      <c r="AX140" s="13" t="s">
        <v>77</v>
      </c>
      <c r="AY140" s="245" t="s">
        <v>133</v>
      </c>
    </row>
    <row r="141" s="14" customFormat="1">
      <c r="A141" s="14"/>
      <c r="B141" s="246"/>
      <c r="C141" s="247"/>
      <c r="D141" s="229" t="s">
        <v>145</v>
      </c>
      <c r="E141" s="248" t="s">
        <v>32</v>
      </c>
      <c r="F141" s="249" t="s">
        <v>510</v>
      </c>
      <c r="G141" s="247"/>
      <c r="H141" s="250">
        <v>41.975000000000001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145</v>
      </c>
      <c r="AU141" s="256" t="s">
        <v>87</v>
      </c>
      <c r="AV141" s="14" t="s">
        <v>87</v>
      </c>
      <c r="AW141" s="14" t="s">
        <v>39</v>
      </c>
      <c r="AX141" s="14" t="s">
        <v>85</v>
      </c>
      <c r="AY141" s="256" t="s">
        <v>133</v>
      </c>
    </row>
    <row r="142" s="2" customFormat="1" ht="16.5" customHeight="1">
      <c r="A142" s="40"/>
      <c r="B142" s="41"/>
      <c r="C142" s="215" t="s">
        <v>226</v>
      </c>
      <c r="D142" s="215" t="s">
        <v>135</v>
      </c>
      <c r="E142" s="216" t="s">
        <v>511</v>
      </c>
      <c r="F142" s="217" t="s">
        <v>512</v>
      </c>
      <c r="G142" s="218" t="s">
        <v>138</v>
      </c>
      <c r="H142" s="219">
        <v>9678</v>
      </c>
      <c r="I142" s="220"/>
      <c r="J142" s="221">
        <f>ROUND(I142*H142,2)</f>
        <v>0</v>
      </c>
      <c r="K142" s="222"/>
      <c r="L142" s="46"/>
      <c r="M142" s="223" t="s">
        <v>32</v>
      </c>
      <c r="N142" s="224" t="s">
        <v>48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139</v>
      </c>
      <c r="AT142" s="227" t="s">
        <v>135</v>
      </c>
      <c r="AU142" s="227" t="s">
        <v>87</v>
      </c>
      <c r="AY142" s="18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85</v>
      </c>
      <c r="BK142" s="228">
        <f>ROUND(I142*H142,2)</f>
        <v>0</v>
      </c>
      <c r="BL142" s="18" t="s">
        <v>139</v>
      </c>
      <c r="BM142" s="227" t="s">
        <v>513</v>
      </c>
    </row>
    <row r="143" s="2" customFormat="1">
      <c r="A143" s="40"/>
      <c r="B143" s="41"/>
      <c r="C143" s="42"/>
      <c r="D143" s="229" t="s">
        <v>141</v>
      </c>
      <c r="E143" s="42"/>
      <c r="F143" s="230" t="s">
        <v>514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141</v>
      </c>
      <c r="AU143" s="18" t="s">
        <v>87</v>
      </c>
    </row>
    <row r="144" s="13" customFormat="1">
      <c r="A144" s="13"/>
      <c r="B144" s="236"/>
      <c r="C144" s="237"/>
      <c r="D144" s="229" t="s">
        <v>145</v>
      </c>
      <c r="E144" s="238" t="s">
        <v>32</v>
      </c>
      <c r="F144" s="239" t="s">
        <v>515</v>
      </c>
      <c r="G144" s="237"/>
      <c r="H144" s="238" t="s">
        <v>32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145</v>
      </c>
      <c r="AU144" s="245" t="s">
        <v>87</v>
      </c>
      <c r="AV144" s="13" t="s">
        <v>85</v>
      </c>
      <c r="AW144" s="13" t="s">
        <v>39</v>
      </c>
      <c r="AX144" s="13" t="s">
        <v>77</v>
      </c>
      <c r="AY144" s="245" t="s">
        <v>133</v>
      </c>
    </row>
    <row r="145" s="14" customFormat="1">
      <c r="A145" s="14"/>
      <c r="B145" s="246"/>
      <c r="C145" s="247"/>
      <c r="D145" s="229" t="s">
        <v>145</v>
      </c>
      <c r="E145" s="248" t="s">
        <v>32</v>
      </c>
      <c r="F145" s="249" t="s">
        <v>200</v>
      </c>
      <c r="G145" s="247"/>
      <c r="H145" s="250">
        <v>9678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145</v>
      </c>
      <c r="AU145" s="256" t="s">
        <v>87</v>
      </c>
      <c r="AV145" s="14" t="s">
        <v>87</v>
      </c>
      <c r="AW145" s="14" t="s">
        <v>39</v>
      </c>
      <c r="AX145" s="14" t="s">
        <v>85</v>
      </c>
      <c r="AY145" s="256" t="s">
        <v>133</v>
      </c>
    </row>
    <row r="146" s="2" customFormat="1" ht="16.5" customHeight="1">
      <c r="A146" s="40"/>
      <c r="B146" s="41"/>
      <c r="C146" s="215" t="s">
        <v>232</v>
      </c>
      <c r="D146" s="215" t="s">
        <v>135</v>
      </c>
      <c r="E146" s="216" t="s">
        <v>398</v>
      </c>
      <c r="F146" s="217" t="s">
        <v>399</v>
      </c>
      <c r="G146" s="218" t="s">
        <v>378</v>
      </c>
      <c r="H146" s="219">
        <v>110.73</v>
      </c>
      <c r="I146" s="220"/>
      <c r="J146" s="221">
        <f>ROUND(I146*H146,2)</f>
        <v>0</v>
      </c>
      <c r="K146" s="222"/>
      <c r="L146" s="46"/>
      <c r="M146" s="223" t="s">
        <v>32</v>
      </c>
      <c r="N146" s="224" t="s">
        <v>48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139</v>
      </c>
      <c r="AT146" s="227" t="s">
        <v>135</v>
      </c>
      <c r="AU146" s="227" t="s">
        <v>87</v>
      </c>
      <c r="AY146" s="18" t="s">
        <v>133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85</v>
      </c>
      <c r="BK146" s="228">
        <f>ROUND(I146*H146,2)</f>
        <v>0</v>
      </c>
      <c r="BL146" s="18" t="s">
        <v>139</v>
      </c>
      <c r="BM146" s="227" t="s">
        <v>516</v>
      </c>
    </row>
    <row r="147" s="2" customFormat="1">
      <c r="A147" s="40"/>
      <c r="B147" s="41"/>
      <c r="C147" s="42"/>
      <c r="D147" s="229" t="s">
        <v>141</v>
      </c>
      <c r="E147" s="42"/>
      <c r="F147" s="230" t="s">
        <v>401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141</v>
      </c>
      <c r="AU147" s="18" t="s">
        <v>87</v>
      </c>
    </row>
    <row r="148" s="2" customFormat="1">
      <c r="A148" s="40"/>
      <c r="B148" s="41"/>
      <c r="C148" s="42"/>
      <c r="D148" s="234" t="s">
        <v>143</v>
      </c>
      <c r="E148" s="42"/>
      <c r="F148" s="235" t="s">
        <v>402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143</v>
      </c>
      <c r="AU148" s="18" t="s">
        <v>87</v>
      </c>
    </row>
    <row r="149" s="13" customFormat="1">
      <c r="A149" s="13"/>
      <c r="B149" s="236"/>
      <c r="C149" s="237"/>
      <c r="D149" s="229" t="s">
        <v>145</v>
      </c>
      <c r="E149" s="238" t="s">
        <v>32</v>
      </c>
      <c r="F149" s="239" t="s">
        <v>403</v>
      </c>
      <c r="G149" s="237"/>
      <c r="H149" s="238" t="s">
        <v>32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145</v>
      </c>
      <c r="AU149" s="245" t="s">
        <v>87</v>
      </c>
      <c r="AV149" s="13" t="s">
        <v>85</v>
      </c>
      <c r="AW149" s="13" t="s">
        <v>39</v>
      </c>
      <c r="AX149" s="13" t="s">
        <v>77</v>
      </c>
      <c r="AY149" s="245" t="s">
        <v>133</v>
      </c>
    </row>
    <row r="150" s="13" customFormat="1">
      <c r="A150" s="13"/>
      <c r="B150" s="236"/>
      <c r="C150" s="237"/>
      <c r="D150" s="229" t="s">
        <v>145</v>
      </c>
      <c r="E150" s="238" t="s">
        <v>32</v>
      </c>
      <c r="F150" s="239" t="s">
        <v>404</v>
      </c>
      <c r="G150" s="237"/>
      <c r="H150" s="238" t="s">
        <v>32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145</v>
      </c>
      <c r="AU150" s="245" t="s">
        <v>87</v>
      </c>
      <c r="AV150" s="13" t="s">
        <v>85</v>
      </c>
      <c r="AW150" s="13" t="s">
        <v>39</v>
      </c>
      <c r="AX150" s="13" t="s">
        <v>77</v>
      </c>
      <c r="AY150" s="245" t="s">
        <v>133</v>
      </c>
    </row>
    <row r="151" s="13" customFormat="1">
      <c r="A151" s="13"/>
      <c r="B151" s="236"/>
      <c r="C151" s="237"/>
      <c r="D151" s="229" t="s">
        <v>145</v>
      </c>
      <c r="E151" s="238" t="s">
        <v>32</v>
      </c>
      <c r="F151" s="239" t="s">
        <v>405</v>
      </c>
      <c r="G151" s="237"/>
      <c r="H151" s="238" t="s">
        <v>32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145</v>
      </c>
      <c r="AU151" s="245" t="s">
        <v>87</v>
      </c>
      <c r="AV151" s="13" t="s">
        <v>85</v>
      </c>
      <c r="AW151" s="13" t="s">
        <v>39</v>
      </c>
      <c r="AX151" s="13" t="s">
        <v>77</v>
      </c>
      <c r="AY151" s="245" t="s">
        <v>133</v>
      </c>
    </row>
    <row r="152" s="13" customFormat="1">
      <c r="A152" s="13"/>
      <c r="B152" s="236"/>
      <c r="C152" s="237"/>
      <c r="D152" s="229" t="s">
        <v>145</v>
      </c>
      <c r="E152" s="238" t="s">
        <v>32</v>
      </c>
      <c r="F152" s="239" t="s">
        <v>406</v>
      </c>
      <c r="G152" s="237"/>
      <c r="H152" s="238" t="s">
        <v>32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145</v>
      </c>
      <c r="AU152" s="245" t="s">
        <v>87</v>
      </c>
      <c r="AV152" s="13" t="s">
        <v>85</v>
      </c>
      <c r="AW152" s="13" t="s">
        <v>39</v>
      </c>
      <c r="AX152" s="13" t="s">
        <v>77</v>
      </c>
      <c r="AY152" s="245" t="s">
        <v>133</v>
      </c>
    </row>
    <row r="153" s="14" customFormat="1">
      <c r="A153" s="14"/>
      <c r="B153" s="246"/>
      <c r="C153" s="247"/>
      <c r="D153" s="229" t="s">
        <v>145</v>
      </c>
      <c r="E153" s="248" t="s">
        <v>32</v>
      </c>
      <c r="F153" s="249" t="s">
        <v>407</v>
      </c>
      <c r="G153" s="247"/>
      <c r="H153" s="250">
        <v>16.649999999999999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145</v>
      </c>
      <c r="AU153" s="256" t="s">
        <v>87</v>
      </c>
      <c r="AV153" s="14" t="s">
        <v>87</v>
      </c>
      <c r="AW153" s="14" t="s">
        <v>39</v>
      </c>
      <c r="AX153" s="14" t="s">
        <v>77</v>
      </c>
      <c r="AY153" s="256" t="s">
        <v>133</v>
      </c>
    </row>
    <row r="154" s="13" customFormat="1">
      <c r="A154" s="13"/>
      <c r="B154" s="236"/>
      <c r="C154" s="237"/>
      <c r="D154" s="229" t="s">
        <v>145</v>
      </c>
      <c r="E154" s="238" t="s">
        <v>32</v>
      </c>
      <c r="F154" s="239" t="s">
        <v>357</v>
      </c>
      <c r="G154" s="237"/>
      <c r="H154" s="238" t="s">
        <v>32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145</v>
      </c>
      <c r="AU154" s="245" t="s">
        <v>87</v>
      </c>
      <c r="AV154" s="13" t="s">
        <v>85</v>
      </c>
      <c r="AW154" s="13" t="s">
        <v>39</v>
      </c>
      <c r="AX154" s="13" t="s">
        <v>77</v>
      </c>
      <c r="AY154" s="245" t="s">
        <v>133</v>
      </c>
    </row>
    <row r="155" s="13" customFormat="1">
      <c r="A155" s="13"/>
      <c r="B155" s="236"/>
      <c r="C155" s="237"/>
      <c r="D155" s="229" t="s">
        <v>145</v>
      </c>
      <c r="E155" s="238" t="s">
        <v>32</v>
      </c>
      <c r="F155" s="239" t="s">
        <v>408</v>
      </c>
      <c r="G155" s="237"/>
      <c r="H155" s="238" t="s">
        <v>32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145</v>
      </c>
      <c r="AU155" s="245" t="s">
        <v>87</v>
      </c>
      <c r="AV155" s="13" t="s">
        <v>85</v>
      </c>
      <c r="AW155" s="13" t="s">
        <v>39</v>
      </c>
      <c r="AX155" s="13" t="s">
        <v>77</v>
      </c>
      <c r="AY155" s="245" t="s">
        <v>133</v>
      </c>
    </row>
    <row r="156" s="13" customFormat="1">
      <c r="A156" s="13"/>
      <c r="B156" s="236"/>
      <c r="C156" s="237"/>
      <c r="D156" s="229" t="s">
        <v>145</v>
      </c>
      <c r="E156" s="238" t="s">
        <v>32</v>
      </c>
      <c r="F156" s="239" t="s">
        <v>409</v>
      </c>
      <c r="G156" s="237"/>
      <c r="H156" s="238" t="s">
        <v>32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145</v>
      </c>
      <c r="AU156" s="245" t="s">
        <v>87</v>
      </c>
      <c r="AV156" s="13" t="s">
        <v>85</v>
      </c>
      <c r="AW156" s="13" t="s">
        <v>39</v>
      </c>
      <c r="AX156" s="13" t="s">
        <v>77</v>
      </c>
      <c r="AY156" s="245" t="s">
        <v>133</v>
      </c>
    </row>
    <row r="157" s="14" customFormat="1">
      <c r="A157" s="14"/>
      <c r="B157" s="246"/>
      <c r="C157" s="247"/>
      <c r="D157" s="229" t="s">
        <v>145</v>
      </c>
      <c r="E157" s="248" t="s">
        <v>32</v>
      </c>
      <c r="F157" s="249" t="s">
        <v>410</v>
      </c>
      <c r="G157" s="247"/>
      <c r="H157" s="250">
        <v>94.079999999999998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145</v>
      </c>
      <c r="AU157" s="256" t="s">
        <v>87</v>
      </c>
      <c r="AV157" s="14" t="s">
        <v>87</v>
      </c>
      <c r="AW157" s="14" t="s">
        <v>39</v>
      </c>
      <c r="AX157" s="14" t="s">
        <v>77</v>
      </c>
      <c r="AY157" s="256" t="s">
        <v>133</v>
      </c>
    </row>
    <row r="158" s="15" customFormat="1">
      <c r="A158" s="15"/>
      <c r="B158" s="268"/>
      <c r="C158" s="269"/>
      <c r="D158" s="229" t="s">
        <v>145</v>
      </c>
      <c r="E158" s="270" t="s">
        <v>32</v>
      </c>
      <c r="F158" s="271" t="s">
        <v>341</v>
      </c>
      <c r="G158" s="269"/>
      <c r="H158" s="272">
        <v>110.72999999999999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145</v>
      </c>
      <c r="AU158" s="278" t="s">
        <v>87</v>
      </c>
      <c r="AV158" s="15" t="s">
        <v>139</v>
      </c>
      <c r="AW158" s="15" t="s">
        <v>39</v>
      </c>
      <c r="AX158" s="15" t="s">
        <v>85</v>
      </c>
      <c r="AY158" s="278" t="s">
        <v>133</v>
      </c>
    </row>
    <row r="159" s="2" customFormat="1" ht="16.5" customHeight="1">
      <c r="A159" s="40"/>
      <c r="B159" s="41"/>
      <c r="C159" s="257" t="s">
        <v>238</v>
      </c>
      <c r="D159" s="257" t="s">
        <v>157</v>
      </c>
      <c r="E159" s="258" t="s">
        <v>411</v>
      </c>
      <c r="F159" s="259" t="s">
        <v>412</v>
      </c>
      <c r="G159" s="260" t="s">
        <v>378</v>
      </c>
      <c r="H159" s="261">
        <v>110.73</v>
      </c>
      <c r="I159" s="262"/>
      <c r="J159" s="263">
        <f>ROUND(I159*H159,2)</f>
        <v>0</v>
      </c>
      <c r="K159" s="264"/>
      <c r="L159" s="265"/>
      <c r="M159" s="266" t="s">
        <v>32</v>
      </c>
      <c r="N159" s="267" t="s">
        <v>48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161</v>
      </c>
      <c r="AT159" s="227" t="s">
        <v>157</v>
      </c>
      <c r="AU159" s="227" t="s">
        <v>87</v>
      </c>
      <c r="AY159" s="18" t="s">
        <v>133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8" t="s">
        <v>85</v>
      </c>
      <c r="BK159" s="228">
        <f>ROUND(I159*H159,2)</f>
        <v>0</v>
      </c>
      <c r="BL159" s="18" t="s">
        <v>139</v>
      </c>
      <c r="BM159" s="227" t="s">
        <v>535</v>
      </c>
    </row>
    <row r="160" s="2" customFormat="1">
      <c r="A160" s="40"/>
      <c r="B160" s="41"/>
      <c r="C160" s="42"/>
      <c r="D160" s="229" t="s">
        <v>141</v>
      </c>
      <c r="E160" s="42"/>
      <c r="F160" s="230" t="s">
        <v>412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141</v>
      </c>
      <c r="AU160" s="18" t="s">
        <v>87</v>
      </c>
    </row>
    <row r="161" s="13" customFormat="1">
      <c r="A161" s="13"/>
      <c r="B161" s="236"/>
      <c r="C161" s="237"/>
      <c r="D161" s="229" t="s">
        <v>145</v>
      </c>
      <c r="E161" s="238" t="s">
        <v>32</v>
      </c>
      <c r="F161" s="239" t="s">
        <v>403</v>
      </c>
      <c r="G161" s="237"/>
      <c r="H161" s="238" t="s">
        <v>32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145</v>
      </c>
      <c r="AU161" s="245" t="s">
        <v>87</v>
      </c>
      <c r="AV161" s="13" t="s">
        <v>85</v>
      </c>
      <c r="AW161" s="13" t="s">
        <v>39</v>
      </c>
      <c r="AX161" s="13" t="s">
        <v>77</v>
      </c>
      <c r="AY161" s="245" t="s">
        <v>133</v>
      </c>
    </row>
    <row r="162" s="13" customFormat="1">
      <c r="A162" s="13"/>
      <c r="B162" s="236"/>
      <c r="C162" s="237"/>
      <c r="D162" s="229" t="s">
        <v>145</v>
      </c>
      <c r="E162" s="238" t="s">
        <v>32</v>
      </c>
      <c r="F162" s="239" t="s">
        <v>404</v>
      </c>
      <c r="G162" s="237"/>
      <c r="H162" s="238" t="s">
        <v>32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145</v>
      </c>
      <c r="AU162" s="245" t="s">
        <v>87</v>
      </c>
      <c r="AV162" s="13" t="s">
        <v>85</v>
      </c>
      <c r="AW162" s="13" t="s">
        <v>39</v>
      </c>
      <c r="AX162" s="13" t="s">
        <v>77</v>
      </c>
      <c r="AY162" s="245" t="s">
        <v>133</v>
      </c>
    </row>
    <row r="163" s="13" customFormat="1">
      <c r="A163" s="13"/>
      <c r="B163" s="236"/>
      <c r="C163" s="237"/>
      <c r="D163" s="229" t="s">
        <v>145</v>
      </c>
      <c r="E163" s="238" t="s">
        <v>32</v>
      </c>
      <c r="F163" s="239" t="s">
        <v>405</v>
      </c>
      <c r="G163" s="237"/>
      <c r="H163" s="238" t="s">
        <v>32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145</v>
      </c>
      <c r="AU163" s="245" t="s">
        <v>87</v>
      </c>
      <c r="AV163" s="13" t="s">
        <v>85</v>
      </c>
      <c r="AW163" s="13" t="s">
        <v>39</v>
      </c>
      <c r="AX163" s="13" t="s">
        <v>77</v>
      </c>
      <c r="AY163" s="245" t="s">
        <v>133</v>
      </c>
    </row>
    <row r="164" s="13" customFormat="1">
      <c r="A164" s="13"/>
      <c r="B164" s="236"/>
      <c r="C164" s="237"/>
      <c r="D164" s="229" t="s">
        <v>145</v>
      </c>
      <c r="E164" s="238" t="s">
        <v>32</v>
      </c>
      <c r="F164" s="239" t="s">
        <v>406</v>
      </c>
      <c r="G164" s="237"/>
      <c r="H164" s="238" t="s">
        <v>32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145</v>
      </c>
      <c r="AU164" s="245" t="s">
        <v>87</v>
      </c>
      <c r="AV164" s="13" t="s">
        <v>85</v>
      </c>
      <c r="AW164" s="13" t="s">
        <v>39</v>
      </c>
      <c r="AX164" s="13" t="s">
        <v>77</v>
      </c>
      <c r="AY164" s="245" t="s">
        <v>133</v>
      </c>
    </row>
    <row r="165" s="14" customFormat="1">
      <c r="A165" s="14"/>
      <c r="B165" s="246"/>
      <c r="C165" s="247"/>
      <c r="D165" s="229" t="s">
        <v>145</v>
      </c>
      <c r="E165" s="248" t="s">
        <v>32</v>
      </c>
      <c r="F165" s="249" t="s">
        <v>407</v>
      </c>
      <c r="G165" s="247"/>
      <c r="H165" s="250">
        <v>16.649999999999999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145</v>
      </c>
      <c r="AU165" s="256" t="s">
        <v>87</v>
      </c>
      <c r="AV165" s="14" t="s">
        <v>87</v>
      </c>
      <c r="AW165" s="14" t="s">
        <v>39</v>
      </c>
      <c r="AX165" s="14" t="s">
        <v>77</v>
      </c>
      <c r="AY165" s="256" t="s">
        <v>133</v>
      </c>
    </row>
    <row r="166" s="13" customFormat="1">
      <c r="A166" s="13"/>
      <c r="B166" s="236"/>
      <c r="C166" s="237"/>
      <c r="D166" s="229" t="s">
        <v>145</v>
      </c>
      <c r="E166" s="238" t="s">
        <v>32</v>
      </c>
      <c r="F166" s="239" t="s">
        <v>357</v>
      </c>
      <c r="G166" s="237"/>
      <c r="H166" s="238" t="s">
        <v>32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145</v>
      </c>
      <c r="AU166" s="245" t="s">
        <v>87</v>
      </c>
      <c r="AV166" s="13" t="s">
        <v>85</v>
      </c>
      <c r="AW166" s="13" t="s">
        <v>39</v>
      </c>
      <c r="AX166" s="13" t="s">
        <v>77</v>
      </c>
      <c r="AY166" s="245" t="s">
        <v>133</v>
      </c>
    </row>
    <row r="167" s="13" customFormat="1">
      <c r="A167" s="13"/>
      <c r="B167" s="236"/>
      <c r="C167" s="237"/>
      <c r="D167" s="229" t="s">
        <v>145</v>
      </c>
      <c r="E167" s="238" t="s">
        <v>32</v>
      </c>
      <c r="F167" s="239" t="s">
        <v>408</v>
      </c>
      <c r="G167" s="237"/>
      <c r="H167" s="238" t="s">
        <v>32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145</v>
      </c>
      <c r="AU167" s="245" t="s">
        <v>87</v>
      </c>
      <c r="AV167" s="13" t="s">
        <v>85</v>
      </c>
      <c r="AW167" s="13" t="s">
        <v>39</v>
      </c>
      <c r="AX167" s="13" t="s">
        <v>77</v>
      </c>
      <c r="AY167" s="245" t="s">
        <v>133</v>
      </c>
    </row>
    <row r="168" s="13" customFormat="1">
      <c r="A168" s="13"/>
      <c r="B168" s="236"/>
      <c r="C168" s="237"/>
      <c r="D168" s="229" t="s">
        <v>145</v>
      </c>
      <c r="E168" s="238" t="s">
        <v>32</v>
      </c>
      <c r="F168" s="239" t="s">
        <v>409</v>
      </c>
      <c r="G168" s="237"/>
      <c r="H168" s="238" t="s">
        <v>32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145</v>
      </c>
      <c r="AU168" s="245" t="s">
        <v>87</v>
      </c>
      <c r="AV168" s="13" t="s">
        <v>85</v>
      </c>
      <c r="AW168" s="13" t="s">
        <v>39</v>
      </c>
      <c r="AX168" s="13" t="s">
        <v>77</v>
      </c>
      <c r="AY168" s="245" t="s">
        <v>133</v>
      </c>
    </row>
    <row r="169" s="14" customFormat="1">
      <c r="A169" s="14"/>
      <c r="B169" s="246"/>
      <c r="C169" s="247"/>
      <c r="D169" s="229" t="s">
        <v>145</v>
      </c>
      <c r="E169" s="248" t="s">
        <v>32</v>
      </c>
      <c r="F169" s="249" t="s">
        <v>410</v>
      </c>
      <c r="G169" s="247"/>
      <c r="H169" s="250">
        <v>94.079999999999998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145</v>
      </c>
      <c r="AU169" s="256" t="s">
        <v>87</v>
      </c>
      <c r="AV169" s="14" t="s">
        <v>87</v>
      </c>
      <c r="AW169" s="14" t="s">
        <v>39</v>
      </c>
      <c r="AX169" s="14" t="s">
        <v>77</v>
      </c>
      <c r="AY169" s="256" t="s">
        <v>133</v>
      </c>
    </row>
    <row r="170" s="15" customFormat="1">
      <c r="A170" s="15"/>
      <c r="B170" s="268"/>
      <c r="C170" s="269"/>
      <c r="D170" s="229" t="s">
        <v>145</v>
      </c>
      <c r="E170" s="270" t="s">
        <v>32</v>
      </c>
      <c r="F170" s="271" t="s">
        <v>341</v>
      </c>
      <c r="G170" s="269"/>
      <c r="H170" s="272">
        <v>110.73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145</v>
      </c>
      <c r="AU170" s="278" t="s">
        <v>87</v>
      </c>
      <c r="AV170" s="15" t="s">
        <v>139</v>
      </c>
      <c r="AW170" s="15" t="s">
        <v>39</v>
      </c>
      <c r="AX170" s="15" t="s">
        <v>85</v>
      </c>
      <c r="AY170" s="278" t="s">
        <v>133</v>
      </c>
    </row>
    <row r="171" s="2" customFormat="1" ht="16.5" customHeight="1">
      <c r="A171" s="40"/>
      <c r="B171" s="41"/>
      <c r="C171" s="215" t="s">
        <v>8</v>
      </c>
      <c r="D171" s="215" t="s">
        <v>135</v>
      </c>
      <c r="E171" s="216" t="s">
        <v>415</v>
      </c>
      <c r="F171" s="217" t="s">
        <v>416</v>
      </c>
      <c r="G171" s="218" t="s">
        <v>378</v>
      </c>
      <c r="H171" s="219">
        <v>110.73</v>
      </c>
      <c r="I171" s="220"/>
      <c r="J171" s="221">
        <f>ROUND(I171*H171,2)</f>
        <v>0</v>
      </c>
      <c r="K171" s="222"/>
      <c r="L171" s="46"/>
      <c r="M171" s="223" t="s">
        <v>32</v>
      </c>
      <c r="N171" s="224" t="s">
        <v>48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139</v>
      </c>
      <c r="AT171" s="227" t="s">
        <v>135</v>
      </c>
      <c r="AU171" s="227" t="s">
        <v>87</v>
      </c>
      <c r="AY171" s="18" t="s">
        <v>133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85</v>
      </c>
      <c r="BK171" s="228">
        <f>ROUND(I171*H171,2)</f>
        <v>0</v>
      </c>
      <c r="BL171" s="18" t="s">
        <v>139</v>
      </c>
      <c r="BM171" s="227" t="s">
        <v>518</v>
      </c>
    </row>
    <row r="172" s="2" customFormat="1">
      <c r="A172" s="40"/>
      <c r="B172" s="41"/>
      <c r="C172" s="42"/>
      <c r="D172" s="229" t="s">
        <v>141</v>
      </c>
      <c r="E172" s="42"/>
      <c r="F172" s="230" t="s">
        <v>418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141</v>
      </c>
      <c r="AU172" s="18" t="s">
        <v>87</v>
      </c>
    </row>
    <row r="173" s="2" customFormat="1">
      <c r="A173" s="40"/>
      <c r="B173" s="41"/>
      <c r="C173" s="42"/>
      <c r="D173" s="234" t="s">
        <v>143</v>
      </c>
      <c r="E173" s="42"/>
      <c r="F173" s="235" t="s">
        <v>419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143</v>
      </c>
      <c r="AU173" s="18" t="s">
        <v>87</v>
      </c>
    </row>
    <row r="174" s="13" customFormat="1">
      <c r="A174" s="13"/>
      <c r="B174" s="236"/>
      <c r="C174" s="237"/>
      <c r="D174" s="229" t="s">
        <v>145</v>
      </c>
      <c r="E174" s="238" t="s">
        <v>32</v>
      </c>
      <c r="F174" s="239" t="s">
        <v>403</v>
      </c>
      <c r="G174" s="237"/>
      <c r="H174" s="238" t="s">
        <v>32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145</v>
      </c>
      <c r="AU174" s="245" t="s">
        <v>87</v>
      </c>
      <c r="AV174" s="13" t="s">
        <v>85</v>
      </c>
      <c r="AW174" s="13" t="s">
        <v>39</v>
      </c>
      <c r="AX174" s="13" t="s">
        <v>77</v>
      </c>
      <c r="AY174" s="245" t="s">
        <v>133</v>
      </c>
    </row>
    <row r="175" s="13" customFormat="1">
      <c r="A175" s="13"/>
      <c r="B175" s="236"/>
      <c r="C175" s="237"/>
      <c r="D175" s="229" t="s">
        <v>145</v>
      </c>
      <c r="E175" s="238" t="s">
        <v>32</v>
      </c>
      <c r="F175" s="239" t="s">
        <v>404</v>
      </c>
      <c r="G175" s="237"/>
      <c r="H175" s="238" t="s">
        <v>32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145</v>
      </c>
      <c r="AU175" s="245" t="s">
        <v>87</v>
      </c>
      <c r="AV175" s="13" t="s">
        <v>85</v>
      </c>
      <c r="AW175" s="13" t="s">
        <v>39</v>
      </c>
      <c r="AX175" s="13" t="s">
        <v>77</v>
      </c>
      <c r="AY175" s="245" t="s">
        <v>133</v>
      </c>
    </row>
    <row r="176" s="13" customFormat="1">
      <c r="A176" s="13"/>
      <c r="B176" s="236"/>
      <c r="C176" s="237"/>
      <c r="D176" s="229" t="s">
        <v>145</v>
      </c>
      <c r="E176" s="238" t="s">
        <v>32</v>
      </c>
      <c r="F176" s="239" t="s">
        <v>405</v>
      </c>
      <c r="G176" s="237"/>
      <c r="H176" s="238" t="s">
        <v>32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145</v>
      </c>
      <c r="AU176" s="245" t="s">
        <v>87</v>
      </c>
      <c r="AV176" s="13" t="s">
        <v>85</v>
      </c>
      <c r="AW176" s="13" t="s">
        <v>39</v>
      </c>
      <c r="AX176" s="13" t="s">
        <v>77</v>
      </c>
      <c r="AY176" s="245" t="s">
        <v>133</v>
      </c>
    </row>
    <row r="177" s="13" customFormat="1">
      <c r="A177" s="13"/>
      <c r="B177" s="236"/>
      <c r="C177" s="237"/>
      <c r="D177" s="229" t="s">
        <v>145</v>
      </c>
      <c r="E177" s="238" t="s">
        <v>32</v>
      </c>
      <c r="F177" s="239" t="s">
        <v>406</v>
      </c>
      <c r="G177" s="237"/>
      <c r="H177" s="238" t="s">
        <v>32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145</v>
      </c>
      <c r="AU177" s="245" t="s">
        <v>87</v>
      </c>
      <c r="AV177" s="13" t="s">
        <v>85</v>
      </c>
      <c r="AW177" s="13" t="s">
        <v>39</v>
      </c>
      <c r="AX177" s="13" t="s">
        <v>77</v>
      </c>
      <c r="AY177" s="245" t="s">
        <v>133</v>
      </c>
    </row>
    <row r="178" s="14" customFormat="1">
      <c r="A178" s="14"/>
      <c r="B178" s="246"/>
      <c r="C178" s="247"/>
      <c r="D178" s="229" t="s">
        <v>145</v>
      </c>
      <c r="E178" s="248" t="s">
        <v>32</v>
      </c>
      <c r="F178" s="249" t="s">
        <v>407</v>
      </c>
      <c r="G178" s="247"/>
      <c r="H178" s="250">
        <v>16.649999999999999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145</v>
      </c>
      <c r="AU178" s="256" t="s">
        <v>87</v>
      </c>
      <c r="AV178" s="14" t="s">
        <v>87</v>
      </c>
      <c r="AW178" s="14" t="s">
        <v>39</v>
      </c>
      <c r="AX178" s="14" t="s">
        <v>77</v>
      </c>
      <c r="AY178" s="256" t="s">
        <v>133</v>
      </c>
    </row>
    <row r="179" s="13" customFormat="1">
      <c r="A179" s="13"/>
      <c r="B179" s="236"/>
      <c r="C179" s="237"/>
      <c r="D179" s="229" t="s">
        <v>145</v>
      </c>
      <c r="E179" s="238" t="s">
        <v>32</v>
      </c>
      <c r="F179" s="239" t="s">
        <v>357</v>
      </c>
      <c r="G179" s="237"/>
      <c r="H179" s="238" t="s">
        <v>32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145</v>
      </c>
      <c r="AU179" s="245" t="s">
        <v>87</v>
      </c>
      <c r="AV179" s="13" t="s">
        <v>85</v>
      </c>
      <c r="AW179" s="13" t="s">
        <v>39</v>
      </c>
      <c r="AX179" s="13" t="s">
        <v>77</v>
      </c>
      <c r="AY179" s="245" t="s">
        <v>133</v>
      </c>
    </row>
    <row r="180" s="13" customFormat="1">
      <c r="A180" s="13"/>
      <c r="B180" s="236"/>
      <c r="C180" s="237"/>
      <c r="D180" s="229" t="s">
        <v>145</v>
      </c>
      <c r="E180" s="238" t="s">
        <v>32</v>
      </c>
      <c r="F180" s="239" t="s">
        <v>408</v>
      </c>
      <c r="G180" s="237"/>
      <c r="H180" s="238" t="s">
        <v>32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145</v>
      </c>
      <c r="AU180" s="245" t="s">
        <v>87</v>
      </c>
      <c r="AV180" s="13" t="s">
        <v>85</v>
      </c>
      <c r="AW180" s="13" t="s">
        <v>39</v>
      </c>
      <c r="AX180" s="13" t="s">
        <v>77</v>
      </c>
      <c r="AY180" s="245" t="s">
        <v>133</v>
      </c>
    </row>
    <row r="181" s="13" customFormat="1">
      <c r="A181" s="13"/>
      <c r="B181" s="236"/>
      <c r="C181" s="237"/>
      <c r="D181" s="229" t="s">
        <v>145</v>
      </c>
      <c r="E181" s="238" t="s">
        <v>32</v>
      </c>
      <c r="F181" s="239" t="s">
        <v>409</v>
      </c>
      <c r="G181" s="237"/>
      <c r="H181" s="238" t="s">
        <v>32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145</v>
      </c>
      <c r="AU181" s="245" t="s">
        <v>87</v>
      </c>
      <c r="AV181" s="13" t="s">
        <v>85</v>
      </c>
      <c r="AW181" s="13" t="s">
        <v>39</v>
      </c>
      <c r="AX181" s="13" t="s">
        <v>77</v>
      </c>
      <c r="AY181" s="245" t="s">
        <v>133</v>
      </c>
    </row>
    <row r="182" s="14" customFormat="1">
      <c r="A182" s="14"/>
      <c r="B182" s="246"/>
      <c r="C182" s="247"/>
      <c r="D182" s="229" t="s">
        <v>145</v>
      </c>
      <c r="E182" s="248" t="s">
        <v>32</v>
      </c>
      <c r="F182" s="249" t="s">
        <v>410</v>
      </c>
      <c r="G182" s="247"/>
      <c r="H182" s="250">
        <v>94.079999999999998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145</v>
      </c>
      <c r="AU182" s="256" t="s">
        <v>87</v>
      </c>
      <c r="AV182" s="14" t="s">
        <v>87</v>
      </c>
      <c r="AW182" s="14" t="s">
        <v>39</v>
      </c>
      <c r="AX182" s="14" t="s">
        <v>77</v>
      </c>
      <c r="AY182" s="256" t="s">
        <v>133</v>
      </c>
    </row>
    <row r="183" s="15" customFormat="1">
      <c r="A183" s="15"/>
      <c r="B183" s="268"/>
      <c r="C183" s="269"/>
      <c r="D183" s="229" t="s">
        <v>145</v>
      </c>
      <c r="E183" s="270" t="s">
        <v>32</v>
      </c>
      <c r="F183" s="271" t="s">
        <v>341</v>
      </c>
      <c r="G183" s="269"/>
      <c r="H183" s="272">
        <v>110.73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8" t="s">
        <v>145</v>
      </c>
      <c r="AU183" s="278" t="s">
        <v>87</v>
      </c>
      <c r="AV183" s="15" t="s">
        <v>139</v>
      </c>
      <c r="AW183" s="15" t="s">
        <v>39</v>
      </c>
      <c r="AX183" s="15" t="s">
        <v>85</v>
      </c>
      <c r="AY183" s="278" t="s">
        <v>133</v>
      </c>
    </row>
    <row r="184" s="2" customFormat="1" ht="16.5" customHeight="1">
      <c r="A184" s="40"/>
      <c r="B184" s="41"/>
      <c r="C184" s="215" t="s">
        <v>247</v>
      </c>
      <c r="D184" s="215" t="s">
        <v>135</v>
      </c>
      <c r="E184" s="216" t="s">
        <v>422</v>
      </c>
      <c r="F184" s="217" t="s">
        <v>423</v>
      </c>
      <c r="G184" s="218" t="s">
        <v>378</v>
      </c>
      <c r="H184" s="219">
        <v>332.19</v>
      </c>
      <c r="I184" s="220"/>
      <c r="J184" s="221">
        <f>ROUND(I184*H184,2)</f>
        <v>0</v>
      </c>
      <c r="K184" s="222"/>
      <c r="L184" s="46"/>
      <c r="M184" s="223" t="s">
        <v>32</v>
      </c>
      <c r="N184" s="224" t="s">
        <v>48</v>
      </c>
      <c r="O184" s="86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139</v>
      </c>
      <c r="AT184" s="227" t="s">
        <v>135</v>
      </c>
      <c r="AU184" s="227" t="s">
        <v>87</v>
      </c>
      <c r="AY184" s="18" t="s">
        <v>133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8" t="s">
        <v>85</v>
      </c>
      <c r="BK184" s="228">
        <f>ROUND(I184*H184,2)</f>
        <v>0</v>
      </c>
      <c r="BL184" s="18" t="s">
        <v>139</v>
      </c>
      <c r="BM184" s="227" t="s">
        <v>519</v>
      </c>
    </row>
    <row r="185" s="2" customFormat="1">
      <c r="A185" s="40"/>
      <c r="B185" s="41"/>
      <c r="C185" s="42"/>
      <c r="D185" s="229" t="s">
        <v>141</v>
      </c>
      <c r="E185" s="42"/>
      <c r="F185" s="230" t="s">
        <v>425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141</v>
      </c>
      <c r="AU185" s="18" t="s">
        <v>87</v>
      </c>
    </row>
    <row r="186" s="2" customFormat="1">
      <c r="A186" s="40"/>
      <c r="B186" s="41"/>
      <c r="C186" s="42"/>
      <c r="D186" s="234" t="s">
        <v>143</v>
      </c>
      <c r="E186" s="42"/>
      <c r="F186" s="235" t="s">
        <v>426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143</v>
      </c>
      <c r="AU186" s="18" t="s">
        <v>87</v>
      </c>
    </row>
    <row r="187" s="13" customFormat="1">
      <c r="A187" s="13"/>
      <c r="B187" s="236"/>
      <c r="C187" s="237"/>
      <c r="D187" s="229" t="s">
        <v>145</v>
      </c>
      <c r="E187" s="238" t="s">
        <v>32</v>
      </c>
      <c r="F187" s="239" t="s">
        <v>427</v>
      </c>
      <c r="G187" s="237"/>
      <c r="H187" s="238" t="s">
        <v>32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145</v>
      </c>
      <c r="AU187" s="245" t="s">
        <v>87</v>
      </c>
      <c r="AV187" s="13" t="s">
        <v>85</v>
      </c>
      <c r="AW187" s="13" t="s">
        <v>39</v>
      </c>
      <c r="AX187" s="13" t="s">
        <v>77</v>
      </c>
      <c r="AY187" s="245" t="s">
        <v>133</v>
      </c>
    </row>
    <row r="188" s="13" customFormat="1">
      <c r="A188" s="13"/>
      <c r="B188" s="236"/>
      <c r="C188" s="237"/>
      <c r="D188" s="229" t="s">
        <v>145</v>
      </c>
      <c r="E188" s="238" t="s">
        <v>32</v>
      </c>
      <c r="F188" s="239" t="s">
        <v>403</v>
      </c>
      <c r="G188" s="237"/>
      <c r="H188" s="238" t="s">
        <v>32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145</v>
      </c>
      <c r="AU188" s="245" t="s">
        <v>87</v>
      </c>
      <c r="AV188" s="13" t="s">
        <v>85</v>
      </c>
      <c r="AW188" s="13" t="s">
        <v>39</v>
      </c>
      <c r="AX188" s="13" t="s">
        <v>77</v>
      </c>
      <c r="AY188" s="245" t="s">
        <v>133</v>
      </c>
    </row>
    <row r="189" s="13" customFormat="1">
      <c r="A189" s="13"/>
      <c r="B189" s="236"/>
      <c r="C189" s="237"/>
      <c r="D189" s="229" t="s">
        <v>145</v>
      </c>
      <c r="E189" s="238" t="s">
        <v>32</v>
      </c>
      <c r="F189" s="239" t="s">
        <v>404</v>
      </c>
      <c r="G189" s="237"/>
      <c r="H189" s="238" t="s">
        <v>32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145</v>
      </c>
      <c r="AU189" s="245" t="s">
        <v>87</v>
      </c>
      <c r="AV189" s="13" t="s">
        <v>85</v>
      </c>
      <c r="AW189" s="13" t="s">
        <v>39</v>
      </c>
      <c r="AX189" s="13" t="s">
        <v>77</v>
      </c>
      <c r="AY189" s="245" t="s">
        <v>133</v>
      </c>
    </row>
    <row r="190" s="13" customFormat="1">
      <c r="A190" s="13"/>
      <c r="B190" s="236"/>
      <c r="C190" s="237"/>
      <c r="D190" s="229" t="s">
        <v>145</v>
      </c>
      <c r="E190" s="238" t="s">
        <v>32</v>
      </c>
      <c r="F190" s="239" t="s">
        <v>405</v>
      </c>
      <c r="G190" s="237"/>
      <c r="H190" s="238" t="s">
        <v>32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145</v>
      </c>
      <c r="AU190" s="245" t="s">
        <v>87</v>
      </c>
      <c r="AV190" s="13" t="s">
        <v>85</v>
      </c>
      <c r="AW190" s="13" t="s">
        <v>39</v>
      </c>
      <c r="AX190" s="13" t="s">
        <v>77</v>
      </c>
      <c r="AY190" s="245" t="s">
        <v>133</v>
      </c>
    </row>
    <row r="191" s="13" customFormat="1">
      <c r="A191" s="13"/>
      <c r="B191" s="236"/>
      <c r="C191" s="237"/>
      <c r="D191" s="229" t="s">
        <v>145</v>
      </c>
      <c r="E191" s="238" t="s">
        <v>32</v>
      </c>
      <c r="F191" s="239" t="s">
        <v>406</v>
      </c>
      <c r="G191" s="237"/>
      <c r="H191" s="238" t="s">
        <v>32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145</v>
      </c>
      <c r="AU191" s="245" t="s">
        <v>87</v>
      </c>
      <c r="AV191" s="13" t="s">
        <v>85</v>
      </c>
      <c r="AW191" s="13" t="s">
        <v>39</v>
      </c>
      <c r="AX191" s="13" t="s">
        <v>77</v>
      </c>
      <c r="AY191" s="245" t="s">
        <v>133</v>
      </c>
    </row>
    <row r="192" s="14" customFormat="1">
      <c r="A192" s="14"/>
      <c r="B192" s="246"/>
      <c r="C192" s="247"/>
      <c r="D192" s="229" t="s">
        <v>145</v>
      </c>
      <c r="E192" s="248" t="s">
        <v>32</v>
      </c>
      <c r="F192" s="249" t="s">
        <v>407</v>
      </c>
      <c r="G192" s="247"/>
      <c r="H192" s="250">
        <v>16.649999999999999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145</v>
      </c>
      <c r="AU192" s="256" t="s">
        <v>87</v>
      </c>
      <c r="AV192" s="14" t="s">
        <v>87</v>
      </c>
      <c r="AW192" s="14" t="s">
        <v>39</v>
      </c>
      <c r="AX192" s="14" t="s">
        <v>77</v>
      </c>
      <c r="AY192" s="256" t="s">
        <v>133</v>
      </c>
    </row>
    <row r="193" s="13" customFormat="1">
      <c r="A193" s="13"/>
      <c r="B193" s="236"/>
      <c r="C193" s="237"/>
      <c r="D193" s="229" t="s">
        <v>145</v>
      </c>
      <c r="E193" s="238" t="s">
        <v>32</v>
      </c>
      <c r="F193" s="239" t="s">
        <v>357</v>
      </c>
      <c r="G193" s="237"/>
      <c r="H193" s="238" t="s">
        <v>32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145</v>
      </c>
      <c r="AU193" s="245" t="s">
        <v>87</v>
      </c>
      <c r="AV193" s="13" t="s">
        <v>85</v>
      </c>
      <c r="AW193" s="13" t="s">
        <v>39</v>
      </c>
      <c r="AX193" s="13" t="s">
        <v>77</v>
      </c>
      <c r="AY193" s="245" t="s">
        <v>133</v>
      </c>
    </row>
    <row r="194" s="13" customFormat="1">
      <c r="A194" s="13"/>
      <c r="B194" s="236"/>
      <c r="C194" s="237"/>
      <c r="D194" s="229" t="s">
        <v>145</v>
      </c>
      <c r="E194" s="238" t="s">
        <v>32</v>
      </c>
      <c r="F194" s="239" t="s">
        <v>408</v>
      </c>
      <c r="G194" s="237"/>
      <c r="H194" s="238" t="s">
        <v>32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145</v>
      </c>
      <c r="AU194" s="245" t="s">
        <v>87</v>
      </c>
      <c r="AV194" s="13" t="s">
        <v>85</v>
      </c>
      <c r="AW194" s="13" t="s">
        <v>39</v>
      </c>
      <c r="AX194" s="13" t="s">
        <v>77</v>
      </c>
      <c r="AY194" s="245" t="s">
        <v>133</v>
      </c>
    </row>
    <row r="195" s="13" customFormat="1">
      <c r="A195" s="13"/>
      <c r="B195" s="236"/>
      <c r="C195" s="237"/>
      <c r="D195" s="229" t="s">
        <v>145</v>
      </c>
      <c r="E195" s="238" t="s">
        <v>32</v>
      </c>
      <c r="F195" s="239" t="s">
        <v>409</v>
      </c>
      <c r="G195" s="237"/>
      <c r="H195" s="238" t="s">
        <v>32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145</v>
      </c>
      <c r="AU195" s="245" t="s">
        <v>87</v>
      </c>
      <c r="AV195" s="13" t="s">
        <v>85</v>
      </c>
      <c r="AW195" s="13" t="s">
        <v>39</v>
      </c>
      <c r="AX195" s="13" t="s">
        <v>77</v>
      </c>
      <c r="AY195" s="245" t="s">
        <v>133</v>
      </c>
    </row>
    <row r="196" s="14" customFormat="1">
      <c r="A196" s="14"/>
      <c r="B196" s="246"/>
      <c r="C196" s="247"/>
      <c r="D196" s="229" t="s">
        <v>145</v>
      </c>
      <c r="E196" s="248" t="s">
        <v>32</v>
      </c>
      <c r="F196" s="249" t="s">
        <v>410</v>
      </c>
      <c r="G196" s="247"/>
      <c r="H196" s="250">
        <v>94.079999999999998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145</v>
      </c>
      <c r="AU196" s="256" t="s">
        <v>87</v>
      </c>
      <c r="AV196" s="14" t="s">
        <v>87</v>
      </c>
      <c r="AW196" s="14" t="s">
        <v>39</v>
      </c>
      <c r="AX196" s="14" t="s">
        <v>77</v>
      </c>
      <c r="AY196" s="256" t="s">
        <v>133</v>
      </c>
    </row>
    <row r="197" s="15" customFormat="1">
      <c r="A197" s="15"/>
      <c r="B197" s="268"/>
      <c r="C197" s="269"/>
      <c r="D197" s="229" t="s">
        <v>145</v>
      </c>
      <c r="E197" s="270" t="s">
        <v>32</v>
      </c>
      <c r="F197" s="271" t="s">
        <v>341</v>
      </c>
      <c r="G197" s="269"/>
      <c r="H197" s="272">
        <v>110.73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8" t="s">
        <v>145</v>
      </c>
      <c r="AU197" s="278" t="s">
        <v>87</v>
      </c>
      <c r="AV197" s="15" t="s">
        <v>139</v>
      </c>
      <c r="AW197" s="15" t="s">
        <v>39</v>
      </c>
      <c r="AX197" s="15" t="s">
        <v>85</v>
      </c>
      <c r="AY197" s="278" t="s">
        <v>133</v>
      </c>
    </row>
    <row r="198" s="14" customFormat="1">
      <c r="A198" s="14"/>
      <c r="B198" s="246"/>
      <c r="C198" s="247"/>
      <c r="D198" s="229" t="s">
        <v>145</v>
      </c>
      <c r="E198" s="247"/>
      <c r="F198" s="249" t="s">
        <v>428</v>
      </c>
      <c r="G198" s="247"/>
      <c r="H198" s="250">
        <v>332.19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145</v>
      </c>
      <c r="AU198" s="256" t="s">
        <v>87</v>
      </c>
      <c r="AV198" s="14" t="s">
        <v>87</v>
      </c>
      <c r="AW198" s="14" t="s">
        <v>4</v>
      </c>
      <c r="AX198" s="14" t="s">
        <v>85</v>
      </c>
      <c r="AY198" s="256" t="s">
        <v>133</v>
      </c>
    </row>
    <row r="199" s="12" customFormat="1" ht="22.8" customHeight="1">
      <c r="A199" s="12"/>
      <c r="B199" s="199"/>
      <c r="C199" s="200"/>
      <c r="D199" s="201" t="s">
        <v>76</v>
      </c>
      <c r="E199" s="213" t="s">
        <v>446</v>
      </c>
      <c r="F199" s="213" t="s">
        <v>447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SUM(P200:P202)</f>
        <v>0</v>
      </c>
      <c r="Q199" s="207"/>
      <c r="R199" s="208">
        <f>SUM(R200:R202)</f>
        <v>0</v>
      </c>
      <c r="S199" s="207"/>
      <c r="T199" s="209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85</v>
      </c>
      <c r="AT199" s="211" t="s">
        <v>76</v>
      </c>
      <c r="AU199" s="211" t="s">
        <v>85</v>
      </c>
      <c r="AY199" s="210" t="s">
        <v>133</v>
      </c>
      <c r="BK199" s="212">
        <f>SUM(BK200:BK202)</f>
        <v>0</v>
      </c>
    </row>
    <row r="200" s="2" customFormat="1" ht="16.5" customHeight="1">
      <c r="A200" s="40"/>
      <c r="B200" s="41"/>
      <c r="C200" s="215" t="s">
        <v>252</v>
      </c>
      <c r="D200" s="215" t="s">
        <v>135</v>
      </c>
      <c r="E200" s="216" t="s">
        <v>449</v>
      </c>
      <c r="F200" s="217" t="s">
        <v>450</v>
      </c>
      <c r="G200" s="218" t="s">
        <v>385</v>
      </c>
      <c r="H200" s="219">
        <v>1.234</v>
      </c>
      <c r="I200" s="220"/>
      <c r="J200" s="221">
        <f>ROUND(I200*H200,2)</f>
        <v>0</v>
      </c>
      <c r="K200" s="222"/>
      <c r="L200" s="46"/>
      <c r="M200" s="223" t="s">
        <v>32</v>
      </c>
      <c r="N200" s="224" t="s">
        <v>48</v>
      </c>
      <c r="O200" s="86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139</v>
      </c>
      <c r="AT200" s="227" t="s">
        <v>135</v>
      </c>
      <c r="AU200" s="227" t="s">
        <v>87</v>
      </c>
      <c r="AY200" s="18" t="s">
        <v>133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85</v>
      </c>
      <c r="BK200" s="228">
        <f>ROUND(I200*H200,2)</f>
        <v>0</v>
      </c>
      <c r="BL200" s="18" t="s">
        <v>139</v>
      </c>
      <c r="BM200" s="227" t="s">
        <v>520</v>
      </c>
    </row>
    <row r="201" s="2" customFormat="1">
      <c r="A201" s="40"/>
      <c r="B201" s="41"/>
      <c r="C201" s="42"/>
      <c r="D201" s="229" t="s">
        <v>141</v>
      </c>
      <c r="E201" s="42"/>
      <c r="F201" s="230" t="s">
        <v>452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141</v>
      </c>
      <c r="AU201" s="18" t="s">
        <v>87</v>
      </c>
    </row>
    <row r="202" s="2" customFormat="1">
      <c r="A202" s="40"/>
      <c r="B202" s="41"/>
      <c r="C202" s="42"/>
      <c r="D202" s="234" t="s">
        <v>143</v>
      </c>
      <c r="E202" s="42"/>
      <c r="F202" s="235" t="s">
        <v>453</v>
      </c>
      <c r="G202" s="42"/>
      <c r="H202" s="42"/>
      <c r="I202" s="231"/>
      <c r="J202" s="42"/>
      <c r="K202" s="42"/>
      <c r="L202" s="46"/>
      <c r="M202" s="282"/>
      <c r="N202" s="283"/>
      <c r="O202" s="284"/>
      <c r="P202" s="284"/>
      <c r="Q202" s="284"/>
      <c r="R202" s="284"/>
      <c r="S202" s="284"/>
      <c r="T202" s="285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143</v>
      </c>
      <c r="AU202" s="18" t="s">
        <v>87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62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UA2dIJmUCzKn6YzSA5ffDFhJHka5f9+gt/i9zbBQmekdmYBvrjtXluj4nhWtDi90VWQ4DdnBEfTs03R5VUFeIQ==" hashValue="jQHlbDXSrFfXoprXcFoSoKU6nXk80NEQK4xLiDuAl+CUPOf+fA+ma5BCzd4D9lhJx5QzQ6Lb+NM/kcdWoU7wMg==" algorithmName="SHA-512" password="CC35"/>
  <autoFilter ref="C87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111151231"/>
    <hyperlink ref="F99" r:id="rId2" display="https://podminky.urs.cz/item/CS_URS_2022_01/184801121"/>
    <hyperlink ref="F104" r:id="rId3" display="https://podminky.urs.cz/item/CS_URS_2022_01/184815173"/>
    <hyperlink ref="F109" r:id="rId4" display="https://podminky.urs.cz/item/CS_URS_2022_01/184806112"/>
    <hyperlink ref="F114" r:id="rId5" display="https://podminky.urs.cz/item/CS_URS_2022_01/184806151"/>
    <hyperlink ref="F135" r:id="rId6" display="https://podminky.urs.cz/item/CS_URS_2022_01/185802114"/>
    <hyperlink ref="F148" r:id="rId7" display="https://podminky.urs.cz/item/CS_URS_2022_01/185804312"/>
    <hyperlink ref="F173" r:id="rId8" display="https://podminky.urs.cz/item/CS_URS_2022_01/185851121"/>
    <hyperlink ref="F186" r:id="rId9" display="https://podminky.urs.cz/item/CS_URS_2022_01/185851129"/>
    <hyperlink ref="F202" r:id="rId10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 xml:space="preserve"> LOKÁLNÍ BIOKORIDOR LBK 26-15 V K.Ú LIBOTOV</v>
      </c>
      <c r="F7" s="144"/>
      <c r="G7" s="144"/>
      <c r="H7" s="144"/>
      <c r="L7" s="21"/>
    </row>
    <row r="8" s="1" customFormat="1" ht="12" customHeight="1">
      <c r="B8" s="21"/>
      <c r="D8" s="144" t="s">
        <v>108</v>
      </c>
      <c r="L8" s="21"/>
    </row>
    <row r="9" s="2" customFormat="1" ht="16.5" customHeight="1">
      <c r="A9" s="40"/>
      <c r="B9" s="46"/>
      <c r="C9" s="40"/>
      <c r="D9" s="40"/>
      <c r="E9" s="145" t="s">
        <v>462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463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536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91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4. 5. 2022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ROUND((SUM(BE88:BE202)),  2)</f>
        <v>0</v>
      </c>
      <c r="G35" s="40"/>
      <c r="H35" s="40"/>
      <c r="I35" s="159">
        <v>0.20999999999999999</v>
      </c>
      <c r="J35" s="158">
        <f>ROUND(((SUM(BE88:BE202))*I35),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ROUND((SUM(BF88:BF202)),  2)</f>
        <v>0</v>
      </c>
      <c r="G36" s="40"/>
      <c r="H36" s="40"/>
      <c r="I36" s="159">
        <v>0.14999999999999999</v>
      </c>
      <c r="J36" s="158">
        <f>ROUND(((SUM(BF88:BF202))*I36),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ROUND((SUM(BG88:BG202)),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ROUND((SUM(BH88:BH202)),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ROUND((SUM(BI88:BI202)),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 xml:space="preserve"> LOKÁLNÍ BIOKORIDOR LBK 26-15 V K.Ú LIBOTOV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462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463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02.3 - Následná péče 3. rok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Libotov</v>
      </c>
      <c r="G56" s="42"/>
      <c r="H56" s="42"/>
      <c r="I56" s="33" t="s">
        <v>24</v>
      </c>
      <c r="J56" s="74" t="str">
        <f>IF(J14="","",J14)</f>
        <v>4. 5. 2022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3" t="s">
        <v>30</v>
      </c>
      <c r="D58" s="42"/>
      <c r="E58" s="42"/>
      <c r="F58" s="28" t="str">
        <f>E17</f>
        <v>Česká republika Státní pozemkový úřad KPÚ Trutnov</v>
      </c>
      <c r="G58" s="42"/>
      <c r="H58" s="42"/>
      <c r="I58" s="33" t="s">
        <v>37</v>
      </c>
      <c r="J58" s="38" t="str">
        <f>E23</f>
        <v>SELLA&amp;AGRETA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SELLA&amp;AGRETA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113</v>
      </c>
    </row>
    <row r="64" s="9" customFormat="1" ht="24.96" customHeight="1">
      <c r="A64" s="9"/>
      <c r="B64" s="176"/>
      <c r="C64" s="177"/>
      <c r="D64" s="178" t="s">
        <v>114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115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117</v>
      </c>
      <c r="E66" s="184"/>
      <c r="F66" s="184"/>
      <c r="G66" s="184"/>
      <c r="H66" s="184"/>
      <c r="I66" s="184"/>
      <c r="J66" s="185">
        <f>J199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 xml:space="preserve"> LOKÁLNÍ BIOKORIDOR LBK 26-15 V K.Ú LIBOTOV</v>
      </c>
      <c r="F76" s="33"/>
      <c r="G76" s="33"/>
      <c r="H76" s="33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108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71" t="s">
        <v>462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463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02.3 - Následná péče 3. rok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Libotov</v>
      </c>
      <c r="G82" s="42"/>
      <c r="H82" s="42"/>
      <c r="I82" s="33" t="s">
        <v>24</v>
      </c>
      <c r="J82" s="74" t="str">
        <f>IF(J14="","",J14)</f>
        <v>4. 5. 2022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30</v>
      </c>
      <c r="D84" s="42"/>
      <c r="E84" s="42"/>
      <c r="F84" s="28" t="str">
        <f>E17</f>
        <v>Česká republika Státní pozemkový úřad KPÚ Trutnov</v>
      </c>
      <c r="G84" s="42"/>
      <c r="H84" s="42"/>
      <c r="I84" s="33" t="s">
        <v>37</v>
      </c>
      <c r="J84" s="38" t="str">
        <f>E23</f>
        <v>SELLA&amp;AGRETA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35</v>
      </c>
      <c r="D85" s="42"/>
      <c r="E85" s="42"/>
      <c r="F85" s="28" t="str">
        <f>IF(E20="","",E20)</f>
        <v>Vyplň údaj</v>
      </c>
      <c r="G85" s="42"/>
      <c r="H85" s="42"/>
      <c r="I85" s="33" t="s">
        <v>40</v>
      </c>
      <c r="J85" s="38" t="str">
        <f>E26</f>
        <v>SELLA&amp;AGRETA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119</v>
      </c>
      <c r="D87" s="190" t="s">
        <v>62</v>
      </c>
      <c r="E87" s="190" t="s">
        <v>58</v>
      </c>
      <c r="F87" s="190" t="s">
        <v>59</v>
      </c>
      <c r="G87" s="190" t="s">
        <v>120</v>
      </c>
      <c r="H87" s="190" t="s">
        <v>121</v>
      </c>
      <c r="I87" s="190" t="s">
        <v>122</v>
      </c>
      <c r="J87" s="191" t="s">
        <v>112</v>
      </c>
      <c r="K87" s="192" t="s">
        <v>123</v>
      </c>
      <c r="L87" s="193"/>
      <c r="M87" s="94" t="s">
        <v>32</v>
      </c>
      <c r="N87" s="95" t="s">
        <v>47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</f>
        <v>0</v>
      </c>
      <c r="Q88" s="98"/>
      <c r="R88" s="196">
        <f>R89</f>
        <v>1.2343750000000002</v>
      </c>
      <c r="S88" s="98"/>
      <c r="T88" s="197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76</v>
      </c>
      <c r="AU88" s="18" t="s">
        <v>113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76</v>
      </c>
      <c r="E89" s="202" t="s">
        <v>131</v>
      </c>
      <c r="F89" s="202" t="s">
        <v>132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P90+P199</f>
        <v>0</v>
      </c>
      <c r="Q89" s="207"/>
      <c r="R89" s="208">
        <f>R90+R199</f>
        <v>1.2343750000000002</v>
      </c>
      <c r="S89" s="207"/>
      <c r="T89" s="209">
        <f>T90+T199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85</v>
      </c>
      <c r="AT89" s="211" t="s">
        <v>76</v>
      </c>
      <c r="AU89" s="211" t="s">
        <v>77</v>
      </c>
      <c r="AY89" s="210" t="s">
        <v>133</v>
      </c>
      <c r="BK89" s="212">
        <f>BK90+BK199</f>
        <v>0</v>
      </c>
    </row>
    <row r="90" s="12" customFormat="1" ht="22.8" customHeight="1">
      <c r="A90" s="12"/>
      <c r="B90" s="199"/>
      <c r="C90" s="200"/>
      <c r="D90" s="201" t="s">
        <v>76</v>
      </c>
      <c r="E90" s="213" t="s">
        <v>85</v>
      </c>
      <c r="F90" s="213" t="s">
        <v>134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SUM(P91:P198)</f>
        <v>0</v>
      </c>
      <c r="Q90" s="207"/>
      <c r="R90" s="208">
        <f>SUM(R91:R198)</f>
        <v>1.2343750000000002</v>
      </c>
      <c r="S90" s="207"/>
      <c r="T90" s="209">
        <f>SUM(T91:T198)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85</v>
      </c>
      <c r="AT90" s="211" t="s">
        <v>76</v>
      </c>
      <c r="AU90" s="211" t="s">
        <v>85</v>
      </c>
      <c r="AY90" s="210" t="s">
        <v>133</v>
      </c>
      <c r="BK90" s="212">
        <f>SUM(BK91:BK198)</f>
        <v>0</v>
      </c>
    </row>
    <row r="91" s="2" customFormat="1" ht="16.5" customHeight="1">
      <c r="A91" s="40"/>
      <c r="B91" s="41"/>
      <c r="C91" s="215" t="s">
        <v>85</v>
      </c>
      <c r="D91" s="215" t="s">
        <v>135</v>
      </c>
      <c r="E91" s="216" t="s">
        <v>136</v>
      </c>
      <c r="F91" s="217" t="s">
        <v>137</v>
      </c>
      <c r="G91" s="218" t="s">
        <v>138</v>
      </c>
      <c r="H91" s="219">
        <v>29034</v>
      </c>
      <c r="I91" s="220"/>
      <c r="J91" s="221">
        <f>ROUND(I91*H91,2)</f>
        <v>0</v>
      </c>
      <c r="K91" s="222"/>
      <c r="L91" s="46"/>
      <c r="M91" s="223" t="s">
        <v>32</v>
      </c>
      <c r="N91" s="224" t="s">
        <v>48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139</v>
      </c>
      <c r="AT91" s="227" t="s">
        <v>135</v>
      </c>
      <c r="AU91" s="227" t="s">
        <v>87</v>
      </c>
      <c r="AY91" s="18" t="s">
        <v>133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8" t="s">
        <v>85</v>
      </c>
      <c r="BK91" s="228">
        <f>ROUND(I91*H91,2)</f>
        <v>0</v>
      </c>
      <c r="BL91" s="18" t="s">
        <v>139</v>
      </c>
      <c r="BM91" s="227" t="s">
        <v>465</v>
      </c>
    </row>
    <row r="92" s="2" customFormat="1">
      <c r="A92" s="40"/>
      <c r="B92" s="41"/>
      <c r="C92" s="42"/>
      <c r="D92" s="229" t="s">
        <v>141</v>
      </c>
      <c r="E92" s="42"/>
      <c r="F92" s="230" t="s">
        <v>142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141</v>
      </c>
      <c r="AU92" s="18" t="s">
        <v>87</v>
      </c>
    </row>
    <row r="93" s="2" customFormat="1">
      <c r="A93" s="40"/>
      <c r="B93" s="41"/>
      <c r="C93" s="42"/>
      <c r="D93" s="234" t="s">
        <v>143</v>
      </c>
      <c r="E93" s="42"/>
      <c r="F93" s="235" t="s">
        <v>144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143</v>
      </c>
      <c r="AU93" s="18" t="s">
        <v>87</v>
      </c>
    </row>
    <row r="94" s="13" customFormat="1">
      <c r="A94" s="13"/>
      <c r="B94" s="236"/>
      <c r="C94" s="237"/>
      <c r="D94" s="229" t="s">
        <v>145</v>
      </c>
      <c r="E94" s="238" t="s">
        <v>32</v>
      </c>
      <c r="F94" s="239" t="s">
        <v>466</v>
      </c>
      <c r="G94" s="237"/>
      <c r="H94" s="238" t="s">
        <v>32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145</v>
      </c>
      <c r="AU94" s="245" t="s">
        <v>87</v>
      </c>
      <c r="AV94" s="13" t="s">
        <v>85</v>
      </c>
      <c r="AW94" s="13" t="s">
        <v>39</v>
      </c>
      <c r="AX94" s="13" t="s">
        <v>77</v>
      </c>
      <c r="AY94" s="245" t="s">
        <v>133</v>
      </c>
    </row>
    <row r="95" s="13" customFormat="1">
      <c r="A95" s="13"/>
      <c r="B95" s="236"/>
      <c r="C95" s="237"/>
      <c r="D95" s="229" t="s">
        <v>145</v>
      </c>
      <c r="E95" s="238" t="s">
        <v>32</v>
      </c>
      <c r="F95" s="239" t="s">
        <v>467</v>
      </c>
      <c r="G95" s="237"/>
      <c r="H95" s="238" t="s">
        <v>32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145</v>
      </c>
      <c r="AU95" s="245" t="s">
        <v>87</v>
      </c>
      <c r="AV95" s="13" t="s">
        <v>85</v>
      </c>
      <c r="AW95" s="13" t="s">
        <v>39</v>
      </c>
      <c r="AX95" s="13" t="s">
        <v>77</v>
      </c>
      <c r="AY95" s="245" t="s">
        <v>133</v>
      </c>
    </row>
    <row r="96" s="14" customFormat="1">
      <c r="A96" s="14"/>
      <c r="B96" s="246"/>
      <c r="C96" s="247"/>
      <c r="D96" s="229" t="s">
        <v>145</v>
      </c>
      <c r="E96" s="248" t="s">
        <v>32</v>
      </c>
      <c r="F96" s="249" t="s">
        <v>468</v>
      </c>
      <c r="G96" s="247"/>
      <c r="H96" s="250">
        <v>29034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145</v>
      </c>
      <c r="AU96" s="256" t="s">
        <v>87</v>
      </c>
      <c r="AV96" s="14" t="s">
        <v>87</v>
      </c>
      <c r="AW96" s="14" t="s">
        <v>39</v>
      </c>
      <c r="AX96" s="14" t="s">
        <v>85</v>
      </c>
      <c r="AY96" s="256" t="s">
        <v>133</v>
      </c>
    </row>
    <row r="97" s="2" customFormat="1" ht="16.5" customHeight="1">
      <c r="A97" s="40"/>
      <c r="B97" s="41"/>
      <c r="C97" s="215" t="s">
        <v>87</v>
      </c>
      <c r="D97" s="215" t="s">
        <v>135</v>
      </c>
      <c r="E97" s="216" t="s">
        <v>469</v>
      </c>
      <c r="F97" s="217" t="s">
        <v>470</v>
      </c>
      <c r="G97" s="218" t="s">
        <v>210</v>
      </c>
      <c r="H97" s="219">
        <v>111</v>
      </c>
      <c r="I97" s="220"/>
      <c r="J97" s="221">
        <f>ROUND(I97*H97,2)</f>
        <v>0</v>
      </c>
      <c r="K97" s="222"/>
      <c r="L97" s="46"/>
      <c r="M97" s="223" t="s">
        <v>32</v>
      </c>
      <c r="N97" s="224" t="s">
        <v>48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139</v>
      </c>
      <c r="AT97" s="227" t="s">
        <v>135</v>
      </c>
      <c r="AU97" s="227" t="s">
        <v>87</v>
      </c>
      <c r="AY97" s="18" t="s">
        <v>133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85</v>
      </c>
      <c r="BK97" s="228">
        <f>ROUND(I97*H97,2)</f>
        <v>0</v>
      </c>
      <c r="BL97" s="18" t="s">
        <v>139</v>
      </c>
      <c r="BM97" s="227" t="s">
        <v>471</v>
      </c>
    </row>
    <row r="98" s="2" customFormat="1">
      <c r="A98" s="40"/>
      <c r="B98" s="41"/>
      <c r="C98" s="42"/>
      <c r="D98" s="229" t="s">
        <v>141</v>
      </c>
      <c r="E98" s="42"/>
      <c r="F98" s="230" t="s">
        <v>472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141</v>
      </c>
      <c r="AU98" s="18" t="s">
        <v>87</v>
      </c>
    </row>
    <row r="99" s="2" customFormat="1">
      <c r="A99" s="40"/>
      <c r="B99" s="41"/>
      <c r="C99" s="42"/>
      <c r="D99" s="234" t="s">
        <v>143</v>
      </c>
      <c r="E99" s="42"/>
      <c r="F99" s="235" t="s">
        <v>473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143</v>
      </c>
      <c r="AU99" s="18" t="s">
        <v>87</v>
      </c>
    </row>
    <row r="100" s="13" customFormat="1">
      <c r="A100" s="13"/>
      <c r="B100" s="236"/>
      <c r="C100" s="237"/>
      <c r="D100" s="229" t="s">
        <v>145</v>
      </c>
      <c r="E100" s="238" t="s">
        <v>32</v>
      </c>
      <c r="F100" s="239" t="s">
        <v>223</v>
      </c>
      <c r="G100" s="237"/>
      <c r="H100" s="238" t="s">
        <v>32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145</v>
      </c>
      <c r="AU100" s="245" t="s">
        <v>87</v>
      </c>
      <c r="AV100" s="13" t="s">
        <v>85</v>
      </c>
      <c r="AW100" s="13" t="s">
        <v>39</v>
      </c>
      <c r="AX100" s="13" t="s">
        <v>77</v>
      </c>
      <c r="AY100" s="245" t="s">
        <v>133</v>
      </c>
    </row>
    <row r="101" s="14" customFormat="1">
      <c r="A101" s="14"/>
      <c r="B101" s="246"/>
      <c r="C101" s="247"/>
      <c r="D101" s="229" t="s">
        <v>145</v>
      </c>
      <c r="E101" s="248" t="s">
        <v>32</v>
      </c>
      <c r="F101" s="249" t="s">
        <v>224</v>
      </c>
      <c r="G101" s="247"/>
      <c r="H101" s="250">
        <v>111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145</v>
      </c>
      <c r="AU101" s="256" t="s">
        <v>87</v>
      </c>
      <c r="AV101" s="14" t="s">
        <v>87</v>
      </c>
      <c r="AW101" s="14" t="s">
        <v>39</v>
      </c>
      <c r="AX101" s="14" t="s">
        <v>85</v>
      </c>
      <c r="AY101" s="256" t="s">
        <v>133</v>
      </c>
    </row>
    <row r="102" s="2" customFormat="1" ht="16.5" customHeight="1">
      <c r="A102" s="40"/>
      <c r="B102" s="41"/>
      <c r="C102" s="215" t="s">
        <v>156</v>
      </c>
      <c r="D102" s="215" t="s">
        <v>135</v>
      </c>
      <c r="E102" s="216" t="s">
        <v>474</v>
      </c>
      <c r="F102" s="217" t="s">
        <v>475</v>
      </c>
      <c r="G102" s="218" t="s">
        <v>476</v>
      </c>
      <c r="H102" s="219">
        <v>21.57</v>
      </c>
      <c r="I102" s="220"/>
      <c r="J102" s="221">
        <f>ROUND(I102*H102,2)</f>
        <v>0</v>
      </c>
      <c r="K102" s="222"/>
      <c r="L102" s="46"/>
      <c r="M102" s="223" t="s">
        <v>32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139</v>
      </c>
      <c r="AT102" s="227" t="s">
        <v>135</v>
      </c>
      <c r="AU102" s="227" t="s">
        <v>87</v>
      </c>
      <c r="AY102" s="18" t="s">
        <v>133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85</v>
      </c>
      <c r="BK102" s="228">
        <f>ROUND(I102*H102,2)</f>
        <v>0</v>
      </c>
      <c r="BL102" s="18" t="s">
        <v>139</v>
      </c>
      <c r="BM102" s="227" t="s">
        <v>477</v>
      </c>
    </row>
    <row r="103" s="2" customFormat="1">
      <c r="A103" s="40"/>
      <c r="B103" s="41"/>
      <c r="C103" s="42"/>
      <c r="D103" s="229" t="s">
        <v>141</v>
      </c>
      <c r="E103" s="42"/>
      <c r="F103" s="230" t="s">
        <v>478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141</v>
      </c>
      <c r="AU103" s="18" t="s">
        <v>87</v>
      </c>
    </row>
    <row r="104" s="2" customFormat="1">
      <c r="A104" s="40"/>
      <c r="B104" s="41"/>
      <c r="C104" s="42"/>
      <c r="D104" s="234" t="s">
        <v>143</v>
      </c>
      <c r="E104" s="42"/>
      <c r="F104" s="235" t="s">
        <v>479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143</v>
      </c>
      <c r="AU104" s="18" t="s">
        <v>87</v>
      </c>
    </row>
    <row r="105" s="13" customFormat="1">
      <c r="A105" s="13"/>
      <c r="B105" s="236"/>
      <c r="C105" s="237"/>
      <c r="D105" s="229" t="s">
        <v>145</v>
      </c>
      <c r="E105" s="238" t="s">
        <v>32</v>
      </c>
      <c r="F105" s="239" t="s">
        <v>480</v>
      </c>
      <c r="G105" s="237"/>
      <c r="H105" s="238" t="s">
        <v>32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145</v>
      </c>
      <c r="AU105" s="245" t="s">
        <v>87</v>
      </c>
      <c r="AV105" s="13" t="s">
        <v>85</v>
      </c>
      <c r="AW105" s="13" t="s">
        <v>39</v>
      </c>
      <c r="AX105" s="13" t="s">
        <v>77</v>
      </c>
      <c r="AY105" s="245" t="s">
        <v>133</v>
      </c>
    </row>
    <row r="106" s="14" customFormat="1">
      <c r="A106" s="14"/>
      <c r="B106" s="246"/>
      <c r="C106" s="247"/>
      <c r="D106" s="229" t="s">
        <v>145</v>
      </c>
      <c r="E106" s="248" t="s">
        <v>32</v>
      </c>
      <c r="F106" s="249" t="s">
        <v>481</v>
      </c>
      <c r="G106" s="247"/>
      <c r="H106" s="250">
        <v>21.57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145</v>
      </c>
      <c r="AU106" s="256" t="s">
        <v>87</v>
      </c>
      <c r="AV106" s="14" t="s">
        <v>87</v>
      </c>
      <c r="AW106" s="14" t="s">
        <v>39</v>
      </c>
      <c r="AX106" s="14" t="s">
        <v>85</v>
      </c>
      <c r="AY106" s="256" t="s">
        <v>133</v>
      </c>
    </row>
    <row r="107" s="2" customFormat="1" ht="16.5" customHeight="1">
      <c r="A107" s="40"/>
      <c r="B107" s="41"/>
      <c r="C107" s="215" t="s">
        <v>139</v>
      </c>
      <c r="D107" s="215" t="s">
        <v>135</v>
      </c>
      <c r="E107" s="216" t="s">
        <v>522</v>
      </c>
      <c r="F107" s="217" t="s">
        <v>523</v>
      </c>
      <c r="G107" s="218" t="s">
        <v>210</v>
      </c>
      <c r="H107" s="219">
        <v>111</v>
      </c>
      <c r="I107" s="220"/>
      <c r="J107" s="221">
        <f>ROUND(I107*H107,2)</f>
        <v>0</v>
      </c>
      <c r="K107" s="222"/>
      <c r="L107" s="46"/>
      <c r="M107" s="223" t="s">
        <v>32</v>
      </c>
      <c r="N107" s="224" t="s">
        <v>48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139</v>
      </c>
      <c r="AT107" s="227" t="s">
        <v>135</v>
      </c>
      <c r="AU107" s="227" t="s">
        <v>87</v>
      </c>
      <c r="AY107" s="18" t="s">
        <v>133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85</v>
      </c>
      <c r="BK107" s="228">
        <f>ROUND(I107*H107,2)</f>
        <v>0</v>
      </c>
      <c r="BL107" s="18" t="s">
        <v>139</v>
      </c>
      <c r="BM107" s="227" t="s">
        <v>524</v>
      </c>
    </row>
    <row r="108" s="2" customFormat="1">
      <c r="A108" s="40"/>
      <c r="B108" s="41"/>
      <c r="C108" s="42"/>
      <c r="D108" s="229" t="s">
        <v>141</v>
      </c>
      <c r="E108" s="42"/>
      <c r="F108" s="230" t="s">
        <v>525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141</v>
      </c>
      <c r="AU108" s="18" t="s">
        <v>87</v>
      </c>
    </row>
    <row r="109" s="2" customFormat="1">
      <c r="A109" s="40"/>
      <c r="B109" s="41"/>
      <c r="C109" s="42"/>
      <c r="D109" s="234" t="s">
        <v>143</v>
      </c>
      <c r="E109" s="42"/>
      <c r="F109" s="235" t="s">
        <v>526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143</v>
      </c>
      <c r="AU109" s="18" t="s">
        <v>87</v>
      </c>
    </row>
    <row r="110" s="13" customFormat="1">
      <c r="A110" s="13"/>
      <c r="B110" s="236"/>
      <c r="C110" s="237"/>
      <c r="D110" s="229" t="s">
        <v>145</v>
      </c>
      <c r="E110" s="238" t="s">
        <v>32</v>
      </c>
      <c r="F110" s="239" t="s">
        <v>537</v>
      </c>
      <c r="G110" s="237"/>
      <c r="H110" s="238" t="s">
        <v>32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145</v>
      </c>
      <c r="AU110" s="245" t="s">
        <v>87</v>
      </c>
      <c r="AV110" s="13" t="s">
        <v>85</v>
      </c>
      <c r="AW110" s="13" t="s">
        <v>39</v>
      </c>
      <c r="AX110" s="13" t="s">
        <v>77</v>
      </c>
      <c r="AY110" s="245" t="s">
        <v>133</v>
      </c>
    </row>
    <row r="111" s="14" customFormat="1">
      <c r="A111" s="14"/>
      <c r="B111" s="246"/>
      <c r="C111" s="247"/>
      <c r="D111" s="229" t="s">
        <v>145</v>
      </c>
      <c r="E111" s="248" t="s">
        <v>32</v>
      </c>
      <c r="F111" s="249" t="s">
        <v>225</v>
      </c>
      <c r="G111" s="247"/>
      <c r="H111" s="250">
        <v>111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6" t="s">
        <v>145</v>
      </c>
      <c r="AU111" s="256" t="s">
        <v>87</v>
      </c>
      <c r="AV111" s="14" t="s">
        <v>87</v>
      </c>
      <c r="AW111" s="14" t="s">
        <v>39</v>
      </c>
      <c r="AX111" s="14" t="s">
        <v>85</v>
      </c>
      <c r="AY111" s="256" t="s">
        <v>133</v>
      </c>
    </row>
    <row r="112" s="2" customFormat="1" ht="16.5" customHeight="1">
      <c r="A112" s="40"/>
      <c r="B112" s="41"/>
      <c r="C112" s="215" t="s">
        <v>173</v>
      </c>
      <c r="D112" s="215" t="s">
        <v>135</v>
      </c>
      <c r="E112" s="216" t="s">
        <v>528</v>
      </c>
      <c r="F112" s="217" t="s">
        <v>529</v>
      </c>
      <c r="G112" s="218" t="s">
        <v>210</v>
      </c>
      <c r="H112" s="219">
        <v>1568</v>
      </c>
      <c r="I112" s="220"/>
      <c r="J112" s="221">
        <f>ROUND(I112*H112,2)</f>
        <v>0</v>
      </c>
      <c r="K112" s="222"/>
      <c r="L112" s="46"/>
      <c r="M112" s="223" t="s">
        <v>32</v>
      </c>
      <c r="N112" s="224" t="s">
        <v>48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139</v>
      </c>
      <c r="AT112" s="227" t="s">
        <v>135</v>
      </c>
      <c r="AU112" s="227" t="s">
        <v>87</v>
      </c>
      <c r="AY112" s="18" t="s">
        <v>133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8" t="s">
        <v>85</v>
      </c>
      <c r="BK112" s="228">
        <f>ROUND(I112*H112,2)</f>
        <v>0</v>
      </c>
      <c r="BL112" s="18" t="s">
        <v>139</v>
      </c>
      <c r="BM112" s="227" t="s">
        <v>530</v>
      </c>
    </row>
    <row r="113" s="2" customFormat="1">
      <c r="A113" s="40"/>
      <c r="B113" s="41"/>
      <c r="C113" s="42"/>
      <c r="D113" s="229" t="s">
        <v>141</v>
      </c>
      <c r="E113" s="42"/>
      <c r="F113" s="230" t="s">
        <v>531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141</v>
      </c>
      <c r="AU113" s="18" t="s">
        <v>87</v>
      </c>
    </row>
    <row r="114" s="2" customFormat="1">
      <c r="A114" s="40"/>
      <c r="B114" s="41"/>
      <c r="C114" s="42"/>
      <c r="D114" s="234" t="s">
        <v>143</v>
      </c>
      <c r="E114" s="42"/>
      <c r="F114" s="235" t="s">
        <v>532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143</v>
      </c>
      <c r="AU114" s="18" t="s">
        <v>87</v>
      </c>
    </row>
    <row r="115" s="13" customFormat="1">
      <c r="A115" s="13"/>
      <c r="B115" s="236"/>
      <c r="C115" s="237"/>
      <c r="D115" s="229" t="s">
        <v>145</v>
      </c>
      <c r="E115" s="238" t="s">
        <v>32</v>
      </c>
      <c r="F115" s="239" t="s">
        <v>538</v>
      </c>
      <c r="G115" s="237"/>
      <c r="H115" s="238" t="s">
        <v>32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145</v>
      </c>
      <c r="AU115" s="245" t="s">
        <v>87</v>
      </c>
      <c r="AV115" s="13" t="s">
        <v>85</v>
      </c>
      <c r="AW115" s="13" t="s">
        <v>39</v>
      </c>
      <c r="AX115" s="13" t="s">
        <v>77</v>
      </c>
      <c r="AY115" s="245" t="s">
        <v>133</v>
      </c>
    </row>
    <row r="116" s="14" customFormat="1">
      <c r="A116" s="14"/>
      <c r="B116" s="246"/>
      <c r="C116" s="247"/>
      <c r="D116" s="229" t="s">
        <v>145</v>
      </c>
      <c r="E116" s="248" t="s">
        <v>32</v>
      </c>
      <c r="F116" s="249" t="s">
        <v>216</v>
      </c>
      <c r="G116" s="247"/>
      <c r="H116" s="250">
        <v>1568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145</v>
      </c>
      <c r="AU116" s="256" t="s">
        <v>87</v>
      </c>
      <c r="AV116" s="14" t="s">
        <v>87</v>
      </c>
      <c r="AW116" s="14" t="s">
        <v>39</v>
      </c>
      <c r="AX116" s="14" t="s">
        <v>85</v>
      </c>
      <c r="AY116" s="256" t="s">
        <v>133</v>
      </c>
    </row>
    <row r="117" s="2" customFormat="1" ht="16.5" customHeight="1">
      <c r="A117" s="40"/>
      <c r="B117" s="41"/>
      <c r="C117" s="215" t="s">
        <v>180</v>
      </c>
      <c r="D117" s="215" t="s">
        <v>135</v>
      </c>
      <c r="E117" s="216" t="s">
        <v>482</v>
      </c>
      <c r="F117" s="217" t="s">
        <v>483</v>
      </c>
      <c r="G117" s="218" t="s">
        <v>484</v>
      </c>
      <c r="H117" s="219">
        <v>1</v>
      </c>
      <c r="I117" s="220"/>
      <c r="J117" s="221">
        <f>ROUND(I117*H117,2)</f>
        <v>0</v>
      </c>
      <c r="K117" s="222"/>
      <c r="L117" s="46"/>
      <c r="M117" s="223" t="s">
        <v>32</v>
      </c>
      <c r="N117" s="224" t="s">
        <v>48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139</v>
      </c>
      <c r="AT117" s="227" t="s">
        <v>135</v>
      </c>
      <c r="AU117" s="227" t="s">
        <v>87</v>
      </c>
      <c r="AY117" s="18" t="s">
        <v>133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85</v>
      </c>
      <c r="BK117" s="228">
        <f>ROUND(I117*H117,2)</f>
        <v>0</v>
      </c>
      <c r="BL117" s="18" t="s">
        <v>139</v>
      </c>
      <c r="BM117" s="227" t="s">
        <v>485</v>
      </c>
    </row>
    <row r="118" s="2" customFormat="1">
      <c r="A118" s="40"/>
      <c r="B118" s="41"/>
      <c r="C118" s="42"/>
      <c r="D118" s="229" t="s">
        <v>141</v>
      </c>
      <c r="E118" s="42"/>
      <c r="F118" s="230" t="s">
        <v>483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141</v>
      </c>
      <c r="AU118" s="18" t="s">
        <v>87</v>
      </c>
    </row>
    <row r="119" s="13" customFormat="1">
      <c r="A119" s="13"/>
      <c r="B119" s="236"/>
      <c r="C119" s="237"/>
      <c r="D119" s="229" t="s">
        <v>145</v>
      </c>
      <c r="E119" s="238" t="s">
        <v>32</v>
      </c>
      <c r="F119" s="239" t="s">
        <v>486</v>
      </c>
      <c r="G119" s="237"/>
      <c r="H119" s="238" t="s">
        <v>32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145</v>
      </c>
      <c r="AU119" s="245" t="s">
        <v>87</v>
      </c>
      <c r="AV119" s="13" t="s">
        <v>85</v>
      </c>
      <c r="AW119" s="13" t="s">
        <v>39</v>
      </c>
      <c r="AX119" s="13" t="s">
        <v>77</v>
      </c>
      <c r="AY119" s="245" t="s">
        <v>133</v>
      </c>
    </row>
    <row r="120" s="14" customFormat="1">
      <c r="A120" s="14"/>
      <c r="B120" s="246"/>
      <c r="C120" s="247"/>
      <c r="D120" s="229" t="s">
        <v>145</v>
      </c>
      <c r="E120" s="248" t="s">
        <v>32</v>
      </c>
      <c r="F120" s="249" t="s">
        <v>85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145</v>
      </c>
      <c r="AU120" s="256" t="s">
        <v>87</v>
      </c>
      <c r="AV120" s="14" t="s">
        <v>87</v>
      </c>
      <c r="AW120" s="14" t="s">
        <v>39</v>
      </c>
      <c r="AX120" s="14" t="s">
        <v>85</v>
      </c>
      <c r="AY120" s="256" t="s">
        <v>133</v>
      </c>
    </row>
    <row r="121" s="2" customFormat="1" ht="16.5" customHeight="1">
      <c r="A121" s="40"/>
      <c r="B121" s="41"/>
      <c r="C121" s="215" t="s">
        <v>187</v>
      </c>
      <c r="D121" s="215" t="s">
        <v>135</v>
      </c>
      <c r="E121" s="216" t="s">
        <v>487</v>
      </c>
      <c r="F121" s="217" t="s">
        <v>488</v>
      </c>
      <c r="G121" s="218" t="s">
        <v>484</v>
      </c>
      <c r="H121" s="219">
        <v>1</v>
      </c>
      <c r="I121" s="220"/>
      <c r="J121" s="221">
        <f>ROUND(I121*H121,2)</f>
        <v>0</v>
      </c>
      <c r="K121" s="222"/>
      <c r="L121" s="46"/>
      <c r="M121" s="223" t="s">
        <v>32</v>
      </c>
      <c r="N121" s="224" t="s">
        <v>48</v>
      </c>
      <c r="O121" s="86"/>
      <c r="P121" s="225">
        <f>O121*H121</f>
        <v>0</v>
      </c>
      <c r="Q121" s="225">
        <v>0.5</v>
      </c>
      <c r="R121" s="225">
        <f>Q121*H121</f>
        <v>0.5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139</v>
      </c>
      <c r="AT121" s="227" t="s">
        <v>135</v>
      </c>
      <c r="AU121" s="227" t="s">
        <v>87</v>
      </c>
      <c r="AY121" s="18" t="s">
        <v>133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85</v>
      </c>
      <c r="BK121" s="228">
        <f>ROUND(I121*H121,2)</f>
        <v>0</v>
      </c>
      <c r="BL121" s="18" t="s">
        <v>139</v>
      </c>
      <c r="BM121" s="227" t="s">
        <v>489</v>
      </c>
    </row>
    <row r="122" s="2" customFormat="1">
      <c r="A122" s="40"/>
      <c r="B122" s="41"/>
      <c r="C122" s="42"/>
      <c r="D122" s="229" t="s">
        <v>141</v>
      </c>
      <c r="E122" s="42"/>
      <c r="F122" s="230" t="s">
        <v>488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141</v>
      </c>
      <c r="AU122" s="18" t="s">
        <v>87</v>
      </c>
    </row>
    <row r="123" s="13" customFormat="1">
      <c r="A123" s="13"/>
      <c r="B123" s="236"/>
      <c r="C123" s="237"/>
      <c r="D123" s="229" t="s">
        <v>145</v>
      </c>
      <c r="E123" s="238" t="s">
        <v>32</v>
      </c>
      <c r="F123" s="239" t="s">
        <v>490</v>
      </c>
      <c r="G123" s="237"/>
      <c r="H123" s="238" t="s">
        <v>32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145</v>
      </c>
      <c r="AU123" s="245" t="s">
        <v>87</v>
      </c>
      <c r="AV123" s="13" t="s">
        <v>85</v>
      </c>
      <c r="AW123" s="13" t="s">
        <v>39</v>
      </c>
      <c r="AX123" s="13" t="s">
        <v>77</v>
      </c>
      <c r="AY123" s="245" t="s">
        <v>133</v>
      </c>
    </row>
    <row r="124" s="14" customFormat="1">
      <c r="A124" s="14"/>
      <c r="B124" s="246"/>
      <c r="C124" s="247"/>
      <c r="D124" s="229" t="s">
        <v>145</v>
      </c>
      <c r="E124" s="248" t="s">
        <v>32</v>
      </c>
      <c r="F124" s="249" t="s">
        <v>85</v>
      </c>
      <c r="G124" s="247"/>
      <c r="H124" s="250">
        <v>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145</v>
      </c>
      <c r="AU124" s="256" t="s">
        <v>87</v>
      </c>
      <c r="AV124" s="14" t="s">
        <v>87</v>
      </c>
      <c r="AW124" s="14" t="s">
        <v>39</v>
      </c>
      <c r="AX124" s="14" t="s">
        <v>85</v>
      </c>
      <c r="AY124" s="256" t="s">
        <v>133</v>
      </c>
    </row>
    <row r="125" s="2" customFormat="1" ht="16.5" customHeight="1">
      <c r="A125" s="40"/>
      <c r="B125" s="41"/>
      <c r="C125" s="215" t="s">
        <v>161</v>
      </c>
      <c r="D125" s="215" t="s">
        <v>135</v>
      </c>
      <c r="E125" s="216" t="s">
        <v>491</v>
      </c>
      <c r="F125" s="217" t="s">
        <v>534</v>
      </c>
      <c r="G125" s="218" t="s">
        <v>311</v>
      </c>
      <c r="H125" s="219">
        <v>156.80000000000001</v>
      </c>
      <c r="I125" s="220"/>
      <c r="J125" s="221">
        <f>ROUND(I125*H125,2)</f>
        <v>0</v>
      </c>
      <c r="K125" s="222"/>
      <c r="L125" s="46"/>
      <c r="M125" s="223" t="s">
        <v>32</v>
      </c>
      <c r="N125" s="224" t="s">
        <v>48</v>
      </c>
      <c r="O125" s="86"/>
      <c r="P125" s="225">
        <f>O125*H125</f>
        <v>0</v>
      </c>
      <c r="Q125" s="225">
        <v>0.0030000000000000001</v>
      </c>
      <c r="R125" s="225">
        <f>Q125*H125</f>
        <v>0.47040000000000004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139</v>
      </c>
      <c r="AT125" s="227" t="s">
        <v>135</v>
      </c>
      <c r="AU125" s="227" t="s">
        <v>87</v>
      </c>
      <c r="AY125" s="18" t="s">
        <v>133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85</v>
      </c>
      <c r="BK125" s="228">
        <f>ROUND(I125*H125,2)</f>
        <v>0</v>
      </c>
      <c r="BL125" s="18" t="s">
        <v>139</v>
      </c>
      <c r="BM125" s="227" t="s">
        <v>493</v>
      </c>
    </row>
    <row r="126" s="2" customFormat="1">
      <c r="A126" s="40"/>
      <c r="B126" s="41"/>
      <c r="C126" s="42"/>
      <c r="D126" s="229" t="s">
        <v>141</v>
      </c>
      <c r="E126" s="42"/>
      <c r="F126" s="230" t="s">
        <v>492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141</v>
      </c>
      <c r="AU126" s="18" t="s">
        <v>87</v>
      </c>
    </row>
    <row r="127" s="13" customFormat="1">
      <c r="A127" s="13"/>
      <c r="B127" s="236"/>
      <c r="C127" s="237"/>
      <c r="D127" s="229" t="s">
        <v>145</v>
      </c>
      <c r="E127" s="238" t="s">
        <v>32</v>
      </c>
      <c r="F127" s="239" t="s">
        <v>494</v>
      </c>
      <c r="G127" s="237"/>
      <c r="H127" s="238" t="s">
        <v>32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145</v>
      </c>
      <c r="AU127" s="245" t="s">
        <v>87</v>
      </c>
      <c r="AV127" s="13" t="s">
        <v>85</v>
      </c>
      <c r="AW127" s="13" t="s">
        <v>39</v>
      </c>
      <c r="AX127" s="13" t="s">
        <v>77</v>
      </c>
      <c r="AY127" s="245" t="s">
        <v>133</v>
      </c>
    </row>
    <row r="128" s="14" customFormat="1">
      <c r="A128" s="14"/>
      <c r="B128" s="246"/>
      <c r="C128" s="247"/>
      <c r="D128" s="229" t="s">
        <v>145</v>
      </c>
      <c r="E128" s="248" t="s">
        <v>32</v>
      </c>
      <c r="F128" s="249" t="s">
        <v>495</v>
      </c>
      <c r="G128" s="247"/>
      <c r="H128" s="250">
        <v>156.80000000000001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145</v>
      </c>
      <c r="AU128" s="256" t="s">
        <v>87</v>
      </c>
      <c r="AV128" s="14" t="s">
        <v>87</v>
      </c>
      <c r="AW128" s="14" t="s">
        <v>39</v>
      </c>
      <c r="AX128" s="14" t="s">
        <v>85</v>
      </c>
      <c r="AY128" s="256" t="s">
        <v>133</v>
      </c>
    </row>
    <row r="129" s="2" customFormat="1" ht="16.5" customHeight="1">
      <c r="A129" s="40"/>
      <c r="B129" s="41"/>
      <c r="C129" s="215" t="s">
        <v>201</v>
      </c>
      <c r="D129" s="215" t="s">
        <v>135</v>
      </c>
      <c r="E129" s="216" t="s">
        <v>496</v>
      </c>
      <c r="F129" s="217" t="s">
        <v>497</v>
      </c>
      <c r="G129" s="218" t="s">
        <v>311</v>
      </c>
      <c r="H129" s="219">
        <v>11.1</v>
      </c>
      <c r="I129" s="220"/>
      <c r="J129" s="221">
        <f>ROUND(I129*H129,2)</f>
        <v>0</v>
      </c>
      <c r="K129" s="222"/>
      <c r="L129" s="46"/>
      <c r="M129" s="223" t="s">
        <v>32</v>
      </c>
      <c r="N129" s="224" t="s">
        <v>48</v>
      </c>
      <c r="O129" s="86"/>
      <c r="P129" s="225">
        <f>O129*H129</f>
        <v>0</v>
      </c>
      <c r="Q129" s="225">
        <v>0.02</v>
      </c>
      <c r="R129" s="225">
        <f>Q129*H129</f>
        <v>0.222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139</v>
      </c>
      <c r="AT129" s="227" t="s">
        <v>135</v>
      </c>
      <c r="AU129" s="227" t="s">
        <v>87</v>
      </c>
      <c r="AY129" s="18" t="s">
        <v>133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85</v>
      </c>
      <c r="BK129" s="228">
        <f>ROUND(I129*H129,2)</f>
        <v>0</v>
      </c>
      <c r="BL129" s="18" t="s">
        <v>139</v>
      </c>
      <c r="BM129" s="227" t="s">
        <v>498</v>
      </c>
    </row>
    <row r="130" s="2" customFormat="1">
      <c r="A130" s="40"/>
      <c r="B130" s="41"/>
      <c r="C130" s="42"/>
      <c r="D130" s="229" t="s">
        <v>141</v>
      </c>
      <c r="E130" s="42"/>
      <c r="F130" s="230" t="s">
        <v>499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141</v>
      </c>
      <c r="AU130" s="18" t="s">
        <v>87</v>
      </c>
    </row>
    <row r="131" s="13" customFormat="1">
      <c r="A131" s="13"/>
      <c r="B131" s="236"/>
      <c r="C131" s="237"/>
      <c r="D131" s="229" t="s">
        <v>145</v>
      </c>
      <c r="E131" s="238" t="s">
        <v>32</v>
      </c>
      <c r="F131" s="239" t="s">
        <v>500</v>
      </c>
      <c r="G131" s="237"/>
      <c r="H131" s="238" t="s">
        <v>32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145</v>
      </c>
      <c r="AU131" s="245" t="s">
        <v>87</v>
      </c>
      <c r="AV131" s="13" t="s">
        <v>85</v>
      </c>
      <c r="AW131" s="13" t="s">
        <v>39</v>
      </c>
      <c r="AX131" s="13" t="s">
        <v>77</v>
      </c>
      <c r="AY131" s="245" t="s">
        <v>133</v>
      </c>
    </row>
    <row r="132" s="14" customFormat="1">
      <c r="A132" s="14"/>
      <c r="B132" s="246"/>
      <c r="C132" s="247"/>
      <c r="D132" s="229" t="s">
        <v>145</v>
      </c>
      <c r="E132" s="248" t="s">
        <v>32</v>
      </c>
      <c r="F132" s="249" t="s">
        <v>501</v>
      </c>
      <c r="G132" s="247"/>
      <c r="H132" s="250">
        <v>11.1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145</v>
      </c>
      <c r="AU132" s="256" t="s">
        <v>87</v>
      </c>
      <c r="AV132" s="14" t="s">
        <v>87</v>
      </c>
      <c r="AW132" s="14" t="s">
        <v>39</v>
      </c>
      <c r="AX132" s="14" t="s">
        <v>85</v>
      </c>
      <c r="AY132" s="256" t="s">
        <v>133</v>
      </c>
    </row>
    <row r="133" s="2" customFormat="1" ht="16.5" customHeight="1">
      <c r="A133" s="40"/>
      <c r="B133" s="41"/>
      <c r="C133" s="215" t="s">
        <v>207</v>
      </c>
      <c r="D133" s="215" t="s">
        <v>135</v>
      </c>
      <c r="E133" s="216" t="s">
        <v>502</v>
      </c>
      <c r="F133" s="217" t="s">
        <v>503</v>
      </c>
      <c r="G133" s="218" t="s">
        <v>385</v>
      </c>
      <c r="H133" s="219">
        <v>0.042000000000000003</v>
      </c>
      <c r="I133" s="220"/>
      <c r="J133" s="221">
        <f>ROUND(I133*H133,2)</f>
        <v>0</v>
      </c>
      <c r="K133" s="222"/>
      <c r="L133" s="46"/>
      <c r="M133" s="223" t="s">
        <v>32</v>
      </c>
      <c r="N133" s="224" t="s">
        <v>48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139</v>
      </c>
      <c r="AT133" s="227" t="s">
        <v>135</v>
      </c>
      <c r="AU133" s="227" t="s">
        <v>87</v>
      </c>
      <c r="AY133" s="18" t="s">
        <v>133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8" t="s">
        <v>85</v>
      </c>
      <c r="BK133" s="228">
        <f>ROUND(I133*H133,2)</f>
        <v>0</v>
      </c>
      <c r="BL133" s="18" t="s">
        <v>139</v>
      </c>
      <c r="BM133" s="227" t="s">
        <v>504</v>
      </c>
    </row>
    <row r="134" s="2" customFormat="1">
      <c r="A134" s="40"/>
      <c r="B134" s="41"/>
      <c r="C134" s="42"/>
      <c r="D134" s="229" t="s">
        <v>141</v>
      </c>
      <c r="E134" s="42"/>
      <c r="F134" s="230" t="s">
        <v>505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141</v>
      </c>
      <c r="AU134" s="18" t="s">
        <v>87</v>
      </c>
    </row>
    <row r="135" s="2" customFormat="1">
      <c r="A135" s="40"/>
      <c r="B135" s="41"/>
      <c r="C135" s="42"/>
      <c r="D135" s="234" t="s">
        <v>143</v>
      </c>
      <c r="E135" s="42"/>
      <c r="F135" s="235" t="s">
        <v>506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143</v>
      </c>
      <c r="AU135" s="18" t="s">
        <v>87</v>
      </c>
    </row>
    <row r="136" s="13" customFormat="1">
      <c r="A136" s="13"/>
      <c r="B136" s="236"/>
      <c r="C136" s="237"/>
      <c r="D136" s="229" t="s">
        <v>145</v>
      </c>
      <c r="E136" s="238" t="s">
        <v>32</v>
      </c>
      <c r="F136" s="239" t="s">
        <v>507</v>
      </c>
      <c r="G136" s="237"/>
      <c r="H136" s="238" t="s">
        <v>32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145</v>
      </c>
      <c r="AU136" s="245" t="s">
        <v>87</v>
      </c>
      <c r="AV136" s="13" t="s">
        <v>85</v>
      </c>
      <c r="AW136" s="13" t="s">
        <v>39</v>
      </c>
      <c r="AX136" s="13" t="s">
        <v>77</v>
      </c>
      <c r="AY136" s="245" t="s">
        <v>133</v>
      </c>
    </row>
    <row r="137" s="14" customFormat="1">
      <c r="A137" s="14"/>
      <c r="B137" s="246"/>
      <c r="C137" s="247"/>
      <c r="D137" s="229" t="s">
        <v>145</v>
      </c>
      <c r="E137" s="248" t="s">
        <v>32</v>
      </c>
      <c r="F137" s="249" t="s">
        <v>508</v>
      </c>
      <c r="G137" s="247"/>
      <c r="H137" s="250">
        <v>0.042000000000000003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145</v>
      </c>
      <c r="AU137" s="256" t="s">
        <v>87</v>
      </c>
      <c r="AV137" s="14" t="s">
        <v>87</v>
      </c>
      <c r="AW137" s="14" t="s">
        <v>39</v>
      </c>
      <c r="AX137" s="14" t="s">
        <v>85</v>
      </c>
      <c r="AY137" s="256" t="s">
        <v>133</v>
      </c>
    </row>
    <row r="138" s="2" customFormat="1" ht="16.5" customHeight="1">
      <c r="A138" s="40"/>
      <c r="B138" s="41"/>
      <c r="C138" s="257" t="s">
        <v>217</v>
      </c>
      <c r="D138" s="257" t="s">
        <v>157</v>
      </c>
      <c r="E138" s="258" t="s">
        <v>360</v>
      </c>
      <c r="F138" s="259" t="s">
        <v>361</v>
      </c>
      <c r="G138" s="260" t="s">
        <v>204</v>
      </c>
      <c r="H138" s="261">
        <v>41.975000000000001</v>
      </c>
      <c r="I138" s="262"/>
      <c r="J138" s="263">
        <f>ROUND(I138*H138,2)</f>
        <v>0</v>
      </c>
      <c r="K138" s="264"/>
      <c r="L138" s="265"/>
      <c r="M138" s="266" t="s">
        <v>32</v>
      </c>
      <c r="N138" s="267" t="s">
        <v>48</v>
      </c>
      <c r="O138" s="86"/>
      <c r="P138" s="225">
        <f>O138*H138</f>
        <v>0</v>
      </c>
      <c r="Q138" s="225">
        <v>0.001</v>
      </c>
      <c r="R138" s="225">
        <f>Q138*H138</f>
        <v>0.041975000000000005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161</v>
      </c>
      <c r="AT138" s="227" t="s">
        <v>157</v>
      </c>
      <c r="AU138" s="227" t="s">
        <v>87</v>
      </c>
      <c r="AY138" s="18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8" t="s">
        <v>85</v>
      </c>
      <c r="BK138" s="228">
        <f>ROUND(I138*H138,2)</f>
        <v>0</v>
      </c>
      <c r="BL138" s="18" t="s">
        <v>139</v>
      </c>
      <c r="BM138" s="227" t="s">
        <v>509</v>
      </c>
    </row>
    <row r="139" s="2" customFormat="1">
      <c r="A139" s="40"/>
      <c r="B139" s="41"/>
      <c r="C139" s="42"/>
      <c r="D139" s="229" t="s">
        <v>141</v>
      </c>
      <c r="E139" s="42"/>
      <c r="F139" s="230" t="s">
        <v>361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141</v>
      </c>
      <c r="AU139" s="18" t="s">
        <v>87</v>
      </c>
    </row>
    <row r="140" s="13" customFormat="1">
      <c r="A140" s="13"/>
      <c r="B140" s="236"/>
      <c r="C140" s="237"/>
      <c r="D140" s="229" t="s">
        <v>145</v>
      </c>
      <c r="E140" s="238" t="s">
        <v>32</v>
      </c>
      <c r="F140" s="239" t="s">
        <v>507</v>
      </c>
      <c r="G140" s="237"/>
      <c r="H140" s="238" t="s">
        <v>32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145</v>
      </c>
      <c r="AU140" s="245" t="s">
        <v>87</v>
      </c>
      <c r="AV140" s="13" t="s">
        <v>85</v>
      </c>
      <c r="AW140" s="13" t="s">
        <v>39</v>
      </c>
      <c r="AX140" s="13" t="s">
        <v>77</v>
      </c>
      <c r="AY140" s="245" t="s">
        <v>133</v>
      </c>
    </row>
    <row r="141" s="14" customFormat="1">
      <c r="A141" s="14"/>
      <c r="B141" s="246"/>
      <c r="C141" s="247"/>
      <c r="D141" s="229" t="s">
        <v>145</v>
      </c>
      <c r="E141" s="248" t="s">
        <v>32</v>
      </c>
      <c r="F141" s="249" t="s">
        <v>510</v>
      </c>
      <c r="G141" s="247"/>
      <c r="H141" s="250">
        <v>41.975000000000001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145</v>
      </c>
      <c r="AU141" s="256" t="s">
        <v>87</v>
      </c>
      <c r="AV141" s="14" t="s">
        <v>87</v>
      </c>
      <c r="AW141" s="14" t="s">
        <v>39</v>
      </c>
      <c r="AX141" s="14" t="s">
        <v>85</v>
      </c>
      <c r="AY141" s="256" t="s">
        <v>133</v>
      </c>
    </row>
    <row r="142" s="2" customFormat="1" ht="16.5" customHeight="1">
      <c r="A142" s="40"/>
      <c r="B142" s="41"/>
      <c r="C142" s="215" t="s">
        <v>226</v>
      </c>
      <c r="D142" s="215" t="s">
        <v>135</v>
      </c>
      <c r="E142" s="216" t="s">
        <v>511</v>
      </c>
      <c r="F142" s="217" t="s">
        <v>512</v>
      </c>
      <c r="G142" s="218" t="s">
        <v>138</v>
      </c>
      <c r="H142" s="219">
        <v>9678</v>
      </c>
      <c r="I142" s="220"/>
      <c r="J142" s="221">
        <f>ROUND(I142*H142,2)</f>
        <v>0</v>
      </c>
      <c r="K142" s="222"/>
      <c r="L142" s="46"/>
      <c r="M142" s="223" t="s">
        <v>32</v>
      </c>
      <c r="N142" s="224" t="s">
        <v>48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139</v>
      </c>
      <c r="AT142" s="227" t="s">
        <v>135</v>
      </c>
      <c r="AU142" s="227" t="s">
        <v>87</v>
      </c>
      <c r="AY142" s="18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85</v>
      </c>
      <c r="BK142" s="228">
        <f>ROUND(I142*H142,2)</f>
        <v>0</v>
      </c>
      <c r="BL142" s="18" t="s">
        <v>139</v>
      </c>
      <c r="BM142" s="227" t="s">
        <v>513</v>
      </c>
    </row>
    <row r="143" s="2" customFormat="1">
      <c r="A143" s="40"/>
      <c r="B143" s="41"/>
      <c r="C143" s="42"/>
      <c r="D143" s="229" t="s">
        <v>141</v>
      </c>
      <c r="E143" s="42"/>
      <c r="F143" s="230" t="s">
        <v>514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141</v>
      </c>
      <c r="AU143" s="18" t="s">
        <v>87</v>
      </c>
    </row>
    <row r="144" s="13" customFormat="1">
      <c r="A144" s="13"/>
      <c r="B144" s="236"/>
      <c r="C144" s="237"/>
      <c r="D144" s="229" t="s">
        <v>145</v>
      </c>
      <c r="E144" s="238" t="s">
        <v>32</v>
      </c>
      <c r="F144" s="239" t="s">
        <v>515</v>
      </c>
      <c r="G144" s="237"/>
      <c r="H144" s="238" t="s">
        <v>32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145</v>
      </c>
      <c r="AU144" s="245" t="s">
        <v>87</v>
      </c>
      <c r="AV144" s="13" t="s">
        <v>85</v>
      </c>
      <c r="AW144" s="13" t="s">
        <v>39</v>
      </c>
      <c r="AX144" s="13" t="s">
        <v>77</v>
      </c>
      <c r="AY144" s="245" t="s">
        <v>133</v>
      </c>
    </row>
    <row r="145" s="14" customFormat="1">
      <c r="A145" s="14"/>
      <c r="B145" s="246"/>
      <c r="C145" s="247"/>
      <c r="D145" s="229" t="s">
        <v>145</v>
      </c>
      <c r="E145" s="248" t="s">
        <v>32</v>
      </c>
      <c r="F145" s="249" t="s">
        <v>200</v>
      </c>
      <c r="G145" s="247"/>
      <c r="H145" s="250">
        <v>9678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145</v>
      </c>
      <c r="AU145" s="256" t="s">
        <v>87</v>
      </c>
      <c r="AV145" s="14" t="s">
        <v>87</v>
      </c>
      <c r="AW145" s="14" t="s">
        <v>39</v>
      </c>
      <c r="AX145" s="14" t="s">
        <v>85</v>
      </c>
      <c r="AY145" s="256" t="s">
        <v>133</v>
      </c>
    </row>
    <row r="146" s="2" customFormat="1" ht="16.5" customHeight="1">
      <c r="A146" s="40"/>
      <c r="B146" s="41"/>
      <c r="C146" s="215" t="s">
        <v>232</v>
      </c>
      <c r="D146" s="215" t="s">
        <v>135</v>
      </c>
      <c r="E146" s="216" t="s">
        <v>398</v>
      </c>
      <c r="F146" s="217" t="s">
        <v>399</v>
      </c>
      <c r="G146" s="218" t="s">
        <v>378</v>
      </c>
      <c r="H146" s="219">
        <v>110.73</v>
      </c>
      <c r="I146" s="220"/>
      <c r="J146" s="221">
        <f>ROUND(I146*H146,2)</f>
        <v>0</v>
      </c>
      <c r="K146" s="222"/>
      <c r="L146" s="46"/>
      <c r="M146" s="223" t="s">
        <v>32</v>
      </c>
      <c r="N146" s="224" t="s">
        <v>48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139</v>
      </c>
      <c r="AT146" s="227" t="s">
        <v>135</v>
      </c>
      <c r="AU146" s="227" t="s">
        <v>87</v>
      </c>
      <c r="AY146" s="18" t="s">
        <v>133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85</v>
      </c>
      <c r="BK146" s="228">
        <f>ROUND(I146*H146,2)</f>
        <v>0</v>
      </c>
      <c r="BL146" s="18" t="s">
        <v>139</v>
      </c>
      <c r="BM146" s="227" t="s">
        <v>516</v>
      </c>
    </row>
    <row r="147" s="2" customFormat="1">
      <c r="A147" s="40"/>
      <c r="B147" s="41"/>
      <c r="C147" s="42"/>
      <c r="D147" s="229" t="s">
        <v>141</v>
      </c>
      <c r="E147" s="42"/>
      <c r="F147" s="230" t="s">
        <v>401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141</v>
      </c>
      <c r="AU147" s="18" t="s">
        <v>87</v>
      </c>
    </row>
    <row r="148" s="2" customFormat="1">
      <c r="A148" s="40"/>
      <c r="B148" s="41"/>
      <c r="C148" s="42"/>
      <c r="D148" s="234" t="s">
        <v>143</v>
      </c>
      <c r="E148" s="42"/>
      <c r="F148" s="235" t="s">
        <v>402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143</v>
      </c>
      <c r="AU148" s="18" t="s">
        <v>87</v>
      </c>
    </row>
    <row r="149" s="13" customFormat="1">
      <c r="A149" s="13"/>
      <c r="B149" s="236"/>
      <c r="C149" s="237"/>
      <c r="D149" s="229" t="s">
        <v>145</v>
      </c>
      <c r="E149" s="238" t="s">
        <v>32</v>
      </c>
      <c r="F149" s="239" t="s">
        <v>403</v>
      </c>
      <c r="G149" s="237"/>
      <c r="H149" s="238" t="s">
        <v>32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145</v>
      </c>
      <c r="AU149" s="245" t="s">
        <v>87</v>
      </c>
      <c r="AV149" s="13" t="s">
        <v>85</v>
      </c>
      <c r="AW149" s="13" t="s">
        <v>39</v>
      </c>
      <c r="AX149" s="13" t="s">
        <v>77</v>
      </c>
      <c r="AY149" s="245" t="s">
        <v>133</v>
      </c>
    </row>
    <row r="150" s="13" customFormat="1">
      <c r="A150" s="13"/>
      <c r="B150" s="236"/>
      <c r="C150" s="237"/>
      <c r="D150" s="229" t="s">
        <v>145</v>
      </c>
      <c r="E150" s="238" t="s">
        <v>32</v>
      </c>
      <c r="F150" s="239" t="s">
        <v>404</v>
      </c>
      <c r="G150" s="237"/>
      <c r="H150" s="238" t="s">
        <v>32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145</v>
      </c>
      <c r="AU150" s="245" t="s">
        <v>87</v>
      </c>
      <c r="AV150" s="13" t="s">
        <v>85</v>
      </c>
      <c r="AW150" s="13" t="s">
        <v>39</v>
      </c>
      <c r="AX150" s="13" t="s">
        <v>77</v>
      </c>
      <c r="AY150" s="245" t="s">
        <v>133</v>
      </c>
    </row>
    <row r="151" s="13" customFormat="1">
      <c r="A151" s="13"/>
      <c r="B151" s="236"/>
      <c r="C151" s="237"/>
      <c r="D151" s="229" t="s">
        <v>145</v>
      </c>
      <c r="E151" s="238" t="s">
        <v>32</v>
      </c>
      <c r="F151" s="239" t="s">
        <v>405</v>
      </c>
      <c r="G151" s="237"/>
      <c r="H151" s="238" t="s">
        <v>32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145</v>
      </c>
      <c r="AU151" s="245" t="s">
        <v>87</v>
      </c>
      <c r="AV151" s="13" t="s">
        <v>85</v>
      </c>
      <c r="AW151" s="13" t="s">
        <v>39</v>
      </c>
      <c r="AX151" s="13" t="s">
        <v>77</v>
      </c>
      <c r="AY151" s="245" t="s">
        <v>133</v>
      </c>
    </row>
    <row r="152" s="13" customFormat="1">
      <c r="A152" s="13"/>
      <c r="B152" s="236"/>
      <c r="C152" s="237"/>
      <c r="D152" s="229" t="s">
        <v>145</v>
      </c>
      <c r="E152" s="238" t="s">
        <v>32</v>
      </c>
      <c r="F152" s="239" t="s">
        <v>406</v>
      </c>
      <c r="G152" s="237"/>
      <c r="H152" s="238" t="s">
        <v>32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145</v>
      </c>
      <c r="AU152" s="245" t="s">
        <v>87</v>
      </c>
      <c r="AV152" s="13" t="s">
        <v>85</v>
      </c>
      <c r="AW152" s="13" t="s">
        <v>39</v>
      </c>
      <c r="AX152" s="13" t="s">
        <v>77</v>
      </c>
      <c r="AY152" s="245" t="s">
        <v>133</v>
      </c>
    </row>
    <row r="153" s="14" customFormat="1">
      <c r="A153" s="14"/>
      <c r="B153" s="246"/>
      <c r="C153" s="247"/>
      <c r="D153" s="229" t="s">
        <v>145</v>
      </c>
      <c r="E153" s="248" t="s">
        <v>32</v>
      </c>
      <c r="F153" s="249" t="s">
        <v>407</v>
      </c>
      <c r="G153" s="247"/>
      <c r="H153" s="250">
        <v>16.649999999999999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145</v>
      </c>
      <c r="AU153" s="256" t="s">
        <v>87</v>
      </c>
      <c r="AV153" s="14" t="s">
        <v>87</v>
      </c>
      <c r="AW153" s="14" t="s">
        <v>39</v>
      </c>
      <c r="AX153" s="14" t="s">
        <v>77</v>
      </c>
      <c r="AY153" s="256" t="s">
        <v>133</v>
      </c>
    </row>
    <row r="154" s="13" customFormat="1">
      <c r="A154" s="13"/>
      <c r="B154" s="236"/>
      <c r="C154" s="237"/>
      <c r="D154" s="229" t="s">
        <v>145</v>
      </c>
      <c r="E154" s="238" t="s">
        <v>32</v>
      </c>
      <c r="F154" s="239" t="s">
        <v>357</v>
      </c>
      <c r="G154" s="237"/>
      <c r="H154" s="238" t="s">
        <v>32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145</v>
      </c>
      <c r="AU154" s="245" t="s">
        <v>87</v>
      </c>
      <c r="AV154" s="13" t="s">
        <v>85</v>
      </c>
      <c r="AW154" s="13" t="s">
        <v>39</v>
      </c>
      <c r="AX154" s="13" t="s">
        <v>77</v>
      </c>
      <c r="AY154" s="245" t="s">
        <v>133</v>
      </c>
    </row>
    <row r="155" s="13" customFormat="1">
      <c r="A155" s="13"/>
      <c r="B155" s="236"/>
      <c r="C155" s="237"/>
      <c r="D155" s="229" t="s">
        <v>145</v>
      </c>
      <c r="E155" s="238" t="s">
        <v>32</v>
      </c>
      <c r="F155" s="239" t="s">
        <v>408</v>
      </c>
      <c r="G155" s="237"/>
      <c r="H155" s="238" t="s">
        <v>32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145</v>
      </c>
      <c r="AU155" s="245" t="s">
        <v>87</v>
      </c>
      <c r="AV155" s="13" t="s">
        <v>85</v>
      </c>
      <c r="AW155" s="13" t="s">
        <v>39</v>
      </c>
      <c r="AX155" s="13" t="s">
        <v>77</v>
      </c>
      <c r="AY155" s="245" t="s">
        <v>133</v>
      </c>
    </row>
    <row r="156" s="13" customFormat="1">
      <c r="A156" s="13"/>
      <c r="B156" s="236"/>
      <c r="C156" s="237"/>
      <c r="D156" s="229" t="s">
        <v>145</v>
      </c>
      <c r="E156" s="238" t="s">
        <v>32</v>
      </c>
      <c r="F156" s="239" t="s">
        <v>409</v>
      </c>
      <c r="G156" s="237"/>
      <c r="H156" s="238" t="s">
        <v>32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145</v>
      </c>
      <c r="AU156" s="245" t="s">
        <v>87</v>
      </c>
      <c r="AV156" s="13" t="s">
        <v>85</v>
      </c>
      <c r="AW156" s="13" t="s">
        <v>39</v>
      </c>
      <c r="AX156" s="13" t="s">
        <v>77</v>
      </c>
      <c r="AY156" s="245" t="s">
        <v>133</v>
      </c>
    </row>
    <row r="157" s="14" customFormat="1">
      <c r="A157" s="14"/>
      <c r="B157" s="246"/>
      <c r="C157" s="247"/>
      <c r="D157" s="229" t="s">
        <v>145</v>
      </c>
      <c r="E157" s="248" t="s">
        <v>32</v>
      </c>
      <c r="F157" s="249" t="s">
        <v>410</v>
      </c>
      <c r="G157" s="247"/>
      <c r="H157" s="250">
        <v>94.079999999999998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145</v>
      </c>
      <c r="AU157" s="256" t="s">
        <v>87</v>
      </c>
      <c r="AV157" s="14" t="s">
        <v>87</v>
      </c>
      <c r="AW157" s="14" t="s">
        <v>39</v>
      </c>
      <c r="AX157" s="14" t="s">
        <v>77</v>
      </c>
      <c r="AY157" s="256" t="s">
        <v>133</v>
      </c>
    </row>
    <row r="158" s="15" customFormat="1">
      <c r="A158" s="15"/>
      <c r="B158" s="268"/>
      <c r="C158" s="269"/>
      <c r="D158" s="229" t="s">
        <v>145</v>
      </c>
      <c r="E158" s="270" t="s">
        <v>32</v>
      </c>
      <c r="F158" s="271" t="s">
        <v>341</v>
      </c>
      <c r="G158" s="269"/>
      <c r="H158" s="272">
        <v>110.72999999999999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145</v>
      </c>
      <c r="AU158" s="278" t="s">
        <v>87</v>
      </c>
      <c r="AV158" s="15" t="s">
        <v>139</v>
      </c>
      <c r="AW158" s="15" t="s">
        <v>39</v>
      </c>
      <c r="AX158" s="15" t="s">
        <v>85</v>
      </c>
      <c r="AY158" s="278" t="s">
        <v>133</v>
      </c>
    </row>
    <row r="159" s="2" customFormat="1" ht="16.5" customHeight="1">
      <c r="A159" s="40"/>
      <c r="B159" s="41"/>
      <c r="C159" s="257" t="s">
        <v>238</v>
      </c>
      <c r="D159" s="257" t="s">
        <v>157</v>
      </c>
      <c r="E159" s="258" t="s">
        <v>411</v>
      </c>
      <c r="F159" s="259" t="s">
        <v>412</v>
      </c>
      <c r="G159" s="260" t="s">
        <v>378</v>
      </c>
      <c r="H159" s="261">
        <v>110.73</v>
      </c>
      <c r="I159" s="262"/>
      <c r="J159" s="263">
        <f>ROUND(I159*H159,2)</f>
        <v>0</v>
      </c>
      <c r="K159" s="264"/>
      <c r="L159" s="265"/>
      <c r="M159" s="266" t="s">
        <v>32</v>
      </c>
      <c r="N159" s="267" t="s">
        <v>48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161</v>
      </c>
      <c r="AT159" s="227" t="s">
        <v>157</v>
      </c>
      <c r="AU159" s="227" t="s">
        <v>87</v>
      </c>
      <c r="AY159" s="18" t="s">
        <v>133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8" t="s">
        <v>85</v>
      </c>
      <c r="BK159" s="228">
        <f>ROUND(I159*H159,2)</f>
        <v>0</v>
      </c>
      <c r="BL159" s="18" t="s">
        <v>139</v>
      </c>
      <c r="BM159" s="227" t="s">
        <v>539</v>
      </c>
    </row>
    <row r="160" s="2" customFormat="1">
      <c r="A160" s="40"/>
      <c r="B160" s="41"/>
      <c r="C160" s="42"/>
      <c r="D160" s="229" t="s">
        <v>141</v>
      </c>
      <c r="E160" s="42"/>
      <c r="F160" s="230" t="s">
        <v>412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141</v>
      </c>
      <c r="AU160" s="18" t="s">
        <v>87</v>
      </c>
    </row>
    <row r="161" s="13" customFormat="1">
      <c r="A161" s="13"/>
      <c r="B161" s="236"/>
      <c r="C161" s="237"/>
      <c r="D161" s="229" t="s">
        <v>145</v>
      </c>
      <c r="E161" s="238" t="s">
        <v>32</v>
      </c>
      <c r="F161" s="239" t="s">
        <v>403</v>
      </c>
      <c r="G161" s="237"/>
      <c r="H161" s="238" t="s">
        <v>32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145</v>
      </c>
      <c r="AU161" s="245" t="s">
        <v>87</v>
      </c>
      <c r="AV161" s="13" t="s">
        <v>85</v>
      </c>
      <c r="AW161" s="13" t="s">
        <v>39</v>
      </c>
      <c r="AX161" s="13" t="s">
        <v>77</v>
      </c>
      <c r="AY161" s="245" t="s">
        <v>133</v>
      </c>
    </row>
    <row r="162" s="13" customFormat="1">
      <c r="A162" s="13"/>
      <c r="B162" s="236"/>
      <c r="C162" s="237"/>
      <c r="D162" s="229" t="s">
        <v>145</v>
      </c>
      <c r="E162" s="238" t="s">
        <v>32</v>
      </c>
      <c r="F162" s="239" t="s">
        <v>404</v>
      </c>
      <c r="G162" s="237"/>
      <c r="H162" s="238" t="s">
        <v>32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145</v>
      </c>
      <c r="AU162" s="245" t="s">
        <v>87</v>
      </c>
      <c r="AV162" s="13" t="s">
        <v>85</v>
      </c>
      <c r="AW162" s="13" t="s">
        <v>39</v>
      </c>
      <c r="AX162" s="13" t="s">
        <v>77</v>
      </c>
      <c r="AY162" s="245" t="s">
        <v>133</v>
      </c>
    </row>
    <row r="163" s="13" customFormat="1">
      <c r="A163" s="13"/>
      <c r="B163" s="236"/>
      <c r="C163" s="237"/>
      <c r="D163" s="229" t="s">
        <v>145</v>
      </c>
      <c r="E163" s="238" t="s">
        <v>32</v>
      </c>
      <c r="F163" s="239" t="s">
        <v>405</v>
      </c>
      <c r="G163" s="237"/>
      <c r="H163" s="238" t="s">
        <v>32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145</v>
      </c>
      <c r="AU163" s="245" t="s">
        <v>87</v>
      </c>
      <c r="AV163" s="13" t="s">
        <v>85</v>
      </c>
      <c r="AW163" s="13" t="s">
        <v>39</v>
      </c>
      <c r="AX163" s="13" t="s">
        <v>77</v>
      </c>
      <c r="AY163" s="245" t="s">
        <v>133</v>
      </c>
    </row>
    <row r="164" s="13" customFormat="1">
      <c r="A164" s="13"/>
      <c r="B164" s="236"/>
      <c r="C164" s="237"/>
      <c r="D164" s="229" t="s">
        <v>145</v>
      </c>
      <c r="E164" s="238" t="s">
        <v>32</v>
      </c>
      <c r="F164" s="239" t="s">
        <v>406</v>
      </c>
      <c r="G164" s="237"/>
      <c r="H164" s="238" t="s">
        <v>32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145</v>
      </c>
      <c r="AU164" s="245" t="s">
        <v>87</v>
      </c>
      <c r="AV164" s="13" t="s">
        <v>85</v>
      </c>
      <c r="AW164" s="13" t="s">
        <v>39</v>
      </c>
      <c r="AX164" s="13" t="s">
        <v>77</v>
      </c>
      <c r="AY164" s="245" t="s">
        <v>133</v>
      </c>
    </row>
    <row r="165" s="14" customFormat="1">
      <c r="A165" s="14"/>
      <c r="B165" s="246"/>
      <c r="C165" s="247"/>
      <c r="D165" s="229" t="s">
        <v>145</v>
      </c>
      <c r="E165" s="248" t="s">
        <v>32</v>
      </c>
      <c r="F165" s="249" t="s">
        <v>407</v>
      </c>
      <c r="G165" s="247"/>
      <c r="H165" s="250">
        <v>16.649999999999999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145</v>
      </c>
      <c r="AU165" s="256" t="s">
        <v>87</v>
      </c>
      <c r="AV165" s="14" t="s">
        <v>87</v>
      </c>
      <c r="AW165" s="14" t="s">
        <v>39</v>
      </c>
      <c r="AX165" s="14" t="s">
        <v>77</v>
      </c>
      <c r="AY165" s="256" t="s">
        <v>133</v>
      </c>
    </row>
    <row r="166" s="13" customFormat="1">
      <c r="A166" s="13"/>
      <c r="B166" s="236"/>
      <c r="C166" s="237"/>
      <c r="D166" s="229" t="s">
        <v>145</v>
      </c>
      <c r="E166" s="238" t="s">
        <v>32</v>
      </c>
      <c r="F166" s="239" t="s">
        <v>357</v>
      </c>
      <c r="G166" s="237"/>
      <c r="H166" s="238" t="s">
        <v>32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145</v>
      </c>
      <c r="AU166" s="245" t="s">
        <v>87</v>
      </c>
      <c r="AV166" s="13" t="s">
        <v>85</v>
      </c>
      <c r="AW166" s="13" t="s">
        <v>39</v>
      </c>
      <c r="AX166" s="13" t="s">
        <v>77</v>
      </c>
      <c r="AY166" s="245" t="s">
        <v>133</v>
      </c>
    </row>
    <row r="167" s="13" customFormat="1">
      <c r="A167" s="13"/>
      <c r="B167" s="236"/>
      <c r="C167" s="237"/>
      <c r="D167" s="229" t="s">
        <v>145</v>
      </c>
      <c r="E167" s="238" t="s">
        <v>32</v>
      </c>
      <c r="F167" s="239" t="s">
        <v>408</v>
      </c>
      <c r="G167" s="237"/>
      <c r="H167" s="238" t="s">
        <v>32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145</v>
      </c>
      <c r="AU167" s="245" t="s">
        <v>87</v>
      </c>
      <c r="AV167" s="13" t="s">
        <v>85</v>
      </c>
      <c r="AW167" s="13" t="s">
        <v>39</v>
      </c>
      <c r="AX167" s="13" t="s">
        <v>77</v>
      </c>
      <c r="AY167" s="245" t="s">
        <v>133</v>
      </c>
    </row>
    <row r="168" s="13" customFormat="1">
      <c r="A168" s="13"/>
      <c r="B168" s="236"/>
      <c r="C168" s="237"/>
      <c r="D168" s="229" t="s">
        <v>145</v>
      </c>
      <c r="E168" s="238" t="s">
        <v>32</v>
      </c>
      <c r="F168" s="239" t="s">
        <v>409</v>
      </c>
      <c r="G168" s="237"/>
      <c r="H168" s="238" t="s">
        <v>32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145</v>
      </c>
      <c r="AU168" s="245" t="s">
        <v>87</v>
      </c>
      <c r="AV168" s="13" t="s">
        <v>85</v>
      </c>
      <c r="AW168" s="13" t="s">
        <v>39</v>
      </c>
      <c r="AX168" s="13" t="s">
        <v>77</v>
      </c>
      <c r="AY168" s="245" t="s">
        <v>133</v>
      </c>
    </row>
    <row r="169" s="14" customFormat="1">
      <c r="A169" s="14"/>
      <c r="B169" s="246"/>
      <c r="C169" s="247"/>
      <c r="D169" s="229" t="s">
        <v>145</v>
      </c>
      <c r="E169" s="248" t="s">
        <v>32</v>
      </c>
      <c r="F169" s="249" t="s">
        <v>410</v>
      </c>
      <c r="G169" s="247"/>
      <c r="H169" s="250">
        <v>94.079999999999998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145</v>
      </c>
      <c r="AU169" s="256" t="s">
        <v>87</v>
      </c>
      <c r="AV169" s="14" t="s">
        <v>87</v>
      </c>
      <c r="AW169" s="14" t="s">
        <v>39</v>
      </c>
      <c r="AX169" s="14" t="s">
        <v>77</v>
      </c>
      <c r="AY169" s="256" t="s">
        <v>133</v>
      </c>
    </row>
    <row r="170" s="15" customFormat="1">
      <c r="A170" s="15"/>
      <c r="B170" s="268"/>
      <c r="C170" s="269"/>
      <c r="D170" s="229" t="s">
        <v>145</v>
      </c>
      <c r="E170" s="270" t="s">
        <v>32</v>
      </c>
      <c r="F170" s="271" t="s">
        <v>341</v>
      </c>
      <c r="G170" s="269"/>
      <c r="H170" s="272">
        <v>110.73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145</v>
      </c>
      <c r="AU170" s="278" t="s">
        <v>87</v>
      </c>
      <c r="AV170" s="15" t="s">
        <v>139</v>
      </c>
      <c r="AW170" s="15" t="s">
        <v>39</v>
      </c>
      <c r="AX170" s="15" t="s">
        <v>85</v>
      </c>
      <c r="AY170" s="278" t="s">
        <v>133</v>
      </c>
    </row>
    <row r="171" s="2" customFormat="1" ht="16.5" customHeight="1">
      <c r="A171" s="40"/>
      <c r="B171" s="41"/>
      <c r="C171" s="215" t="s">
        <v>8</v>
      </c>
      <c r="D171" s="215" t="s">
        <v>135</v>
      </c>
      <c r="E171" s="216" t="s">
        <v>415</v>
      </c>
      <c r="F171" s="217" t="s">
        <v>416</v>
      </c>
      <c r="G171" s="218" t="s">
        <v>378</v>
      </c>
      <c r="H171" s="219">
        <v>110.73</v>
      </c>
      <c r="I171" s="220"/>
      <c r="J171" s="221">
        <f>ROUND(I171*H171,2)</f>
        <v>0</v>
      </c>
      <c r="K171" s="222"/>
      <c r="L171" s="46"/>
      <c r="M171" s="223" t="s">
        <v>32</v>
      </c>
      <c r="N171" s="224" t="s">
        <v>48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139</v>
      </c>
      <c r="AT171" s="227" t="s">
        <v>135</v>
      </c>
      <c r="AU171" s="227" t="s">
        <v>87</v>
      </c>
      <c r="AY171" s="18" t="s">
        <v>133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8" t="s">
        <v>85</v>
      </c>
      <c r="BK171" s="228">
        <f>ROUND(I171*H171,2)</f>
        <v>0</v>
      </c>
      <c r="BL171" s="18" t="s">
        <v>139</v>
      </c>
      <c r="BM171" s="227" t="s">
        <v>518</v>
      </c>
    </row>
    <row r="172" s="2" customFormat="1">
      <c r="A172" s="40"/>
      <c r="B172" s="41"/>
      <c r="C172" s="42"/>
      <c r="D172" s="229" t="s">
        <v>141</v>
      </c>
      <c r="E172" s="42"/>
      <c r="F172" s="230" t="s">
        <v>418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141</v>
      </c>
      <c r="AU172" s="18" t="s">
        <v>87</v>
      </c>
    </row>
    <row r="173" s="2" customFormat="1">
      <c r="A173" s="40"/>
      <c r="B173" s="41"/>
      <c r="C173" s="42"/>
      <c r="D173" s="234" t="s">
        <v>143</v>
      </c>
      <c r="E173" s="42"/>
      <c r="F173" s="235" t="s">
        <v>419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143</v>
      </c>
      <c r="AU173" s="18" t="s">
        <v>87</v>
      </c>
    </row>
    <row r="174" s="13" customFormat="1">
      <c r="A174" s="13"/>
      <c r="B174" s="236"/>
      <c r="C174" s="237"/>
      <c r="D174" s="229" t="s">
        <v>145</v>
      </c>
      <c r="E174" s="238" t="s">
        <v>32</v>
      </c>
      <c r="F174" s="239" t="s">
        <v>403</v>
      </c>
      <c r="G174" s="237"/>
      <c r="H174" s="238" t="s">
        <v>32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145</v>
      </c>
      <c r="AU174" s="245" t="s">
        <v>87</v>
      </c>
      <c r="AV174" s="13" t="s">
        <v>85</v>
      </c>
      <c r="AW174" s="13" t="s">
        <v>39</v>
      </c>
      <c r="AX174" s="13" t="s">
        <v>77</v>
      </c>
      <c r="AY174" s="245" t="s">
        <v>133</v>
      </c>
    </row>
    <row r="175" s="13" customFormat="1">
      <c r="A175" s="13"/>
      <c r="B175" s="236"/>
      <c r="C175" s="237"/>
      <c r="D175" s="229" t="s">
        <v>145</v>
      </c>
      <c r="E175" s="238" t="s">
        <v>32</v>
      </c>
      <c r="F175" s="239" t="s">
        <v>404</v>
      </c>
      <c r="G175" s="237"/>
      <c r="H175" s="238" t="s">
        <v>32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145</v>
      </c>
      <c r="AU175" s="245" t="s">
        <v>87</v>
      </c>
      <c r="AV175" s="13" t="s">
        <v>85</v>
      </c>
      <c r="AW175" s="13" t="s">
        <v>39</v>
      </c>
      <c r="AX175" s="13" t="s">
        <v>77</v>
      </c>
      <c r="AY175" s="245" t="s">
        <v>133</v>
      </c>
    </row>
    <row r="176" s="13" customFormat="1">
      <c r="A176" s="13"/>
      <c r="B176" s="236"/>
      <c r="C176" s="237"/>
      <c r="D176" s="229" t="s">
        <v>145</v>
      </c>
      <c r="E176" s="238" t="s">
        <v>32</v>
      </c>
      <c r="F176" s="239" t="s">
        <v>405</v>
      </c>
      <c r="G176" s="237"/>
      <c r="H176" s="238" t="s">
        <v>32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145</v>
      </c>
      <c r="AU176" s="245" t="s">
        <v>87</v>
      </c>
      <c r="AV176" s="13" t="s">
        <v>85</v>
      </c>
      <c r="AW176" s="13" t="s">
        <v>39</v>
      </c>
      <c r="AX176" s="13" t="s">
        <v>77</v>
      </c>
      <c r="AY176" s="245" t="s">
        <v>133</v>
      </c>
    </row>
    <row r="177" s="13" customFormat="1">
      <c r="A177" s="13"/>
      <c r="B177" s="236"/>
      <c r="C177" s="237"/>
      <c r="D177" s="229" t="s">
        <v>145</v>
      </c>
      <c r="E177" s="238" t="s">
        <v>32</v>
      </c>
      <c r="F177" s="239" t="s">
        <v>406</v>
      </c>
      <c r="G177" s="237"/>
      <c r="H177" s="238" t="s">
        <v>32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145</v>
      </c>
      <c r="AU177" s="245" t="s">
        <v>87</v>
      </c>
      <c r="AV177" s="13" t="s">
        <v>85</v>
      </c>
      <c r="AW177" s="13" t="s">
        <v>39</v>
      </c>
      <c r="AX177" s="13" t="s">
        <v>77</v>
      </c>
      <c r="AY177" s="245" t="s">
        <v>133</v>
      </c>
    </row>
    <row r="178" s="14" customFormat="1">
      <c r="A178" s="14"/>
      <c r="B178" s="246"/>
      <c r="C178" s="247"/>
      <c r="D178" s="229" t="s">
        <v>145</v>
      </c>
      <c r="E178" s="248" t="s">
        <v>32</v>
      </c>
      <c r="F178" s="249" t="s">
        <v>407</v>
      </c>
      <c r="G178" s="247"/>
      <c r="H178" s="250">
        <v>16.649999999999999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145</v>
      </c>
      <c r="AU178" s="256" t="s">
        <v>87</v>
      </c>
      <c r="AV178" s="14" t="s">
        <v>87</v>
      </c>
      <c r="AW178" s="14" t="s">
        <v>39</v>
      </c>
      <c r="AX178" s="14" t="s">
        <v>77</v>
      </c>
      <c r="AY178" s="256" t="s">
        <v>133</v>
      </c>
    </row>
    <row r="179" s="13" customFormat="1">
      <c r="A179" s="13"/>
      <c r="B179" s="236"/>
      <c r="C179" s="237"/>
      <c r="D179" s="229" t="s">
        <v>145</v>
      </c>
      <c r="E179" s="238" t="s">
        <v>32</v>
      </c>
      <c r="F179" s="239" t="s">
        <v>357</v>
      </c>
      <c r="G179" s="237"/>
      <c r="H179" s="238" t="s">
        <v>32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145</v>
      </c>
      <c r="AU179" s="245" t="s">
        <v>87</v>
      </c>
      <c r="AV179" s="13" t="s">
        <v>85</v>
      </c>
      <c r="AW179" s="13" t="s">
        <v>39</v>
      </c>
      <c r="AX179" s="13" t="s">
        <v>77</v>
      </c>
      <c r="AY179" s="245" t="s">
        <v>133</v>
      </c>
    </row>
    <row r="180" s="13" customFormat="1">
      <c r="A180" s="13"/>
      <c r="B180" s="236"/>
      <c r="C180" s="237"/>
      <c r="D180" s="229" t="s">
        <v>145</v>
      </c>
      <c r="E180" s="238" t="s">
        <v>32</v>
      </c>
      <c r="F180" s="239" t="s">
        <v>408</v>
      </c>
      <c r="G180" s="237"/>
      <c r="H180" s="238" t="s">
        <v>32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145</v>
      </c>
      <c r="AU180" s="245" t="s">
        <v>87</v>
      </c>
      <c r="AV180" s="13" t="s">
        <v>85</v>
      </c>
      <c r="AW180" s="13" t="s">
        <v>39</v>
      </c>
      <c r="AX180" s="13" t="s">
        <v>77</v>
      </c>
      <c r="AY180" s="245" t="s">
        <v>133</v>
      </c>
    </row>
    <row r="181" s="13" customFormat="1">
      <c r="A181" s="13"/>
      <c r="B181" s="236"/>
      <c r="C181" s="237"/>
      <c r="D181" s="229" t="s">
        <v>145</v>
      </c>
      <c r="E181" s="238" t="s">
        <v>32</v>
      </c>
      <c r="F181" s="239" t="s">
        <v>409</v>
      </c>
      <c r="G181" s="237"/>
      <c r="H181" s="238" t="s">
        <v>32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145</v>
      </c>
      <c r="AU181" s="245" t="s">
        <v>87</v>
      </c>
      <c r="AV181" s="13" t="s">
        <v>85</v>
      </c>
      <c r="AW181" s="13" t="s">
        <v>39</v>
      </c>
      <c r="AX181" s="13" t="s">
        <v>77</v>
      </c>
      <c r="AY181" s="245" t="s">
        <v>133</v>
      </c>
    </row>
    <row r="182" s="14" customFormat="1">
      <c r="A182" s="14"/>
      <c r="B182" s="246"/>
      <c r="C182" s="247"/>
      <c r="D182" s="229" t="s">
        <v>145</v>
      </c>
      <c r="E182" s="248" t="s">
        <v>32</v>
      </c>
      <c r="F182" s="249" t="s">
        <v>410</v>
      </c>
      <c r="G182" s="247"/>
      <c r="H182" s="250">
        <v>94.079999999999998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145</v>
      </c>
      <c r="AU182" s="256" t="s">
        <v>87</v>
      </c>
      <c r="AV182" s="14" t="s">
        <v>87</v>
      </c>
      <c r="AW182" s="14" t="s">
        <v>39</v>
      </c>
      <c r="AX182" s="14" t="s">
        <v>77</v>
      </c>
      <c r="AY182" s="256" t="s">
        <v>133</v>
      </c>
    </row>
    <row r="183" s="15" customFormat="1">
      <c r="A183" s="15"/>
      <c r="B183" s="268"/>
      <c r="C183" s="269"/>
      <c r="D183" s="229" t="s">
        <v>145</v>
      </c>
      <c r="E183" s="270" t="s">
        <v>32</v>
      </c>
      <c r="F183" s="271" t="s">
        <v>341</v>
      </c>
      <c r="G183" s="269"/>
      <c r="H183" s="272">
        <v>110.73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8" t="s">
        <v>145</v>
      </c>
      <c r="AU183" s="278" t="s">
        <v>87</v>
      </c>
      <c r="AV183" s="15" t="s">
        <v>139</v>
      </c>
      <c r="AW183" s="15" t="s">
        <v>39</v>
      </c>
      <c r="AX183" s="15" t="s">
        <v>85</v>
      </c>
      <c r="AY183" s="278" t="s">
        <v>133</v>
      </c>
    </row>
    <row r="184" s="2" customFormat="1" ht="16.5" customHeight="1">
      <c r="A184" s="40"/>
      <c r="B184" s="41"/>
      <c r="C184" s="215" t="s">
        <v>247</v>
      </c>
      <c r="D184" s="215" t="s">
        <v>135</v>
      </c>
      <c r="E184" s="216" t="s">
        <v>422</v>
      </c>
      <c r="F184" s="217" t="s">
        <v>423</v>
      </c>
      <c r="G184" s="218" t="s">
        <v>378</v>
      </c>
      <c r="H184" s="219">
        <v>332.19</v>
      </c>
      <c r="I184" s="220"/>
      <c r="J184" s="221">
        <f>ROUND(I184*H184,2)</f>
        <v>0</v>
      </c>
      <c r="K184" s="222"/>
      <c r="L184" s="46"/>
      <c r="M184" s="223" t="s">
        <v>32</v>
      </c>
      <c r="N184" s="224" t="s">
        <v>48</v>
      </c>
      <c r="O184" s="86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139</v>
      </c>
      <c r="AT184" s="227" t="s">
        <v>135</v>
      </c>
      <c r="AU184" s="227" t="s">
        <v>87</v>
      </c>
      <c r="AY184" s="18" t="s">
        <v>133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8" t="s">
        <v>85</v>
      </c>
      <c r="BK184" s="228">
        <f>ROUND(I184*H184,2)</f>
        <v>0</v>
      </c>
      <c r="BL184" s="18" t="s">
        <v>139</v>
      </c>
      <c r="BM184" s="227" t="s">
        <v>519</v>
      </c>
    </row>
    <row r="185" s="2" customFormat="1">
      <c r="A185" s="40"/>
      <c r="B185" s="41"/>
      <c r="C185" s="42"/>
      <c r="D185" s="229" t="s">
        <v>141</v>
      </c>
      <c r="E185" s="42"/>
      <c r="F185" s="230" t="s">
        <v>425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141</v>
      </c>
      <c r="AU185" s="18" t="s">
        <v>87</v>
      </c>
    </row>
    <row r="186" s="2" customFormat="1">
      <c r="A186" s="40"/>
      <c r="B186" s="41"/>
      <c r="C186" s="42"/>
      <c r="D186" s="234" t="s">
        <v>143</v>
      </c>
      <c r="E186" s="42"/>
      <c r="F186" s="235" t="s">
        <v>426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143</v>
      </c>
      <c r="AU186" s="18" t="s">
        <v>87</v>
      </c>
    </row>
    <row r="187" s="13" customFormat="1">
      <c r="A187" s="13"/>
      <c r="B187" s="236"/>
      <c r="C187" s="237"/>
      <c r="D187" s="229" t="s">
        <v>145</v>
      </c>
      <c r="E187" s="238" t="s">
        <v>32</v>
      </c>
      <c r="F187" s="239" t="s">
        <v>427</v>
      </c>
      <c r="G187" s="237"/>
      <c r="H187" s="238" t="s">
        <v>32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145</v>
      </c>
      <c r="AU187" s="245" t="s">
        <v>87</v>
      </c>
      <c r="AV187" s="13" t="s">
        <v>85</v>
      </c>
      <c r="AW187" s="13" t="s">
        <v>39</v>
      </c>
      <c r="AX187" s="13" t="s">
        <v>77</v>
      </c>
      <c r="AY187" s="245" t="s">
        <v>133</v>
      </c>
    </row>
    <row r="188" s="13" customFormat="1">
      <c r="A188" s="13"/>
      <c r="B188" s="236"/>
      <c r="C188" s="237"/>
      <c r="D188" s="229" t="s">
        <v>145</v>
      </c>
      <c r="E188" s="238" t="s">
        <v>32</v>
      </c>
      <c r="F188" s="239" t="s">
        <v>420</v>
      </c>
      <c r="G188" s="237"/>
      <c r="H188" s="238" t="s">
        <v>32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145</v>
      </c>
      <c r="AU188" s="245" t="s">
        <v>87</v>
      </c>
      <c r="AV188" s="13" t="s">
        <v>85</v>
      </c>
      <c r="AW188" s="13" t="s">
        <v>39</v>
      </c>
      <c r="AX188" s="13" t="s">
        <v>77</v>
      </c>
      <c r="AY188" s="245" t="s">
        <v>133</v>
      </c>
    </row>
    <row r="189" s="13" customFormat="1">
      <c r="A189" s="13"/>
      <c r="B189" s="236"/>
      <c r="C189" s="237"/>
      <c r="D189" s="229" t="s">
        <v>145</v>
      </c>
      <c r="E189" s="238" t="s">
        <v>32</v>
      </c>
      <c r="F189" s="239" t="s">
        <v>404</v>
      </c>
      <c r="G189" s="237"/>
      <c r="H189" s="238" t="s">
        <v>32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145</v>
      </c>
      <c r="AU189" s="245" t="s">
        <v>87</v>
      </c>
      <c r="AV189" s="13" t="s">
        <v>85</v>
      </c>
      <c r="AW189" s="13" t="s">
        <v>39</v>
      </c>
      <c r="AX189" s="13" t="s">
        <v>77</v>
      </c>
      <c r="AY189" s="245" t="s">
        <v>133</v>
      </c>
    </row>
    <row r="190" s="13" customFormat="1">
      <c r="A190" s="13"/>
      <c r="B190" s="236"/>
      <c r="C190" s="237"/>
      <c r="D190" s="229" t="s">
        <v>145</v>
      </c>
      <c r="E190" s="238" t="s">
        <v>32</v>
      </c>
      <c r="F190" s="239" t="s">
        <v>405</v>
      </c>
      <c r="G190" s="237"/>
      <c r="H190" s="238" t="s">
        <v>32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145</v>
      </c>
      <c r="AU190" s="245" t="s">
        <v>87</v>
      </c>
      <c r="AV190" s="13" t="s">
        <v>85</v>
      </c>
      <c r="AW190" s="13" t="s">
        <v>39</v>
      </c>
      <c r="AX190" s="13" t="s">
        <v>77</v>
      </c>
      <c r="AY190" s="245" t="s">
        <v>133</v>
      </c>
    </row>
    <row r="191" s="13" customFormat="1">
      <c r="A191" s="13"/>
      <c r="B191" s="236"/>
      <c r="C191" s="237"/>
      <c r="D191" s="229" t="s">
        <v>145</v>
      </c>
      <c r="E191" s="238" t="s">
        <v>32</v>
      </c>
      <c r="F191" s="239" t="s">
        <v>406</v>
      </c>
      <c r="G191" s="237"/>
      <c r="H191" s="238" t="s">
        <v>32</v>
      </c>
      <c r="I191" s="240"/>
      <c r="J191" s="237"/>
      <c r="K191" s="237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145</v>
      </c>
      <c r="AU191" s="245" t="s">
        <v>87</v>
      </c>
      <c r="AV191" s="13" t="s">
        <v>85</v>
      </c>
      <c r="AW191" s="13" t="s">
        <v>39</v>
      </c>
      <c r="AX191" s="13" t="s">
        <v>77</v>
      </c>
      <c r="AY191" s="245" t="s">
        <v>133</v>
      </c>
    </row>
    <row r="192" s="14" customFormat="1">
      <c r="A192" s="14"/>
      <c r="B192" s="246"/>
      <c r="C192" s="247"/>
      <c r="D192" s="229" t="s">
        <v>145</v>
      </c>
      <c r="E192" s="248" t="s">
        <v>32</v>
      </c>
      <c r="F192" s="249" t="s">
        <v>407</v>
      </c>
      <c r="G192" s="247"/>
      <c r="H192" s="250">
        <v>16.649999999999999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145</v>
      </c>
      <c r="AU192" s="256" t="s">
        <v>87</v>
      </c>
      <c r="AV192" s="14" t="s">
        <v>87</v>
      </c>
      <c r="AW192" s="14" t="s">
        <v>39</v>
      </c>
      <c r="AX192" s="14" t="s">
        <v>77</v>
      </c>
      <c r="AY192" s="256" t="s">
        <v>133</v>
      </c>
    </row>
    <row r="193" s="13" customFormat="1">
      <c r="A193" s="13"/>
      <c r="B193" s="236"/>
      <c r="C193" s="237"/>
      <c r="D193" s="229" t="s">
        <v>145</v>
      </c>
      <c r="E193" s="238" t="s">
        <v>32</v>
      </c>
      <c r="F193" s="239" t="s">
        <v>357</v>
      </c>
      <c r="G193" s="237"/>
      <c r="H193" s="238" t="s">
        <v>32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145</v>
      </c>
      <c r="AU193" s="245" t="s">
        <v>87</v>
      </c>
      <c r="AV193" s="13" t="s">
        <v>85</v>
      </c>
      <c r="AW193" s="13" t="s">
        <v>39</v>
      </c>
      <c r="AX193" s="13" t="s">
        <v>77</v>
      </c>
      <c r="AY193" s="245" t="s">
        <v>133</v>
      </c>
    </row>
    <row r="194" s="13" customFormat="1">
      <c r="A194" s="13"/>
      <c r="B194" s="236"/>
      <c r="C194" s="237"/>
      <c r="D194" s="229" t="s">
        <v>145</v>
      </c>
      <c r="E194" s="238" t="s">
        <v>32</v>
      </c>
      <c r="F194" s="239" t="s">
        <v>408</v>
      </c>
      <c r="G194" s="237"/>
      <c r="H194" s="238" t="s">
        <v>32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145</v>
      </c>
      <c r="AU194" s="245" t="s">
        <v>87</v>
      </c>
      <c r="AV194" s="13" t="s">
        <v>85</v>
      </c>
      <c r="AW194" s="13" t="s">
        <v>39</v>
      </c>
      <c r="AX194" s="13" t="s">
        <v>77</v>
      </c>
      <c r="AY194" s="245" t="s">
        <v>133</v>
      </c>
    </row>
    <row r="195" s="13" customFormat="1">
      <c r="A195" s="13"/>
      <c r="B195" s="236"/>
      <c r="C195" s="237"/>
      <c r="D195" s="229" t="s">
        <v>145</v>
      </c>
      <c r="E195" s="238" t="s">
        <v>32</v>
      </c>
      <c r="F195" s="239" t="s">
        <v>409</v>
      </c>
      <c r="G195" s="237"/>
      <c r="H195" s="238" t="s">
        <v>32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145</v>
      </c>
      <c r="AU195" s="245" t="s">
        <v>87</v>
      </c>
      <c r="AV195" s="13" t="s">
        <v>85</v>
      </c>
      <c r="AW195" s="13" t="s">
        <v>39</v>
      </c>
      <c r="AX195" s="13" t="s">
        <v>77</v>
      </c>
      <c r="AY195" s="245" t="s">
        <v>133</v>
      </c>
    </row>
    <row r="196" s="14" customFormat="1">
      <c r="A196" s="14"/>
      <c r="B196" s="246"/>
      <c r="C196" s="247"/>
      <c r="D196" s="229" t="s">
        <v>145</v>
      </c>
      <c r="E196" s="248" t="s">
        <v>32</v>
      </c>
      <c r="F196" s="249" t="s">
        <v>410</v>
      </c>
      <c r="G196" s="247"/>
      <c r="H196" s="250">
        <v>94.079999999999998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145</v>
      </c>
      <c r="AU196" s="256" t="s">
        <v>87</v>
      </c>
      <c r="AV196" s="14" t="s">
        <v>87</v>
      </c>
      <c r="AW196" s="14" t="s">
        <v>39</v>
      </c>
      <c r="AX196" s="14" t="s">
        <v>77</v>
      </c>
      <c r="AY196" s="256" t="s">
        <v>133</v>
      </c>
    </row>
    <row r="197" s="15" customFormat="1">
      <c r="A197" s="15"/>
      <c r="B197" s="268"/>
      <c r="C197" s="269"/>
      <c r="D197" s="229" t="s">
        <v>145</v>
      </c>
      <c r="E197" s="270" t="s">
        <v>32</v>
      </c>
      <c r="F197" s="271" t="s">
        <v>341</v>
      </c>
      <c r="G197" s="269"/>
      <c r="H197" s="272">
        <v>110.73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8" t="s">
        <v>145</v>
      </c>
      <c r="AU197" s="278" t="s">
        <v>87</v>
      </c>
      <c r="AV197" s="15" t="s">
        <v>139</v>
      </c>
      <c r="AW197" s="15" t="s">
        <v>39</v>
      </c>
      <c r="AX197" s="15" t="s">
        <v>85</v>
      </c>
      <c r="AY197" s="278" t="s">
        <v>133</v>
      </c>
    </row>
    <row r="198" s="14" customFormat="1">
      <c r="A198" s="14"/>
      <c r="B198" s="246"/>
      <c r="C198" s="247"/>
      <c r="D198" s="229" t="s">
        <v>145</v>
      </c>
      <c r="E198" s="247"/>
      <c r="F198" s="249" t="s">
        <v>428</v>
      </c>
      <c r="G198" s="247"/>
      <c r="H198" s="250">
        <v>332.19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145</v>
      </c>
      <c r="AU198" s="256" t="s">
        <v>87</v>
      </c>
      <c r="AV198" s="14" t="s">
        <v>87</v>
      </c>
      <c r="AW198" s="14" t="s">
        <v>4</v>
      </c>
      <c r="AX198" s="14" t="s">
        <v>85</v>
      </c>
      <c r="AY198" s="256" t="s">
        <v>133</v>
      </c>
    </row>
    <row r="199" s="12" customFormat="1" ht="22.8" customHeight="1">
      <c r="A199" s="12"/>
      <c r="B199" s="199"/>
      <c r="C199" s="200"/>
      <c r="D199" s="201" t="s">
        <v>76</v>
      </c>
      <c r="E199" s="213" t="s">
        <v>446</v>
      </c>
      <c r="F199" s="213" t="s">
        <v>447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SUM(P200:P202)</f>
        <v>0</v>
      </c>
      <c r="Q199" s="207"/>
      <c r="R199" s="208">
        <f>SUM(R200:R202)</f>
        <v>0</v>
      </c>
      <c r="S199" s="207"/>
      <c r="T199" s="209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85</v>
      </c>
      <c r="AT199" s="211" t="s">
        <v>76</v>
      </c>
      <c r="AU199" s="211" t="s">
        <v>85</v>
      </c>
      <c r="AY199" s="210" t="s">
        <v>133</v>
      </c>
      <c r="BK199" s="212">
        <f>SUM(BK200:BK202)</f>
        <v>0</v>
      </c>
    </row>
    <row r="200" s="2" customFormat="1" ht="16.5" customHeight="1">
      <c r="A200" s="40"/>
      <c r="B200" s="41"/>
      <c r="C200" s="215" t="s">
        <v>252</v>
      </c>
      <c r="D200" s="215" t="s">
        <v>135</v>
      </c>
      <c r="E200" s="216" t="s">
        <v>449</v>
      </c>
      <c r="F200" s="217" t="s">
        <v>450</v>
      </c>
      <c r="G200" s="218" t="s">
        <v>385</v>
      </c>
      <c r="H200" s="219">
        <v>1.234</v>
      </c>
      <c r="I200" s="220"/>
      <c r="J200" s="221">
        <f>ROUND(I200*H200,2)</f>
        <v>0</v>
      </c>
      <c r="K200" s="222"/>
      <c r="L200" s="46"/>
      <c r="M200" s="223" t="s">
        <v>32</v>
      </c>
      <c r="N200" s="224" t="s">
        <v>48</v>
      </c>
      <c r="O200" s="86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139</v>
      </c>
      <c r="AT200" s="227" t="s">
        <v>135</v>
      </c>
      <c r="AU200" s="227" t="s">
        <v>87</v>
      </c>
      <c r="AY200" s="18" t="s">
        <v>133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8" t="s">
        <v>85</v>
      </c>
      <c r="BK200" s="228">
        <f>ROUND(I200*H200,2)</f>
        <v>0</v>
      </c>
      <c r="BL200" s="18" t="s">
        <v>139</v>
      </c>
      <c r="BM200" s="227" t="s">
        <v>520</v>
      </c>
    </row>
    <row r="201" s="2" customFormat="1">
      <c r="A201" s="40"/>
      <c r="B201" s="41"/>
      <c r="C201" s="42"/>
      <c r="D201" s="229" t="s">
        <v>141</v>
      </c>
      <c r="E201" s="42"/>
      <c r="F201" s="230" t="s">
        <v>452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141</v>
      </c>
      <c r="AU201" s="18" t="s">
        <v>87</v>
      </c>
    </row>
    <row r="202" s="2" customFormat="1">
      <c r="A202" s="40"/>
      <c r="B202" s="41"/>
      <c r="C202" s="42"/>
      <c r="D202" s="234" t="s">
        <v>143</v>
      </c>
      <c r="E202" s="42"/>
      <c r="F202" s="235" t="s">
        <v>453</v>
      </c>
      <c r="G202" s="42"/>
      <c r="H202" s="42"/>
      <c r="I202" s="231"/>
      <c r="J202" s="42"/>
      <c r="K202" s="42"/>
      <c r="L202" s="46"/>
      <c r="M202" s="282"/>
      <c r="N202" s="283"/>
      <c r="O202" s="284"/>
      <c r="P202" s="284"/>
      <c r="Q202" s="284"/>
      <c r="R202" s="284"/>
      <c r="S202" s="284"/>
      <c r="T202" s="285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143</v>
      </c>
      <c r="AU202" s="18" t="s">
        <v>87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62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XKN623QNGPGjsK8tpyxnk5toiN6h3GL6lj1KWyYhYp4/ZZDfJDjOX4t/ejCC29y4CffUJ76S/VcazMsL7WO1FQ==" hashValue="eH0ir6F+7XO65QCr89rUkhw1dwkS40oxkW8p5pP4v9djmxAlU9Iu/Ff66syFPWwDfa6xrOkRl3bDglJhYDyl3Q==" algorithmName="SHA-512" password="CC35"/>
  <autoFilter ref="C87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111151231"/>
    <hyperlink ref="F99" r:id="rId2" display="https://podminky.urs.cz/item/CS_URS_2022_01/184801121"/>
    <hyperlink ref="F104" r:id="rId3" display="https://podminky.urs.cz/item/CS_URS_2022_01/184815173"/>
    <hyperlink ref="F109" r:id="rId4" display="https://podminky.urs.cz/item/CS_URS_2022_01/184806112"/>
    <hyperlink ref="F114" r:id="rId5" display="https://podminky.urs.cz/item/CS_URS_2022_01/184806151"/>
    <hyperlink ref="F135" r:id="rId6" display="https://podminky.urs.cz/item/CS_URS_2022_01/185802114"/>
    <hyperlink ref="F148" r:id="rId7" display="https://podminky.urs.cz/item/CS_URS_2022_01/185804312"/>
    <hyperlink ref="F173" r:id="rId8" display="https://podminky.urs.cz/item/CS_URS_2022_01/185851121"/>
    <hyperlink ref="F186" r:id="rId9" display="https://podminky.urs.cz/item/CS_URS_2022_01/185851129"/>
    <hyperlink ref="F202" r:id="rId10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107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 xml:space="preserve"> LOKÁLNÍ BIOKORIDOR LBK 26-15 V K.Ú LIBOTOV</v>
      </c>
      <c r="F7" s="144"/>
      <c r="G7" s="144"/>
      <c r="H7" s="144"/>
      <c r="L7" s="21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540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106</v>
      </c>
      <c r="G11" s="40"/>
      <c r="H11" s="40"/>
      <c r="I11" s="144" t="s">
        <v>20</v>
      </c>
      <c r="J11" s="135" t="s">
        <v>87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35" t="s">
        <v>23</v>
      </c>
      <c r="G12" s="40"/>
      <c r="H12" s="40"/>
      <c r="I12" s="144" t="s">
        <v>24</v>
      </c>
      <c r="J12" s="148" t="str">
        <f>'Rekapitulace stavby'!AN8</f>
        <v>4. 5. 2022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286" t="s">
        <v>26</v>
      </c>
      <c r="E13" s="40"/>
      <c r="F13" s="287" t="s">
        <v>27</v>
      </c>
      <c r="G13" s="40"/>
      <c r="H13" s="40"/>
      <c r="I13" s="286" t="s">
        <v>28</v>
      </c>
      <c r="J13" s="287" t="s">
        <v>29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4" t="s">
        <v>31</v>
      </c>
      <c r="J14" s="135" t="s">
        <v>32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33</v>
      </c>
      <c r="F15" s="40"/>
      <c r="G15" s="40"/>
      <c r="H15" s="40"/>
      <c r="I15" s="144" t="s">
        <v>34</v>
      </c>
      <c r="J15" s="135" t="s">
        <v>32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35</v>
      </c>
      <c r="E17" s="40"/>
      <c r="F17" s="40"/>
      <c r="G17" s="40"/>
      <c r="H17" s="40"/>
      <c r="I17" s="144" t="s">
        <v>31</v>
      </c>
      <c r="J17" s="34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4" t="s">
        <v>34</v>
      </c>
      <c r="J18" s="34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37</v>
      </c>
      <c r="E20" s="40"/>
      <c r="F20" s="40"/>
      <c r="G20" s="40"/>
      <c r="H20" s="40"/>
      <c r="I20" s="144" t="s">
        <v>31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38</v>
      </c>
      <c r="F21" s="40"/>
      <c r="G21" s="40"/>
      <c r="H21" s="40"/>
      <c r="I21" s="144" t="s">
        <v>34</v>
      </c>
      <c r="J21" s="135" t="s">
        <v>32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40</v>
      </c>
      <c r="E23" s="40"/>
      <c r="F23" s="40"/>
      <c r="G23" s="40"/>
      <c r="H23" s="40"/>
      <c r="I23" s="144" t="s">
        <v>31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34</v>
      </c>
      <c r="J24" s="135" t="s">
        <v>32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32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ROUND((SUM(BE83:BE139)),  2)</f>
        <v>0</v>
      </c>
      <c r="G33" s="40"/>
      <c r="H33" s="40"/>
      <c r="I33" s="159">
        <v>0.20999999999999999</v>
      </c>
      <c r="J33" s="158">
        <f>ROUND(((SUM(BE83:BE139))*I33),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ROUND((SUM(BF83:BF139)),  2)</f>
        <v>0</v>
      </c>
      <c r="G34" s="40"/>
      <c r="H34" s="40"/>
      <c r="I34" s="159">
        <v>0.14999999999999999</v>
      </c>
      <c r="J34" s="158">
        <f>ROUND(((SUM(BF83:BF139))*I34),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ROUND((SUM(BG83:BG139)),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ROUND((SUM(BH83:BH139)),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ROUND((SUM(BI83:BI139)),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 xml:space="preserve"> LOKÁLNÍ BIOKORIDOR LBK 26-15 V K.Ú LIBOTOV</v>
      </c>
      <c r="F48" s="33"/>
      <c r="G48" s="33"/>
      <c r="H48" s="33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00 VON -  LBK 26-15 Libotov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Libotov</v>
      </c>
      <c r="G52" s="42"/>
      <c r="H52" s="42"/>
      <c r="I52" s="33" t="s">
        <v>24</v>
      </c>
      <c r="J52" s="74" t="str">
        <f>IF(J12="","",J12)</f>
        <v>4. 5. 2022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Česká republika Státní pozemkový úřad KPÚ Trutnov</v>
      </c>
      <c r="G54" s="42"/>
      <c r="H54" s="42"/>
      <c r="I54" s="33" t="s">
        <v>37</v>
      </c>
      <c r="J54" s="38" t="str">
        <f>E21</f>
        <v>SELLA&amp;AGRETA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SELLA&amp;AGRETA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113</v>
      </c>
    </row>
    <row r="60" s="9" customFormat="1" ht="24.96" customHeight="1">
      <c r="A60" s="9"/>
      <c r="B60" s="176"/>
      <c r="C60" s="177"/>
      <c r="D60" s="178" t="s">
        <v>541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542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543</v>
      </c>
      <c r="E62" s="184"/>
      <c r="F62" s="184"/>
      <c r="G62" s="184"/>
      <c r="H62" s="184"/>
      <c r="I62" s="184"/>
      <c r="J62" s="185">
        <f>J100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544</v>
      </c>
      <c r="E63" s="184"/>
      <c r="F63" s="184"/>
      <c r="G63" s="184"/>
      <c r="H63" s="184"/>
      <c r="I63" s="184"/>
      <c r="J63" s="185">
        <f>J126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118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 xml:space="preserve"> LOKÁLNÍ BIOKORIDOR LBK 26-15 V K.Ú LIBOTOV</v>
      </c>
      <c r="F73" s="33"/>
      <c r="G73" s="33"/>
      <c r="H73" s="33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00 VON -  LBK 26-15 Libotov - Vedlejší a ostatní náklady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Libotov</v>
      </c>
      <c r="G77" s="42"/>
      <c r="H77" s="42"/>
      <c r="I77" s="33" t="s">
        <v>24</v>
      </c>
      <c r="J77" s="74" t="str">
        <f>IF(J12="","",J12)</f>
        <v>4. 5. 2022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Česká republika Státní pozemkový úřad KPÚ Trutnov</v>
      </c>
      <c r="G79" s="42"/>
      <c r="H79" s="42"/>
      <c r="I79" s="33" t="s">
        <v>37</v>
      </c>
      <c r="J79" s="38" t="str">
        <f>E21</f>
        <v>SELLA&amp;AGRETA s.r.o.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SELLA&amp;AGRETA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119</v>
      </c>
      <c r="D82" s="190" t="s">
        <v>62</v>
      </c>
      <c r="E82" s="190" t="s">
        <v>58</v>
      </c>
      <c r="F82" s="190" t="s">
        <v>59</v>
      </c>
      <c r="G82" s="190" t="s">
        <v>120</v>
      </c>
      <c r="H82" s="190" t="s">
        <v>121</v>
      </c>
      <c r="I82" s="190" t="s">
        <v>122</v>
      </c>
      <c r="J82" s="191" t="s">
        <v>112</v>
      </c>
      <c r="K82" s="192" t="s">
        <v>123</v>
      </c>
      <c r="L82" s="193"/>
      <c r="M82" s="94" t="s">
        <v>32</v>
      </c>
      <c r="N82" s="95" t="s">
        <v>47</v>
      </c>
      <c r="O82" s="95" t="s">
        <v>124</v>
      </c>
      <c r="P82" s="95" t="s">
        <v>125</v>
      </c>
      <c r="Q82" s="95" t="s">
        <v>126</v>
      </c>
      <c r="R82" s="95" t="s">
        <v>127</v>
      </c>
      <c r="S82" s="95" t="s">
        <v>128</v>
      </c>
      <c r="T82" s="96" t="s">
        <v>129</v>
      </c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94">
        <f>BK83</f>
        <v>0</v>
      </c>
      <c r="K83" s="42"/>
      <c r="L83" s="46"/>
      <c r="M83" s="97"/>
      <c r="N83" s="195"/>
      <c r="O83" s="98"/>
      <c r="P83" s="196">
        <f>P84</f>
        <v>0</v>
      </c>
      <c r="Q83" s="98"/>
      <c r="R83" s="196">
        <f>R84</f>
        <v>0</v>
      </c>
      <c r="S83" s="98"/>
      <c r="T83" s="197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76</v>
      </c>
      <c r="AU83" s="18" t="s">
        <v>113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76</v>
      </c>
      <c r="E84" s="202" t="s">
        <v>545</v>
      </c>
      <c r="F84" s="202" t="s">
        <v>546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P85+P100+P126</f>
        <v>0</v>
      </c>
      <c r="Q84" s="207"/>
      <c r="R84" s="208">
        <f>R85+R100+R126</f>
        <v>0</v>
      </c>
      <c r="S84" s="207"/>
      <c r="T84" s="209">
        <f>T85+T100+T126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173</v>
      </c>
      <c r="AT84" s="211" t="s">
        <v>76</v>
      </c>
      <c r="AU84" s="211" t="s">
        <v>77</v>
      </c>
      <c r="AY84" s="210" t="s">
        <v>133</v>
      </c>
      <c r="BK84" s="212">
        <f>BK85+BK100+BK126</f>
        <v>0</v>
      </c>
    </row>
    <row r="85" s="12" customFormat="1" ht="22.8" customHeight="1">
      <c r="A85" s="12"/>
      <c r="B85" s="199"/>
      <c r="C85" s="200"/>
      <c r="D85" s="201" t="s">
        <v>76</v>
      </c>
      <c r="E85" s="213" t="s">
        <v>547</v>
      </c>
      <c r="F85" s="213" t="s">
        <v>548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SUM(P86:P99)</f>
        <v>0</v>
      </c>
      <c r="Q85" s="207"/>
      <c r="R85" s="208">
        <f>SUM(R86:R99)</f>
        <v>0</v>
      </c>
      <c r="S85" s="207"/>
      <c r="T85" s="20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173</v>
      </c>
      <c r="AT85" s="211" t="s">
        <v>76</v>
      </c>
      <c r="AU85" s="211" t="s">
        <v>85</v>
      </c>
      <c r="AY85" s="210" t="s">
        <v>133</v>
      </c>
      <c r="BK85" s="212">
        <f>SUM(BK86:BK99)</f>
        <v>0</v>
      </c>
    </row>
    <row r="86" s="2" customFormat="1" ht="16.5" customHeight="1">
      <c r="A86" s="40"/>
      <c r="B86" s="41"/>
      <c r="C86" s="215" t="s">
        <v>85</v>
      </c>
      <c r="D86" s="215" t="s">
        <v>135</v>
      </c>
      <c r="E86" s="216" t="s">
        <v>549</v>
      </c>
      <c r="F86" s="217" t="s">
        <v>550</v>
      </c>
      <c r="G86" s="218" t="s">
        <v>551</v>
      </c>
      <c r="H86" s="219">
        <v>1</v>
      </c>
      <c r="I86" s="220"/>
      <c r="J86" s="221">
        <f>ROUND(I86*H86,2)</f>
        <v>0</v>
      </c>
      <c r="K86" s="222"/>
      <c r="L86" s="46"/>
      <c r="M86" s="223" t="s">
        <v>32</v>
      </c>
      <c r="N86" s="224" t="s">
        <v>48</v>
      </c>
      <c r="O86" s="86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7" t="s">
        <v>552</v>
      </c>
      <c r="AT86" s="227" t="s">
        <v>135</v>
      </c>
      <c r="AU86" s="227" t="s">
        <v>87</v>
      </c>
      <c r="AY86" s="18" t="s">
        <v>133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8" t="s">
        <v>85</v>
      </c>
      <c r="BK86" s="228">
        <f>ROUND(I86*H86,2)</f>
        <v>0</v>
      </c>
      <c r="BL86" s="18" t="s">
        <v>552</v>
      </c>
      <c r="BM86" s="227" t="s">
        <v>553</v>
      </c>
    </row>
    <row r="87" s="2" customFormat="1">
      <c r="A87" s="40"/>
      <c r="B87" s="41"/>
      <c r="C87" s="42"/>
      <c r="D87" s="229" t="s">
        <v>141</v>
      </c>
      <c r="E87" s="42"/>
      <c r="F87" s="230" t="s">
        <v>554</v>
      </c>
      <c r="G87" s="42"/>
      <c r="H87" s="42"/>
      <c r="I87" s="231"/>
      <c r="J87" s="42"/>
      <c r="K87" s="42"/>
      <c r="L87" s="46"/>
      <c r="M87" s="232"/>
      <c r="N87" s="23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141</v>
      </c>
      <c r="AU87" s="18" t="s">
        <v>87</v>
      </c>
    </row>
    <row r="88" s="2" customFormat="1">
      <c r="A88" s="40"/>
      <c r="B88" s="41"/>
      <c r="C88" s="42"/>
      <c r="D88" s="234" t="s">
        <v>143</v>
      </c>
      <c r="E88" s="42"/>
      <c r="F88" s="235" t="s">
        <v>555</v>
      </c>
      <c r="G88" s="42"/>
      <c r="H88" s="42"/>
      <c r="I88" s="231"/>
      <c r="J88" s="42"/>
      <c r="K88" s="42"/>
      <c r="L88" s="46"/>
      <c r="M88" s="232"/>
      <c r="N88" s="23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143</v>
      </c>
      <c r="AU88" s="18" t="s">
        <v>87</v>
      </c>
    </row>
    <row r="89" s="14" customFormat="1">
      <c r="A89" s="14"/>
      <c r="B89" s="246"/>
      <c r="C89" s="247"/>
      <c r="D89" s="229" t="s">
        <v>145</v>
      </c>
      <c r="E89" s="248" t="s">
        <v>32</v>
      </c>
      <c r="F89" s="249" t="s">
        <v>85</v>
      </c>
      <c r="G89" s="247"/>
      <c r="H89" s="250">
        <v>1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145</v>
      </c>
      <c r="AU89" s="256" t="s">
        <v>87</v>
      </c>
      <c r="AV89" s="14" t="s">
        <v>87</v>
      </c>
      <c r="AW89" s="14" t="s">
        <v>39</v>
      </c>
      <c r="AX89" s="14" t="s">
        <v>85</v>
      </c>
      <c r="AY89" s="256" t="s">
        <v>133</v>
      </c>
    </row>
    <row r="90" s="13" customFormat="1">
      <c r="A90" s="13"/>
      <c r="B90" s="236"/>
      <c r="C90" s="237"/>
      <c r="D90" s="229" t="s">
        <v>145</v>
      </c>
      <c r="E90" s="238" t="s">
        <v>32</v>
      </c>
      <c r="F90" s="239" t="s">
        <v>556</v>
      </c>
      <c r="G90" s="237"/>
      <c r="H90" s="238" t="s">
        <v>32</v>
      </c>
      <c r="I90" s="240"/>
      <c r="J90" s="237"/>
      <c r="K90" s="237"/>
      <c r="L90" s="241"/>
      <c r="M90" s="242"/>
      <c r="N90" s="243"/>
      <c r="O90" s="243"/>
      <c r="P90" s="243"/>
      <c r="Q90" s="243"/>
      <c r="R90" s="243"/>
      <c r="S90" s="243"/>
      <c r="T90" s="24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5" t="s">
        <v>145</v>
      </c>
      <c r="AU90" s="245" t="s">
        <v>87</v>
      </c>
      <c r="AV90" s="13" t="s">
        <v>85</v>
      </c>
      <c r="AW90" s="13" t="s">
        <v>39</v>
      </c>
      <c r="AX90" s="13" t="s">
        <v>77</v>
      </c>
      <c r="AY90" s="245" t="s">
        <v>133</v>
      </c>
    </row>
    <row r="91" s="13" customFormat="1">
      <c r="A91" s="13"/>
      <c r="B91" s="236"/>
      <c r="C91" s="237"/>
      <c r="D91" s="229" t="s">
        <v>145</v>
      </c>
      <c r="E91" s="238" t="s">
        <v>32</v>
      </c>
      <c r="F91" s="239" t="s">
        <v>557</v>
      </c>
      <c r="G91" s="237"/>
      <c r="H91" s="238" t="s">
        <v>32</v>
      </c>
      <c r="I91" s="240"/>
      <c r="J91" s="237"/>
      <c r="K91" s="237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145</v>
      </c>
      <c r="AU91" s="245" t="s">
        <v>87</v>
      </c>
      <c r="AV91" s="13" t="s">
        <v>85</v>
      </c>
      <c r="AW91" s="13" t="s">
        <v>39</v>
      </c>
      <c r="AX91" s="13" t="s">
        <v>77</v>
      </c>
      <c r="AY91" s="245" t="s">
        <v>133</v>
      </c>
    </row>
    <row r="92" s="13" customFormat="1">
      <c r="A92" s="13"/>
      <c r="B92" s="236"/>
      <c r="C92" s="237"/>
      <c r="D92" s="229" t="s">
        <v>145</v>
      </c>
      <c r="E92" s="238" t="s">
        <v>32</v>
      </c>
      <c r="F92" s="239" t="s">
        <v>558</v>
      </c>
      <c r="G92" s="237"/>
      <c r="H92" s="238" t="s">
        <v>32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145</v>
      </c>
      <c r="AU92" s="245" t="s">
        <v>87</v>
      </c>
      <c r="AV92" s="13" t="s">
        <v>85</v>
      </c>
      <c r="AW92" s="13" t="s">
        <v>39</v>
      </c>
      <c r="AX92" s="13" t="s">
        <v>77</v>
      </c>
      <c r="AY92" s="245" t="s">
        <v>133</v>
      </c>
    </row>
    <row r="93" s="13" customFormat="1">
      <c r="A93" s="13"/>
      <c r="B93" s="236"/>
      <c r="C93" s="237"/>
      <c r="D93" s="229" t="s">
        <v>145</v>
      </c>
      <c r="E93" s="238" t="s">
        <v>32</v>
      </c>
      <c r="F93" s="239" t="s">
        <v>559</v>
      </c>
      <c r="G93" s="237"/>
      <c r="H93" s="238" t="s">
        <v>32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145</v>
      </c>
      <c r="AU93" s="245" t="s">
        <v>87</v>
      </c>
      <c r="AV93" s="13" t="s">
        <v>85</v>
      </c>
      <c r="AW93" s="13" t="s">
        <v>39</v>
      </c>
      <c r="AX93" s="13" t="s">
        <v>77</v>
      </c>
      <c r="AY93" s="245" t="s">
        <v>133</v>
      </c>
    </row>
    <row r="94" s="2" customFormat="1" ht="16.5" customHeight="1">
      <c r="A94" s="40"/>
      <c r="B94" s="41"/>
      <c r="C94" s="215" t="s">
        <v>87</v>
      </c>
      <c r="D94" s="215" t="s">
        <v>135</v>
      </c>
      <c r="E94" s="216" t="s">
        <v>560</v>
      </c>
      <c r="F94" s="217" t="s">
        <v>561</v>
      </c>
      <c r="G94" s="218" t="s">
        <v>551</v>
      </c>
      <c r="H94" s="219">
        <v>1</v>
      </c>
      <c r="I94" s="220"/>
      <c r="J94" s="221">
        <f>ROUND(I94*H94,2)</f>
        <v>0</v>
      </c>
      <c r="K94" s="222"/>
      <c r="L94" s="46"/>
      <c r="M94" s="223" t="s">
        <v>32</v>
      </c>
      <c r="N94" s="224" t="s">
        <v>48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552</v>
      </c>
      <c r="AT94" s="227" t="s">
        <v>135</v>
      </c>
      <c r="AU94" s="227" t="s">
        <v>87</v>
      </c>
      <c r="AY94" s="18" t="s">
        <v>133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85</v>
      </c>
      <c r="BK94" s="228">
        <f>ROUND(I94*H94,2)</f>
        <v>0</v>
      </c>
      <c r="BL94" s="18" t="s">
        <v>552</v>
      </c>
      <c r="BM94" s="227" t="s">
        <v>562</v>
      </c>
    </row>
    <row r="95" s="2" customFormat="1">
      <c r="A95" s="40"/>
      <c r="B95" s="41"/>
      <c r="C95" s="42"/>
      <c r="D95" s="229" t="s">
        <v>141</v>
      </c>
      <c r="E95" s="42"/>
      <c r="F95" s="230" t="s">
        <v>561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141</v>
      </c>
      <c r="AU95" s="18" t="s">
        <v>87</v>
      </c>
    </row>
    <row r="96" s="14" customFormat="1">
      <c r="A96" s="14"/>
      <c r="B96" s="246"/>
      <c r="C96" s="247"/>
      <c r="D96" s="229" t="s">
        <v>145</v>
      </c>
      <c r="E96" s="248" t="s">
        <v>32</v>
      </c>
      <c r="F96" s="249" t="s">
        <v>85</v>
      </c>
      <c r="G96" s="247"/>
      <c r="H96" s="250">
        <v>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145</v>
      </c>
      <c r="AU96" s="256" t="s">
        <v>87</v>
      </c>
      <c r="AV96" s="14" t="s">
        <v>87</v>
      </c>
      <c r="AW96" s="14" t="s">
        <v>39</v>
      </c>
      <c r="AX96" s="14" t="s">
        <v>85</v>
      </c>
      <c r="AY96" s="256" t="s">
        <v>133</v>
      </c>
    </row>
    <row r="97" s="2" customFormat="1" ht="16.5" customHeight="1">
      <c r="A97" s="40"/>
      <c r="B97" s="41"/>
      <c r="C97" s="215" t="s">
        <v>156</v>
      </c>
      <c r="D97" s="215" t="s">
        <v>135</v>
      </c>
      <c r="E97" s="216" t="s">
        <v>563</v>
      </c>
      <c r="F97" s="217" t="s">
        <v>564</v>
      </c>
      <c r="G97" s="218" t="s">
        <v>551</v>
      </c>
      <c r="H97" s="219">
        <v>1</v>
      </c>
      <c r="I97" s="220"/>
      <c r="J97" s="221">
        <f>ROUND(I97*H97,2)</f>
        <v>0</v>
      </c>
      <c r="K97" s="222"/>
      <c r="L97" s="46"/>
      <c r="M97" s="223" t="s">
        <v>32</v>
      </c>
      <c r="N97" s="224" t="s">
        <v>48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552</v>
      </c>
      <c r="AT97" s="227" t="s">
        <v>135</v>
      </c>
      <c r="AU97" s="227" t="s">
        <v>87</v>
      </c>
      <c r="AY97" s="18" t="s">
        <v>133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85</v>
      </c>
      <c r="BK97" s="228">
        <f>ROUND(I97*H97,2)</f>
        <v>0</v>
      </c>
      <c r="BL97" s="18" t="s">
        <v>552</v>
      </c>
      <c r="BM97" s="227" t="s">
        <v>565</v>
      </c>
    </row>
    <row r="98" s="2" customFormat="1">
      <c r="A98" s="40"/>
      <c r="B98" s="41"/>
      <c r="C98" s="42"/>
      <c r="D98" s="229" t="s">
        <v>141</v>
      </c>
      <c r="E98" s="42"/>
      <c r="F98" s="230" t="s">
        <v>564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141</v>
      </c>
      <c r="AU98" s="18" t="s">
        <v>87</v>
      </c>
    </row>
    <row r="99" s="14" customFormat="1">
      <c r="A99" s="14"/>
      <c r="B99" s="246"/>
      <c r="C99" s="247"/>
      <c r="D99" s="229" t="s">
        <v>145</v>
      </c>
      <c r="E99" s="248" t="s">
        <v>32</v>
      </c>
      <c r="F99" s="249" t="s">
        <v>85</v>
      </c>
      <c r="G99" s="247"/>
      <c r="H99" s="250">
        <v>1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145</v>
      </c>
      <c r="AU99" s="256" t="s">
        <v>87</v>
      </c>
      <c r="AV99" s="14" t="s">
        <v>87</v>
      </c>
      <c r="AW99" s="14" t="s">
        <v>39</v>
      </c>
      <c r="AX99" s="14" t="s">
        <v>85</v>
      </c>
      <c r="AY99" s="256" t="s">
        <v>133</v>
      </c>
    </row>
    <row r="100" s="12" customFormat="1" ht="22.8" customHeight="1">
      <c r="A100" s="12"/>
      <c r="B100" s="199"/>
      <c r="C100" s="200"/>
      <c r="D100" s="201" t="s">
        <v>76</v>
      </c>
      <c r="E100" s="213" t="s">
        <v>566</v>
      </c>
      <c r="F100" s="213" t="s">
        <v>567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SUM(P101:P125)</f>
        <v>0</v>
      </c>
      <c r="Q100" s="207"/>
      <c r="R100" s="208">
        <f>SUM(R101:R125)</f>
        <v>0</v>
      </c>
      <c r="S100" s="207"/>
      <c r="T100" s="209">
        <f>SUM(T101:T125)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139</v>
      </c>
      <c r="AT100" s="211" t="s">
        <v>76</v>
      </c>
      <c r="AU100" s="211" t="s">
        <v>85</v>
      </c>
      <c r="AY100" s="210" t="s">
        <v>133</v>
      </c>
      <c r="BK100" s="212">
        <f>SUM(BK101:BK125)</f>
        <v>0</v>
      </c>
    </row>
    <row r="101" s="2" customFormat="1" ht="16.5" customHeight="1">
      <c r="A101" s="40"/>
      <c r="B101" s="41"/>
      <c r="C101" s="215" t="s">
        <v>139</v>
      </c>
      <c r="D101" s="215" t="s">
        <v>135</v>
      </c>
      <c r="E101" s="216" t="s">
        <v>568</v>
      </c>
      <c r="F101" s="217" t="s">
        <v>569</v>
      </c>
      <c r="G101" s="218" t="s">
        <v>551</v>
      </c>
      <c r="H101" s="219">
        <v>1</v>
      </c>
      <c r="I101" s="220"/>
      <c r="J101" s="221">
        <f>ROUND(I101*H101,2)</f>
        <v>0</v>
      </c>
      <c r="K101" s="222"/>
      <c r="L101" s="46"/>
      <c r="M101" s="223" t="s">
        <v>32</v>
      </c>
      <c r="N101" s="224" t="s">
        <v>48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552</v>
      </c>
      <c r="AT101" s="227" t="s">
        <v>135</v>
      </c>
      <c r="AU101" s="227" t="s">
        <v>87</v>
      </c>
      <c r="AY101" s="18" t="s">
        <v>133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8" t="s">
        <v>85</v>
      </c>
      <c r="BK101" s="228">
        <f>ROUND(I101*H101,2)</f>
        <v>0</v>
      </c>
      <c r="BL101" s="18" t="s">
        <v>552</v>
      </c>
      <c r="BM101" s="227" t="s">
        <v>570</v>
      </c>
    </row>
    <row r="102" s="2" customFormat="1">
      <c r="A102" s="40"/>
      <c r="B102" s="41"/>
      <c r="C102" s="42"/>
      <c r="D102" s="229" t="s">
        <v>141</v>
      </c>
      <c r="E102" s="42"/>
      <c r="F102" s="230" t="s">
        <v>569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141</v>
      </c>
      <c r="AU102" s="18" t="s">
        <v>87</v>
      </c>
    </row>
    <row r="103" s="13" customFormat="1">
      <c r="A103" s="13"/>
      <c r="B103" s="236"/>
      <c r="C103" s="237"/>
      <c r="D103" s="229" t="s">
        <v>145</v>
      </c>
      <c r="E103" s="238" t="s">
        <v>32</v>
      </c>
      <c r="F103" s="239" t="s">
        <v>569</v>
      </c>
      <c r="G103" s="237"/>
      <c r="H103" s="238" t="s">
        <v>32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145</v>
      </c>
      <c r="AU103" s="245" t="s">
        <v>87</v>
      </c>
      <c r="AV103" s="13" t="s">
        <v>85</v>
      </c>
      <c r="AW103" s="13" t="s">
        <v>39</v>
      </c>
      <c r="AX103" s="13" t="s">
        <v>77</v>
      </c>
      <c r="AY103" s="245" t="s">
        <v>133</v>
      </c>
    </row>
    <row r="104" s="13" customFormat="1">
      <c r="A104" s="13"/>
      <c r="B104" s="236"/>
      <c r="C104" s="237"/>
      <c r="D104" s="229" t="s">
        <v>145</v>
      </c>
      <c r="E104" s="238" t="s">
        <v>32</v>
      </c>
      <c r="F104" s="239" t="s">
        <v>571</v>
      </c>
      <c r="G104" s="237"/>
      <c r="H104" s="238" t="s">
        <v>32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145</v>
      </c>
      <c r="AU104" s="245" t="s">
        <v>87</v>
      </c>
      <c r="AV104" s="13" t="s">
        <v>85</v>
      </c>
      <c r="AW104" s="13" t="s">
        <v>39</v>
      </c>
      <c r="AX104" s="13" t="s">
        <v>77</v>
      </c>
      <c r="AY104" s="245" t="s">
        <v>133</v>
      </c>
    </row>
    <row r="105" s="14" customFormat="1">
      <c r="A105" s="14"/>
      <c r="B105" s="246"/>
      <c r="C105" s="247"/>
      <c r="D105" s="229" t="s">
        <v>145</v>
      </c>
      <c r="E105" s="248" t="s">
        <v>32</v>
      </c>
      <c r="F105" s="249" t="s">
        <v>85</v>
      </c>
      <c r="G105" s="247"/>
      <c r="H105" s="250">
        <v>1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145</v>
      </c>
      <c r="AU105" s="256" t="s">
        <v>87</v>
      </c>
      <c r="AV105" s="14" t="s">
        <v>87</v>
      </c>
      <c r="AW105" s="14" t="s">
        <v>39</v>
      </c>
      <c r="AX105" s="14" t="s">
        <v>85</v>
      </c>
      <c r="AY105" s="256" t="s">
        <v>133</v>
      </c>
    </row>
    <row r="106" s="2" customFormat="1" ht="16.5" customHeight="1">
      <c r="A106" s="40"/>
      <c r="B106" s="41"/>
      <c r="C106" s="215" t="s">
        <v>173</v>
      </c>
      <c r="D106" s="215" t="s">
        <v>135</v>
      </c>
      <c r="E106" s="216" t="s">
        <v>572</v>
      </c>
      <c r="F106" s="217" t="s">
        <v>573</v>
      </c>
      <c r="G106" s="218" t="s">
        <v>551</v>
      </c>
      <c r="H106" s="219">
        <v>1</v>
      </c>
      <c r="I106" s="220"/>
      <c r="J106" s="221">
        <f>ROUND(I106*H106,2)</f>
        <v>0</v>
      </c>
      <c r="K106" s="222"/>
      <c r="L106" s="46"/>
      <c r="M106" s="223" t="s">
        <v>32</v>
      </c>
      <c r="N106" s="224" t="s">
        <v>48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552</v>
      </c>
      <c r="AT106" s="227" t="s">
        <v>135</v>
      </c>
      <c r="AU106" s="227" t="s">
        <v>87</v>
      </c>
      <c r="AY106" s="18" t="s">
        <v>133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8" t="s">
        <v>85</v>
      </c>
      <c r="BK106" s="228">
        <f>ROUND(I106*H106,2)</f>
        <v>0</v>
      </c>
      <c r="BL106" s="18" t="s">
        <v>552</v>
      </c>
      <c r="BM106" s="227" t="s">
        <v>574</v>
      </c>
    </row>
    <row r="107" s="2" customFormat="1">
      <c r="A107" s="40"/>
      <c r="B107" s="41"/>
      <c r="C107" s="42"/>
      <c r="D107" s="229" t="s">
        <v>141</v>
      </c>
      <c r="E107" s="42"/>
      <c r="F107" s="230" t="s">
        <v>575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141</v>
      </c>
      <c r="AU107" s="18" t="s">
        <v>87</v>
      </c>
    </row>
    <row r="108" s="14" customFormat="1">
      <c r="A108" s="14"/>
      <c r="B108" s="246"/>
      <c r="C108" s="247"/>
      <c r="D108" s="229" t="s">
        <v>145</v>
      </c>
      <c r="E108" s="248" t="s">
        <v>32</v>
      </c>
      <c r="F108" s="249" t="s">
        <v>85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145</v>
      </c>
      <c r="AU108" s="256" t="s">
        <v>87</v>
      </c>
      <c r="AV108" s="14" t="s">
        <v>87</v>
      </c>
      <c r="AW108" s="14" t="s">
        <v>39</v>
      </c>
      <c r="AX108" s="14" t="s">
        <v>85</v>
      </c>
      <c r="AY108" s="256" t="s">
        <v>133</v>
      </c>
    </row>
    <row r="109" s="2" customFormat="1" ht="16.5" customHeight="1">
      <c r="A109" s="40"/>
      <c r="B109" s="41"/>
      <c r="C109" s="215" t="s">
        <v>180</v>
      </c>
      <c r="D109" s="215" t="s">
        <v>135</v>
      </c>
      <c r="E109" s="216" t="s">
        <v>576</v>
      </c>
      <c r="F109" s="217" t="s">
        <v>577</v>
      </c>
      <c r="G109" s="218" t="s">
        <v>551</v>
      </c>
      <c r="H109" s="219">
        <v>1</v>
      </c>
      <c r="I109" s="220"/>
      <c r="J109" s="221">
        <f>ROUND(I109*H109,2)</f>
        <v>0</v>
      </c>
      <c r="K109" s="222"/>
      <c r="L109" s="46"/>
      <c r="M109" s="223" t="s">
        <v>32</v>
      </c>
      <c r="N109" s="224" t="s">
        <v>48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552</v>
      </c>
      <c r="AT109" s="227" t="s">
        <v>135</v>
      </c>
      <c r="AU109" s="227" t="s">
        <v>87</v>
      </c>
      <c r="AY109" s="18" t="s">
        <v>133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85</v>
      </c>
      <c r="BK109" s="228">
        <f>ROUND(I109*H109,2)</f>
        <v>0</v>
      </c>
      <c r="BL109" s="18" t="s">
        <v>552</v>
      </c>
      <c r="BM109" s="227" t="s">
        <v>578</v>
      </c>
    </row>
    <row r="110" s="2" customFormat="1">
      <c r="A110" s="40"/>
      <c r="B110" s="41"/>
      <c r="C110" s="42"/>
      <c r="D110" s="229" t="s">
        <v>141</v>
      </c>
      <c r="E110" s="42"/>
      <c r="F110" s="230" t="s">
        <v>579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141</v>
      </c>
      <c r="AU110" s="18" t="s">
        <v>87</v>
      </c>
    </row>
    <row r="111" s="2" customFormat="1">
      <c r="A111" s="40"/>
      <c r="B111" s="41"/>
      <c r="C111" s="42"/>
      <c r="D111" s="234" t="s">
        <v>143</v>
      </c>
      <c r="E111" s="42"/>
      <c r="F111" s="235" t="s">
        <v>580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143</v>
      </c>
      <c r="AU111" s="18" t="s">
        <v>87</v>
      </c>
    </row>
    <row r="112" s="13" customFormat="1">
      <c r="A112" s="13"/>
      <c r="B112" s="236"/>
      <c r="C112" s="237"/>
      <c r="D112" s="229" t="s">
        <v>145</v>
      </c>
      <c r="E112" s="238" t="s">
        <v>32</v>
      </c>
      <c r="F112" s="239" t="s">
        <v>581</v>
      </c>
      <c r="G112" s="237"/>
      <c r="H112" s="238" t="s">
        <v>32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145</v>
      </c>
      <c r="AU112" s="245" t="s">
        <v>87</v>
      </c>
      <c r="AV112" s="13" t="s">
        <v>85</v>
      </c>
      <c r="AW112" s="13" t="s">
        <v>39</v>
      </c>
      <c r="AX112" s="13" t="s">
        <v>77</v>
      </c>
      <c r="AY112" s="245" t="s">
        <v>133</v>
      </c>
    </row>
    <row r="113" s="14" customFormat="1">
      <c r="A113" s="14"/>
      <c r="B113" s="246"/>
      <c r="C113" s="247"/>
      <c r="D113" s="229" t="s">
        <v>145</v>
      </c>
      <c r="E113" s="248" t="s">
        <v>32</v>
      </c>
      <c r="F113" s="249" t="s">
        <v>85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145</v>
      </c>
      <c r="AU113" s="256" t="s">
        <v>87</v>
      </c>
      <c r="AV113" s="14" t="s">
        <v>87</v>
      </c>
      <c r="AW113" s="14" t="s">
        <v>39</v>
      </c>
      <c r="AX113" s="14" t="s">
        <v>85</v>
      </c>
      <c r="AY113" s="256" t="s">
        <v>133</v>
      </c>
    </row>
    <row r="114" s="2" customFormat="1" ht="16.5" customHeight="1">
      <c r="A114" s="40"/>
      <c r="B114" s="41"/>
      <c r="C114" s="215" t="s">
        <v>187</v>
      </c>
      <c r="D114" s="215" t="s">
        <v>135</v>
      </c>
      <c r="E114" s="216" t="s">
        <v>582</v>
      </c>
      <c r="F114" s="217" t="s">
        <v>583</v>
      </c>
      <c r="G114" s="218" t="s">
        <v>551</v>
      </c>
      <c r="H114" s="219">
        <v>1</v>
      </c>
      <c r="I114" s="220"/>
      <c r="J114" s="221">
        <f>ROUND(I114*H114,2)</f>
        <v>0</v>
      </c>
      <c r="K114" s="222"/>
      <c r="L114" s="46"/>
      <c r="M114" s="223" t="s">
        <v>32</v>
      </c>
      <c r="N114" s="224" t="s">
        <v>48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552</v>
      </c>
      <c r="AT114" s="227" t="s">
        <v>135</v>
      </c>
      <c r="AU114" s="227" t="s">
        <v>87</v>
      </c>
      <c r="AY114" s="18" t="s">
        <v>133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8" t="s">
        <v>85</v>
      </c>
      <c r="BK114" s="228">
        <f>ROUND(I114*H114,2)</f>
        <v>0</v>
      </c>
      <c r="BL114" s="18" t="s">
        <v>552</v>
      </c>
      <c r="BM114" s="227" t="s">
        <v>584</v>
      </c>
    </row>
    <row r="115" s="2" customFormat="1">
      <c r="A115" s="40"/>
      <c r="B115" s="41"/>
      <c r="C115" s="42"/>
      <c r="D115" s="229" t="s">
        <v>141</v>
      </c>
      <c r="E115" s="42"/>
      <c r="F115" s="230" t="s">
        <v>583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141</v>
      </c>
      <c r="AU115" s="18" t="s">
        <v>87</v>
      </c>
    </row>
    <row r="116" s="13" customFormat="1">
      <c r="A116" s="13"/>
      <c r="B116" s="236"/>
      <c r="C116" s="237"/>
      <c r="D116" s="229" t="s">
        <v>145</v>
      </c>
      <c r="E116" s="238" t="s">
        <v>32</v>
      </c>
      <c r="F116" s="239" t="s">
        <v>585</v>
      </c>
      <c r="G116" s="237"/>
      <c r="H116" s="238" t="s">
        <v>32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145</v>
      </c>
      <c r="AU116" s="245" t="s">
        <v>87</v>
      </c>
      <c r="AV116" s="13" t="s">
        <v>85</v>
      </c>
      <c r="AW116" s="13" t="s">
        <v>39</v>
      </c>
      <c r="AX116" s="13" t="s">
        <v>77</v>
      </c>
      <c r="AY116" s="245" t="s">
        <v>133</v>
      </c>
    </row>
    <row r="117" s="14" customFormat="1">
      <c r="A117" s="14"/>
      <c r="B117" s="246"/>
      <c r="C117" s="247"/>
      <c r="D117" s="229" t="s">
        <v>145</v>
      </c>
      <c r="E117" s="248" t="s">
        <v>32</v>
      </c>
      <c r="F117" s="249" t="s">
        <v>85</v>
      </c>
      <c r="G117" s="247"/>
      <c r="H117" s="250">
        <v>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145</v>
      </c>
      <c r="AU117" s="256" t="s">
        <v>87</v>
      </c>
      <c r="AV117" s="14" t="s">
        <v>87</v>
      </c>
      <c r="AW117" s="14" t="s">
        <v>39</v>
      </c>
      <c r="AX117" s="14" t="s">
        <v>85</v>
      </c>
      <c r="AY117" s="256" t="s">
        <v>133</v>
      </c>
    </row>
    <row r="118" s="2" customFormat="1" ht="16.5" customHeight="1">
      <c r="A118" s="40"/>
      <c r="B118" s="41"/>
      <c r="C118" s="215" t="s">
        <v>161</v>
      </c>
      <c r="D118" s="215" t="s">
        <v>135</v>
      </c>
      <c r="E118" s="216" t="s">
        <v>586</v>
      </c>
      <c r="F118" s="217" t="s">
        <v>587</v>
      </c>
      <c r="G118" s="218" t="s">
        <v>551</v>
      </c>
      <c r="H118" s="219">
        <v>1</v>
      </c>
      <c r="I118" s="220"/>
      <c r="J118" s="221">
        <f>ROUND(I118*H118,2)</f>
        <v>0</v>
      </c>
      <c r="K118" s="222"/>
      <c r="L118" s="46"/>
      <c r="M118" s="223" t="s">
        <v>32</v>
      </c>
      <c r="N118" s="224" t="s">
        <v>48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552</v>
      </c>
      <c r="AT118" s="227" t="s">
        <v>135</v>
      </c>
      <c r="AU118" s="227" t="s">
        <v>87</v>
      </c>
      <c r="AY118" s="18" t="s">
        <v>133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8" t="s">
        <v>85</v>
      </c>
      <c r="BK118" s="228">
        <f>ROUND(I118*H118,2)</f>
        <v>0</v>
      </c>
      <c r="BL118" s="18" t="s">
        <v>552</v>
      </c>
      <c r="BM118" s="227" t="s">
        <v>588</v>
      </c>
    </row>
    <row r="119" s="2" customFormat="1">
      <c r="A119" s="40"/>
      <c r="B119" s="41"/>
      <c r="C119" s="42"/>
      <c r="D119" s="229" t="s">
        <v>141</v>
      </c>
      <c r="E119" s="42"/>
      <c r="F119" s="230" t="s">
        <v>589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141</v>
      </c>
      <c r="AU119" s="18" t="s">
        <v>87</v>
      </c>
    </row>
    <row r="120" s="14" customFormat="1">
      <c r="A120" s="14"/>
      <c r="B120" s="246"/>
      <c r="C120" s="247"/>
      <c r="D120" s="229" t="s">
        <v>145</v>
      </c>
      <c r="E120" s="248" t="s">
        <v>32</v>
      </c>
      <c r="F120" s="249" t="s">
        <v>85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145</v>
      </c>
      <c r="AU120" s="256" t="s">
        <v>87</v>
      </c>
      <c r="AV120" s="14" t="s">
        <v>87</v>
      </c>
      <c r="AW120" s="14" t="s">
        <v>39</v>
      </c>
      <c r="AX120" s="14" t="s">
        <v>85</v>
      </c>
      <c r="AY120" s="256" t="s">
        <v>133</v>
      </c>
    </row>
    <row r="121" s="2" customFormat="1" ht="16.5" customHeight="1">
      <c r="A121" s="40"/>
      <c r="B121" s="41"/>
      <c r="C121" s="215" t="s">
        <v>201</v>
      </c>
      <c r="D121" s="215" t="s">
        <v>135</v>
      </c>
      <c r="E121" s="216" t="s">
        <v>590</v>
      </c>
      <c r="F121" s="217" t="s">
        <v>591</v>
      </c>
      <c r="G121" s="218" t="s">
        <v>551</v>
      </c>
      <c r="H121" s="219">
        <v>1</v>
      </c>
      <c r="I121" s="220"/>
      <c r="J121" s="221">
        <f>ROUND(I121*H121,2)</f>
        <v>0</v>
      </c>
      <c r="K121" s="222"/>
      <c r="L121" s="46"/>
      <c r="M121" s="223" t="s">
        <v>32</v>
      </c>
      <c r="N121" s="224" t="s">
        <v>48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552</v>
      </c>
      <c r="AT121" s="227" t="s">
        <v>135</v>
      </c>
      <c r="AU121" s="227" t="s">
        <v>87</v>
      </c>
      <c r="AY121" s="18" t="s">
        <v>133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85</v>
      </c>
      <c r="BK121" s="228">
        <f>ROUND(I121*H121,2)</f>
        <v>0</v>
      </c>
      <c r="BL121" s="18" t="s">
        <v>552</v>
      </c>
      <c r="BM121" s="227" t="s">
        <v>592</v>
      </c>
    </row>
    <row r="122" s="2" customFormat="1">
      <c r="A122" s="40"/>
      <c r="B122" s="41"/>
      <c r="C122" s="42"/>
      <c r="D122" s="229" t="s">
        <v>141</v>
      </c>
      <c r="E122" s="42"/>
      <c r="F122" s="230" t="s">
        <v>591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141</v>
      </c>
      <c r="AU122" s="18" t="s">
        <v>87</v>
      </c>
    </row>
    <row r="123" s="13" customFormat="1">
      <c r="A123" s="13"/>
      <c r="B123" s="236"/>
      <c r="C123" s="237"/>
      <c r="D123" s="229" t="s">
        <v>145</v>
      </c>
      <c r="E123" s="238" t="s">
        <v>32</v>
      </c>
      <c r="F123" s="239" t="s">
        <v>593</v>
      </c>
      <c r="G123" s="237"/>
      <c r="H123" s="238" t="s">
        <v>32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145</v>
      </c>
      <c r="AU123" s="245" t="s">
        <v>87</v>
      </c>
      <c r="AV123" s="13" t="s">
        <v>85</v>
      </c>
      <c r="AW123" s="13" t="s">
        <v>39</v>
      </c>
      <c r="AX123" s="13" t="s">
        <v>77</v>
      </c>
      <c r="AY123" s="245" t="s">
        <v>133</v>
      </c>
    </row>
    <row r="124" s="13" customFormat="1">
      <c r="A124" s="13"/>
      <c r="B124" s="236"/>
      <c r="C124" s="237"/>
      <c r="D124" s="229" t="s">
        <v>145</v>
      </c>
      <c r="E124" s="238" t="s">
        <v>32</v>
      </c>
      <c r="F124" s="239" t="s">
        <v>594</v>
      </c>
      <c r="G124" s="237"/>
      <c r="H124" s="238" t="s">
        <v>32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145</v>
      </c>
      <c r="AU124" s="245" t="s">
        <v>87</v>
      </c>
      <c r="AV124" s="13" t="s">
        <v>85</v>
      </c>
      <c r="AW124" s="13" t="s">
        <v>39</v>
      </c>
      <c r="AX124" s="13" t="s">
        <v>77</v>
      </c>
      <c r="AY124" s="245" t="s">
        <v>133</v>
      </c>
    </row>
    <row r="125" s="14" customFormat="1">
      <c r="A125" s="14"/>
      <c r="B125" s="246"/>
      <c r="C125" s="247"/>
      <c r="D125" s="229" t="s">
        <v>145</v>
      </c>
      <c r="E125" s="248" t="s">
        <v>32</v>
      </c>
      <c r="F125" s="249" t="s">
        <v>85</v>
      </c>
      <c r="G125" s="247"/>
      <c r="H125" s="250">
        <v>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145</v>
      </c>
      <c r="AU125" s="256" t="s">
        <v>87</v>
      </c>
      <c r="AV125" s="14" t="s">
        <v>87</v>
      </c>
      <c r="AW125" s="14" t="s">
        <v>39</v>
      </c>
      <c r="AX125" s="14" t="s">
        <v>85</v>
      </c>
      <c r="AY125" s="256" t="s">
        <v>133</v>
      </c>
    </row>
    <row r="126" s="12" customFormat="1" ht="22.8" customHeight="1">
      <c r="A126" s="12"/>
      <c r="B126" s="199"/>
      <c r="C126" s="200"/>
      <c r="D126" s="201" t="s">
        <v>76</v>
      </c>
      <c r="E126" s="213" t="s">
        <v>595</v>
      </c>
      <c r="F126" s="213" t="s">
        <v>554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SUM(P127:P139)</f>
        <v>0</v>
      </c>
      <c r="Q126" s="207"/>
      <c r="R126" s="208">
        <f>SUM(R127:R139)</f>
        <v>0</v>
      </c>
      <c r="S126" s="207"/>
      <c r="T126" s="209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173</v>
      </c>
      <c r="AT126" s="211" t="s">
        <v>76</v>
      </c>
      <c r="AU126" s="211" t="s">
        <v>85</v>
      </c>
      <c r="AY126" s="210" t="s">
        <v>133</v>
      </c>
      <c r="BK126" s="212">
        <f>SUM(BK127:BK139)</f>
        <v>0</v>
      </c>
    </row>
    <row r="127" s="2" customFormat="1" ht="16.5" customHeight="1">
      <c r="A127" s="40"/>
      <c r="B127" s="41"/>
      <c r="C127" s="215" t="s">
        <v>207</v>
      </c>
      <c r="D127" s="215" t="s">
        <v>135</v>
      </c>
      <c r="E127" s="216" t="s">
        <v>596</v>
      </c>
      <c r="F127" s="217" t="s">
        <v>597</v>
      </c>
      <c r="G127" s="218" t="s">
        <v>551</v>
      </c>
      <c r="H127" s="219">
        <v>1</v>
      </c>
      <c r="I127" s="220"/>
      <c r="J127" s="221">
        <f>ROUND(I127*H127,2)</f>
        <v>0</v>
      </c>
      <c r="K127" s="222"/>
      <c r="L127" s="46"/>
      <c r="M127" s="223" t="s">
        <v>32</v>
      </c>
      <c r="N127" s="224" t="s">
        <v>48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552</v>
      </c>
      <c r="AT127" s="227" t="s">
        <v>135</v>
      </c>
      <c r="AU127" s="227" t="s">
        <v>87</v>
      </c>
      <c r="AY127" s="18" t="s">
        <v>133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8" t="s">
        <v>85</v>
      </c>
      <c r="BK127" s="228">
        <f>ROUND(I127*H127,2)</f>
        <v>0</v>
      </c>
      <c r="BL127" s="18" t="s">
        <v>552</v>
      </c>
      <c r="BM127" s="227" t="s">
        <v>598</v>
      </c>
    </row>
    <row r="128" s="2" customFormat="1">
      <c r="A128" s="40"/>
      <c r="B128" s="41"/>
      <c r="C128" s="42"/>
      <c r="D128" s="229" t="s">
        <v>141</v>
      </c>
      <c r="E128" s="42"/>
      <c r="F128" s="230" t="s">
        <v>597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141</v>
      </c>
      <c r="AU128" s="18" t="s">
        <v>87</v>
      </c>
    </row>
    <row r="129" s="13" customFormat="1">
      <c r="A129" s="13"/>
      <c r="B129" s="236"/>
      <c r="C129" s="237"/>
      <c r="D129" s="229" t="s">
        <v>145</v>
      </c>
      <c r="E129" s="238" t="s">
        <v>32</v>
      </c>
      <c r="F129" s="239" t="s">
        <v>597</v>
      </c>
      <c r="G129" s="237"/>
      <c r="H129" s="238" t="s">
        <v>32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145</v>
      </c>
      <c r="AU129" s="245" t="s">
        <v>87</v>
      </c>
      <c r="AV129" s="13" t="s">
        <v>85</v>
      </c>
      <c r="AW129" s="13" t="s">
        <v>39</v>
      </c>
      <c r="AX129" s="13" t="s">
        <v>77</v>
      </c>
      <c r="AY129" s="245" t="s">
        <v>133</v>
      </c>
    </row>
    <row r="130" s="13" customFormat="1">
      <c r="A130" s="13"/>
      <c r="B130" s="236"/>
      <c r="C130" s="237"/>
      <c r="D130" s="229" t="s">
        <v>145</v>
      </c>
      <c r="E130" s="238" t="s">
        <v>32</v>
      </c>
      <c r="F130" s="239" t="s">
        <v>599</v>
      </c>
      <c r="G130" s="237"/>
      <c r="H130" s="238" t="s">
        <v>32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145</v>
      </c>
      <c r="AU130" s="245" t="s">
        <v>87</v>
      </c>
      <c r="AV130" s="13" t="s">
        <v>85</v>
      </c>
      <c r="AW130" s="13" t="s">
        <v>39</v>
      </c>
      <c r="AX130" s="13" t="s">
        <v>77</v>
      </c>
      <c r="AY130" s="245" t="s">
        <v>133</v>
      </c>
    </row>
    <row r="131" s="13" customFormat="1">
      <c r="A131" s="13"/>
      <c r="B131" s="236"/>
      <c r="C131" s="237"/>
      <c r="D131" s="229" t="s">
        <v>145</v>
      </c>
      <c r="E131" s="238" t="s">
        <v>32</v>
      </c>
      <c r="F131" s="239" t="s">
        <v>600</v>
      </c>
      <c r="G131" s="237"/>
      <c r="H131" s="238" t="s">
        <v>32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145</v>
      </c>
      <c r="AU131" s="245" t="s">
        <v>87</v>
      </c>
      <c r="AV131" s="13" t="s">
        <v>85</v>
      </c>
      <c r="AW131" s="13" t="s">
        <v>39</v>
      </c>
      <c r="AX131" s="13" t="s">
        <v>77</v>
      </c>
      <c r="AY131" s="245" t="s">
        <v>133</v>
      </c>
    </row>
    <row r="132" s="13" customFormat="1">
      <c r="A132" s="13"/>
      <c r="B132" s="236"/>
      <c r="C132" s="237"/>
      <c r="D132" s="229" t="s">
        <v>145</v>
      </c>
      <c r="E132" s="238" t="s">
        <v>32</v>
      </c>
      <c r="F132" s="239" t="s">
        <v>601</v>
      </c>
      <c r="G132" s="237"/>
      <c r="H132" s="238" t="s">
        <v>32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145</v>
      </c>
      <c r="AU132" s="245" t="s">
        <v>87</v>
      </c>
      <c r="AV132" s="13" t="s">
        <v>85</v>
      </c>
      <c r="AW132" s="13" t="s">
        <v>39</v>
      </c>
      <c r="AX132" s="13" t="s">
        <v>77</v>
      </c>
      <c r="AY132" s="245" t="s">
        <v>133</v>
      </c>
    </row>
    <row r="133" s="13" customFormat="1">
      <c r="A133" s="13"/>
      <c r="B133" s="236"/>
      <c r="C133" s="237"/>
      <c r="D133" s="229" t="s">
        <v>145</v>
      </c>
      <c r="E133" s="238" t="s">
        <v>32</v>
      </c>
      <c r="F133" s="239" t="s">
        <v>602</v>
      </c>
      <c r="G133" s="237"/>
      <c r="H133" s="238" t="s">
        <v>32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145</v>
      </c>
      <c r="AU133" s="245" t="s">
        <v>87</v>
      </c>
      <c r="AV133" s="13" t="s">
        <v>85</v>
      </c>
      <c r="AW133" s="13" t="s">
        <v>39</v>
      </c>
      <c r="AX133" s="13" t="s">
        <v>77</v>
      </c>
      <c r="AY133" s="245" t="s">
        <v>133</v>
      </c>
    </row>
    <row r="134" s="14" customFormat="1">
      <c r="A134" s="14"/>
      <c r="B134" s="246"/>
      <c r="C134" s="247"/>
      <c r="D134" s="229" t="s">
        <v>145</v>
      </c>
      <c r="E134" s="248" t="s">
        <v>32</v>
      </c>
      <c r="F134" s="249" t="s">
        <v>85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145</v>
      </c>
      <c r="AU134" s="256" t="s">
        <v>87</v>
      </c>
      <c r="AV134" s="14" t="s">
        <v>87</v>
      </c>
      <c r="AW134" s="14" t="s">
        <v>39</v>
      </c>
      <c r="AX134" s="14" t="s">
        <v>85</v>
      </c>
      <c r="AY134" s="256" t="s">
        <v>133</v>
      </c>
    </row>
    <row r="135" s="2" customFormat="1" ht="16.5" customHeight="1">
      <c r="A135" s="40"/>
      <c r="B135" s="41"/>
      <c r="C135" s="215" t="s">
        <v>217</v>
      </c>
      <c r="D135" s="215" t="s">
        <v>135</v>
      </c>
      <c r="E135" s="216" t="s">
        <v>603</v>
      </c>
      <c r="F135" s="217" t="s">
        <v>604</v>
      </c>
      <c r="G135" s="218" t="s">
        <v>138</v>
      </c>
      <c r="H135" s="219">
        <v>500</v>
      </c>
      <c r="I135" s="220"/>
      <c r="J135" s="221">
        <f>ROUND(I135*H135,2)</f>
        <v>0</v>
      </c>
      <c r="K135" s="222"/>
      <c r="L135" s="46"/>
      <c r="M135" s="223" t="s">
        <v>32</v>
      </c>
      <c r="N135" s="224" t="s">
        <v>48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552</v>
      </c>
      <c r="AT135" s="227" t="s">
        <v>135</v>
      </c>
      <c r="AU135" s="227" t="s">
        <v>87</v>
      </c>
      <c r="AY135" s="18" t="s">
        <v>133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85</v>
      </c>
      <c r="BK135" s="228">
        <f>ROUND(I135*H135,2)</f>
        <v>0</v>
      </c>
      <c r="BL135" s="18" t="s">
        <v>552</v>
      </c>
      <c r="BM135" s="227" t="s">
        <v>605</v>
      </c>
    </row>
    <row r="136" s="2" customFormat="1">
      <c r="A136" s="40"/>
      <c r="B136" s="41"/>
      <c r="C136" s="42"/>
      <c r="D136" s="229" t="s">
        <v>141</v>
      </c>
      <c r="E136" s="42"/>
      <c r="F136" s="230" t="s">
        <v>604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141</v>
      </c>
      <c r="AU136" s="18" t="s">
        <v>87</v>
      </c>
    </row>
    <row r="137" s="2" customFormat="1">
      <c r="A137" s="40"/>
      <c r="B137" s="41"/>
      <c r="C137" s="42"/>
      <c r="D137" s="234" t="s">
        <v>143</v>
      </c>
      <c r="E137" s="42"/>
      <c r="F137" s="235" t="s">
        <v>606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143</v>
      </c>
      <c r="AU137" s="18" t="s">
        <v>87</v>
      </c>
    </row>
    <row r="138" s="13" customFormat="1">
      <c r="A138" s="13"/>
      <c r="B138" s="236"/>
      <c r="C138" s="237"/>
      <c r="D138" s="229" t="s">
        <v>145</v>
      </c>
      <c r="E138" s="238" t="s">
        <v>32</v>
      </c>
      <c r="F138" s="239" t="s">
        <v>607</v>
      </c>
      <c r="G138" s="237"/>
      <c r="H138" s="238" t="s">
        <v>32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145</v>
      </c>
      <c r="AU138" s="245" t="s">
        <v>87</v>
      </c>
      <c r="AV138" s="13" t="s">
        <v>85</v>
      </c>
      <c r="AW138" s="13" t="s">
        <v>39</v>
      </c>
      <c r="AX138" s="13" t="s">
        <v>77</v>
      </c>
      <c r="AY138" s="245" t="s">
        <v>133</v>
      </c>
    </row>
    <row r="139" s="14" customFormat="1">
      <c r="A139" s="14"/>
      <c r="B139" s="246"/>
      <c r="C139" s="247"/>
      <c r="D139" s="229" t="s">
        <v>145</v>
      </c>
      <c r="E139" s="248" t="s">
        <v>32</v>
      </c>
      <c r="F139" s="249" t="s">
        <v>608</v>
      </c>
      <c r="G139" s="247"/>
      <c r="H139" s="250">
        <v>500</v>
      </c>
      <c r="I139" s="251"/>
      <c r="J139" s="247"/>
      <c r="K139" s="247"/>
      <c r="L139" s="252"/>
      <c r="M139" s="279"/>
      <c r="N139" s="280"/>
      <c r="O139" s="280"/>
      <c r="P139" s="280"/>
      <c r="Q139" s="280"/>
      <c r="R139" s="280"/>
      <c r="S139" s="280"/>
      <c r="T139" s="28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145</v>
      </c>
      <c r="AU139" s="256" t="s">
        <v>87</v>
      </c>
      <c r="AV139" s="14" t="s">
        <v>87</v>
      </c>
      <c r="AW139" s="14" t="s">
        <v>39</v>
      </c>
      <c r="AX139" s="14" t="s">
        <v>85</v>
      </c>
      <c r="AY139" s="256" t="s">
        <v>133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I2uQTAZLYyK2nJbuluBQywldINX8DxfCipQ1j0FNfIDTuhdGz0jnq0yvVJqe8HhLnZ6yEk3nbSGnl3irOe5ldA==" hashValue="wg3+z8WHom91v8k5KweXfhKOS52mW1aV+g5+yH7N0TJZvG0U0y/VrA+o9MnfEOx2ZSHtvyYt0R8lW6pNd6Jnhw==" algorithmName="SHA-512" password="CC35"/>
  <autoFilter ref="C82:K13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031002000"/>
    <hyperlink ref="F111" r:id="rId2" display="https://podminky.urs.cz/item/CS_URS_2022_01/091003000"/>
    <hyperlink ref="F137" r:id="rId3" display="https://podminky.urs.cz/item/CS_URS_2022_01/03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609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610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611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612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613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614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615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616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617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618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619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84</v>
      </c>
      <c r="F18" s="299" t="s">
        <v>620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621</v>
      </c>
      <c r="F19" s="299" t="s">
        <v>622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623</v>
      </c>
      <c r="F20" s="299" t="s">
        <v>624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104</v>
      </c>
      <c r="F21" s="299" t="s">
        <v>625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626</v>
      </c>
      <c r="F22" s="299" t="s">
        <v>627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94</v>
      </c>
      <c r="F23" s="299" t="s">
        <v>628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629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630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631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632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633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634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635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636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637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119</v>
      </c>
      <c r="F36" s="299"/>
      <c r="G36" s="299" t="s">
        <v>638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639</v>
      </c>
      <c r="F37" s="299"/>
      <c r="G37" s="299" t="s">
        <v>640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58</v>
      </c>
      <c r="F38" s="299"/>
      <c r="G38" s="299" t="s">
        <v>641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59</v>
      </c>
      <c r="F39" s="299"/>
      <c r="G39" s="299" t="s">
        <v>642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120</v>
      </c>
      <c r="F40" s="299"/>
      <c r="G40" s="299" t="s">
        <v>643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121</v>
      </c>
      <c r="F41" s="299"/>
      <c r="G41" s="299" t="s">
        <v>644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645</v>
      </c>
      <c r="F42" s="299"/>
      <c r="G42" s="299" t="s">
        <v>646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647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648</v>
      </c>
      <c r="F44" s="299"/>
      <c r="G44" s="299" t="s">
        <v>649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123</v>
      </c>
      <c r="F45" s="299"/>
      <c r="G45" s="299" t="s">
        <v>650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651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652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653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654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655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656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657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658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659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660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661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662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663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664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665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666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667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668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669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670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671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672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673</v>
      </c>
      <c r="D76" s="317"/>
      <c r="E76" s="317"/>
      <c r="F76" s="317" t="s">
        <v>674</v>
      </c>
      <c r="G76" s="318"/>
      <c r="H76" s="317" t="s">
        <v>59</v>
      </c>
      <c r="I76" s="317" t="s">
        <v>62</v>
      </c>
      <c r="J76" s="317" t="s">
        <v>675</v>
      </c>
      <c r="K76" s="316"/>
    </row>
    <row r="77" s="1" customFormat="1" ht="17.25" customHeight="1">
      <c r="B77" s="314"/>
      <c r="C77" s="319" t="s">
        <v>676</v>
      </c>
      <c r="D77" s="319"/>
      <c r="E77" s="319"/>
      <c r="F77" s="320" t="s">
        <v>677</v>
      </c>
      <c r="G77" s="321"/>
      <c r="H77" s="319"/>
      <c r="I77" s="319"/>
      <c r="J77" s="319" t="s">
        <v>678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58</v>
      </c>
      <c r="D79" s="324"/>
      <c r="E79" s="324"/>
      <c r="F79" s="325" t="s">
        <v>679</v>
      </c>
      <c r="G79" s="326"/>
      <c r="H79" s="302" t="s">
        <v>680</v>
      </c>
      <c r="I79" s="302" t="s">
        <v>681</v>
      </c>
      <c r="J79" s="302">
        <v>20</v>
      </c>
      <c r="K79" s="316"/>
    </row>
    <row r="80" s="1" customFormat="1" ht="15" customHeight="1">
      <c r="B80" s="314"/>
      <c r="C80" s="302" t="s">
        <v>682</v>
      </c>
      <c r="D80" s="302"/>
      <c r="E80" s="302"/>
      <c r="F80" s="325" t="s">
        <v>679</v>
      </c>
      <c r="G80" s="326"/>
      <c r="H80" s="302" t="s">
        <v>683</v>
      </c>
      <c r="I80" s="302" t="s">
        <v>681</v>
      </c>
      <c r="J80" s="302">
        <v>120</v>
      </c>
      <c r="K80" s="316"/>
    </row>
    <row r="81" s="1" customFormat="1" ht="15" customHeight="1">
      <c r="B81" s="327"/>
      <c r="C81" s="302" t="s">
        <v>684</v>
      </c>
      <c r="D81" s="302"/>
      <c r="E81" s="302"/>
      <c r="F81" s="325" t="s">
        <v>685</v>
      </c>
      <c r="G81" s="326"/>
      <c r="H81" s="302" t="s">
        <v>686</v>
      </c>
      <c r="I81" s="302" t="s">
        <v>681</v>
      </c>
      <c r="J81" s="302">
        <v>50</v>
      </c>
      <c r="K81" s="316"/>
    </row>
    <row r="82" s="1" customFormat="1" ht="15" customHeight="1">
      <c r="B82" s="327"/>
      <c r="C82" s="302" t="s">
        <v>687</v>
      </c>
      <c r="D82" s="302"/>
      <c r="E82" s="302"/>
      <c r="F82" s="325" t="s">
        <v>679</v>
      </c>
      <c r="G82" s="326"/>
      <c r="H82" s="302" t="s">
        <v>688</v>
      </c>
      <c r="I82" s="302" t="s">
        <v>689</v>
      </c>
      <c r="J82" s="302"/>
      <c r="K82" s="316"/>
    </row>
    <row r="83" s="1" customFormat="1" ht="15" customHeight="1">
      <c r="B83" s="327"/>
      <c r="C83" s="328" t="s">
        <v>690</v>
      </c>
      <c r="D83" s="328"/>
      <c r="E83" s="328"/>
      <c r="F83" s="329" t="s">
        <v>685</v>
      </c>
      <c r="G83" s="328"/>
      <c r="H83" s="328" t="s">
        <v>691</v>
      </c>
      <c r="I83" s="328" t="s">
        <v>681</v>
      </c>
      <c r="J83" s="328">
        <v>15</v>
      </c>
      <c r="K83" s="316"/>
    </row>
    <row r="84" s="1" customFormat="1" ht="15" customHeight="1">
      <c r="B84" s="327"/>
      <c r="C84" s="328" t="s">
        <v>692</v>
      </c>
      <c r="D84" s="328"/>
      <c r="E84" s="328"/>
      <c r="F84" s="329" t="s">
        <v>685</v>
      </c>
      <c r="G84" s="328"/>
      <c r="H84" s="328" t="s">
        <v>693</v>
      </c>
      <c r="I84" s="328" t="s">
        <v>681</v>
      </c>
      <c r="J84" s="328">
        <v>15</v>
      </c>
      <c r="K84" s="316"/>
    </row>
    <row r="85" s="1" customFormat="1" ht="15" customHeight="1">
      <c r="B85" s="327"/>
      <c r="C85" s="328" t="s">
        <v>694</v>
      </c>
      <c r="D85" s="328"/>
      <c r="E85" s="328"/>
      <c r="F85" s="329" t="s">
        <v>685</v>
      </c>
      <c r="G85" s="328"/>
      <c r="H85" s="328" t="s">
        <v>695</v>
      </c>
      <c r="I85" s="328" t="s">
        <v>681</v>
      </c>
      <c r="J85" s="328">
        <v>20</v>
      </c>
      <c r="K85" s="316"/>
    </row>
    <row r="86" s="1" customFormat="1" ht="15" customHeight="1">
      <c r="B86" s="327"/>
      <c r="C86" s="328" t="s">
        <v>696</v>
      </c>
      <c r="D86" s="328"/>
      <c r="E86" s="328"/>
      <c r="F86" s="329" t="s">
        <v>685</v>
      </c>
      <c r="G86" s="328"/>
      <c r="H86" s="328" t="s">
        <v>697</v>
      </c>
      <c r="I86" s="328" t="s">
        <v>681</v>
      </c>
      <c r="J86" s="328">
        <v>20</v>
      </c>
      <c r="K86" s="316"/>
    </row>
    <row r="87" s="1" customFormat="1" ht="15" customHeight="1">
      <c r="B87" s="327"/>
      <c r="C87" s="302" t="s">
        <v>698</v>
      </c>
      <c r="D87" s="302"/>
      <c r="E87" s="302"/>
      <c r="F87" s="325" t="s">
        <v>685</v>
      </c>
      <c r="G87" s="326"/>
      <c r="H87" s="302" t="s">
        <v>699</v>
      </c>
      <c r="I87" s="302" t="s">
        <v>681</v>
      </c>
      <c r="J87" s="302">
        <v>50</v>
      </c>
      <c r="K87" s="316"/>
    </row>
    <row r="88" s="1" customFormat="1" ht="15" customHeight="1">
      <c r="B88" s="327"/>
      <c r="C88" s="302" t="s">
        <v>700</v>
      </c>
      <c r="D88" s="302"/>
      <c r="E88" s="302"/>
      <c r="F88" s="325" t="s">
        <v>685</v>
      </c>
      <c r="G88" s="326"/>
      <c r="H88" s="302" t="s">
        <v>701</v>
      </c>
      <c r="I88" s="302" t="s">
        <v>681</v>
      </c>
      <c r="J88" s="302">
        <v>20</v>
      </c>
      <c r="K88" s="316"/>
    </row>
    <row r="89" s="1" customFormat="1" ht="15" customHeight="1">
      <c r="B89" s="327"/>
      <c r="C89" s="302" t="s">
        <v>702</v>
      </c>
      <c r="D89" s="302"/>
      <c r="E89" s="302"/>
      <c r="F89" s="325" t="s">
        <v>685</v>
      </c>
      <c r="G89" s="326"/>
      <c r="H89" s="302" t="s">
        <v>703</v>
      </c>
      <c r="I89" s="302" t="s">
        <v>681</v>
      </c>
      <c r="J89" s="302">
        <v>20</v>
      </c>
      <c r="K89" s="316"/>
    </row>
    <row r="90" s="1" customFormat="1" ht="15" customHeight="1">
      <c r="B90" s="327"/>
      <c r="C90" s="302" t="s">
        <v>704</v>
      </c>
      <c r="D90" s="302"/>
      <c r="E90" s="302"/>
      <c r="F90" s="325" t="s">
        <v>685</v>
      </c>
      <c r="G90" s="326"/>
      <c r="H90" s="302" t="s">
        <v>705</v>
      </c>
      <c r="I90" s="302" t="s">
        <v>681</v>
      </c>
      <c r="J90" s="302">
        <v>50</v>
      </c>
      <c r="K90" s="316"/>
    </row>
    <row r="91" s="1" customFormat="1" ht="15" customHeight="1">
      <c r="B91" s="327"/>
      <c r="C91" s="302" t="s">
        <v>706</v>
      </c>
      <c r="D91" s="302"/>
      <c r="E91" s="302"/>
      <c r="F91" s="325" t="s">
        <v>685</v>
      </c>
      <c r="G91" s="326"/>
      <c r="H91" s="302" t="s">
        <v>706</v>
      </c>
      <c r="I91" s="302" t="s">
        <v>681</v>
      </c>
      <c r="J91" s="302">
        <v>50</v>
      </c>
      <c r="K91" s="316"/>
    </row>
    <row r="92" s="1" customFormat="1" ht="15" customHeight="1">
      <c r="B92" s="327"/>
      <c r="C92" s="302" t="s">
        <v>707</v>
      </c>
      <c r="D92" s="302"/>
      <c r="E92" s="302"/>
      <c r="F92" s="325" t="s">
        <v>685</v>
      </c>
      <c r="G92" s="326"/>
      <c r="H92" s="302" t="s">
        <v>708</v>
      </c>
      <c r="I92" s="302" t="s">
        <v>681</v>
      </c>
      <c r="J92" s="302">
        <v>255</v>
      </c>
      <c r="K92" s="316"/>
    </row>
    <row r="93" s="1" customFormat="1" ht="15" customHeight="1">
      <c r="B93" s="327"/>
      <c r="C93" s="302" t="s">
        <v>709</v>
      </c>
      <c r="D93" s="302"/>
      <c r="E93" s="302"/>
      <c r="F93" s="325" t="s">
        <v>679</v>
      </c>
      <c r="G93" s="326"/>
      <c r="H93" s="302" t="s">
        <v>710</v>
      </c>
      <c r="I93" s="302" t="s">
        <v>711</v>
      </c>
      <c r="J93" s="302"/>
      <c r="K93" s="316"/>
    </row>
    <row r="94" s="1" customFormat="1" ht="15" customHeight="1">
      <c r="B94" s="327"/>
      <c r="C94" s="302" t="s">
        <v>712</v>
      </c>
      <c r="D94" s="302"/>
      <c r="E94" s="302"/>
      <c r="F94" s="325" t="s">
        <v>679</v>
      </c>
      <c r="G94" s="326"/>
      <c r="H94" s="302" t="s">
        <v>713</v>
      </c>
      <c r="I94" s="302" t="s">
        <v>714</v>
      </c>
      <c r="J94" s="302"/>
      <c r="K94" s="316"/>
    </row>
    <row r="95" s="1" customFormat="1" ht="15" customHeight="1">
      <c r="B95" s="327"/>
      <c r="C95" s="302" t="s">
        <v>715</v>
      </c>
      <c r="D95" s="302"/>
      <c r="E95" s="302"/>
      <c r="F95" s="325" t="s">
        <v>679</v>
      </c>
      <c r="G95" s="326"/>
      <c r="H95" s="302" t="s">
        <v>715</v>
      </c>
      <c r="I95" s="302" t="s">
        <v>714</v>
      </c>
      <c r="J95" s="302"/>
      <c r="K95" s="316"/>
    </row>
    <row r="96" s="1" customFormat="1" ht="15" customHeight="1">
      <c r="B96" s="327"/>
      <c r="C96" s="302" t="s">
        <v>43</v>
      </c>
      <c r="D96" s="302"/>
      <c r="E96" s="302"/>
      <c r="F96" s="325" t="s">
        <v>679</v>
      </c>
      <c r="G96" s="326"/>
      <c r="H96" s="302" t="s">
        <v>716</v>
      </c>
      <c r="I96" s="302" t="s">
        <v>714</v>
      </c>
      <c r="J96" s="302"/>
      <c r="K96" s="316"/>
    </row>
    <row r="97" s="1" customFormat="1" ht="15" customHeight="1">
      <c r="B97" s="327"/>
      <c r="C97" s="302" t="s">
        <v>53</v>
      </c>
      <c r="D97" s="302"/>
      <c r="E97" s="302"/>
      <c r="F97" s="325" t="s">
        <v>679</v>
      </c>
      <c r="G97" s="326"/>
      <c r="H97" s="302" t="s">
        <v>717</v>
      </c>
      <c r="I97" s="302" t="s">
        <v>714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718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673</v>
      </c>
      <c r="D103" s="317"/>
      <c r="E103" s="317"/>
      <c r="F103" s="317" t="s">
        <v>674</v>
      </c>
      <c r="G103" s="318"/>
      <c r="H103" s="317" t="s">
        <v>59</v>
      </c>
      <c r="I103" s="317" t="s">
        <v>62</v>
      </c>
      <c r="J103" s="317" t="s">
        <v>675</v>
      </c>
      <c r="K103" s="316"/>
    </row>
    <row r="104" s="1" customFormat="1" ht="17.25" customHeight="1">
      <c r="B104" s="314"/>
      <c r="C104" s="319" t="s">
        <v>676</v>
      </c>
      <c r="D104" s="319"/>
      <c r="E104" s="319"/>
      <c r="F104" s="320" t="s">
        <v>677</v>
      </c>
      <c r="G104" s="321"/>
      <c r="H104" s="319"/>
      <c r="I104" s="319"/>
      <c r="J104" s="319" t="s">
        <v>678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58</v>
      </c>
      <c r="D106" s="324"/>
      <c r="E106" s="324"/>
      <c r="F106" s="325" t="s">
        <v>679</v>
      </c>
      <c r="G106" s="302"/>
      <c r="H106" s="302" t="s">
        <v>719</v>
      </c>
      <c r="I106" s="302" t="s">
        <v>681</v>
      </c>
      <c r="J106" s="302">
        <v>20</v>
      </c>
      <c r="K106" s="316"/>
    </row>
    <row r="107" s="1" customFormat="1" ht="15" customHeight="1">
      <c r="B107" s="314"/>
      <c r="C107" s="302" t="s">
        <v>682</v>
      </c>
      <c r="D107" s="302"/>
      <c r="E107" s="302"/>
      <c r="F107" s="325" t="s">
        <v>679</v>
      </c>
      <c r="G107" s="302"/>
      <c r="H107" s="302" t="s">
        <v>719</v>
      </c>
      <c r="I107" s="302" t="s">
        <v>681</v>
      </c>
      <c r="J107" s="302">
        <v>120</v>
      </c>
      <c r="K107" s="316"/>
    </row>
    <row r="108" s="1" customFormat="1" ht="15" customHeight="1">
      <c r="B108" s="327"/>
      <c r="C108" s="302" t="s">
        <v>684</v>
      </c>
      <c r="D108" s="302"/>
      <c r="E108" s="302"/>
      <c r="F108" s="325" t="s">
        <v>685</v>
      </c>
      <c r="G108" s="302"/>
      <c r="H108" s="302" t="s">
        <v>719</v>
      </c>
      <c r="I108" s="302" t="s">
        <v>681</v>
      </c>
      <c r="J108" s="302">
        <v>50</v>
      </c>
      <c r="K108" s="316"/>
    </row>
    <row r="109" s="1" customFormat="1" ht="15" customHeight="1">
      <c r="B109" s="327"/>
      <c r="C109" s="302" t="s">
        <v>687</v>
      </c>
      <c r="D109" s="302"/>
      <c r="E109" s="302"/>
      <c r="F109" s="325" t="s">
        <v>679</v>
      </c>
      <c r="G109" s="302"/>
      <c r="H109" s="302" t="s">
        <v>719</v>
      </c>
      <c r="I109" s="302" t="s">
        <v>689</v>
      </c>
      <c r="J109" s="302"/>
      <c r="K109" s="316"/>
    </row>
    <row r="110" s="1" customFormat="1" ht="15" customHeight="1">
      <c r="B110" s="327"/>
      <c r="C110" s="302" t="s">
        <v>698</v>
      </c>
      <c r="D110" s="302"/>
      <c r="E110" s="302"/>
      <c r="F110" s="325" t="s">
        <v>685</v>
      </c>
      <c r="G110" s="302"/>
      <c r="H110" s="302" t="s">
        <v>719</v>
      </c>
      <c r="I110" s="302" t="s">
        <v>681</v>
      </c>
      <c r="J110" s="302">
        <v>50</v>
      </c>
      <c r="K110" s="316"/>
    </row>
    <row r="111" s="1" customFormat="1" ht="15" customHeight="1">
      <c r="B111" s="327"/>
      <c r="C111" s="302" t="s">
        <v>706</v>
      </c>
      <c r="D111" s="302"/>
      <c r="E111" s="302"/>
      <c r="F111" s="325" t="s">
        <v>685</v>
      </c>
      <c r="G111" s="302"/>
      <c r="H111" s="302" t="s">
        <v>719</v>
      </c>
      <c r="I111" s="302" t="s">
        <v>681</v>
      </c>
      <c r="J111" s="302">
        <v>50</v>
      </c>
      <c r="K111" s="316"/>
    </row>
    <row r="112" s="1" customFormat="1" ht="15" customHeight="1">
      <c r="B112" s="327"/>
      <c r="C112" s="302" t="s">
        <v>704</v>
      </c>
      <c r="D112" s="302"/>
      <c r="E112" s="302"/>
      <c r="F112" s="325" t="s">
        <v>685</v>
      </c>
      <c r="G112" s="302"/>
      <c r="H112" s="302" t="s">
        <v>719</v>
      </c>
      <c r="I112" s="302" t="s">
        <v>681</v>
      </c>
      <c r="J112" s="302">
        <v>50</v>
      </c>
      <c r="K112" s="316"/>
    </row>
    <row r="113" s="1" customFormat="1" ht="15" customHeight="1">
      <c r="B113" s="327"/>
      <c r="C113" s="302" t="s">
        <v>58</v>
      </c>
      <c r="D113" s="302"/>
      <c r="E113" s="302"/>
      <c r="F113" s="325" t="s">
        <v>679</v>
      </c>
      <c r="G113" s="302"/>
      <c r="H113" s="302" t="s">
        <v>720</v>
      </c>
      <c r="I113" s="302" t="s">
        <v>681</v>
      </c>
      <c r="J113" s="302">
        <v>20</v>
      </c>
      <c r="K113" s="316"/>
    </row>
    <row r="114" s="1" customFormat="1" ht="15" customHeight="1">
      <c r="B114" s="327"/>
      <c r="C114" s="302" t="s">
        <v>721</v>
      </c>
      <c r="D114" s="302"/>
      <c r="E114" s="302"/>
      <c r="F114" s="325" t="s">
        <v>679</v>
      </c>
      <c r="G114" s="302"/>
      <c r="H114" s="302" t="s">
        <v>722</v>
      </c>
      <c r="I114" s="302" t="s">
        <v>681</v>
      </c>
      <c r="J114" s="302">
        <v>120</v>
      </c>
      <c r="K114" s="316"/>
    </row>
    <row r="115" s="1" customFormat="1" ht="15" customHeight="1">
      <c r="B115" s="327"/>
      <c r="C115" s="302" t="s">
        <v>43</v>
      </c>
      <c r="D115" s="302"/>
      <c r="E115" s="302"/>
      <c r="F115" s="325" t="s">
        <v>679</v>
      </c>
      <c r="G115" s="302"/>
      <c r="H115" s="302" t="s">
        <v>723</v>
      </c>
      <c r="I115" s="302" t="s">
        <v>714</v>
      </c>
      <c r="J115" s="302"/>
      <c r="K115" s="316"/>
    </row>
    <row r="116" s="1" customFormat="1" ht="15" customHeight="1">
      <c r="B116" s="327"/>
      <c r="C116" s="302" t="s">
        <v>53</v>
      </c>
      <c r="D116" s="302"/>
      <c r="E116" s="302"/>
      <c r="F116" s="325" t="s">
        <v>679</v>
      </c>
      <c r="G116" s="302"/>
      <c r="H116" s="302" t="s">
        <v>724</v>
      </c>
      <c r="I116" s="302" t="s">
        <v>714</v>
      </c>
      <c r="J116" s="302"/>
      <c r="K116" s="316"/>
    </row>
    <row r="117" s="1" customFormat="1" ht="15" customHeight="1">
      <c r="B117" s="327"/>
      <c r="C117" s="302" t="s">
        <v>62</v>
      </c>
      <c r="D117" s="302"/>
      <c r="E117" s="302"/>
      <c r="F117" s="325" t="s">
        <v>679</v>
      </c>
      <c r="G117" s="302"/>
      <c r="H117" s="302" t="s">
        <v>725</v>
      </c>
      <c r="I117" s="302" t="s">
        <v>726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727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673</v>
      </c>
      <c r="D123" s="317"/>
      <c r="E123" s="317"/>
      <c r="F123" s="317" t="s">
        <v>674</v>
      </c>
      <c r="G123" s="318"/>
      <c r="H123" s="317" t="s">
        <v>59</v>
      </c>
      <c r="I123" s="317" t="s">
        <v>62</v>
      </c>
      <c r="J123" s="317" t="s">
        <v>675</v>
      </c>
      <c r="K123" s="346"/>
    </row>
    <row r="124" s="1" customFormat="1" ht="17.25" customHeight="1">
      <c r="B124" s="345"/>
      <c r="C124" s="319" t="s">
        <v>676</v>
      </c>
      <c r="D124" s="319"/>
      <c r="E124" s="319"/>
      <c r="F124" s="320" t="s">
        <v>677</v>
      </c>
      <c r="G124" s="321"/>
      <c r="H124" s="319"/>
      <c r="I124" s="319"/>
      <c r="J124" s="319" t="s">
        <v>678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682</v>
      </c>
      <c r="D126" s="324"/>
      <c r="E126" s="324"/>
      <c r="F126" s="325" t="s">
        <v>679</v>
      </c>
      <c r="G126" s="302"/>
      <c r="H126" s="302" t="s">
        <v>719</v>
      </c>
      <c r="I126" s="302" t="s">
        <v>681</v>
      </c>
      <c r="J126" s="302">
        <v>120</v>
      </c>
      <c r="K126" s="350"/>
    </row>
    <row r="127" s="1" customFormat="1" ht="15" customHeight="1">
      <c r="B127" s="347"/>
      <c r="C127" s="302" t="s">
        <v>728</v>
      </c>
      <c r="D127" s="302"/>
      <c r="E127" s="302"/>
      <c r="F127" s="325" t="s">
        <v>679</v>
      </c>
      <c r="G127" s="302"/>
      <c r="H127" s="302" t="s">
        <v>729</v>
      </c>
      <c r="I127" s="302" t="s">
        <v>681</v>
      </c>
      <c r="J127" s="302" t="s">
        <v>730</v>
      </c>
      <c r="K127" s="350"/>
    </row>
    <row r="128" s="1" customFormat="1" ht="15" customHeight="1">
      <c r="B128" s="347"/>
      <c r="C128" s="302" t="s">
        <v>94</v>
      </c>
      <c r="D128" s="302"/>
      <c r="E128" s="302"/>
      <c r="F128" s="325" t="s">
        <v>679</v>
      </c>
      <c r="G128" s="302"/>
      <c r="H128" s="302" t="s">
        <v>731</v>
      </c>
      <c r="I128" s="302" t="s">
        <v>681</v>
      </c>
      <c r="J128" s="302" t="s">
        <v>730</v>
      </c>
      <c r="K128" s="350"/>
    </row>
    <row r="129" s="1" customFormat="1" ht="15" customHeight="1">
      <c r="B129" s="347"/>
      <c r="C129" s="302" t="s">
        <v>690</v>
      </c>
      <c r="D129" s="302"/>
      <c r="E129" s="302"/>
      <c r="F129" s="325" t="s">
        <v>685</v>
      </c>
      <c r="G129" s="302"/>
      <c r="H129" s="302" t="s">
        <v>691</v>
      </c>
      <c r="I129" s="302" t="s">
        <v>681</v>
      </c>
      <c r="J129" s="302">
        <v>15</v>
      </c>
      <c r="K129" s="350"/>
    </row>
    <row r="130" s="1" customFormat="1" ht="15" customHeight="1">
      <c r="B130" s="347"/>
      <c r="C130" s="328" t="s">
        <v>692</v>
      </c>
      <c r="D130" s="328"/>
      <c r="E130" s="328"/>
      <c r="F130" s="329" t="s">
        <v>685</v>
      </c>
      <c r="G130" s="328"/>
      <c r="H130" s="328" t="s">
        <v>693</v>
      </c>
      <c r="I130" s="328" t="s">
        <v>681</v>
      </c>
      <c r="J130" s="328">
        <v>15</v>
      </c>
      <c r="K130" s="350"/>
    </row>
    <row r="131" s="1" customFormat="1" ht="15" customHeight="1">
      <c r="B131" s="347"/>
      <c r="C131" s="328" t="s">
        <v>694</v>
      </c>
      <c r="D131" s="328"/>
      <c r="E131" s="328"/>
      <c r="F131" s="329" t="s">
        <v>685</v>
      </c>
      <c r="G131" s="328"/>
      <c r="H131" s="328" t="s">
        <v>695</v>
      </c>
      <c r="I131" s="328" t="s">
        <v>681</v>
      </c>
      <c r="J131" s="328">
        <v>20</v>
      </c>
      <c r="K131" s="350"/>
    </row>
    <row r="132" s="1" customFormat="1" ht="15" customHeight="1">
      <c r="B132" s="347"/>
      <c r="C132" s="328" t="s">
        <v>696</v>
      </c>
      <c r="D132" s="328"/>
      <c r="E132" s="328"/>
      <c r="F132" s="329" t="s">
        <v>685</v>
      </c>
      <c r="G132" s="328"/>
      <c r="H132" s="328" t="s">
        <v>697</v>
      </c>
      <c r="I132" s="328" t="s">
        <v>681</v>
      </c>
      <c r="J132" s="328">
        <v>20</v>
      </c>
      <c r="K132" s="350"/>
    </row>
    <row r="133" s="1" customFormat="1" ht="15" customHeight="1">
      <c r="B133" s="347"/>
      <c r="C133" s="302" t="s">
        <v>684</v>
      </c>
      <c r="D133" s="302"/>
      <c r="E133" s="302"/>
      <c r="F133" s="325" t="s">
        <v>685</v>
      </c>
      <c r="G133" s="302"/>
      <c r="H133" s="302" t="s">
        <v>719</v>
      </c>
      <c r="I133" s="302" t="s">
        <v>681</v>
      </c>
      <c r="J133" s="302">
        <v>50</v>
      </c>
      <c r="K133" s="350"/>
    </row>
    <row r="134" s="1" customFormat="1" ht="15" customHeight="1">
      <c r="B134" s="347"/>
      <c r="C134" s="302" t="s">
        <v>698</v>
      </c>
      <c r="D134" s="302"/>
      <c r="E134" s="302"/>
      <c r="F134" s="325" t="s">
        <v>685</v>
      </c>
      <c r="G134" s="302"/>
      <c r="H134" s="302" t="s">
        <v>719</v>
      </c>
      <c r="I134" s="302" t="s">
        <v>681</v>
      </c>
      <c r="J134" s="302">
        <v>50</v>
      </c>
      <c r="K134" s="350"/>
    </row>
    <row r="135" s="1" customFormat="1" ht="15" customHeight="1">
      <c r="B135" s="347"/>
      <c r="C135" s="302" t="s">
        <v>704</v>
      </c>
      <c r="D135" s="302"/>
      <c r="E135" s="302"/>
      <c r="F135" s="325" t="s">
        <v>685</v>
      </c>
      <c r="G135" s="302"/>
      <c r="H135" s="302" t="s">
        <v>719</v>
      </c>
      <c r="I135" s="302" t="s">
        <v>681</v>
      </c>
      <c r="J135" s="302">
        <v>50</v>
      </c>
      <c r="K135" s="350"/>
    </row>
    <row r="136" s="1" customFormat="1" ht="15" customHeight="1">
      <c r="B136" s="347"/>
      <c r="C136" s="302" t="s">
        <v>706</v>
      </c>
      <c r="D136" s="302"/>
      <c r="E136" s="302"/>
      <c r="F136" s="325" t="s">
        <v>685</v>
      </c>
      <c r="G136" s="302"/>
      <c r="H136" s="302" t="s">
        <v>719</v>
      </c>
      <c r="I136" s="302" t="s">
        <v>681</v>
      </c>
      <c r="J136" s="302">
        <v>50</v>
      </c>
      <c r="K136" s="350"/>
    </row>
    <row r="137" s="1" customFormat="1" ht="15" customHeight="1">
      <c r="B137" s="347"/>
      <c r="C137" s="302" t="s">
        <v>707</v>
      </c>
      <c r="D137" s="302"/>
      <c r="E137" s="302"/>
      <c r="F137" s="325" t="s">
        <v>685</v>
      </c>
      <c r="G137" s="302"/>
      <c r="H137" s="302" t="s">
        <v>732</v>
      </c>
      <c r="I137" s="302" t="s">
        <v>681</v>
      </c>
      <c r="J137" s="302">
        <v>255</v>
      </c>
      <c r="K137" s="350"/>
    </row>
    <row r="138" s="1" customFormat="1" ht="15" customHeight="1">
      <c r="B138" s="347"/>
      <c r="C138" s="302" t="s">
        <v>709</v>
      </c>
      <c r="D138" s="302"/>
      <c r="E138" s="302"/>
      <c r="F138" s="325" t="s">
        <v>679</v>
      </c>
      <c r="G138" s="302"/>
      <c r="H138" s="302" t="s">
        <v>733</v>
      </c>
      <c r="I138" s="302" t="s">
        <v>711</v>
      </c>
      <c r="J138" s="302"/>
      <c r="K138" s="350"/>
    </row>
    <row r="139" s="1" customFormat="1" ht="15" customHeight="1">
      <c r="B139" s="347"/>
      <c r="C139" s="302" t="s">
        <v>712</v>
      </c>
      <c r="D139" s="302"/>
      <c r="E139" s="302"/>
      <c r="F139" s="325" t="s">
        <v>679</v>
      </c>
      <c r="G139" s="302"/>
      <c r="H139" s="302" t="s">
        <v>734</v>
      </c>
      <c r="I139" s="302" t="s">
        <v>714</v>
      </c>
      <c r="J139" s="302"/>
      <c r="K139" s="350"/>
    </row>
    <row r="140" s="1" customFormat="1" ht="15" customHeight="1">
      <c r="B140" s="347"/>
      <c r="C140" s="302" t="s">
        <v>715</v>
      </c>
      <c r="D140" s="302"/>
      <c r="E140" s="302"/>
      <c r="F140" s="325" t="s">
        <v>679</v>
      </c>
      <c r="G140" s="302"/>
      <c r="H140" s="302" t="s">
        <v>715</v>
      </c>
      <c r="I140" s="302" t="s">
        <v>714</v>
      </c>
      <c r="J140" s="302"/>
      <c r="K140" s="350"/>
    </row>
    <row r="141" s="1" customFormat="1" ht="15" customHeight="1">
      <c r="B141" s="347"/>
      <c r="C141" s="302" t="s">
        <v>43</v>
      </c>
      <c r="D141" s="302"/>
      <c r="E141" s="302"/>
      <c r="F141" s="325" t="s">
        <v>679</v>
      </c>
      <c r="G141" s="302"/>
      <c r="H141" s="302" t="s">
        <v>735</v>
      </c>
      <c r="I141" s="302" t="s">
        <v>714</v>
      </c>
      <c r="J141" s="302"/>
      <c r="K141" s="350"/>
    </row>
    <row r="142" s="1" customFormat="1" ht="15" customHeight="1">
      <c r="B142" s="347"/>
      <c r="C142" s="302" t="s">
        <v>736</v>
      </c>
      <c r="D142" s="302"/>
      <c r="E142" s="302"/>
      <c r="F142" s="325" t="s">
        <v>679</v>
      </c>
      <c r="G142" s="302"/>
      <c r="H142" s="302" t="s">
        <v>737</v>
      </c>
      <c r="I142" s="302" t="s">
        <v>714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738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673</v>
      </c>
      <c r="D148" s="317"/>
      <c r="E148" s="317"/>
      <c r="F148" s="317" t="s">
        <v>674</v>
      </c>
      <c r="G148" s="318"/>
      <c r="H148" s="317" t="s">
        <v>59</v>
      </c>
      <c r="I148" s="317" t="s">
        <v>62</v>
      </c>
      <c r="J148" s="317" t="s">
        <v>675</v>
      </c>
      <c r="K148" s="316"/>
    </row>
    <row r="149" s="1" customFormat="1" ht="17.25" customHeight="1">
      <c r="B149" s="314"/>
      <c r="C149" s="319" t="s">
        <v>676</v>
      </c>
      <c r="D149" s="319"/>
      <c r="E149" s="319"/>
      <c r="F149" s="320" t="s">
        <v>677</v>
      </c>
      <c r="G149" s="321"/>
      <c r="H149" s="319"/>
      <c r="I149" s="319"/>
      <c r="J149" s="319" t="s">
        <v>678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682</v>
      </c>
      <c r="D151" s="302"/>
      <c r="E151" s="302"/>
      <c r="F151" s="355" t="s">
        <v>679</v>
      </c>
      <c r="G151" s="302"/>
      <c r="H151" s="354" t="s">
        <v>719</v>
      </c>
      <c r="I151" s="354" t="s">
        <v>681</v>
      </c>
      <c r="J151" s="354">
        <v>120</v>
      </c>
      <c r="K151" s="350"/>
    </row>
    <row r="152" s="1" customFormat="1" ht="15" customHeight="1">
      <c r="B152" s="327"/>
      <c r="C152" s="354" t="s">
        <v>728</v>
      </c>
      <c r="D152" s="302"/>
      <c r="E152" s="302"/>
      <c r="F152" s="355" t="s">
        <v>679</v>
      </c>
      <c r="G152" s="302"/>
      <c r="H152" s="354" t="s">
        <v>739</v>
      </c>
      <c r="I152" s="354" t="s">
        <v>681</v>
      </c>
      <c r="J152" s="354" t="s">
        <v>730</v>
      </c>
      <c r="K152" s="350"/>
    </row>
    <row r="153" s="1" customFormat="1" ht="15" customHeight="1">
      <c r="B153" s="327"/>
      <c r="C153" s="354" t="s">
        <v>94</v>
      </c>
      <c r="D153" s="302"/>
      <c r="E153" s="302"/>
      <c r="F153" s="355" t="s">
        <v>679</v>
      </c>
      <c r="G153" s="302"/>
      <c r="H153" s="354" t="s">
        <v>740</v>
      </c>
      <c r="I153" s="354" t="s">
        <v>681</v>
      </c>
      <c r="J153" s="354" t="s">
        <v>730</v>
      </c>
      <c r="K153" s="350"/>
    </row>
    <row r="154" s="1" customFormat="1" ht="15" customHeight="1">
      <c r="B154" s="327"/>
      <c r="C154" s="354" t="s">
        <v>684</v>
      </c>
      <c r="D154" s="302"/>
      <c r="E154" s="302"/>
      <c r="F154" s="355" t="s">
        <v>685</v>
      </c>
      <c r="G154" s="302"/>
      <c r="H154" s="354" t="s">
        <v>719</v>
      </c>
      <c r="I154" s="354" t="s">
        <v>681</v>
      </c>
      <c r="J154" s="354">
        <v>50</v>
      </c>
      <c r="K154" s="350"/>
    </row>
    <row r="155" s="1" customFormat="1" ht="15" customHeight="1">
      <c r="B155" s="327"/>
      <c r="C155" s="354" t="s">
        <v>687</v>
      </c>
      <c r="D155" s="302"/>
      <c r="E155" s="302"/>
      <c r="F155" s="355" t="s">
        <v>679</v>
      </c>
      <c r="G155" s="302"/>
      <c r="H155" s="354" t="s">
        <v>719</v>
      </c>
      <c r="I155" s="354" t="s">
        <v>689</v>
      </c>
      <c r="J155" s="354"/>
      <c r="K155" s="350"/>
    </row>
    <row r="156" s="1" customFormat="1" ht="15" customHeight="1">
      <c r="B156" s="327"/>
      <c r="C156" s="354" t="s">
        <v>698</v>
      </c>
      <c r="D156" s="302"/>
      <c r="E156" s="302"/>
      <c r="F156" s="355" t="s">
        <v>685</v>
      </c>
      <c r="G156" s="302"/>
      <c r="H156" s="354" t="s">
        <v>719</v>
      </c>
      <c r="I156" s="354" t="s">
        <v>681</v>
      </c>
      <c r="J156" s="354">
        <v>50</v>
      </c>
      <c r="K156" s="350"/>
    </row>
    <row r="157" s="1" customFormat="1" ht="15" customHeight="1">
      <c r="B157" s="327"/>
      <c r="C157" s="354" t="s">
        <v>706</v>
      </c>
      <c r="D157" s="302"/>
      <c r="E157" s="302"/>
      <c r="F157" s="355" t="s">
        <v>685</v>
      </c>
      <c r="G157" s="302"/>
      <c r="H157" s="354" t="s">
        <v>719</v>
      </c>
      <c r="I157" s="354" t="s">
        <v>681</v>
      </c>
      <c r="J157" s="354">
        <v>50</v>
      </c>
      <c r="K157" s="350"/>
    </row>
    <row r="158" s="1" customFormat="1" ht="15" customHeight="1">
      <c r="B158" s="327"/>
      <c r="C158" s="354" t="s">
        <v>704</v>
      </c>
      <c r="D158" s="302"/>
      <c r="E158" s="302"/>
      <c r="F158" s="355" t="s">
        <v>685</v>
      </c>
      <c r="G158" s="302"/>
      <c r="H158" s="354" t="s">
        <v>719</v>
      </c>
      <c r="I158" s="354" t="s">
        <v>681</v>
      </c>
      <c r="J158" s="354">
        <v>50</v>
      </c>
      <c r="K158" s="350"/>
    </row>
    <row r="159" s="1" customFormat="1" ht="15" customHeight="1">
      <c r="B159" s="327"/>
      <c r="C159" s="354" t="s">
        <v>111</v>
      </c>
      <c r="D159" s="302"/>
      <c r="E159" s="302"/>
      <c r="F159" s="355" t="s">
        <v>679</v>
      </c>
      <c r="G159" s="302"/>
      <c r="H159" s="354" t="s">
        <v>741</v>
      </c>
      <c r="I159" s="354" t="s">
        <v>681</v>
      </c>
      <c r="J159" s="354" t="s">
        <v>742</v>
      </c>
      <c r="K159" s="350"/>
    </row>
    <row r="160" s="1" customFormat="1" ht="15" customHeight="1">
      <c r="B160" s="327"/>
      <c r="C160" s="354" t="s">
        <v>743</v>
      </c>
      <c r="D160" s="302"/>
      <c r="E160" s="302"/>
      <c r="F160" s="355" t="s">
        <v>679</v>
      </c>
      <c r="G160" s="302"/>
      <c r="H160" s="354" t="s">
        <v>744</v>
      </c>
      <c r="I160" s="354" t="s">
        <v>714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745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673</v>
      </c>
      <c r="D166" s="317"/>
      <c r="E166" s="317"/>
      <c r="F166" s="317" t="s">
        <v>674</v>
      </c>
      <c r="G166" s="359"/>
      <c r="H166" s="360" t="s">
        <v>59</v>
      </c>
      <c r="I166" s="360" t="s">
        <v>62</v>
      </c>
      <c r="J166" s="317" t="s">
        <v>675</v>
      </c>
      <c r="K166" s="294"/>
    </row>
    <row r="167" s="1" customFormat="1" ht="17.25" customHeight="1">
      <c r="B167" s="295"/>
      <c r="C167" s="319" t="s">
        <v>676</v>
      </c>
      <c r="D167" s="319"/>
      <c r="E167" s="319"/>
      <c r="F167" s="320" t="s">
        <v>677</v>
      </c>
      <c r="G167" s="361"/>
      <c r="H167" s="362"/>
      <c r="I167" s="362"/>
      <c r="J167" s="319" t="s">
        <v>678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682</v>
      </c>
      <c r="D169" s="302"/>
      <c r="E169" s="302"/>
      <c r="F169" s="325" t="s">
        <v>679</v>
      </c>
      <c r="G169" s="302"/>
      <c r="H169" s="302" t="s">
        <v>719</v>
      </c>
      <c r="I169" s="302" t="s">
        <v>681</v>
      </c>
      <c r="J169" s="302">
        <v>120</v>
      </c>
      <c r="K169" s="350"/>
    </row>
    <row r="170" s="1" customFormat="1" ht="15" customHeight="1">
      <c r="B170" s="327"/>
      <c r="C170" s="302" t="s">
        <v>728</v>
      </c>
      <c r="D170" s="302"/>
      <c r="E170" s="302"/>
      <c r="F170" s="325" t="s">
        <v>679</v>
      </c>
      <c r="G170" s="302"/>
      <c r="H170" s="302" t="s">
        <v>729</v>
      </c>
      <c r="I170" s="302" t="s">
        <v>681</v>
      </c>
      <c r="J170" s="302" t="s">
        <v>730</v>
      </c>
      <c r="K170" s="350"/>
    </row>
    <row r="171" s="1" customFormat="1" ht="15" customHeight="1">
      <c r="B171" s="327"/>
      <c r="C171" s="302" t="s">
        <v>94</v>
      </c>
      <c r="D171" s="302"/>
      <c r="E171" s="302"/>
      <c r="F171" s="325" t="s">
        <v>679</v>
      </c>
      <c r="G171" s="302"/>
      <c r="H171" s="302" t="s">
        <v>746</v>
      </c>
      <c r="I171" s="302" t="s">
        <v>681</v>
      </c>
      <c r="J171" s="302" t="s">
        <v>730</v>
      </c>
      <c r="K171" s="350"/>
    </row>
    <row r="172" s="1" customFormat="1" ht="15" customHeight="1">
      <c r="B172" s="327"/>
      <c r="C172" s="302" t="s">
        <v>684</v>
      </c>
      <c r="D172" s="302"/>
      <c r="E172" s="302"/>
      <c r="F172" s="325" t="s">
        <v>685</v>
      </c>
      <c r="G172" s="302"/>
      <c r="H172" s="302" t="s">
        <v>746</v>
      </c>
      <c r="I172" s="302" t="s">
        <v>681</v>
      </c>
      <c r="J172" s="302">
        <v>50</v>
      </c>
      <c r="K172" s="350"/>
    </row>
    <row r="173" s="1" customFormat="1" ht="15" customHeight="1">
      <c r="B173" s="327"/>
      <c r="C173" s="302" t="s">
        <v>687</v>
      </c>
      <c r="D173" s="302"/>
      <c r="E173" s="302"/>
      <c r="F173" s="325" t="s">
        <v>679</v>
      </c>
      <c r="G173" s="302"/>
      <c r="H173" s="302" t="s">
        <v>746</v>
      </c>
      <c r="I173" s="302" t="s">
        <v>689</v>
      </c>
      <c r="J173" s="302"/>
      <c r="K173" s="350"/>
    </row>
    <row r="174" s="1" customFormat="1" ht="15" customHeight="1">
      <c r="B174" s="327"/>
      <c r="C174" s="302" t="s">
        <v>698</v>
      </c>
      <c r="D174" s="302"/>
      <c r="E174" s="302"/>
      <c r="F174" s="325" t="s">
        <v>685</v>
      </c>
      <c r="G174" s="302"/>
      <c r="H174" s="302" t="s">
        <v>746</v>
      </c>
      <c r="I174" s="302" t="s">
        <v>681</v>
      </c>
      <c r="J174" s="302">
        <v>50</v>
      </c>
      <c r="K174" s="350"/>
    </row>
    <row r="175" s="1" customFormat="1" ht="15" customHeight="1">
      <c r="B175" s="327"/>
      <c r="C175" s="302" t="s">
        <v>706</v>
      </c>
      <c r="D175" s="302"/>
      <c r="E175" s="302"/>
      <c r="F175" s="325" t="s">
        <v>685</v>
      </c>
      <c r="G175" s="302"/>
      <c r="H175" s="302" t="s">
        <v>746</v>
      </c>
      <c r="I175" s="302" t="s">
        <v>681</v>
      </c>
      <c r="J175" s="302">
        <v>50</v>
      </c>
      <c r="K175" s="350"/>
    </row>
    <row r="176" s="1" customFormat="1" ht="15" customHeight="1">
      <c r="B176" s="327"/>
      <c r="C176" s="302" t="s">
        <v>704</v>
      </c>
      <c r="D176" s="302"/>
      <c r="E176" s="302"/>
      <c r="F176" s="325" t="s">
        <v>685</v>
      </c>
      <c r="G176" s="302"/>
      <c r="H176" s="302" t="s">
        <v>746</v>
      </c>
      <c r="I176" s="302" t="s">
        <v>681</v>
      </c>
      <c r="J176" s="302">
        <v>50</v>
      </c>
      <c r="K176" s="350"/>
    </row>
    <row r="177" s="1" customFormat="1" ht="15" customHeight="1">
      <c r="B177" s="327"/>
      <c r="C177" s="302" t="s">
        <v>119</v>
      </c>
      <c r="D177" s="302"/>
      <c r="E177" s="302"/>
      <c r="F177" s="325" t="s">
        <v>679</v>
      </c>
      <c r="G177" s="302"/>
      <c r="H177" s="302" t="s">
        <v>747</v>
      </c>
      <c r="I177" s="302" t="s">
        <v>748</v>
      </c>
      <c r="J177" s="302"/>
      <c r="K177" s="350"/>
    </row>
    <row r="178" s="1" customFormat="1" ht="15" customHeight="1">
      <c r="B178" s="327"/>
      <c r="C178" s="302" t="s">
        <v>62</v>
      </c>
      <c r="D178" s="302"/>
      <c r="E178" s="302"/>
      <c r="F178" s="325" t="s">
        <v>679</v>
      </c>
      <c r="G178" s="302"/>
      <c r="H178" s="302" t="s">
        <v>749</v>
      </c>
      <c r="I178" s="302" t="s">
        <v>750</v>
      </c>
      <c r="J178" s="302">
        <v>1</v>
      </c>
      <c r="K178" s="350"/>
    </row>
    <row r="179" s="1" customFormat="1" ht="15" customHeight="1">
      <c r="B179" s="327"/>
      <c r="C179" s="302" t="s">
        <v>58</v>
      </c>
      <c r="D179" s="302"/>
      <c r="E179" s="302"/>
      <c r="F179" s="325" t="s">
        <v>679</v>
      </c>
      <c r="G179" s="302"/>
      <c r="H179" s="302" t="s">
        <v>751</v>
      </c>
      <c r="I179" s="302" t="s">
        <v>681</v>
      </c>
      <c r="J179" s="302">
        <v>20</v>
      </c>
      <c r="K179" s="350"/>
    </row>
    <row r="180" s="1" customFormat="1" ht="15" customHeight="1">
      <c r="B180" s="327"/>
      <c r="C180" s="302" t="s">
        <v>59</v>
      </c>
      <c r="D180" s="302"/>
      <c r="E180" s="302"/>
      <c r="F180" s="325" t="s">
        <v>679</v>
      </c>
      <c r="G180" s="302"/>
      <c r="H180" s="302" t="s">
        <v>752</v>
      </c>
      <c r="I180" s="302" t="s">
        <v>681</v>
      </c>
      <c r="J180" s="302">
        <v>255</v>
      </c>
      <c r="K180" s="350"/>
    </row>
    <row r="181" s="1" customFormat="1" ht="15" customHeight="1">
      <c r="B181" s="327"/>
      <c r="C181" s="302" t="s">
        <v>120</v>
      </c>
      <c r="D181" s="302"/>
      <c r="E181" s="302"/>
      <c r="F181" s="325" t="s">
        <v>679</v>
      </c>
      <c r="G181" s="302"/>
      <c r="H181" s="302" t="s">
        <v>643</v>
      </c>
      <c r="I181" s="302" t="s">
        <v>681</v>
      </c>
      <c r="J181" s="302">
        <v>10</v>
      </c>
      <c r="K181" s="350"/>
    </row>
    <row r="182" s="1" customFormat="1" ht="15" customHeight="1">
      <c r="B182" s="327"/>
      <c r="C182" s="302" t="s">
        <v>121</v>
      </c>
      <c r="D182" s="302"/>
      <c r="E182" s="302"/>
      <c r="F182" s="325" t="s">
        <v>679</v>
      </c>
      <c r="G182" s="302"/>
      <c r="H182" s="302" t="s">
        <v>753</v>
      </c>
      <c r="I182" s="302" t="s">
        <v>714</v>
      </c>
      <c r="J182" s="302"/>
      <c r="K182" s="350"/>
    </row>
    <row r="183" s="1" customFormat="1" ht="15" customHeight="1">
      <c r="B183" s="327"/>
      <c r="C183" s="302" t="s">
        <v>754</v>
      </c>
      <c r="D183" s="302"/>
      <c r="E183" s="302"/>
      <c r="F183" s="325" t="s">
        <v>679</v>
      </c>
      <c r="G183" s="302"/>
      <c r="H183" s="302" t="s">
        <v>755</v>
      </c>
      <c r="I183" s="302" t="s">
        <v>714</v>
      </c>
      <c r="J183" s="302"/>
      <c r="K183" s="350"/>
    </row>
    <row r="184" s="1" customFormat="1" ht="15" customHeight="1">
      <c r="B184" s="327"/>
      <c r="C184" s="302" t="s">
        <v>743</v>
      </c>
      <c r="D184" s="302"/>
      <c r="E184" s="302"/>
      <c r="F184" s="325" t="s">
        <v>679</v>
      </c>
      <c r="G184" s="302"/>
      <c r="H184" s="302" t="s">
        <v>756</v>
      </c>
      <c r="I184" s="302" t="s">
        <v>714</v>
      </c>
      <c r="J184" s="302"/>
      <c r="K184" s="350"/>
    </row>
    <row r="185" s="1" customFormat="1" ht="15" customHeight="1">
      <c r="B185" s="327"/>
      <c r="C185" s="302" t="s">
        <v>123</v>
      </c>
      <c r="D185" s="302"/>
      <c r="E185" s="302"/>
      <c r="F185" s="325" t="s">
        <v>685</v>
      </c>
      <c r="G185" s="302"/>
      <c r="H185" s="302" t="s">
        <v>757</v>
      </c>
      <c r="I185" s="302" t="s">
        <v>681</v>
      </c>
      <c r="J185" s="302">
        <v>50</v>
      </c>
      <c r="K185" s="350"/>
    </row>
    <row r="186" s="1" customFormat="1" ht="15" customHeight="1">
      <c r="B186" s="327"/>
      <c r="C186" s="302" t="s">
        <v>758</v>
      </c>
      <c r="D186" s="302"/>
      <c r="E186" s="302"/>
      <c r="F186" s="325" t="s">
        <v>685</v>
      </c>
      <c r="G186" s="302"/>
      <c r="H186" s="302" t="s">
        <v>759</v>
      </c>
      <c r="I186" s="302" t="s">
        <v>760</v>
      </c>
      <c r="J186" s="302"/>
      <c r="K186" s="350"/>
    </row>
    <row r="187" s="1" customFormat="1" ht="15" customHeight="1">
      <c r="B187" s="327"/>
      <c r="C187" s="302" t="s">
        <v>761</v>
      </c>
      <c r="D187" s="302"/>
      <c r="E187" s="302"/>
      <c r="F187" s="325" t="s">
        <v>685</v>
      </c>
      <c r="G187" s="302"/>
      <c r="H187" s="302" t="s">
        <v>762</v>
      </c>
      <c r="I187" s="302" t="s">
        <v>760</v>
      </c>
      <c r="J187" s="302"/>
      <c r="K187" s="350"/>
    </row>
    <row r="188" s="1" customFormat="1" ht="15" customHeight="1">
      <c r="B188" s="327"/>
      <c r="C188" s="302" t="s">
        <v>763</v>
      </c>
      <c r="D188" s="302"/>
      <c r="E188" s="302"/>
      <c r="F188" s="325" t="s">
        <v>685</v>
      </c>
      <c r="G188" s="302"/>
      <c r="H188" s="302" t="s">
        <v>764</v>
      </c>
      <c r="I188" s="302" t="s">
        <v>760</v>
      </c>
      <c r="J188" s="302"/>
      <c r="K188" s="350"/>
    </row>
    <row r="189" s="1" customFormat="1" ht="15" customHeight="1">
      <c r="B189" s="327"/>
      <c r="C189" s="363" t="s">
        <v>765</v>
      </c>
      <c r="D189" s="302"/>
      <c r="E189" s="302"/>
      <c r="F189" s="325" t="s">
        <v>685</v>
      </c>
      <c r="G189" s="302"/>
      <c r="H189" s="302" t="s">
        <v>766</v>
      </c>
      <c r="I189" s="302" t="s">
        <v>767</v>
      </c>
      <c r="J189" s="364" t="s">
        <v>768</v>
      </c>
      <c r="K189" s="350"/>
    </row>
    <row r="190" s="1" customFormat="1" ht="15" customHeight="1">
      <c r="B190" s="327"/>
      <c r="C190" s="363" t="s">
        <v>47</v>
      </c>
      <c r="D190" s="302"/>
      <c r="E190" s="302"/>
      <c r="F190" s="325" t="s">
        <v>679</v>
      </c>
      <c r="G190" s="302"/>
      <c r="H190" s="299" t="s">
        <v>769</v>
      </c>
      <c r="I190" s="302" t="s">
        <v>770</v>
      </c>
      <c r="J190" s="302"/>
      <c r="K190" s="350"/>
    </row>
    <row r="191" s="1" customFormat="1" ht="15" customHeight="1">
      <c r="B191" s="327"/>
      <c r="C191" s="363" t="s">
        <v>771</v>
      </c>
      <c r="D191" s="302"/>
      <c r="E191" s="302"/>
      <c r="F191" s="325" t="s">
        <v>679</v>
      </c>
      <c r="G191" s="302"/>
      <c r="H191" s="302" t="s">
        <v>772</v>
      </c>
      <c r="I191" s="302" t="s">
        <v>714</v>
      </c>
      <c r="J191" s="302"/>
      <c r="K191" s="350"/>
    </row>
    <row r="192" s="1" customFormat="1" ht="15" customHeight="1">
      <c r="B192" s="327"/>
      <c r="C192" s="363" t="s">
        <v>773</v>
      </c>
      <c r="D192" s="302"/>
      <c r="E192" s="302"/>
      <c r="F192" s="325" t="s">
        <v>679</v>
      </c>
      <c r="G192" s="302"/>
      <c r="H192" s="302" t="s">
        <v>774</v>
      </c>
      <c r="I192" s="302" t="s">
        <v>714</v>
      </c>
      <c r="J192" s="302"/>
      <c r="K192" s="350"/>
    </row>
    <row r="193" s="1" customFormat="1" ht="15" customHeight="1">
      <c r="B193" s="327"/>
      <c r="C193" s="363" t="s">
        <v>775</v>
      </c>
      <c r="D193" s="302"/>
      <c r="E193" s="302"/>
      <c r="F193" s="325" t="s">
        <v>685</v>
      </c>
      <c r="G193" s="302"/>
      <c r="H193" s="302" t="s">
        <v>776</v>
      </c>
      <c r="I193" s="302" t="s">
        <v>714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777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778</v>
      </c>
      <c r="D200" s="366"/>
      <c r="E200" s="366"/>
      <c r="F200" s="366" t="s">
        <v>779</v>
      </c>
      <c r="G200" s="367"/>
      <c r="H200" s="366" t="s">
        <v>780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770</v>
      </c>
      <c r="D202" s="302"/>
      <c r="E202" s="302"/>
      <c r="F202" s="325" t="s">
        <v>48</v>
      </c>
      <c r="G202" s="302"/>
      <c r="H202" s="302" t="s">
        <v>781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49</v>
      </c>
      <c r="G203" s="302"/>
      <c r="H203" s="302" t="s">
        <v>782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52</v>
      </c>
      <c r="G204" s="302"/>
      <c r="H204" s="302" t="s">
        <v>783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50</v>
      </c>
      <c r="G205" s="302"/>
      <c r="H205" s="302" t="s">
        <v>784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51</v>
      </c>
      <c r="G206" s="302"/>
      <c r="H206" s="302" t="s">
        <v>785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726</v>
      </c>
      <c r="D208" s="302"/>
      <c r="E208" s="302"/>
      <c r="F208" s="325" t="s">
        <v>84</v>
      </c>
      <c r="G208" s="302"/>
      <c r="H208" s="302" t="s">
        <v>786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623</v>
      </c>
      <c r="G209" s="302"/>
      <c r="H209" s="302" t="s">
        <v>624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621</v>
      </c>
      <c r="G210" s="302"/>
      <c r="H210" s="302" t="s">
        <v>787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104</v>
      </c>
      <c r="G211" s="363"/>
      <c r="H211" s="354" t="s">
        <v>625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626</v>
      </c>
      <c r="G212" s="363"/>
      <c r="H212" s="354" t="s">
        <v>567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750</v>
      </c>
      <c r="D214" s="302"/>
      <c r="E214" s="302"/>
      <c r="F214" s="325">
        <v>1</v>
      </c>
      <c r="G214" s="363"/>
      <c r="H214" s="354" t="s">
        <v>788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789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790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791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NB-ASUS-KROS\Milan</dc:creator>
  <cp:lastModifiedBy>NB-ASUS-KROS\Milan</cp:lastModifiedBy>
  <dcterms:created xsi:type="dcterms:W3CDTF">2022-06-28T10:25:36Z</dcterms:created>
  <dcterms:modified xsi:type="dcterms:W3CDTF">2022-06-28T10:25:51Z</dcterms:modified>
</cp:coreProperties>
</file>