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09 Údržba HOZ Olomouc a Šumperk - A2\Výzva\"/>
    </mc:Choice>
  </mc:AlternateContent>
  <xr:revisionPtr revIDLastSave="0" documentId="13_ncr:1_{0D8F3629-1D72-41B3-838A-ECB80A9267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6_113 HMZ Horka" sheetId="2" r:id="rId2"/>
    <sheet name="SO 02 - 506_263 HMZ Slavonín" sheetId="3" r:id="rId3"/>
    <sheet name="SO 03 - 506_264 HMZ Slavonín" sheetId="4" r:id="rId4"/>
    <sheet name="SO 04 - 506_201 - HMZ Mla..." sheetId="5" r:id="rId5"/>
    <sheet name="SO 05 - 506_089 - HMZ Nas..." sheetId="6" r:id="rId6"/>
    <sheet name="SO 06 - 510_104 HOZ Rapotín" sheetId="7" r:id="rId7"/>
    <sheet name="Pokyny pro vyplnění" sheetId="8" r:id="rId8"/>
  </sheets>
  <definedNames>
    <definedName name="_xlnm._FilterDatabase" localSheetId="1" hidden="1">'SO 01 - 506_113 HMZ Horka'!$C$82:$K$96</definedName>
    <definedName name="_xlnm._FilterDatabase" localSheetId="2" hidden="1">'SO 02 - 506_263 HMZ Slavonín'!$C$80:$K$95</definedName>
    <definedName name="_xlnm._FilterDatabase" localSheetId="3" hidden="1">'SO 03 - 506_264 HMZ Slavonín'!$C$82:$K$96</definedName>
    <definedName name="_xlnm._FilterDatabase" localSheetId="4" hidden="1">'SO 04 - 506_201 - HMZ Mla...'!$C$80:$K$95</definedName>
    <definedName name="_xlnm._FilterDatabase" localSheetId="5" hidden="1">'SO 05 - 506_089 - HMZ Nas...'!$C$80:$K$89</definedName>
    <definedName name="_xlnm._FilterDatabase" localSheetId="6" hidden="1">'SO 06 - 510_104 HOZ Rapotín'!$C$82:$K$102</definedName>
    <definedName name="_xlnm.Print_Titles" localSheetId="0">'Rekapitulace stavby'!$52:$52</definedName>
    <definedName name="_xlnm.Print_Titles" localSheetId="1">'SO 01 - 506_113 HMZ Horka'!$82:$82</definedName>
    <definedName name="_xlnm.Print_Titles" localSheetId="2">'SO 02 - 506_263 HMZ Slavonín'!$80:$80</definedName>
    <definedName name="_xlnm.Print_Titles" localSheetId="3">'SO 03 - 506_264 HMZ Slavonín'!$82:$82</definedName>
    <definedName name="_xlnm.Print_Titles" localSheetId="4">'SO 04 - 506_201 - HMZ Mla...'!$80:$80</definedName>
    <definedName name="_xlnm.Print_Titles" localSheetId="5">'SO 05 - 506_089 - HMZ Nas...'!$80:$80</definedName>
    <definedName name="_xlnm.Print_Titles" localSheetId="6">'SO 06 - 510_104 HOZ Rapotín'!$82:$82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1">'SO 01 - 506_113 HMZ Horka'!$C$4:$J$39,'SO 01 - 506_113 HMZ Horka'!$C$45:$J$64,'SO 01 - 506_113 HMZ Horka'!$C$70:$K$96</definedName>
    <definedName name="_xlnm.Print_Area" localSheetId="2">'SO 02 - 506_263 HMZ Slavonín'!$C$4:$J$39,'SO 02 - 506_263 HMZ Slavonín'!$C$45:$J$62,'SO 02 - 506_263 HMZ Slavonín'!$C$68:$K$95</definedName>
    <definedName name="_xlnm.Print_Area" localSheetId="3">'SO 03 - 506_264 HMZ Slavonín'!$C$4:$J$39,'SO 03 - 506_264 HMZ Slavonín'!$C$45:$J$64,'SO 03 - 506_264 HMZ Slavonín'!$C$70:$K$96</definedName>
    <definedName name="_xlnm.Print_Area" localSheetId="4">'SO 04 - 506_201 - HMZ Mla...'!$C$4:$J$39,'SO 04 - 506_201 - HMZ Mla...'!$C$45:$J$62,'SO 04 - 506_201 - HMZ Mla...'!$C$68:$K$95</definedName>
    <definedName name="_xlnm.Print_Area" localSheetId="5">'SO 05 - 506_089 - HMZ Nas...'!$C$4:$J$39,'SO 05 - 506_089 - HMZ Nas...'!$C$45:$J$62,'SO 05 - 506_089 - HMZ Nas...'!$C$68:$K$89</definedName>
    <definedName name="_xlnm.Print_Area" localSheetId="6">'SO 06 - 510_104 HOZ Rapotín'!$C$4:$J$39,'SO 06 - 510_104 HOZ Rapotín'!$C$45:$J$64,'SO 06 - 510_104 HOZ Rapotín'!$C$70:$K$102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00" i="7"/>
  <c r="BH100" i="7"/>
  <c r="BG100" i="7"/>
  <c r="BF100" i="7"/>
  <c r="T100" i="7"/>
  <c r="T99" i="7"/>
  <c r="T98" i="7"/>
  <c r="R100" i="7"/>
  <c r="R99" i="7" s="1"/>
  <c r="R98" i="7" s="1"/>
  <c r="P100" i="7"/>
  <c r="P99" i="7" s="1"/>
  <c r="P98" i="7" s="1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F77" i="7"/>
  <c r="E75" i="7"/>
  <c r="F52" i="7"/>
  <c r="E50" i="7"/>
  <c r="J24" i="7"/>
  <c r="E24" i="7"/>
  <c r="J55" i="7" s="1"/>
  <c r="J23" i="7"/>
  <c r="J21" i="7"/>
  <c r="E21" i="7"/>
  <c r="J79" i="7" s="1"/>
  <c r="J20" i="7"/>
  <c r="J18" i="7"/>
  <c r="E18" i="7"/>
  <c r="F80" i="7" s="1"/>
  <c r="J17" i="7"/>
  <c r="J15" i="7"/>
  <c r="E15" i="7"/>
  <c r="F54" i="7" s="1"/>
  <c r="J14" i="7"/>
  <c r="J12" i="7"/>
  <c r="J77" i="7" s="1"/>
  <c r="E7" i="7"/>
  <c r="E73" i="7" s="1"/>
  <c r="J37" i="6"/>
  <c r="J36" i="6"/>
  <c r="AY59" i="1" s="1"/>
  <c r="J35" i="6"/>
  <c r="AX59" i="1"/>
  <c r="BI87" i="6"/>
  <c r="BH87" i="6"/>
  <c r="BG87" i="6"/>
  <c r="BF87" i="6"/>
  <c r="T87" i="6"/>
  <c r="R87" i="6"/>
  <c r="P87" i="6"/>
  <c r="BI84" i="6"/>
  <c r="BH84" i="6"/>
  <c r="BG84" i="6"/>
  <c r="BF84" i="6"/>
  <c r="T84" i="6"/>
  <c r="R84" i="6"/>
  <c r="P84" i="6"/>
  <c r="F75" i="6"/>
  <c r="E73" i="6"/>
  <c r="F52" i="6"/>
  <c r="E50" i="6"/>
  <c r="J24" i="6"/>
  <c r="E24" i="6"/>
  <c r="J78" i="6"/>
  <c r="J23" i="6"/>
  <c r="J21" i="6"/>
  <c r="E21" i="6"/>
  <c r="J77" i="6"/>
  <c r="J20" i="6"/>
  <c r="J18" i="6"/>
  <c r="E18" i="6"/>
  <c r="F78" i="6"/>
  <c r="J17" i="6"/>
  <c r="J15" i="6"/>
  <c r="E15" i="6"/>
  <c r="F54" i="6"/>
  <c r="J14" i="6"/>
  <c r="J12" i="6"/>
  <c r="J75" i="6" s="1"/>
  <c r="E7" i="6"/>
  <c r="E71" i="6" s="1"/>
  <c r="J37" i="5"/>
  <c r="J36" i="5"/>
  <c r="AY58" i="1"/>
  <c r="J35" i="5"/>
  <c r="AX58" i="1" s="1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BI84" i="5"/>
  <c r="BH84" i="5"/>
  <c r="BG84" i="5"/>
  <c r="BF84" i="5"/>
  <c r="T84" i="5"/>
  <c r="R84" i="5"/>
  <c r="P84" i="5"/>
  <c r="F75" i="5"/>
  <c r="E73" i="5"/>
  <c r="F52" i="5"/>
  <c r="E50" i="5"/>
  <c r="J24" i="5"/>
  <c r="E24" i="5"/>
  <c r="J78" i="5" s="1"/>
  <c r="J23" i="5"/>
  <c r="J21" i="5"/>
  <c r="E21" i="5"/>
  <c r="J54" i="5" s="1"/>
  <c r="J20" i="5"/>
  <c r="J18" i="5"/>
  <c r="E18" i="5"/>
  <c r="F78" i="5" s="1"/>
  <c r="J17" i="5"/>
  <c r="J15" i="5"/>
  <c r="E15" i="5"/>
  <c r="F77" i="5" s="1"/>
  <c r="J14" i="5"/>
  <c r="J12" i="5"/>
  <c r="J75" i="5" s="1"/>
  <c r="E7" i="5"/>
  <c r="E48" i="5" s="1"/>
  <c r="J37" i="4"/>
  <c r="J36" i="4"/>
  <c r="AY57" i="1" s="1"/>
  <c r="J35" i="4"/>
  <c r="AX57" i="1"/>
  <c r="BI94" i="4"/>
  <c r="BH94" i="4"/>
  <c r="BG94" i="4"/>
  <c r="BF94" i="4"/>
  <c r="T94" i="4"/>
  <c r="T93" i="4" s="1"/>
  <c r="T92" i="4" s="1"/>
  <c r="R94" i="4"/>
  <c r="R93" i="4"/>
  <c r="R92" i="4" s="1"/>
  <c r="P94" i="4"/>
  <c r="P93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F77" i="4"/>
  <c r="E75" i="4"/>
  <c r="F52" i="4"/>
  <c r="E50" i="4"/>
  <c r="J24" i="4"/>
  <c r="E24" i="4"/>
  <c r="J80" i="4" s="1"/>
  <c r="J23" i="4"/>
  <c r="J21" i="4"/>
  <c r="E21" i="4"/>
  <c r="J54" i="4" s="1"/>
  <c r="J20" i="4"/>
  <c r="J18" i="4"/>
  <c r="E18" i="4"/>
  <c r="F55" i="4" s="1"/>
  <c r="J17" i="4"/>
  <c r="J15" i="4"/>
  <c r="E15" i="4"/>
  <c r="F79" i="4" s="1"/>
  <c r="J14" i="4"/>
  <c r="J12" i="4"/>
  <c r="J77" i="4"/>
  <c r="E7" i="4"/>
  <c r="E73" i="4"/>
  <c r="J37" i="3"/>
  <c r="J36" i="3"/>
  <c r="AY56" i="1" s="1"/>
  <c r="J35" i="3"/>
  <c r="AX56" i="1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55" i="3" s="1"/>
  <c r="J23" i="3"/>
  <c r="J21" i="3"/>
  <c r="E21" i="3"/>
  <c r="J77" i="3" s="1"/>
  <c r="J20" i="3"/>
  <c r="J18" i="3"/>
  <c r="E18" i="3"/>
  <c r="F78" i="3" s="1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/>
  <c r="BI94" i="2"/>
  <c r="BH94" i="2"/>
  <c r="BG94" i="2"/>
  <c r="BF94" i="2"/>
  <c r="T94" i="2"/>
  <c r="T93" i="2" s="1"/>
  <c r="T92" i="2" s="1"/>
  <c r="R94" i="2"/>
  <c r="R93" i="2" s="1"/>
  <c r="R92" i="2" s="1"/>
  <c r="P94" i="2"/>
  <c r="P93" i="2"/>
  <c r="P92" i="2" s="1"/>
  <c r="BI89" i="2"/>
  <c r="BH89" i="2"/>
  <c r="BG89" i="2"/>
  <c r="F35" i="2" s="1"/>
  <c r="BF89" i="2"/>
  <c r="T89" i="2"/>
  <c r="R89" i="2"/>
  <c r="P89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55" i="2" s="1"/>
  <c r="J23" i="2"/>
  <c r="J21" i="2"/>
  <c r="E21" i="2"/>
  <c r="J79" i="2" s="1"/>
  <c r="J20" i="2"/>
  <c r="J18" i="2"/>
  <c r="E18" i="2"/>
  <c r="F55" i="2" s="1"/>
  <c r="J17" i="2"/>
  <c r="J15" i="2"/>
  <c r="E15" i="2"/>
  <c r="F54" i="2" s="1"/>
  <c r="J14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93" i="3"/>
  <c r="BK86" i="4"/>
  <c r="J93" i="3"/>
  <c r="J84" i="3"/>
  <c r="J95" i="7"/>
  <c r="BK90" i="3"/>
  <c r="BK89" i="2"/>
  <c r="BK89" i="4"/>
  <c r="J87" i="3"/>
  <c r="J87" i="6"/>
  <c r="J86" i="2"/>
  <c r="AS54" i="1"/>
  <c r="J89" i="2"/>
  <c r="BK90" i="5"/>
  <c r="BK86" i="7"/>
  <c r="BK84" i="3"/>
  <c r="F34" i="2"/>
  <c r="J84" i="6"/>
  <c r="J94" i="4"/>
  <c r="J89" i="7"/>
  <c r="J89" i="4"/>
  <c r="BK87" i="3"/>
  <c r="J100" i="7"/>
  <c r="BK95" i="7"/>
  <c r="J84" i="5"/>
  <c r="BK93" i="5"/>
  <c r="J90" i="3"/>
  <c r="BK100" i="7"/>
  <c r="BK94" i="4"/>
  <c r="J86" i="4"/>
  <c r="BK87" i="5"/>
  <c r="J87" i="5"/>
  <c r="BK92" i="7"/>
  <c r="BK84" i="6"/>
  <c r="J94" i="2"/>
  <c r="J92" i="7"/>
  <c r="J90" i="5"/>
  <c r="BK87" i="6"/>
  <c r="J93" i="5"/>
  <c r="BK86" i="2"/>
  <c r="BK94" i="2"/>
  <c r="J86" i="7"/>
  <c r="BK89" i="7"/>
  <c r="BK84" i="5"/>
  <c r="P85" i="2" l="1"/>
  <c r="P84" i="2"/>
  <c r="P83" i="2"/>
  <c r="AU55" i="1"/>
  <c r="BK83" i="5"/>
  <c r="J83" i="5"/>
  <c r="J61" i="5"/>
  <c r="BK85" i="2"/>
  <c r="BK84" i="2" s="1"/>
  <c r="J84" i="2" s="1"/>
  <c r="J60" i="2" s="1"/>
  <c r="T83" i="3"/>
  <c r="T82" i="3" s="1"/>
  <c r="T81" i="3" s="1"/>
  <c r="BK85" i="4"/>
  <c r="J85" i="4" s="1"/>
  <c r="J61" i="4" s="1"/>
  <c r="R83" i="5"/>
  <c r="R82" i="5" s="1"/>
  <c r="R81" i="5" s="1"/>
  <c r="R83" i="6"/>
  <c r="R82" i="6"/>
  <c r="R81" i="6" s="1"/>
  <c r="P83" i="3"/>
  <c r="P82" i="3"/>
  <c r="P81" i="3"/>
  <c r="AU56" i="1" s="1"/>
  <c r="T83" i="6"/>
  <c r="T82" i="6"/>
  <c r="T81" i="6"/>
  <c r="T85" i="7"/>
  <c r="T84" i="7" s="1"/>
  <c r="T83" i="7" s="1"/>
  <c r="R83" i="3"/>
  <c r="R82" i="3" s="1"/>
  <c r="R81" i="3" s="1"/>
  <c r="P85" i="4"/>
  <c r="P84" i="4"/>
  <c r="P83" i="4" s="1"/>
  <c r="AU57" i="1" s="1"/>
  <c r="BK85" i="7"/>
  <c r="J85" i="7"/>
  <c r="J61" i="7" s="1"/>
  <c r="R85" i="7"/>
  <c r="R84" i="7"/>
  <c r="R83" i="7"/>
  <c r="R85" i="2"/>
  <c r="R84" i="2" s="1"/>
  <c r="R83" i="2" s="1"/>
  <c r="R85" i="4"/>
  <c r="R84" i="4" s="1"/>
  <c r="R83" i="4" s="1"/>
  <c r="BK83" i="6"/>
  <c r="J83" i="6"/>
  <c r="J61" i="6" s="1"/>
  <c r="BK83" i="3"/>
  <c r="J83" i="3"/>
  <c r="J61" i="3"/>
  <c r="T85" i="4"/>
  <c r="T84" i="4" s="1"/>
  <c r="T83" i="4" s="1"/>
  <c r="T83" i="5"/>
  <c r="T82" i="5"/>
  <c r="T81" i="5" s="1"/>
  <c r="P85" i="7"/>
  <c r="P84" i="7"/>
  <c r="P83" i="7"/>
  <c r="AU60" i="1" s="1"/>
  <c r="T85" i="2"/>
  <c r="T84" i="2"/>
  <c r="T83" i="2"/>
  <c r="P83" i="5"/>
  <c r="P82" i="5" s="1"/>
  <c r="P81" i="5" s="1"/>
  <c r="AU58" i="1" s="1"/>
  <c r="P83" i="6"/>
  <c r="P82" i="6" s="1"/>
  <c r="P81" i="6" s="1"/>
  <c r="AU59" i="1" s="1"/>
  <c r="BK93" i="2"/>
  <c r="J93" i="2" s="1"/>
  <c r="J63" i="2" s="1"/>
  <c r="BK99" i="7"/>
  <c r="BK98" i="7" s="1"/>
  <c r="J98" i="7" s="1"/>
  <c r="J62" i="7" s="1"/>
  <c r="BK93" i="4"/>
  <c r="J93" i="4" s="1"/>
  <c r="J63" i="4" s="1"/>
  <c r="BK82" i="6"/>
  <c r="J82" i="6"/>
  <c r="J60" i="6" s="1"/>
  <c r="E48" i="7"/>
  <c r="J54" i="7"/>
  <c r="F79" i="7"/>
  <c r="J80" i="7"/>
  <c r="BE86" i="7"/>
  <c r="J52" i="7"/>
  <c r="F55" i="7"/>
  <c r="BE89" i="7"/>
  <c r="BE92" i="7"/>
  <c r="BE95" i="7"/>
  <c r="BE100" i="7"/>
  <c r="BK82" i="5"/>
  <c r="J82" i="5"/>
  <c r="J60" i="5" s="1"/>
  <c r="J54" i="6"/>
  <c r="F55" i="6"/>
  <c r="F77" i="6"/>
  <c r="BE84" i="6"/>
  <c r="J52" i="6"/>
  <c r="BE87" i="6"/>
  <c r="E48" i="6"/>
  <c r="J55" i="6"/>
  <c r="J55" i="5"/>
  <c r="F54" i="5"/>
  <c r="BK84" i="4"/>
  <c r="J84" i="4"/>
  <c r="J60" i="4" s="1"/>
  <c r="BK92" i="4"/>
  <c r="J92" i="4" s="1"/>
  <c r="J62" i="4" s="1"/>
  <c r="J52" i="5"/>
  <c r="E71" i="5"/>
  <c r="J77" i="5"/>
  <c r="BE84" i="5"/>
  <c r="F55" i="5"/>
  <c r="BE87" i="5"/>
  <c r="BE90" i="5"/>
  <c r="BE93" i="5"/>
  <c r="E48" i="4"/>
  <c r="J79" i="4"/>
  <c r="J55" i="4"/>
  <c r="F54" i="4"/>
  <c r="BE89" i="4"/>
  <c r="J52" i="4"/>
  <c r="F80" i="4"/>
  <c r="BE86" i="4"/>
  <c r="BE94" i="4"/>
  <c r="BK82" i="3"/>
  <c r="J82" i="3" s="1"/>
  <c r="J60" i="3" s="1"/>
  <c r="F77" i="3"/>
  <c r="J75" i="3"/>
  <c r="BK92" i="2"/>
  <c r="J92" i="2" s="1"/>
  <c r="J62" i="2" s="1"/>
  <c r="F55" i="3"/>
  <c r="E71" i="3"/>
  <c r="BE84" i="3"/>
  <c r="J85" i="2"/>
  <c r="J61" i="2"/>
  <c r="J54" i="3"/>
  <c r="J78" i="3"/>
  <c r="BE87" i="3"/>
  <c r="BE90" i="3"/>
  <c r="BE93" i="3"/>
  <c r="BE86" i="2"/>
  <c r="J77" i="2"/>
  <c r="F80" i="2"/>
  <c r="E73" i="2"/>
  <c r="J54" i="2"/>
  <c r="J80" i="2"/>
  <c r="F79" i="2"/>
  <c r="BE89" i="2"/>
  <c r="BE94" i="2"/>
  <c r="BA55" i="1"/>
  <c r="BB55" i="1"/>
  <c r="F37" i="7"/>
  <c r="BD60" i="1" s="1"/>
  <c r="F36" i="4"/>
  <c r="BC57" i="1"/>
  <c r="F36" i="6"/>
  <c r="BC59" i="1" s="1"/>
  <c r="J34" i="3"/>
  <c r="AW56" i="1"/>
  <c r="F34" i="7"/>
  <c r="BA60" i="1" s="1"/>
  <c r="F37" i="5"/>
  <c r="BD58" i="1"/>
  <c r="J34" i="6"/>
  <c r="AW59" i="1" s="1"/>
  <c r="F35" i="3"/>
  <c r="BB56" i="1"/>
  <c r="F36" i="3"/>
  <c r="BC56" i="1" s="1"/>
  <c r="F35" i="4"/>
  <c r="BB57" i="1"/>
  <c r="F37" i="4"/>
  <c r="BD57" i="1" s="1"/>
  <c r="F34" i="3"/>
  <c r="BA56" i="1"/>
  <c r="J34" i="2"/>
  <c r="AW55" i="1" s="1"/>
  <c r="F36" i="7"/>
  <c r="BC60" i="1"/>
  <c r="F36" i="2"/>
  <c r="BC55" i="1" s="1"/>
  <c r="F37" i="2"/>
  <c r="BD55" i="1"/>
  <c r="J34" i="4"/>
  <c r="AW57" i="1" s="1"/>
  <c r="F36" i="5"/>
  <c r="BC58" i="1"/>
  <c r="J34" i="5"/>
  <c r="AW58" i="1" s="1"/>
  <c r="F35" i="7"/>
  <c r="BB60" i="1"/>
  <c r="F34" i="5"/>
  <c r="BA58" i="1" s="1"/>
  <c r="F37" i="3"/>
  <c r="BD56" i="1"/>
  <c r="F34" i="4"/>
  <c r="BA57" i="1" s="1"/>
  <c r="F35" i="6"/>
  <c r="BB59" i="1"/>
  <c r="F35" i="5"/>
  <c r="BB58" i="1" s="1"/>
  <c r="F34" i="6"/>
  <c r="BA59" i="1" s="1"/>
  <c r="F37" i="6"/>
  <c r="BD59" i="1" s="1"/>
  <c r="J34" i="7"/>
  <c r="AW60" i="1"/>
  <c r="BK84" i="7" l="1"/>
  <c r="J84" i="7" s="1"/>
  <c r="J60" i="7" s="1"/>
  <c r="J99" i="7"/>
  <c r="J63" i="7" s="1"/>
  <c r="BK81" i="6"/>
  <c r="J81" i="6"/>
  <c r="J59" i="6"/>
  <c r="BK81" i="5"/>
  <c r="J81" i="5" s="1"/>
  <c r="J59" i="5" s="1"/>
  <c r="BK83" i="4"/>
  <c r="J83" i="4" s="1"/>
  <c r="J59" i="4" s="1"/>
  <c r="BK81" i="3"/>
  <c r="J81" i="3"/>
  <c r="J30" i="3" s="1"/>
  <c r="AG56" i="1" s="1"/>
  <c r="BK83" i="2"/>
  <c r="J83" i="2" s="1"/>
  <c r="J59" i="2" s="1"/>
  <c r="F33" i="6"/>
  <c r="AZ59" i="1" s="1"/>
  <c r="F33" i="4"/>
  <c r="AZ57" i="1"/>
  <c r="F33" i="3"/>
  <c r="AZ56" i="1" s="1"/>
  <c r="J33" i="2"/>
  <c r="AV55" i="1" s="1"/>
  <c r="AT55" i="1" s="1"/>
  <c r="F33" i="7"/>
  <c r="AZ60" i="1" s="1"/>
  <c r="BA54" i="1"/>
  <c r="AW54" i="1"/>
  <c r="AK30" i="1" s="1"/>
  <c r="J33" i="3"/>
  <c r="AV56" i="1"/>
  <c r="AT56" i="1"/>
  <c r="F33" i="5"/>
  <c r="AZ58" i="1" s="1"/>
  <c r="J33" i="4"/>
  <c r="AV57" i="1"/>
  <c r="AT57" i="1" s="1"/>
  <c r="AU54" i="1"/>
  <c r="BC54" i="1"/>
  <c r="W32" i="1"/>
  <c r="BB54" i="1"/>
  <c r="W31" i="1" s="1"/>
  <c r="J33" i="5"/>
  <c r="AV58" i="1"/>
  <c r="AT58" i="1" s="1"/>
  <c r="J33" i="6"/>
  <c r="AV59" i="1" s="1"/>
  <c r="AT59" i="1" s="1"/>
  <c r="J33" i="7"/>
  <c r="AV60" i="1"/>
  <c r="AT60" i="1" s="1"/>
  <c r="F33" i="2"/>
  <c r="AZ55" i="1" s="1"/>
  <c r="BD54" i="1"/>
  <c r="W33" i="1" s="1"/>
  <c r="BK83" i="7" l="1"/>
  <c r="J83" i="7" s="1"/>
  <c r="J59" i="7" s="1"/>
  <c r="AN56" i="1"/>
  <c r="J59" i="3"/>
  <c r="J39" i="3"/>
  <c r="J30" i="2"/>
  <c r="AG55" i="1"/>
  <c r="J30" i="4"/>
  <c r="AG57" i="1" s="1"/>
  <c r="AN57" i="1" s="1"/>
  <c r="AY54" i="1"/>
  <c r="AZ54" i="1"/>
  <c r="W29" i="1" s="1"/>
  <c r="J30" i="6"/>
  <c r="AG59" i="1"/>
  <c r="AN59" i="1" s="1"/>
  <c r="J30" i="5"/>
  <c r="AG58" i="1"/>
  <c r="AN58" i="1"/>
  <c r="W30" i="1"/>
  <c r="AX54" i="1"/>
  <c r="J39" i="6" l="1"/>
  <c r="J39" i="5"/>
  <c r="J39" i="4"/>
  <c r="J39" i="2"/>
  <c r="AN55" i="1"/>
  <c r="J30" i="7"/>
  <c r="AG60" i="1" s="1"/>
  <c r="AG54" i="1" s="1"/>
  <c r="AK26" i="1" s="1"/>
  <c r="AV54" i="1"/>
  <c r="AK29" i="1" s="1"/>
  <c r="J39" i="7" l="1"/>
  <c r="AK35" i="1"/>
  <c r="AN60" i="1"/>
  <c r="AT54" i="1"/>
  <c r="AN54" i="1" l="1"/>
</calcChain>
</file>

<file path=xl/sharedStrings.xml><?xml version="1.0" encoding="utf-8"?>
<sst xmlns="http://schemas.openxmlformats.org/spreadsheetml/2006/main" count="1903" uniqueCount="382">
  <si>
    <t>Export Komplet</t>
  </si>
  <si>
    <t>VZ</t>
  </si>
  <si>
    <t>2.0</t>
  </si>
  <si>
    <t>ZAMOK</t>
  </si>
  <si>
    <t>False</t>
  </si>
  <si>
    <t>{1b2b982d-584b-4498-b3a8-453530176eff}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</si>
  <si>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</si>
  <si>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</si>
  <si>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</si>
  <si>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</si>
  <si>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</si>
  <si>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</si>
  <si>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</si>
  <si>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</si>
  <si>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</si>
  <si>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</si>
  <si>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</si>
  <si>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Olomoucko a Šumpersko</t>
  </si>
  <si>
    <t>KSO:</t>
  </si>
  <si>
    <t/>
  </si>
  <si>
    <t>CC-CZ:</t>
  </si>
  <si>
    <t>Místo:</t>
  </si>
  <si>
    <t>Olomoucko a Šumpersko</t>
  </si>
  <si>
    <t>Datum:</t>
  </si>
  <si>
    <t>Zadavatel:</t>
  </si>
  <si>
    <t>IČ:</t>
  </si>
  <si>
    <t>Státní pozemový úřad</t>
  </si>
  <si>
    <t>DIČ:</t>
  </si>
  <si>
    <t>Uchazeč:</t>
  </si>
  <si>
    <t>Vyplň údaj</t>
  </si>
  <si>
    <t>Projektant:</t>
  </si>
  <si>
    <t>True</t>
  </si>
  <si>
    <t>Zpracovatel:</t>
  </si>
  <si>
    <t>Bc. Martin Tyl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</si>
  <si>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</si>
  <si>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</si>
  <si>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</si>
  <si>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</si>
  <si>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</si>
  <si>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</si>
  <si>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</si>
  <si>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</si>
  <si>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</si>
  <si>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</si>
  <si>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</si>
  <si>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</si>
  <si>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</si>
  <si>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</si>
  <si>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</si>
  <si>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</si>
  <si>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</si>
  <si>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</si>
  <si>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</si>
  <si>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</si>
  <si>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</si>
  <si>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</si>
  <si>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</si>
  <si>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</si>
  <si>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</si>
  <si>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</si>
  <si>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</si>
  <si>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</si>
  <si>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</si>
  <si>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</si>
  <si>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</si>
  <si>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</si>
  <si>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</si>
  <si>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</si>
  <si>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</si>
  <si>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</si>
  <si>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</si>
  <si>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</si>
  <si>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</si>
  <si>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</si>
  <si>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</si>
  <si>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</si>
  <si>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506_113 HMZ Horka</t>
  </si>
  <si>
    <t>STA</t>
  </si>
  <si>
    <t>1</t>
  </si>
  <si>
    <t>{96dea6ef-d528-4bd3-a681-9ec1d56e211c}</t>
  </si>
  <si>
    <t>2</t>
  </si>
  <si>
    <t>SO 02</t>
  </si>
  <si>
    <t>506_263 HMZ Slavonín</t>
  </si>
  <si>
    <t>{15225661-d487-4392-82c9-b13e8fd5e924}</t>
  </si>
  <si>
    <t>SO 03</t>
  </si>
  <si>
    <t>506_264 HMZ Slavonín</t>
  </si>
  <si>
    <t>{349d7c62-1e50-43a2-874c-92cb11c288c7}</t>
  </si>
  <si>
    <t>SO 04</t>
  </si>
  <si>
    <t>506_201 - HMZ Mladějovice</t>
  </si>
  <si>
    <t>{68b6df1d-ba85-4a8f-b358-acf5f4889ffd}</t>
  </si>
  <si>
    <t>SO 05</t>
  </si>
  <si>
    <t>506_089 - HMZ Nasobůrky</t>
  </si>
  <si>
    <t>{57cc9bc4-5098-4479-9240-3acfdf28176b}</t>
  </si>
  <si>
    <t>SO 06</t>
  </si>
  <si>
    <t>510_104 HOZ Rapotín</t>
  </si>
  <si>
    <t>{c26af6e1-bbf3-4748-9403-b00ea659ed11}</t>
  </si>
  <si>
    <t>KRYCÍ LIST SOUPISU PRACÍ</t>
  </si>
  <si>
    <t>Objekt:</t>
  </si>
  <si>
    <t>SO 01 - 506_113 HMZ Horka</t>
  </si>
  <si>
    <t>Řepčín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</si>
  <si>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</si>
  <si>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</si>
  <si>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</si>
  <si>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</si>
  <si>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</si>
  <si>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</si>
  <si>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</si>
  <si>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</si>
  <si>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</si>
  <si>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</si>
  <si>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</si>
  <si>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</si>
  <si>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</si>
  <si>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</si>
  <si>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</si>
  <si>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</si>
  <si>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</si>
  <si>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</si>
  <si>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</si>
  <si>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</si>
  <si>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</si>
  <si>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</si>
  <si>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</si>
  <si>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</si>
  <si>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</si>
  <si>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</si>
  <si>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</si>
  <si>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</si>
  <si>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</si>
  <si>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2022 01</t>
  </si>
  <si>
    <t>4</t>
  </si>
  <si>
    <t>333155120</t>
  </si>
  <si>
    <t>Online PSC</t>
  </si>
  <si>
    <t>https://podminky.urs.cz/item/CS_URS_2022_01/111103213</t>
  </si>
  <si>
    <t>VV</t>
  </si>
  <si>
    <t>200*7/10000</t>
  </si>
  <si>
    <t>185803106</t>
  </si>
  <si>
    <t>Shrabání pokoseného porostu a organických naplavenin s odvozem do 20 km divokého porostu</t>
  </si>
  <si>
    <t>-688883031</t>
  </si>
  <si>
    <t>https://podminky.urs.cz/item/CS_URS_2022_01/185803106</t>
  </si>
  <si>
    <t>N00</t>
  </si>
  <si>
    <t>Nepojmenované práce</t>
  </si>
  <si>
    <t>N01</t>
  </si>
  <si>
    <t>Nepojmenovaný díl</t>
  </si>
  <si>
    <t>3</t>
  </si>
  <si>
    <t>R-032</t>
  </si>
  <si>
    <t xml:space="preserve">Ekologická likvidace divokého porostu - v souladu se zákonem o odpadech č. 541/2020 Sb.v platném znění </t>
  </si>
  <si>
    <t>512</t>
  </si>
  <si>
    <t>450985668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</si>
  <si>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</si>
  <si>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</si>
  <si>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02 - 506_263 HMZ Slavonín</t>
  </si>
  <si>
    <t>Nemilany</t>
  </si>
  <si>
    <t>-1791246585</t>
  </si>
  <si>
    <t>250*11/10000</t>
  </si>
  <si>
    <t>1405579204</t>
  </si>
  <si>
    <t>111103223</t>
  </si>
  <si>
    <t>Kosení travin a vodních rostlin ve vegetačním období vodního rostlinstva na břehu hustého</t>
  </si>
  <si>
    <t>-808242534</t>
  </si>
  <si>
    <t>https://podminky.urs.cz/item/CS_URS_2022_01/111103223</t>
  </si>
  <si>
    <t>300*11/10000</t>
  </si>
  <si>
    <t>185803107</t>
  </si>
  <si>
    <t>Shrabání pokoseného porostu a organických naplavenin s odvozem do 20 km vodního rostlinstva z břehu i z vody</t>
  </si>
  <si>
    <t>-114797275</t>
  </si>
  <si>
    <t>https://podminky.urs.cz/item/CS_URS_2022_01/185803107</t>
  </si>
  <si>
    <t>SO 03 - 506_264 HMZ Slavonín</t>
  </si>
  <si>
    <t>Slavonín</t>
  </si>
  <si>
    <t>-1755542521</t>
  </si>
  <si>
    <t>450*11/10000</t>
  </si>
  <si>
    <t>-1961745468</t>
  </si>
  <si>
    <t>-790059862</t>
  </si>
  <si>
    <t>SO 04 - 506_201 - HMZ Mladějovice</t>
  </si>
  <si>
    <t>Krakořice</t>
  </si>
  <si>
    <t>1732214103</t>
  </si>
  <si>
    <t>300*8,5/10000</t>
  </si>
  <si>
    <t>-600929829</t>
  </si>
  <si>
    <t>-1909109338</t>
  </si>
  <si>
    <t>664560579</t>
  </si>
  <si>
    <t>SO 05 - 506_089 - HMZ Nasobůrky</t>
  </si>
  <si>
    <t>Mladeč</t>
  </si>
  <si>
    <t>1964648096</t>
  </si>
  <si>
    <t>200*9/10000</t>
  </si>
  <si>
    <t>1858972745</t>
  </si>
  <si>
    <t>SO 06 - 510_104 HOZ Rapotín</t>
  </si>
  <si>
    <t>Rapotín</t>
  </si>
  <si>
    <t>739465577</t>
  </si>
  <si>
    <t>580*9/10000</t>
  </si>
  <si>
    <t>-1051023233</t>
  </si>
  <si>
    <t>1739196501</t>
  </si>
  <si>
    <t>158*9/10000</t>
  </si>
  <si>
    <t>-1309003217</t>
  </si>
  <si>
    <t>5</t>
  </si>
  <si>
    <t>R-033</t>
  </si>
  <si>
    <t xml:space="preserve">Ekologická likvidace vodního porostu - v souladu se zákonem o odpadech č. 541/2020 Sb.v platném znění </t>
  </si>
  <si>
    <t>416141387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</si>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</sst>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03223" TargetMode="Externa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1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03223" TargetMode="Externa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185803106" TargetMode="External"/><Relationship Id="rId1" Type="http://schemas.openxmlformats.org/officeDocument/2006/relationships/hyperlink" Target="https://podminky.urs.cz/item/CS_URS_2022_01/1111032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03223" TargetMode="External"/><Relationship Id="rId2" Type="http://schemas.openxmlformats.org/officeDocument/2006/relationships/hyperlink" Target="https://podminky.urs.cz/item/CS_URS_2022_01/185803107" TargetMode="External"/><Relationship Id="rId1" Type="http://schemas.openxmlformats.org/officeDocument/2006/relationships/hyperlink" Target="https://podminky.urs.cz/item/CS_URS_2022_01/111103213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18580310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28" workbookViewId="0">
      <selection activeCell="AI26" sqref="AI26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1"/>
      <c r="AQ5" s="21"/>
      <c r="AR5" s="19"/>
      <c r="BE5" s="30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1"/>
      <c r="AQ6" s="21"/>
      <c r="AR6" s="19"/>
      <c r="BE6" s="30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8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30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8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8"/>
      <c r="BS13" s="16" t="s">
        <v>6</v>
      </c>
    </row>
    <row r="14" spans="1:74" ht="12.75">
      <c r="B14" s="20"/>
      <c r="C14" s="21"/>
      <c r="D14" s="21"/>
      <c r="E14" s="313" t="s">
        <v>29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8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0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8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8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0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8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8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8"/>
    </row>
    <row r="23" spans="1:71" s="1" customFormat="1" ht="48" customHeight="1">
      <c r="B23" s="20"/>
      <c r="C23" s="21"/>
      <c r="D23" s="21"/>
      <c r="E23" s="315" t="s">
        <v>35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1"/>
      <c r="AP23" s="21"/>
      <c r="AQ23" s="21"/>
      <c r="AR23" s="19"/>
      <c r="BE23" s="30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8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6">
        <f>ROUND(AG54,2)</f>
        <v>0</v>
      </c>
      <c r="AL26" s="317"/>
      <c r="AM26" s="317"/>
      <c r="AN26" s="317"/>
      <c r="AO26" s="317"/>
      <c r="AP26" s="35"/>
      <c r="AQ26" s="35"/>
      <c r="AR26" s="38"/>
      <c r="BE26" s="30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8" t="s">
        <v>37</v>
      </c>
      <c r="M28" s="318"/>
      <c r="N28" s="318"/>
      <c r="O28" s="318"/>
      <c r="P28" s="318"/>
      <c r="Q28" s="35"/>
      <c r="R28" s="35"/>
      <c r="S28" s="35"/>
      <c r="T28" s="35"/>
      <c r="U28" s="35"/>
      <c r="V28" s="35"/>
      <c r="W28" s="318" t="s">
        <v>38</v>
      </c>
      <c r="X28" s="318"/>
      <c r="Y28" s="318"/>
      <c r="Z28" s="318"/>
      <c r="AA28" s="318"/>
      <c r="AB28" s="318"/>
      <c r="AC28" s="318"/>
      <c r="AD28" s="318"/>
      <c r="AE28" s="318"/>
      <c r="AF28" s="35"/>
      <c r="AG28" s="35"/>
      <c r="AH28" s="35"/>
      <c r="AI28" s="35"/>
      <c r="AJ28" s="35"/>
      <c r="AK28" s="318" t="s">
        <v>39</v>
      </c>
      <c r="AL28" s="318"/>
      <c r="AM28" s="318"/>
      <c r="AN28" s="318"/>
      <c r="AO28" s="318"/>
      <c r="AP28" s="35"/>
      <c r="AQ28" s="35"/>
      <c r="AR28" s="38"/>
      <c r="BE28" s="308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21">
        <v>0.21</v>
      </c>
      <c r="M29" s="320"/>
      <c r="N29" s="320"/>
      <c r="O29" s="320"/>
      <c r="P29" s="320"/>
      <c r="Q29" s="40"/>
      <c r="R29" s="40"/>
      <c r="S29" s="40"/>
      <c r="T29" s="40"/>
      <c r="U29" s="40"/>
      <c r="V29" s="4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0"/>
      <c r="AG29" s="40"/>
      <c r="AH29" s="40"/>
      <c r="AI29" s="40"/>
      <c r="AJ29" s="40"/>
      <c r="AK29" s="319">
        <f>ROUND(AV54, 2)</f>
        <v>0</v>
      </c>
      <c r="AL29" s="320"/>
      <c r="AM29" s="320"/>
      <c r="AN29" s="320"/>
      <c r="AO29" s="320"/>
      <c r="AP29" s="40"/>
      <c r="AQ29" s="40"/>
      <c r="AR29" s="41"/>
      <c r="BE29" s="309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21">
        <v>0.15</v>
      </c>
      <c r="M30" s="320"/>
      <c r="N30" s="320"/>
      <c r="O30" s="320"/>
      <c r="P30" s="320"/>
      <c r="Q30" s="40"/>
      <c r="R30" s="40"/>
      <c r="S30" s="40"/>
      <c r="T30" s="40"/>
      <c r="U30" s="40"/>
      <c r="V30" s="4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0"/>
      <c r="AG30" s="40"/>
      <c r="AH30" s="40"/>
      <c r="AI30" s="40"/>
      <c r="AJ30" s="40"/>
      <c r="AK30" s="319">
        <f>ROUND(AW54, 2)</f>
        <v>0</v>
      </c>
      <c r="AL30" s="320"/>
      <c r="AM30" s="320"/>
      <c r="AN30" s="320"/>
      <c r="AO30" s="320"/>
      <c r="AP30" s="40"/>
      <c r="AQ30" s="40"/>
      <c r="AR30" s="41"/>
      <c r="BE30" s="309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21">
        <v>0.21</v>
      </c>
      <c r="M31" s="320"/>
      <c r="N31" s="320"/>
      <c r="O31" s="320"/>
      <c r="P31" s="320"/>
      <c r="Q31" s="40"/>
      <c r="R31" s="40"/>
      <c r="S31" s="40"/>
      <c r="T31" s="40"/>
      <c r="U31" s="40"/>
      <c r="V31" s="4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0"/>
      <c r="AG31" s="40"/>
      <c r="AH31" s="40"/>
      <c r="AI31" s="40"/>
      <c r="AJ31" s="40"/>
      <c r="AK31" s="319">
        <v>0</v>
      </c>
      <c r="AL31" s="320"/>
      <c r="AM31" s="320"/>
      <c r="AN31" s="320"/>
      <c r="AO31" s="320"/>
      <c r="AP31" s="40"/>
      <c r="AQ31" s="40"/>
      <c r="AR31" s="41"/>
      <c r="BE31" s="309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21">
        <v>0.15</v>
      </c>
      <c r="M32" s="320"/>
      <c r="N32" s="320"/>
      <c r="O32" s="320"/>
      <c r="P32" s="320"/>
      <c r="Q32" s="40"/>
      <c r="R32" s="40"/>
      <c r="S32" s="40"/>
      <c r="T32" s="40"/>
      <c r="U32" s="40"/>
      <c r="V32" s="4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0"/>
      <c r="AG32" s="40"/>
      <c r="AH32" s="40"/>
      <c r="AI32" s="40"/>
      <c r="AJ32" s="40"/>
      <c r="AK32" s="319">
        <v>0</v>
      </c>
      <c r="AL32" s="320"/>
      <c r="AM32" s="320"/>
      <c r="AN32" s="320"/>
      <c r="AO32" s="320"/>
      <c r="AP32" s="40"/>
      <c r="AQ32" s="40"/>
      <c r="AR32" s="41"/>
      <c r="BE32" s="309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21">
        <v>0</v>
      </c>
      <c r="M33" s="320"/>
      <c r="N33" s="320"/>
      <c r="O33" s="320"/>
      <c r="P33" s="320"/>
      <c r="Q33" s="40"/>
      <c r="R33" s="40"/>
      <c r="S33" s="40"/>
      <c r="T33" s="40"/>
      <c r="U33" s="40"/>
      <c r="V33" s="4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0"/>
      <c r="AG33" s="40"/>
      <c r="AH33" s="40"/>
      <c r="AI33" s="40"/>
      <c r="AJ33" s="40"/>
      <c r="AK33" s="319">
        <v>0</v>
      </c>
      <c r="AL33" s="320"/>
      <c r="AM33" s="320"/>
      <c r="AN33" s="320"/>
      <c r="AO33" s="320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25" t="s">
        <v>48</v>
      </c>
      <c r="Y35" s="323"/>
      <c r="Z35" s="323"/>
      <c r="AA35" s="323"/>
      <c r="AB35" s="323"/>
      <c r="AC35" s="44"/>
      <c r="AD35" s="44"/>
      <c r="AE35" s="44"/>
      <c r="AF35" s="44"/>
      <c r="AG35" s="44"/>
      <c r="AH35" s="44"/>
      <c r="AI35" s="44"/>
      <c r="AJ35" s="44"/>
      <c r="AK35" s="322">
        <f>SUM(AK26:AK33)</f>
        <v>0</v>
      </c>
      <c r="AL35" s="323"/>
      <c r="AM35" s="323"/>
      <c r="AN35" s="323"/>
      <c r="AO35" s="32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09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87" t="str">
        <f>K6</f>
        <v>Údržba HOZ Olomoucko a Šumpersko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Olomoucko a Šumpersko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89" t="str">
        <f>IF(AN8= "","",AN8)</f>
        <v>Vyplň údaj</v>
      </c>
      <c r="AN47" s="28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Státní pozemový úřad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290" t="str">
        <f>IF(E17="","",E17)</f>
        <v>Státní pozemový úřad</v>
      </c>
      <c r="AN49" s="291"/>
      <c r="AO49" s="291"/>
      <c r="AP49" s="291"/>
      <c r="AQ49" s="35"/>
      <c r="AR49" s="38"/>
      <c r="AS49" s="292" t="s">
        <v>50</v>
      </c>
      <c r="AT49" s="29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290" t="str">
        <f>IF(E20="","",E20)</f>
        <v>Bc. Martin Tyl</v>
      </c>
      <c r="AN50" s="291"/>
      <c r="AO50" s="291"/>
      <c r="AP50" s="291"/>
      <c r="AQ50" s="35"/>
      <c r="AR50" s="38"/>
      <c r="AS50" s="294"/>
      <c r="AT50" s="29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96"/>
      <c r="AT51" s="29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8" t="s">
        <v>51</v>
      </c>
      <c r="D52" s="299"/>
      <c r="E52" s="299"/>
      <c r="F52" s="299"/>
      <c r="G52" s="299"/>
      <c r="H52" s="65"/>
      <c r="I52" s="301" t="s">
        <v>52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0" t="s">
        <v>53</v>
      </c>
      <c r="AH52" s="299"/>
      <c r="AI52" s="299"/>
      <c r="AJ52" s="299"/>
      <c r="AK52" s="299"/>
      <c r="AL52" s="299"/>
      <c r="AM52" s="299"/>
      <c r="AN52" s="301" t="s">
        <v>54</v>
      </c>
      <c r="AO52" s="299"/>
      <c r="AP52" s="29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5">
        <f>ROUND(SUM(AG55:AG60),2)</f>
        <v>0</v>
      </c>
      <c r="AH54" s="305"/>
      <c r="AI54" s="305"/>
      <c r="AJ54" s="305"/>
      <c r="AK54" s="305"/>
      <c r="AL54" s="305"/>
      <c r="AM54" s="305"/>
      <c r="AN54" s="306">
        <f t="shared" ref="AN54:AN60" si="0">SUM(AG54,AT54)</f>
        <v>0</v>
      </c>
      <c r="AO54" s="306"/>
      <c r="AP54" s="306"/>
      <c r="AQ54" s="77" t="s">
        <v>19</v>
      </c>
      <c r="AR54" s="78"/>
      <c r="AS54" s="79">
        <f>ROUND(SUM(AS55:AS60),2)</f>
        <v>0</v>
      </c>
      <c r="AT54" s="80">
        <f t="shared" ref="AT54:AT60" si="1">ROUND(SUM(AV54:AW54),2)</f>
        <v>0</v>
      </c>
      <c r="AU54" s="81">
        <f>ROUND(SUM(AU55:AU60),5)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ROUND(SUM(AZ55:AZ60),2)</f>
        <v>0</v>
      </c>
      <c r="BA54" s="80">
        <f>ROUND(SUM(BA55:BA60),2)</f>
        <v>0</v>
      </c>
      <c r="BB54" s="80">
        <f>ROUND(SUM(BB55:BB60),2)</f>
        <v>0</v>
      </c>
      <c r="BC54" s="80">
        <f>ROUND(SUM(BC55:BC60),2)</f>
        <v>0</v>
      </c>
      <c r="BD54" s="82">
        <f>ROUND(SUM(BD55:BD60),2)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02" t="s">
        <v>75</v>
      </c>
      <c r="E55" s="302"/>
      <c r="F55" s="302"/>
      <c r="G55" s="302"/>
      <c r="H55" s="302"/>
      <c r="I55" s="88"/>
      <c r="J55" s="302" t="s">
        <v>76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>
        <f>'SO 01 - 506_113 HMZ Horka'!J30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89" t="s">
        <v>77</v>
      </c>
      <c r="AR55" s="90"/>
      <c r="AS55" s="91">
        <v>0</v>
      </c>
      <c r="AT55" s="92">
        <f t="shared" si="1"/>
        <v>0</v>
      </c>
      <c r="AU55" s="93">
        <f>'SO 01 - 506_113 HMZ Horka'!P83</f>
        <v>0</v>
      </c>
      <c r="AV55" s="92">
        <f>'SO 01 - 506_113 HMZ Horka'!J33</f>
        <v>0</v>
      </c>
      <c r="AW55" s="92">
        <f>'SO 01 - 506_113 HMZ Horka'!J34</f>
        <v>0</v>
      </c>
      <c r="AX55" s="92">
        <f>'SO 01 - 506_113 HMZ Horka'!J35</f>
        <v>0</v>
      </c>
      <c r="AY55" s="92">
        <f>'SO 01 - 506_113 HMZ Horka'!J36</f>
        <v>0</v>
      </c>
      <c r="AZ55" s="92">
        <f>'SO 01 - 506_113 HMZ Horka'!F33</f>
        <v>0</v>
      </c>
      <c r="BA55" s="92">
        <f>'SO 01 - 506_113 HMZ Horka'!F34</f>
        <v>0</v>
      </c>
      <c r="BB55" s="92">
        <f>'SO 01 - 506_113 HMZ Horka'!F35</f>
        <v>0</v>
      </c>
      <c r="BC55" s="92">
        <f>'SO 01 - 506_113 HMZ Horka'!F36</f>
        <v>0</v>
      </c>
      <c r="BD55" s="94">
        <f>'SO 01 - 506_113 HMZ Horka'!F37</f>
        <v>0</v>
      </c>
      <c r="BT55" s="95" t="s">
        <v>78</v>
      </c>
      <c r="BV55" s="95" t="s">
        <v>72</v>
      </c>
      <c r="BW55" s="95" t="s">
        <v>79</v>
      </c>
      <c r="BX55" s="95" t="s">
        <v>5</v>
      </c>
      <c r="CL55" s="95" t="s">
        <v>19</v>
      </c>
      <c r="CM55" s="95" t="s">
        <v>80</v>
      </c>
    </row>
    <row r="56" spans="1:91" s="7" customFormat="1" ht="14.45" customHeight="1">
      <c r="A56" s="85" t="s">
        <v>74</v>
      </c>
      <c r="B56" s="86"/>
      <c r="C56" s="87"/>
      <c r="D56" s="302" t="s">
        <v>81</v>
      </c>
      <c r="E56" s="302"/>
      <c r="F56" s="302"/>
      <c r="G56" s="302"/>
      <c r="H56" s="302"/>
      <c r="I56" s="88"/>
      <c r="J56" s="302" t="s">
        <v>82</v>
      </c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3">
        <f>'SO 02 - 506_263 HMZ Slavonín'!J30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89" t="s">
        <v>77</v>
      </c>
      <c r="AR56" s="90"/>
      <c r="AS56" s="91">
        <v>0</v>
      </c>
      <c r="AT56" s="92">
        <f t="shared" si="1"/>
        <v>0</v>
      </c>
      <c r="AU56" s="93">
        <f>'SO 02 - 506_263 HMZ Slavonín'!P81</f>
        <v>0</v>
      </c>
      <c r="AV56" s="92">
        <f>'SO 02 - 506_263 HMZ Slavonín'!J33</f>
        <v>0</v>
      </c>
      <c r="AW56" s="92">
        <f>'SO 02 - 506_263 HMZ Slavonín'!J34</f>
        <v>0</v>
      </c>
      <c r="AX56" s="92">
        <f>'SO 02 - 506_263 HMZ Slavonín'!J35</f>
        <v>0</v>
      </c>
      <c r="AY56" s="92">
        <f>'SO 02 - 506_263 HMZ Slavonín'!J36</f>
        <v>0</v>
      </c>
      <c r="AZ56" s="92">
        <f>'SO 02 - 506_263 HMZ Slavonín'!F33</f>
        <v>0</v>
      </c>
      <c r="BA56" s="92">
        <f>'SO 02 - 506_263 HMZ Slavonín'!F34</f>
        <v>0</v>
      </c>
      <c r="BB56" s="92">
        <f>'SO 02 - 506_263 HMZ Slavonín'!F35</f>
        <v>0</v>
      </c>
      <c r="BC56" s="92">
        <f>'SO 02 - 506_263 HMZ Slavonín'!F36</f>
        <v>0</v>
      </c>
      <c r="BD56" s="94">
        <f>'SO 02 - 506_263 HMZ Slavonín'!F37</f>
        <v>0</v>
      </c>
      <c r="BT56" s="95" t="s">
        <v>78</v>
      </c>
      <c r="BV56" s="95" t="s">
        <v>72</v>
      </c>
      <c r="BW56" s="95" t="s">
        <v>83</v>
      </c>
      <c r="BX56" s="95" t="s">
        <v>5</v>
      </c>
      <c r="CL56" s="95" t="s">
        <v>19</v>
      </c>
      <c r="CM56" s="95" t="s">
        <v>80</v>
      </c>
    </row>
    <row r="57" spans="1:91" s="7" customFormat="1" ht="14.45" customHeight="1">
      <c r="A57" s="85" t="s">
        <v>74</v>
      </c>
      <c r="B57" s="86"/>
      <c r="C57" s="87"/>
      <c r="D57" s="302" t="s">
        <v>84</v>
      </c>
      <c r="E57" s="302"/>
      <c r="F57" s="302"/>
      <c r="G57" s="302"/>
      <c r="H57" s="302"/>
      <c r="I57" s="88"/>
      <c r="J57" s="302" t="s">
        <v>85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3">
        <f>'SO 03 - 506_264 HMZ Slavonín'!J30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89" t="s">
        <v>77</v>
      </c>
      <c r="AR57" s="90"/>
      <c r="AS57" s="91">
        <v>0</v>
      </c>
      <c r="AT57" s="92">
        <f t="shared" si="1"/>
        <v>0</v>
      </c>
      <c r="AU57" s="93">
        <f>'SO 03 - 506_264 HMZ Slavonín'!P83</f>
        <v>0</v>
      </c>
      <c r="AV57" s="92">
        <f>'SO 03 - 506_264 HMZ Slavonín'!J33</f>
        <v>0</v>
      </c>
      <c r="AW57" s="92">
        <f>'SO 03 - 506_264 HMZ Slavonín'!J34</f>
        <v>0</v>
      </c>
      <c r="AX57" s="92">
        <f>'SO 03 - 506_264 HMZ Slavonín'!J35</f>
        <v>0</v>
      </c>
      <c r="AY57" s="92">
        <f>'SO 03 - 506_264 HMZ Slavonín'!J36</f>
        <v>0</v>
      </c>
      <c r="AZ57" s="92">
        <f>'SO 03 - 506_264 HMZ Slavonín'!F33</f>
        <v>0</v>
      </c>
      <c r="BA57" s="92">
        <f>'SO 03 - 506_264 HMZ Slavonín'!F34</f>
        <v>0</v>
      </c>
      <c r="BB57" s="92">
        <f>'SO 03 - 506_264 HMZ Slavonín'!F35</f>
        <v>0</v>
      </c>
      <c r="BC57" s="92">
        <f>'SO 03 - 506_264 HMZ Slavonín'!F36</f>
        <v>0</v>
      </c>
      <c r="BD57" s="94">
        <f>'SO 03 - 506_264 HMZ Slavonín'!F37</f>
        <v>0</v>
      </c>
      <c r="BT57" s="95" t="s">
        <v>78</v>
      </c>
      <c r="BV57" s="95" t="s">
        <v>72</v>
      </c>
      <c r="BW57" s="95" t="s">
        <v>86</v>
      </c>
      <c r="BX57" s="95" t="s">
        <v>5</v>
      </c>
      <c r="CL57" s="95" t="s">
        <v>19</v>
      </c>
      <c r="CM57" s="95" t="s">
        <v>80</v>
      </c>
    </row>
    <row r="58" spans="1:91" s="7" customFormat="1" ht="14.45" customHeight="1">
      <c r="A58" s="85" t="s">
        <v>74</v>
      </c>
      <c r="B58" s="86"/>
      <c r="C58" s="87"/>
      <c r="D58" s="302" t="s">
        <v>87</v>
      </c>
      <c r="E58" s="302"/>
      <c r="F58" s="302"/>
      <c r="G58" s="302"/>
      <c r="H58" s="302"/>
      <c r="I58" s="88"/>
      <c r="J58" s="302" t="s">
        <v>88</v>
      </c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3">
        <f>'SO 04 - 506_201 - HMZ Mla...'!J30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89" t="s">
        <v>77</v>
      </c>
      <c r="AR58" s="90"/>
      <c r="AS58" s="91">
        <v>0</v>
      </c>
      <c r="AT58" s="92">
        <f t="shared" si="1"/>
        <v>0</v>
      </c>
      <c r="AU58" s="93">
        <f>'SO 04 - 506_201 - HMZ Mla...'!P81</f>
        <v>0</v>
      </c>
      <c r="AV58" s="92">
        <f>'SO 04 - 506_201 - HMZ Mla...'!J33</f>
        <v>0</v>
      </c>
      <c r="AW58" s="92">
        <f>'SO 04 - 506_201 - HMZ Mla...'!J34</f>
        <v>0</v>
      </c>
      <c r="AX58" s="92">
        <f>'SO 04 - 506_201 - HMZ Mla...'!J35</f>
        <v>0</v>
      </c>
      <c r="AY58" s="92">
        <f>'SO 04 - 506_201 - HMZ Mla...'!J36</f>
        <v>0</v>
      </c>
      <c r="AZ58" s="92">
        <f>'SO 04 - 506_201 - HMZ Mla...'!F33</f>
        <v>0</v>
      </c>
      <c r="BA58" s="92">
        <f>'SO 04 - 506_201 - HMZ Mla...'!F34</f>
        <v>0</v>
      </c>
      <c r="BB58" s="92">
        <f>'SO 04 - 506_201 - HMZ Mla...'!F35</f>
        <v>0</v>
      </c>
      <c r="BC58" s="92">
        <f>'SO 04 - 506_201 - HMZ Mla...'!F36</f>
        <v>0</v>
      </c>
      <c r="BD58" s="94">
        <f>'SO 04 - 506_201 - HMZ Mla...'!F37</f>
        <v>0</v>
      </c>
      <c r="BT58" s="95" t="s">
        <v>78</v>
      </c>
      <c r="BV58" s="95" t="s">
        <v>72</v>
      </c>
      <c r="BW58" s="95" t="s">
        <v>89</v>
      </c>
      <c r="BX58" s="95" t="s">
        <v>5</v>
      </c>
      <c r="CL58" s="95" t="s">
        <v>19</v>
      </c>
      <c r="CM58" s="95" t="s">
        <v>80</v>
      </c>
    </row>
    <row r="59" spans="1:91" s="7" customFormat="1" ht="14.45" customHeight="1">
      <c r="A59" s="85" t="s">
        <v>74</v>
      </c>
      <c r="B59" s="86"/>
      <c r="C59" s="87"/>
      <c r="D59" s="302" t="s">
        <v>90</v>
      </c>
      <c r="E59" s="302"/>
      <c r="F59" s="302"/>
      <c r="G59" s="302"/>
      <c r="H59" s="302"/>
      <c r="I59" s="88"/>
      <c r="J59" s="302" t="s">
        <v>91</v>
      </c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3">
        <f>'SO 05 - 506_089 - HMZ Nas...'!J30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9" t="s">
        <v>77</v>
      </c>
      <c r="AR59" s="90"/>
      <c r="AS59" s="91">
        <v>0</v>
      </c>
      <c r="AT59" s="92">
        <f t="shared" si="1"/>
        <v>0</v>
      </c>
      <c r="AU59" s="93">
        <f>'SO 05 - 506_089 - HMZ Nas...'!P81</f>
        <v>0</v>
      </c>
      <c r="AV59" s="92">
        <f>'SO 05 - 506_089 - HMZ Nas...'!J33</f>
        <v>0</v>
      </c>
      <c r="AW59" s="92">
        <f>'SO 05 - 506_089 - HMZ Nas...'!J34</f>
        <v>0</v>
      </c>
      <c r="AX59" s="92">
        <f>'SO 05 - 506_089 - HMZ Nas...'!J35</f>
        <v>0</v>
      </c>
      <c r="AY59" s="92">
        <f>'SO 05 - 506_089 - HMZ Nas...'!J36</f>
        <v>0</v>
      </c>
      <c r="AZ59" s="92">
        <f>'SO 05 - 506_089 - HMZ Nas...'!F33</f>
        <v>0</v>
      </c>
      <c r="BA59" s="92">
        <f>'SO 05 - 506_089 - HMZ Nas...'!F34</f>
        <v>0</v>
      </c>
      <c r="BB59" s="92">
        <f>'SO 05 - 506_089 - HMZ Nas...'!F35</f>
        <v>0</v>
      </c>
      <c r="BC59" s="92">
        <f>'SO 05 - 506_089 - HMZ Nas...'!F36</f>
        <v>0</v>
      </c>
      <c r="BD59" s="94">
        <f>'SO 05 - 506_089 - HMZ Nas...'!F37</f>
        <v>0</v>
      </c>
      <c r="BT59" s="95" t="s">
        <v>78</v>
      </c>
      <c r="BV59" s="95" t="s">
        <v>72</v>
      </c>
      <c r="BW59" s="95" t="s">
        <v>92</v>
      </c>
      <c r="BX59" s="95" t="s">
        <v>5</v>
      </c>
      <c r="CL59" s="95" t="s">
        <v>19</v>
      </c>
      <c r="CM59" s="95" t="s">
        <v>80</v>
      </c>
    </row>
    <row r="60" spans="1:91" s="7" customFormat="1" ht="14.45" customHeight="1">
      <c r="A60" s="85" t="s">
        <v>74</v>
      </c>
      <c r="B60" s="86"/>
      <c r="C60" s="87"/>
      <c r="D60" s="302" t="s">
        <v>93</v>
      </c>
      <c r="E60" s="302"/>
      <c r="F60" s="302"/>
      <c r="G60" s="302"/>
      <c r="H60" s="302"/>
      <c r="I60" s="88"/>
      <c r="J60" s="302" t="s">
        <v>94</v>
      </c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3">
        <f>'SO 06 - 510_104 HOZ Rapotín'!J30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9" t="s">
        <v>77</v>
      </c>
      <c r="AR60" s="90"/>
      <c r="AS60" s="96">
        <v>0</v>
      </c>
      <c r="AT60" s="97">
        <f t="shared" si="1"/>
        <v>0</v>
      </c>
      <c r="AU60" s="98">
        <f>'SO 06 - 510_104 HOZ Rapotín'!P83</f>
        <v>0</v>
      </c>
      <c r="AV60" s="97">
        <f>'SO 06 - 510_104 HOZ Rapotín'!J33</f>
        <v>0</v>
      </c>
      <c r="AW60" s="97">
        <f>'SO 06 - 510_104 HOZ Rapotín'!J34</f>
        <v>0</v>
      </c>
      <c r="AX60" s="97">
        <f>'SO 06 - 510_104 HOZ Rapotín'!J35</f>
        <v>0</v>
      </c>
      <c r="AY60" s="97">
        <f>'SO 06 - 510_104 HOZ Rapotín'!J36</f>
        <v>0</v>
      </c>
      <c r="AZ60" s="97">
        <f>'SO 06 - 510_104 HOZ Rapotín'!F33</f>
        <v>0</v>
      </c>
      <c r="BA60" s="97">
        <f>'SO 06 - 510_104 HOZ Rapotín'!F34</f>
        <v>0</v>
      </c>
      <c r="BB60" s="97">
        <f>'SO 06 - 510_104 HOZ Rapotín'!F35</f>
        <v>0</v>
      </c>
      <c r="BC60" s="97">
        <f>'SO 06 - 510_104 HOZ Rapotín'!F36</f>
        <v>0</v>
      </c>
      <c r="BD60" s="99">
        <f>'SO 06 - 510_104 HOZ Rapotín'!F37</f>
        <v>0</v>
      </c>
      <c r="BT60" s="95" t="s">
        <v>78</v>
      </c>
      <c r="BV60" s="95" t="s">
        <v>72</v>
      </c>
      <c r="BW60" s="95" t="s">
        <v>95</v>
      </c>
      <c r="BX60" s="95" t="s">
        <v>5</v>
      </c>
      <c r="CL60" s="95" t="s">
        <v>19</v>
      </c>
      <c r="CM60" s="95" t="s">
        <v>80</v>
      </c>
    </row>
    <row r="61" spans="1:91" s="2" customFormat="1" ht="30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91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8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</sheetData>
  <sheetProtection algorithmName="SHA-512" hashValue="/588531wGirehzBw4A85r82kKhdcOb4I1Ir22Hd2z0KDfXtcYojxVHGaImfYhoKv+UjSU9KMTMcyKkXoc0vXGQ==" saltValue="z5zApL9lbzSyAbxq0sT4Fzq1DhJouxCpfX068bIchaZR5Qtl2TOAwFqWlEjhK58l2js28D71gxFVUSO+ciIj8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506_113 HMZ Horka'!C2" display="/" xr:uid="{00000000-0004-0000-0000-000000000000}"/>
    <hyperlink ref="A56" location="'SO 02 - 506_263 HMZ Slavonín'!C2" display="/" xr:uid="{00000000-0004-0000-0000-000001000000}"/>
    <hyperlink ref="A57" location="'SO 03 - 506_264 HMZ Slavonín'!C2" display="/" xr:uid="{00000000-0004-0000-0000-000002000000}"/>
    <hyperlink ref="A58" location="'SO 04 - 506_201 - HMZ Mla...'!C2" display="/" xr:uid="{00000000-0004-0000-0000-000003000000}"/>
    <hyperlink ref="A59" location="'SO 05 - 506_089 - HMZ Nas...'!C2" display="/" xr:uid="{00000000-0004-0000-0000-000004000000}"/>
    <hyperlink ref="A60" location="'SO 06 - 510_104 HOZ Rapotí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79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98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99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ROUND((SUM(BE83:BE96)),  2)</f>
        <v>0</v>
      </c>
      <c r="G33" s="33"/>
      <c r="H33" s="33"/>
      <c r="I33" s="117">
        <v>0.21</v>
      </c>
      <c r="J33" s="116">
        <f>ROUND(((SUM(BE83:BE96))*I33),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ROUND((SUM(BF83:BF96)),  2)</f>
        <v>0</v>
      </c>
      <c r="G34" s="33"/>
      <c r="H34" s="33"/>
      <c r="I34" s="117">
        <v>0.15</v>
      </c>
      <c r="J34" s="116">
        <f>ROUND(((SUM(BF83:BF96))*I34),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ROUND((SUM(BG83:BG96)),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ROUND((SUM(BH83:BH96)),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ROUND((SUM(BI83:BI96)),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01 - 506_113 HMZ Horka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Řepčín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106</v>
      </c>
      <c r="E62" s="136"/>
      <c r="F62" s="136"/>
      <c r="G62" s="136"/>
      <c r="H62" s="136"/>
      <c r="I62" s="136"/>
      <c r="J62" s="137">
        <f>J92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107</v>
      </c>
      <c r="E63" s="142"/>
      <c r="F63" s="142"/>
      <c r="G63" s="142"/>
      <c r="H63" s="142"/>
      <c r="I63" s="142"/>
      <c r="J63" s="143">
        <f>J93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108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4" t="str">
        <f>E7</f>
        <v>Údržba HOZ Olomoucko a Šumpersko</v>
      </c>
      <c r="F73" s="335"/>
      <c r="G73" s="335"/>
      <c r="H73" s="3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97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87" t="str">
        <f>E9</f>
        <v>SO 01 - 506_113 HMZ Horka</v>
      </c>
      <c r="F75" s="336"/>
      <c r="G75" s="336"/>
      <c r="H75" s="336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Řepčín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pozemový úřad</v>
      </c>
      <c r="G79" s="35"/>
      <c r="H79" s="35"/>
      <c r="I79" s="28" t="s">
        <v>30</v>
      </c>
      <c r="J79" s="31" t="str">
        <f>E21</f>
        <v>Státní pozemový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6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Bc. Martin Tyl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109</v>
      </c>
      <c r="D82" s="148" t="s">
        <v>55</v>
      </c>
      <c r="E82" s="148" t="s">
        <v>51</v>
      </c>
      <c r="F82" s="148" t="s">
        <v>52</v>
      </c>
      <c r="G82" s="148" t="s">
        <v>110</v>
      </c>
      <c r="H82" s="148" t="s">
        <v>111</v>
      </c>
      <c r="I82" s="148" t="s">
        <v>112</v>
      </c>
      <c r="J82" s="148" t="s">
        <v>102</v>
      </c>
      <c r="K82" s="149" t="s">
        <v>113</v>
      </c>
      <c r="L82" s="150"/>
      <c r="M82" s="67" t="s">
        <v>19</v>
      </c>
      <c r="N82" s="68" t="s">
        <v>40</v>
      </c>
      <c r="O82" s="68" t="s">
        <v>114</v>
      </c>
      <c r="P82" s="68" t="s">
        <v>115</v>
      </c>
      <c r="Q82" s="68" t="s">
        <v>116</v>
      </c>
      <c r="R82" s="68" t="s">
        <v>117</v>
      </c>
      <c r="S82" s="68" t="s">
        <v>118</v>
      </c>
      <c r="T82" s="69" t="s">
        <v>119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120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P84+P92</f>
        <v>0</v>
      </c>
      <c r="Q83" s="71"/>
      <c r="R83" s="153">
        <f>R84+R92</f>
        <v>0</v>
      </c>
      <c r="S83" s="71"/>
      <c r="T83" s="154">
        <f>T84+T92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69</v>
      </c>
      <c r="AU83" s="16" t="s">
        <v>103</v>
      </c>
      <c r="BK83" s="155">
        <f>BK84+BK92</f>
        <v>0</v>
      </c>
    </row>
    <row r="84" spans="1:65" s="12" customFormat="1" ht="25.9" customHeight="1">
      <c r="B84" s="156"/>
      <c r="C84" s="157"/>
      <c r="D84" s="158" t="s">
        <v>69</v>
      </c>
      <c r="E84" s="159" t="s">
        <v>121</v>
      </c>
      <c r="F84" s="159" t="s">
        <v>122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69</v>
      </c>
      <c r="AU84" s="168" t="s">
        <v>70</v>
      </c>
      <c r="AY84" s="167" t="s">
        <v>123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69</v>
      </c>
      <c r="E85" s="170" t="s">
        <v>78</v>
      </c>
      <c r="F85" s="170" t="s">
        <v>124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SUM(P86:P91)</f>
        <v>0</v>
      </c>
      <c r="Q85" s="164"/>
      <c r="R85" s="165">
        <f>SUM(R86:R91)</f>
        <v>0</v>
      </c>
      <c r="S85" s="164"/>
      <c r="T85" s="166">
        <f>SUM(T86:T91)</f>
        <v>0</v>
      </c>
      <c r="AR85" s="167" t="s">
        <v>78</v>
      </c>
      <c r="AT85" s="168" t="s">
        <v>69</v>
      </c>
      <c r="AU85" s="168" t="s">
        <v>78</v>
      </c>
      <c r="AY85" s="167" t="s">
        <v>123</v>
      </c>
      <c r="BK85" s="169">
        <f>SUM(BK86:BK91)</f>
        <v>0</v>
      </c>
    </row>
    <row r="86" spans="1:65" s="2" customFormat="1" ht="14.45" customHeight="1">
      <c r="A86" s="33"/>
      <c r="B86" s="34"/>
      <c r="C86" s="172" t="s">
        <v>78</v>
      </c>
      <c r="D86" s="172" t="s">
        <v>125</v>
      </c>
      <c r="E86" s="173" t="s">
        <v>126</v>
      </c>
      <c r="F86" s="174" t="s">
        <v>127</v>
      </c>
      <c r="G86" s="175" t="s">
        <v>128</v>
      </c>
      <c r="H86" s="176">
        <v>0.14000000000000001</v>
      </c>
      <c r="I86" s="177"/>
      <c r="J86" s="178">
        <f>ROUND(I86*H86,2)</f>
        <v>0</v>
      </c>
      <c r="K86" s="174" t="s">
        <v>129</v>
      </c>
      <c r="L86" s="38"/>
      <c r="M86" s="179" t="s">
        <v>19</v>
      </c>
      <c r="N86" s="180" t="s">
        <v>41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130</v>
      </c>
      <c r="AT86" s="183" t="s">
        <v>125</v>
      </c>
      <c r="AU86" s="183" t="s">
        <v>80</v>
      </c>
      <c r="AY86" s="16" t="s">
        <v>123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78</v>
      </c>
      <c r="BK86" s="184">
        <f>ROUND(I86*H86,2)</f>
        <v>0</v>
      </c>
      <c r="BL86" s="16" t="s">
        <v>130</v>
      </c>
      <c r="BM86" s="183" t="s">
        <v>131</v>
      </c>
    </row>
    <row r="87" spans="1:65" s="2" customFormat="1" ht="11.25">
      <c r="A87" s="33"/>
      <c r="B87" s="34"/>
      <c r="C87" s="35"/>
      <c r="D87" s="185" t="s">
        <v>132</v>
      </c>
      <c r="E87" s="35"/>
      <c r="F87" s="186" t="s">
        <v>133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132</v>
      </c>
      <c r="AU87" s="16" t="s">
        <v>80</v>
      </c>
    </row>
    <row r="88" spans="1:65" s="13" customFormat="1" ht="11.25">
      <c r="B88" s="190"/>
      <c r="C88" s="191"/>
      <c r="D88" s="192" t="s">
        <v>134</v>
      </c>
      <c r="E88" s="193" t="s">
        <v>19</v>
      </c>
      <c r="F88" s="194" t="s">
        <v>135</v>
      </c>
      <c r="G88" s="191"/>
      <c r="H88" s="195">
        <v>0.14000000000000001</v>
      </c>
      <c r="I88" s="196"/>
      <c r="J88" s="191"/>
      <c r="K88" s="191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134</v>
      </c>
      <c r="AU88" s="201" t="s">
        <v>80</v>
      </c>
      <c r="AV88" s="13" t="s">
        <v>80</v>
      </c>
      <c r="AW88" s="13" t="s">
        <v>31</v>
      </c>
      <c r="AX88" s="13" t="s">
        <v>78</v>
      </c>
      <c r="AY88" s="201" t="s">
        <v>123</v>
      </c>
    </row>
    <row r="89" spans="1:65" s="2" customFormat="1" ht="14.45" customHeight="1">
      <c r="A89" s="33"/>
      <c r="B89" s="34"/>
      <c r="C89" s="172" t="s">
        <v>80</v>
      </c>
      <c r="D89" s="172" t="s">
        <v>125</v>
      </c>
      <c r="E89" s="173" t="s">
        <v>136</v>
      </c>
      <c r="F89" s="174" t="s">
        <v>137</v>
      </c>
      <c r="G89" s="175" t="s">
        <v>128</v>
      </c>
      <c r="H89" s="176">
        <v>0.14000000000000001</v>
      </c>
      <c r="I89" s="177"/>
      <c r="J89" s="178">
        <f>ROUND(I89*H89,2)</f>
        <v>0</v>
      </c>
      <c r="K89" s="174" t="s">
        <v>129</v>
      </c>
      <c r="L89" s="38"/>
      <c r="M89" s="179" t="s">
        <v>19</v>
      </c>
      <c r="N89" s="180" t="s">
        <v>41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130</v>
      </c>
      <c r="AT89" s="183" t="s">
        <v>125</v>
      </c>
      <c r="AU89" s="183" t="s">
        <v>80</v>
      </c>
      <c r="AY89" s="16" t="s">
        <v>123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78</v>
      </c>
      <c r="BK89" s="184">
        <f>ROUND(I89*H89,2)</f>
        <v>0</v>
      </c>
      <c r="BL89" s="16" t="s">
        <v>130</v>
      </c>
      <c r="BM89" s="183" t="s">
        <v>138</v>
      </c>
    </row>
    <row r="90" spans="1:65" s="2" customFormat="1" ht="11.25">
      <c r="A90" s="33"/>
      <c r="B90" s="34"/>
      <c r="C90" s="35"/>
      <c r="D90" s="185" t="s">
        <v>132</v>
      </c>
      <c r="E90" s="35"/>
      <c r="F90" s="186" t="s">
        <v>139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132</v>
      </c>
      <c r="AU90" s="16" t="s">
        <v>80</v>
      </c>
    </row>
    <row r="91" spans="1:65" s="13" customFormat="1" ht="11.25">
      <c r="B91" s="190"/>
      <c r="C91" s="191"/>
      <c r="D91" s="192" t="s">
        <v>134</v>
      </c>
      <c r="E91" s="193" t="s">
        <v>19</v>
      </c>
      <c r="F91" s="194" t="s">
        <v>135</v>
      </c>
      <c r="G91" s="191"/>
      <c r="H91" s="195">
        <v>0.14000000000000001</v>
      </c>
      <c r="I91" s="196"/>
      <c r="J91" s="191"/>
      <c r="K91" s="191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134</v>
      </c>
      <c r="AU91" s="201" t="s">
        <v>80</v>
      </c>
      <c r="AV91" s="13" t="s">
        <v>80</v>
      </c>
      <c r="AW91" s="13" t="s">
        <v>31</v>
      </c>
      <c r="AX91" s="13" t="s">
        <v>78</v>
      </c>
      <c r="AY91" s="201" t="s">
        <v>123</v>
      </c>
    </row>
    <row r="92" spans="1:65" s="12" customFormat="1" ht="25.9" customHeight="1">
      <c r="B92" s="156"/>
      <c r="C92" s="157"/>
      <c r="D92" s="158" t="s">
        <v>69</v>
      </c>
      <c r="E92" s="159" t="s">
        <v>140</v>
      </c>
      <c r="F92" s="159" t="s">
        <v>141</v>
      </c>
      <c r="G92" s="157"/>
      <c r="H92" s="157"/>
      <c r="I92" s="160"/>
      <c r="J92" s="161">
        <f>BK92</f>
        <v>0</v>
      </c>
      <c r="K92" s="157"/>
      <c r="L92" s="162"/>
      <c r="M92" s="163"/>
      <c r="N92" s="164"/>
      <c r="O92" s="164"/>
      <c r="P92" s="165">
        <f>P93</f>
        <v>0</v>
      </c>
      <c r="Q92" s="164"/>
      <c r="R92" s="165">
        <f>R93</f>
        <v>0</v>
      </c>
      <c r="S92" s="164"/>
      <c r="T92" s="166">
        <f>T93</f>
        <v>0</v>
      </c>
      <c r="AR92" s="167" t="s">
        <v>130</v>
      </c>
      <c r="AT92" s="168" t="s">
        <v>69</v>
      </c>
      <c r="AU92" s="168" t="s">
        <v>70</v>
      </c>
      <c r="AY92" s="167" t="s">
        <v>123</v>
      </c>
      <c r="BK92" s="169">
        <f>BK93</f>
        <v>0</v>
      </c>
    </row>
    <row r="93" spans="1:65" s="12" customFormat="1" ht="22.9" customHeight="1">
      <c r="B93" s="156"/>
      <c r="C93" s="157"/>
      <c r="D93" s="158" t="s">
        <v>69</v>
      </c>
      <c r="E93" s="170" t="s">
        <v>142</v>
      </c>
      <c r="F93" s="170" t="s">
        <v>143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SUM(P94:P96)</f>
        <v>0</v>
      </c>
      <c r="Q93" s="164"/>
      <c r="R93" s="165">
        <f>SUM(R94:R96)</f>
        <v>0</v>
      </c>
      <c r="S93" s="164"/>
      <c r="T93" s="166">
        <f>SUM(T94:T96)</f>
        <v>0</v>
      </c>
      <c r="AR93" s="167" t="s">
        <v>130</v>
      </c>
      <c r="AT93" s="168" t="s">
        <v>69</v>
      </c>
      <c r="AU93" s="168" t="s">
        <v>78</v>
      </c>
      <c r="AY93" s="167" t="s">
        <v>123</v>
      </c>
      <c r="BK93" s="169">
        <f>SUM(BK94:BK96)</f>
        <v>0</v>
      </c>
    </row>
    <row r="94" spans="1:65" s="2" customFormat="1" ht="19.899999999999999" customHeight="1">
      <c r="A94" s="33"/>
      <c r="B94" s="34"/>
      <c r="C94" s="172" t="s">
        <v>144</v>
      </c>
      <c r="D94" s="172" t="s">
        <v>125</v>
      </c>
      <c r="E94" s="173" t="s">
        <v>145</v>
      </c>
      <c r="F94" s="174" t="s">
        <v>146</v>
      </c>
      <c r="G94" s="175" t="s">
        <v>128</v>
      </c>
      <c r="H94" s="176">
        <v>0.14000000000000001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41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147</v>
      </c>
      <c r="AT94" s="183" t="s">
        <v>125</v>
      </c>
      <c r="AU94" s="183" t="s">
        <v>80</v>
      </c>
      <c r="AY94" s="16" t="s">
        <v>123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78</v>
      </c>
      <c r="BK94" s="184">
        <f>ROUND(I94*H94,2)</f>
        <v>0</v>
      </c>
      <c r="BL94" s="16" t="s">
        <v>147</v>
      </c>
      <c r="BM94" s="183" t="s">
        <v>148</v>
      </c>
    </row>
    <row r="95" spans="1:65" s="2" customFormat="1" ht="48.75">
      <c r="A95" s="33"/>
      <c r="B95" s="34"/>
      <c r="C95" s="35"/>
      <c r="D95" s="192" t="s">
        <v>149</v>
      </c>
      <c r="E95" s="35"/>
      <c r="F95" s="202" t="s">
        <v>150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149</v>
      </c>
      <c r="AU95" s="16" t="s">
        <v>80</v>
      </c>
    </row>
    <row r="96" spans="1:65" s="13" customFormat="1" ht="11.25">
      <c r="B96" s="190"/>
      <c r="C96" s="191"/>
      <c r="D96" s="192" t="s">
        <v>134</v>
      </c>
      <c r="E96" s="193" t="s">
        <v>19</v>
      </c>
      <c r="F96" s="194" t="s">
        <v>135</v>
      </c>
      <c r="G96" s="191"/>
      <c r="H96" s="195">
        <v>0.14000000000000001</v>
      </c>
      <c r="I96" s="196"/>
      <c r="J96" s="191"/>
      <c r="K96" s="191"/>
      <c r="L96" s="197"/>
      <c r="M96" s="203"/>
      <c r="N96" s="204"/>
      <c r="O96" s="204"/>
      <c r="P96" s="204"/>
      <c r="Q96" s="204"/>
      <c r="R96" s="204"/>
      <c r="S96" s="204"/>
      <c r="T96" s="205"/>
      <c r="AT96" s="201" t="s">
        <v>134</v>
      </c>
      <c r="AU96" s="201" t="s">
        <v>80</v>
      </c>
      <c r="AV96" s="13" t="s">
        <v>80</v>
      </c>
      <c r="AW96" s="13" t="s">
        <v>31</v>
      </c>
      <c r="AX96" s="13" t="s">
        <v>78</v>
      </c>
      <c r="AY96" s="201" t="s">
        <v>123</v>
      </c>
    </row>
    <row r="97" spans="1:31" s="2" customFormat="1" ht="6.95" customHeight="1">
      <c r="A97" s="3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4osTx6S674CUOxAX1mgn4Bp6unhrMsGfPCSravsDp5nhzG0Sj9VBb4cTLk6lpxucZug2dGxgeswjhBMU/GVXJQ==" saltValue="xpFNFnxdeOScVkQuIs5SHmxUz07+WXLW7oWjYPm4srBkA3261jUX4dpobedX0u3gWekgl1Cox+B/l1WpkQZuUg==" spinCount="100000" sheet="1" objects="1" scenarios="1" formatColumns="0" formatRows="0" autoFilter="0"/>
  <autoFilter ref="C82:K96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151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152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ROUND((SUM(BE81:BE95)),  2)</f>
        <v>0</v>
      </c>
      <c r="G33" s="33"/>
      <c r="H33" s="33"/>
      <c r="I33" s="117">
        <v>0.21</v>
      </c>
      <c r="J33" s="116">
        <f>ROUND(((SUM(BE81:BE95))*I33),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ROUND((SUM(BF81:BF95)),  2)</f>
        <v>0</v>
      </c>
      <c r="G34" s="33"/>
      <c r="H34" s="33"/>
      <c r="I34" s="117">
        <v>0.15</v>
      </c>
      <c r="J34" s="116">
        <f>ROUND(((SUM(BF81:BF95))*I34),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02 - 506_263 HMZ Slavonín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Nemilany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Olomoucko a Šumpersko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97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02 - 506_263 HMZ Slavonín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Nemilany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pozemový úřad</v>
      </c>
      <c r="G77" s="35"/>
      <c r="H77" s="35"/>
      <c r="I77" s="28" t="s">
        <v>30</v>
      </c>
      <c r="J77" s="31" t="str">
        <f>E21</f>
        <v>Státní pozemový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Martin Tyl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109</v>
      </c>
      <c r="D80" s="148" t="s">
        <v>55</v>
      </c>
      <c r="E80" s="148" t="s">
        <v>51</v>
      </c>
      <c r="F80" s="148" t="s">
        <v>52</v>
      </c>
      <c r="G80" s="148" t="s">
        <v>110</v>
      </c>
      <c r="H80" s="148" t="s">
        <v>111</v>
      </c>
      <c r="I80" s="148" t="s">
        <v>112</v>
      </c>
      <c r="J80" s="148" t="s">
        <v>102</v>
      </c>
      <c r="K80" s="149" t="s">
        <v>113</v>
      </c>
      <c r="L80" s="150"/>
      <c r="M80" s="67" t="s">
        <v>19</v>
      </c>
      <c r="N80" s="68" t="s">
        <v>40</v>
      </c>
      <c r="O80" s="68" t="s">
        <v>114</v>
      </c>
      <c r="P80" s="68" t="s">
        <v>115</v>
      </c>
      <c r="Q80" s="68" t="s">
        <v>116</v>
      </c>
      <c r="R80" s="68" t="s">
        <v>117</v>
      </c>
      <c r="S80" s="68" t="s">
        <v>118</v>
      </c>
      <c r="T80" s="69" t="s">
        <v>119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103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121</v>
      </c>
      <c r="F82" s="159" t="s">
        <v>122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SUM(P84:P95)</f>
        <v>0</v>
      </c>
      <c r="Q83" s="164"/>
      <c r="R83" s="165">
        <f>SUM(R84:R95)</f>
        <v>0</v>
      </c>
      <c r="S83" s="164"/>
      <c r="T83" s="166">
        <f>SUM(T84:T95)</f>
        <v>0</v>
      </c>
      <c r="AR83" s="167" t="s">
        <v>78</v>
      </c>
      <c r="AT83" s="168" t="s">
        <v>69</v>
      </c>
      <c r="AU83" s="168" t="s">
        <v>78</v>
      </c>
      <c r="AY83" s="167" t="s">
        <v>123</v>
      </c>
      <c r="BK83" s="169">
        <f>SUM(BK84:BK95)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125</v>
      </c>
      <c r="E84" s="173" t="s">
        <v>126</v>
      </c>
      <c r="F84" s="174" t="s">
        <v>127</v>
      </c>
      <c r="G84" s="175" t="s">
        <v>128</v>
      </c>
      <c r="H84" s="176">
        <v>0.27500000000000002</v>
      </c>
      <c r="I84" s="177"/>
      <c r="J84" s="178">
        <f>ROUND(I84*H84,2)</f>
        <v>0</v>
      </c>
      <c r="K84" s="174" t="s">
        <v>129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130</v>
      </c>
      <c r="AT84" s="183" t="s">
        <v>125</v>
      </c>
      <c r="AU84" s="183" t="s">
        <v>80</v>
      </c>
      <c r="AY84" s="16" t="s">
        <v>123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130</v>
      </c>
      <c r="BM84" s="183" t="s">
        <v>153</v>
      </c>
    </row>
    <row r="85" spans="1:65" s="2" customFormat="1" ht="11.25">
      <c r="A85" s="33"/>
      <c r="B85" s="34"/>
      <c r="C85" s="35"/>
      <c r="D85" s="185" t="s">
        <v>132</v>
      </c>
      <c r="E85" s="35"/>
      <c r="F85" s="186" t="s">
        <v>133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132</v>
      </c>
      <c r="AU85" s="16" t="s">
        <v>80</v>
      </c>
    </row>
    <row r="86" spans="1:65" s="13" customFormat="1" ht="11.25">
      <c r="B86" s="190"/>
      <c r="C86" s="191"/>
      <c r="D86" s="192" t="s">
        <v>134</v>
      </c>
      <c r="E86" s="193" t="s">
        <v>19</v>
      </c>
      <c r="F86" s="194" t="s">
        <v>154</v>
      </c>
      <c r="G86" s="191"/>
      <c r="H86" s="195">
        <v>0.27500000000000002</v>
      </c>
      <c r="I86" s="196"/>
      <c r="J86" s="191"/>
      <c r="K86" s="191"/>
      <c r="L86" s="197"/>
      <c r="M86" s="198"/>
      <c r="N86" s="199"/>
      <c r="O86" s="199"/>
      <c r="P86" s="199"/>
      <c r="Q86" s="199"/>
      <c r="R86" s="199"/>
      <c r="S86" s="199"/>
      <c r="T86" s="200"/>
      <c r="AT86" s="201" t="s">
        <v>134</v>
      </c>
      <c r="AU86" s="201" t="s">
        <v>80</v>
      </c>
      <c r="AV86" s="13" t="s">
        <v>80</v>
      </c>
      <c r="AW86" s="13" t="s">
        <v>31</v>
      </c>
      <c r="AX86" s="13" t="s">
        <v>78</v>
      </c>
      <c r="AY86" s="201" t="s">
        <v>123</v>
      </c>
    </row>
    <row r="87" spans="1:65" s="2" customFormat="1" ht="14.45" customHeight="1">
      <c r="A87" s="33"/>
      <c r="B87" s="34"/>
      <c r="C87" s="172" t="s">
        <v>80</v>
      </c>
      <c r="D87" s="172" t="s">
        <v>125</v>
      </c>
      <c r="E87" s="173" t="s">
        <v>136</v>
      </c>
      <c r="F87" s="174" t="s">
        <v>137</v>
      </c>
      <c r="G87" s="175" t="s">
        <v>128</v>
      </c>
      <c r="H87" s="176">
        <v>0.27500000000000002</v>
      </c>
      <c r="I87" s="177"/>
      <c r="J87" s="178">
        <f>ROUND(I87*H87,2)</f>
        <v>0</v>
      </c>
      <c r="K87" s="174" t="s">
        <v>129</v>
      </c>
      <c r="L87" s="38"/>
      <c r="M87" s="179" t="s">
        <v>19</v>
      </c>
      <c r="N87" s="180" t="s">
        <v>41</v>
      </c>
      <c r="O87" s="63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3" t="s">
        <v>130</v>
      </c>
      <c r="AT87" s="183" t="s">
        <v>125</v>
      </c>
      <c r="AU87" s="183" t="s">
        <v>80</v>
      </c>
      <c r="AY87" s="16" t="s">
        <v>123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78</v>
      </c>
      <c r="BK87" s="184">
        <f>ROUND(I87*H87,2)</f>
        <v>0</v>
      </c>
      <c r="BL87" s="16" t="s">
        <v>130</v>
      </c>
      <c r="BM87" s="183" t="s">
        <v>155</v>
      </c>
    </row>
    <row r="88" spans="1:65" s="2" customFormat="1" ht="11.25">
      <c r="A88" s="33"/>
      <c r="B88" s="34"/>
      <c r="C88" s="35"/>
      <c r="D88" s="185" t="s">
        <v>132</v>
      </c>
      <c r="E88" s="35"/>
      <c r="F88" s="186" t="s">
        <v>139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132</v>
      </c>
      <c r="AU88" s="16" t="s">
        <v>80</v>
      </c>
    </row>
    <row r="89" spans="1:65" s="13" customFormat="1" ht="11.25">
      <c r="B89" s="190"/>
      <c r="C89" s="191"/>
      <c r="D89" s="192" t="s">
        <v>134</v>
      </c>
      <c r="E89" s="193" t="s">
        <v>19</v>
      </c>
      <c r="F89" s="194" t="s">
        <v>154</v>
      </c>
      <c r="G89" s="191"/>
      <c r="H89" s="195">
        <v>0.27500000000000002</v>
      </c>
      <c r="I89" s="196"/>
      <c r="J89" s="191"/>
      <c r="K89" s="191"/>
      <c r="L89" s="197"/>
      <c r="M89" s="198"/>
      <c r="N89" s="199"/>
      <c r="O89" s="199"/>
      <c r="P89" s="199"/>
      <c r="Q89" s="199"/>
      <c r="R89" s="199"/>
      <c r="S89" s="199"/>
      <c r="T89" s="200"/>
      <c r="AT89" s="201" t="s">
        <v>134</v>
      </c>
      <c r="AU89" s="201" t="s">
        <v>80</v>
      </c>
      <c r="AV89" s="13" t="s">
        <v>80</v>
      </c>
      <c r="AW89" s="13" t="s">
        <v>31</v>
      </c>
      <c r="AX89" s="13" t="s">
        <v>78</v>
      </c>
      <c r="AY89" s="201" t="s">
        <v>123</v>
      </c>
    </row>
    <row r="90" spans="1:65" s="2" customFormat="1" ht="14.45" customHeight="1">
      <c r="A90" s="33"/>
      <c r="B90" s="34"/>
      <c r="C90" s="172" t="s">
        <v>144</v>
      </c>
      <c r="D90" s="172" t="s">
        <v>125</v>
      </c>
      <c r="E90" s="173" t="s">
        <v>156</v>
      </c>
      <c r="F90" s="174" t="s">
        <v>157</v>
      </c>
      <c r="G90" s="175" t="s">
        <v>128</v>
      </c>
      <c r="H90" s="176">
        <v>0.33</v>
      </c>
      <c r="I90" s="177"/>
      <c r="J90" s="178">
        <f>ROUND(I90*H90,2)</f>
        <v>0</v>
      </c>
      <c r="K90" s="174" t="s">
        <v>129</v>
      </c>
      <c r="L90" s="38"/>
      <c r="M90" s="179" t="s">
        <v>19</v>
      </c>
      <c r="N90" s="180" t="s">
        <v>41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130</v>
      </c>
      <c r="AT90" s="183" t="s">
        <v>125</v>
      </c>
      <c r="AU90" s="183" t="s">
        <v>80</v>
      </c>
      <c r="AY90" s="16" t="s">
        <v>123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78</v>
      </c>
      <c r="BK90" s="184">
        <f>ROUND(I90*H90,2)</f>
        <v>0</v>
      </c>
      <c r="BL90" s="16" t="s">
        <v>130</v>
      </c>
      <c r="BM90" s="183" t="s">
        <v>158</v>
      </c>
    </row>
    <row r="91" spans="1:65" s="2" customFormat="1" ht="11.25">
      <c r="A91" s="33"/>
      <c r="B91" s="34"/>
      <c r="C91" s="35"/>
      <c r="D91" s="185" t="s">
        <v>132</v>
      </c>
      <c r="E91" s="35"/>
      <c r="F91" s="186" t="s">
        <v>159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132</v>
      </c>
      <c r="AU91" s="16" t="s">
        <v>80</v>
      </c>
    </row>
    <row r="92" spans="1:65" s="13" customFormat="1" ht="11.25">
      <c r="B92" s="190"/>
      <c r="C92" s="191"/>
      <c r="D92" s="192" t="s">
        <v>134</v>
      </c>
      <c r="E92" s="193" t="s">
        <v>19</v>
      </c>
      <c r="F92" s="194" t="s">
        <v>160</v>
      </c>
      <c r="G92" s="191"/>
      <c r="H92" s="195">
        <v>0.33</v>
      </c>
      <c r="I92" s="196"/>
      <c r="J92" s="191"/>
      <c r="K92" s="191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134</v>
      </c>
      <c r="AU92" s="201" t="s">
        <v>80</v>
      </c>
      <c r="AV92" s="13" t="s">
        <v>80</v>
      </c>
      <c r="AW92" s="13" t="s">
        <v>31</v>
      </c>
      <c r="AX92" s="13" t="s">
        <v>78</v>
      </c>
      <c r="AY92" s="201" t="s">
        <v>123</v>
      </c>
    </row>
    <row r="93" spans="1:65" s="2" customFormat="1" ht="19.899999999999999" customHeight="1">
      <c r="A93" s="33"/>
      <c r="B93" s="34"/>
      <c r="C93" s="172" t="s">
        <v>130</v>
      </c>
      <c r="D93" s="172" t="s">
        <v>125</v>
      </c>
      <c r="E93" s="173" t="s">
        <v>161</v>
      </c>
      <c r="F93" s="174" t="s">
        <v>162</v>
      </c>
      <c r="G93" s="175" t="s">
        <v>128</v>
      </c>
      <c r="H93" s="176">
        <v>0.33</v>
      </c>
      <c r="I93" s="177"/>
      <c r="J93" s="178">
        <f>ROUND(I93*H93,2)</f>
        <v>0</v>
      </c>
      <c r="K93" s="174" t="s">
        <v>129</v>
      </c>
      <c r="L93" s="38"/>
      <c r="M93" s="179" t="s">
        <v>19</v>
      </c>
      <c r="N93" s="180" t="s">
        <v>41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130</v>
      </c>
      <c r="AT93" s="183" t="s">
        <v>125</v>
      </c>
      <c r="AU93" s="183" t="s">
        <v>80</v>
      </c>
      <c r="AY93" s="16" t="s">
        <v>123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78</v>
      </c>
      <c r="BK93" s="184">
        <f>ROUND(I93*H93,2)</f>
        <v>0</v>
      </c>
      <c r="BL93" s="16" t="s">
        <v>130</v>
      </c>
      <c r="BM93" s="183" t="s">
        <v>163</v>
      </c>
    </row>
    <row r="94" spans="1:65" s="2" customFormat="1" ht="11.25">
      <c r="A94" s="33"/>
      <c r="B94" s="34"/>
      <c r="C94" s="35"/>
      <c r="D94" s="185" t="s">
        <v>132</v>
      </c>
      <c r="E94" s="35"/>
      <c r="F94" s="186" t="s">
        <v>164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132</v>
      </c>
      <c r="AU94" s="16" t="s">
        <v>80</v>
      </c>
    </row>
    <row r="95" spans="1:65" s="13" customFormat="1" ht="11.25">
      <c r="B95" s="190"/>
      <c r="C95" s="191"/>
      <c r="D95" s="192" t="s">
        <v>134</v>
      </c>
      <c r="E95" s="193" t="s">
        <v>19</v>
      </c>
      <c r="F95" s="194" t="s">
        <v>160</v>
      </c>
      <c r="G95" s="191"/>
      <c r="H95" s="195">
        <v>0.33</v>
      </c>
      <c r="I95" s="196"/>
      <c r="J95" s="191"/>
      <c r="K95" s="191"/>
      <c r="L95" s="197"/>
      <c r="M95" s="203"/>
      <c r="N95" s="204"/>
      <c r="O95" s="204"/>
      <c r="P95" s="204"/>
      <c r="Q95" s="204"/>
      <c r="R95" s="204"/>
      <c r="S95" s="204"/>
      <c r="T95" s="205"/>
      <c r="AT95" s="201" t="s">
        <v>134</v>
      </c>
      <c r="AU95" s="201" t="s">
        <v>80</v>
      </c>
      <c r="AV95" s="13" t="s">
        <v>80</v>
      </c>
      <c r="AW95" s="13" t="s">
        <v>31</v>
      </c>
      <c r="AX95" s="13" t="s">
        <v>78</v>
      </c>
      <c r="AY95" s="201" t="s">
        <v>123</v>
      </c>
    </row>
    <row r="96" spans="1:65" s="2" customFormat="1" ht="6.95" customHeight="1">
      <c r="A96" s="33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38"/>
      <c r="M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</sheetData>
  <sheetProtection algorithmName="SHA-512" hashValue="wvsgQXitvOyyzlT1mfmeg4LE8vgGnkD0Wvi1Z3XkiNGDOJM+qty4hoMtLxqlOxrbjEGlu183cl+Kq2J6gQCXpA==" saltValue="axRwYRPwpI25xiIHlKT9uL9VyOuz7h1IirMaUre8rq990WLtQIEGpDL1EVmmxK537W6IxejbvEb3uwx7R352Jg==" spinCount="100000" sheet="1" objects="1" scenarios="1" formatColumns="0" formatRows="0" autoFilter="0"/>
  <autoFilter ref="C80:K95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88" r:id="rId2" xr:uid="{00000000-0004-0000-0200-000001000000}"/>
    <hyperlink ref="F91" r:id="rId3" xr:uid="{00000000-0004-0000-0200-000002000000}"/>
    <hyperlink ref="F94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165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166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ROUND((SUM(BE83:BE96)),  2)</f>
        <v>0</v>
      </c>
      <c r="G33" s="33"/>
      <c r="H33" s="33"/>
      <c r="I33" s="117">
        <v>0.21</v>
      </c>
      <c r="J33" s="116">
        <f>ROUND(((SUM(BE83:BE96))*I33),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ROUND((SUM(BF83:BF96)),  2)</f>
        <v>0</v>
      </c>
      <c r="G34" s="33"/>
      <c r="H34" s="33"/>
      <c r="I34" s="117">
        <v>0.15</v>
      </c>
      <c r="J34" s="116">
        <f>ROUND(((SUM(BF83:BF96))*I34),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ROUND((SUM(BG83:BG96)),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ROUND((SUM(BH83:BH96)),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ROUND((SUM(BI83:BI96)),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03 - 506_264 HMZ Slavonín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Slavonín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106</v>
      </c>
      <c r="E62" s="136"/>
      <c r="F62" s="136"/>
      <c r="G62" s="136"/>
      <c r="H62" s="136"/>
      <c r="I62" s="136"/>
      <c r="J62" s="137">
        <f>J92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107</v>
      </c>
      <c r="E63" s="142"/>
      <c r="F63" s="142"/>
      <c r="G63" s="142"/>
      <c r="H63" s="142"/>
      <c r="I63" s="142"/>
      <c r="J63" s="143">
        <f>J93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108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4" t="str">
        <f>E7</f>
        <v>Údržba HOZ Olomoucko a Šumpersko</v>
      </c>
      <c r="F73" s="335"/>
      <c r="G73" s="335"/>
      <c r="H73" s="3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97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87" t="str">
        <f>E9</f>
        <v>SO 03 - 506_264 HMZ Slavonín</v>
      </c>
      <c r="F75" s="336"/>
      <c r="G75" s="336"/>
      <c r="H75" s="336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Slavonín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pozemový úřad</v>
      </c>
      <c r="G79" s="35"/>
      <c r="H79" s="35"/>
      <c r="I79" s="28" t="s">
        <v>30</v>
      </c>
      <c r="J79" s="31" t="str">
        <f>E21</f>
        <v>Státní pozemový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6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Bc. Martin Tyl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109</v>
      </c>
      <c r="D82" s="148" t="s">
        <v>55</v>
      </c>
      <c r="E82" s="148" t="s">
        <v>51</v>
      </c>
      <c r="F82" s="148" t="s">
        <v>52</v>
      </c>
      <c r="G82" s="148" t="s">
        <v>110</v>
      </c>
      <c r="H82" s="148" t="s">
        <v>111</v>
      </c>
      <c r="I82" s="148" t="s">
        <v>112</v>
      </c>
      <c r="J82" s="148" t="s">
        <v>102</v>
      </c>
      <c r="K82" s="149" t="s">
        <v>113</v>
      </c>
      <c r="L82" s="150"/>
      <c r="M82" s="67" t="s">
        <v>19</v>
      </c>
      <c r="N82" s="68" t="s">
        <v>40</v>
      </c>
      <c r="O82" s="68" t="s">
        <v>114</v>
      </c>
      <c r="P82" s="68" t="s">
        <v>115</v>
      </c>
      <c r="Q82" s="68" t="s">
        <v>116</v>
      </c>
      <c r="R82" s="68" t="s">
        <v>117</v>
      </c>
      <c r="S82" s="68" t="s">
        <v>118</v>
      </c>
      <c r="T82" s="69" t="s">
        <v>119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120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P84+P92</f>
        <v>0</v>
      </c>
      <c r="Q83" s="71"/>
      <c r="R83" s="153">
        <f>R84+R92</f>
        <v>0</v>
      </c>
      <c r="S83" s="71"/>
      <c r="T83" s="154">
        <f>T84+T92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69</v>
      </c>
      <c r="AU83" s="16" t="s">
        <v>103</v>
      </c>
      <c r="BK83" s="155">
        <f>BK84+BK92</f>
        <v>0</v>
      </c>
    </row>
    <row r="84" spans="1:65" s="12" customFormat="1" ht="25.9" customHeight="1">
      <c r="B84" s="156"/>
      <c r="C84" s="157"/>
      <c r="D84" s="158" t="s">
        <v>69</v>
      </c>
      <c r="E84" s="159" t="s">
        <v>121</v>
      </c>
      <c r="F84" s="159" t="s">
        <v>122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69</v>
      </c>
      <c r="AU84" s="168" t="s">
        <v>70</v>
      </c>
      <c r="AY84" s="167" t="s">
        <v>123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69</v>
      </c>
      <c r="E85" s="170" t="s">
        <v>78</v>
      </c>
      <c r="F85" s="170" t="s">
        <v>124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SUM(P86:P91)</f>
        <v>0</v>
      </c>
      <c r="Q85" s="164"/>
      <c r="R85" s="165">
        <f>SUM(R86:R91)</f>
        <v>0</v>
      </c>
      <c r="S85" s="164"/>
      <c r="T85" s="166">
        <f>SUM(T86:T91)</f>
        <v>0</v>
      </c>
      <c r="AR85" s="167" t="s">
        <v>78</v>
      </c>
      <c r="AT85" s="168" t="s">
        <v>69</v>
      </c>
      <c r="AU85" s="168" t="s">
        <v>78</v>
      </c>
      <c r="AY85" s="167" t="s">
        <v>123</v>
      </c>
      <c r="BK85" s="169">
        <f>SUM(BK86:BK91)</f>
        <v>0</v>
      </c>
    </row>
    <row r="86" spans="1:65" s="2" customFormat="1" ht="14.45" customHeight="1">
      <c r="A86" s="33"/>
      <c r="B86" s="34"/>
      <c r="C86" s="172" t="s">
        <v>78</v>
      </c>
      <c r="D86" s="172" t="s">
        <v>125</v>
      </c>
      <c r="E86" s="173" t="s">
        <v>126</v>
      </c>
      <c r="F86" s="174" t="s">
        <v>127</v>
      </c>
      <c r="G86" s="175" t="s">
        <v>128</v>
      </c>
      <c r="H86" s="176">
        <v>0.495</v>
      </c>
      <c r="I86" s="177"/>
      <c r="J86" s="178">
        <f>ROUND(I86*H86,2)</f>
        <v>0</v>
      </c>
      <c r="K86" s="174" t="s">
        <v>129</v>
      </c>
      <c r="L86" s="38"/>
      <c r="M86" s="179" t="s">
        <v>19</v>
      </c>
      <c r="N86" s="180" t="s">
        <v>41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130</v>
      </c>
      <c r="AT86" s="183" t="s">
        <v>125</v>
      </c>
      <c r="AU86" s="183" t="s">
        <v>80</v>
      </c>
      <c r="AY86" s="16" t="s">
        <v>123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78</v>
      </c>
      <c r="BK86" s="184">
        <f>ROUND(I86*H86,2)</f>
        <v>0</v>
      </c>
      <c r="BL86" s="16" t="s">
        <v>130</v>
      </c>
      <c r="BM86" s="183" t="s">
        <v>167</v>
      </c>
    </row>
    <row r="87" spans="1:65" s="2" customFormat="1" ht="11.25">
      <c r="A87" s="33"/>
      <c r="B87" s="34"/>
      <c r="C87" s="35"/>
      <c r="D87" s="185" t="s">
        <v>132</v>
      </c>
      <c r="E87" s="35"/>
      <c r="F87" s="186" t="s">
        <v>133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132</v>
      </c>
      <c r="AU87" s="16" t="s">
        <v>80</v>
      </c>
    </row>
    <row r="88" spans="1:65" s="13" customFormat="1" ht="11.25">
      <c r="B88" s="190"/>
      <c r="C88" s="191"/>
      <c r="D88" s="192" t="s">
        <v>134</v>
      </c>
      <c r="E88" s="193" t="s">
        <v>19</v>
      </c>
      <c r="F88" s="194" t="s">
        <v>168</v>
      </c>
      <c r="G88" s="191"/>
      <c r="H88" s="195">
        <v>0.495</v>
      </c>
      <c r="I88" s="196"/>
      <c r="J88" s="191"/>
      <c r="K88" s="191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134</v>
      </c>
      <c r="AU88" s="201" t="s">
        <v>80</v>
      </c>
      <c r="AV88" s="13" t="s">
        <v>80</v>
      </c>
      <c r="AW88" s="13" t="s">
        <v>31</v>
      </c>
      <c r="AX88" s="13" t="s">
        <v>78</v>
      </c>
      <c r="AY88" s="201" t="s">
        <v>123</v>
      </c>
    </row>
    <row r="89" spans="1:65" s="2" customFormat="1" ht="14.45" customHeight="1">
      <c r="A89" s="33"/>
      <c r="B89" s="34"/>
      <c r="C89" s="172" t="s">
        <v>80</v>
      </c>
      <c r="D89" s="172" t="s">
        <v>125</v>
      </c>
      <c r="E89" s="173" t="s">
        <v>136</v>
      </c>
      <c r="F89" s="174" t="s">
        <v>137</v>
      </c>
      <c r="G89" s="175" t="s">
        <v>128</v>
      </c>
      <c r="H89" s="176">
        <v>0.495</v>
      </c>
      <c r="I89" s="177"/>
      <c r="J89" s="178">
        <f>ROUND(I89*H89,2)</f>
        <v>0</v>
      </c>
      <c r="K89" s="174" t="s">
        <v>129</v>
      </c>
      <c r="L89" s="38"/>
      <c r="M89" s="179" t="s">
        <v>19</v>
      </c>
      <c r="N89" s="180" t="s">
        <v>41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130</v>
      </c>
      <c r="AT89" s="183" t="s">
        <v>125</v>
      </c>
      <c r="AU89" s="183" t="s">
        <v>80</v>
      </c>
      <c r="AY89" s="16" t="s">
        <v>123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78</v>
      </c>
      <c r="BK89" s="184">
        <f>ROUND(I89*H89,2)</f>
        <v>0</v>
      </c>
      <c r="BL89" s="16" t="s">
        <v>130</v>
      </c>
      <c r="BM89" s="183" t="s">
        <v>169</v>
      </c>
    </row>
    <row r="90" spans="1:65" s="2" customFormat="1" ht="11.25">
      <c r="A90" s="33"/>
      <c r="B90" s="34"/>
      <c r="C90" s="35"/>
      <c r="D90" s="185" t="s">
        <v>132</v>
      </c>
      <c r="E90" s="35"/>
      <c r="F90" s="186" t="s">
        <v>139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132</v>
      </c>
      <c r="AU90" s="16" t="s">
        <v>80</v>
      </c>
    </row>
    <row r="91" spans="1:65" s="13" customFormat="1" ht="11.25">
      <c r="B91" s="190"/>
      <c r="C91" s="191"/>
      <c r="D91" s="192" t="s">
        <v>134</v>
      </c>
      <c r="E91" s="193" t="s">
        <v>19</v>
      </c>
      <c r="F91" s="194" t="s">
        <v>168</v>
      </c>
      <c r="G91" s="191"/>
      <c r="H91" s="195">
        <v>0.495</v>
      </c>
      <c r="I91" s="196"/>
      <c r="J91" s="191"/>
      <c r="K91" s="191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134</v>
      </c>
      <c r="AU91" s="201" t="s">
        <v>80</v>
      </c>
      <c r="AV91" s="13" t="s">
        <v>80</v>
      </c>
      <c r="AW91" s="13" t="s">
        <v>31</v>
      </c>
      <c r="AX91" s="13" t="s">
        <v>78</v>
      </c>
      <c r="AY91" s="201" t="s">
        <v>123</v>
      </c>
    </row>
    <row r="92" spans="1:65" s="12" customFormat="1" ht="25.9" customHeight="1">
      <c r="B92" s="156"/>
      <c r="C92" s="157"/>
      <c r="D92" s="158" t="s">
        <v>69</v>
      </c>
      <c r="E92" s="159" t="s">
        <v>140</v>
      </c>
      <c r="F92" s="159" t="s">
        <v>141</v>
      </c>
      <c r="G92" s="157"/>
      <c r="H92" s="157"/>
      <c r="I92" s="160"/>
      <c r="J92" s="161">
        <f>BK92</f>
        <v>0</v>
      </c>
      <c r="K92" s="157"/>
      <c r="L92" s="162"/>
      <c r="M92" s="163"/>
      <c r="N92" s="164"/>
      <c r="O92" s="164"/>
      <c r="P92" s="165">
        <f>P93</f>
        <v>0</v>
      </c>
      <c r="Q92" s="164"/>
      <c r="R92" s="165">
        <f>R93</f>
        <v>0</v>
      </c>
      <c r="S92" s="164"/>
      <c r="T92" s="166">
        <f>T93</f>
        <v>0</v>
      </c>
      <c r="AR92" s="167" t="s">
        <v>130</v>
      </c>
      <c r="AT92" s="168" t="s">
        <v>69</v>
      </c>
      <c r="AU92" s="168" t="s">
        <v>70</v>
      </c>
      <c r="AY92" s="167" t="s">
        <v>123</v>
      </c>
      <c r="BK92" s="169">
        <f>BK93</f>
        <v>0</v>
      </c>
    </row>
    <row r="93" spans="1:65" s="12" customFormat="1" ht="22.9" customHeight="1">
      <c r="B93" s="156"/>
      <c r="C93" s="157"/>
      <c r="D93" s="158" t="s">
        <v>69</v>
      </c>
      <c r="E93" s="170" t="s">
        <v>142</v>
      </c>
      <c r="F93" s="170" t="s">
        <v>143</v>
      </c>
      <c r="G93" s="157"/>
      <c r="H93" s="157"/>
      <c r="I93" s="160"/>
      <c r="J93" s="171">
        <f>BK93</f>
        <v>0</v>
      </c>
      <c r="K93" s="157"/>
      <c r="L93" s="162"/>
      <c r="M93" s="163"/>
      <c r="N93" s="164"/>
      <c r="O93" s="164"/>
      <c r="P93" s="165">
        <f>SUM(P94:P96)</f>
        <v>0</v>
      </c>
      <c r="Q93" s="164"/>
      <c r="R93" s="165">
        <f>SUM(R94:R96)</f>
        <v>0</v>
      </c>
      <c r="S93" s="164"/>
      <c r="T93" s="166">
        <f>SUM(T94:T96)</f>
        <v>0</v>
      </c>
      <c r="AR93" s="167" t="s">
        <v>130</v>
      </c>
      <c r="AT93" s="168" t="s">
        <v>69</v>
      </c>
      <c r="AU93" s="168" t="s">
        <v>78</v>
      </c>
      <c r="AY93" s="167" t="s">
        <v>123</v>
      </c>
      <c r="BK93" s="169">
        <f>SUM(BK94:BK96)</f>
        <v>0</v>
      </c>
    </row>
    <row r="94" spans="1:65" s="2" customFormat="1" ht="19.899999999999999" customHeight="1">
      <c r="A94" s="33"/>
      <c r="B94" s="34"/>
      <c r="C94" s="172" t="s">
        <v>144</v>
      </c>
      <c r="D94" s="172" t="s">
        <v>125</v>
      </c>
      <c r="E94" s="173" t="s">
        <v>145</v>
      </c>
      <c r="F94" s="174" t="s">
        <v>146</v>
      </c>
      <c r="G94" s="175" t="s">
        <v>128</v>
      </c>
      <c r="H94" s="176">
        <v>0.495</v>
      </c>
      <c r="I94" s="177"/>
      <c r="J94" s="178">
        <f>ROUND(I94*H94,2)</f>
        <v>0</v>
      </c>
      <c r="K94" s="174" t="s">
        <v>19</v>
      </c>
      <c r="L94" s="38"/>
      <c r="M94" s="179" t="s">
        <v>19</v>
      </c>
      <c r="N94" s="180" t="s">
        <v>41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147</v>
      </c>
      <c r="AT94" s="183" t="s">
        <v>125</v>
      </c>
      <c r="AU94" s="183" t="s">
        <v>80</v>
      </c>
      <c r="AY94" s="16" t="s">
        <v>123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78</v>
      </c>
      <c r="BK94" s="184">
        <f>ROUND(I94*H94,2)</f>
        <v>0</v>
      </c>
      <c r="BL94" s="16" t="s">
        <v>147</v>
      </c>
      <c r="BM94" s="183" t="s">
        <v>170</v>
      </c>
    </row>
    <row r="95" spans="1:65" s="2" customFormat="1" ht="48.75">
      <c r="A95" s="33"/>
      <c r="B95" s="34"/>
      <c r="C95" s="35"/>
      <c r="D95" s="192" t="s">
        <v>149</v>
      </c>
      <c r="E95" s="35"/>
      <c r="F95" s="202" t="s">
        <v>150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149</v>
      </c>
      <c r="AU95" s="16" t="s">
        <v>80</v>
      </c>
    </row>
    <row r="96" spans="1:65" s="13" customFormat="1" ht="11.25">
      <c r="B96" s="190"/>
      <c r="C96" s="191"/>
      <c r="D96" s="192" t="s">
        <v>134</v>
      </c>
      <c r="E96" s="193" t="s">
        <v>19</v>
      </c>
      <c r="F96" s="194" t="s">
        <v>168</v>
      </c>
      <c r="G96" s="191"/>
      <c r="H96" s="195">
        <v>0.495</v>
      </c>
      <c r="I96" s="196"/>
      <c r="J96" s="191"/>
      <c r="K96" s="191"/>
      <c r="L96" s="197"/>
      <c r="M96" s="203"/>
      <c r="N96" s="204"/>
      <c r="O96" s="204"/>
      <c r="P96" s="204"/>
      <c r="Q96" s="204"/>
      <c r="R96" s="204"/>
      <c r="S96" s="204"/>
      <c r="T96" s="205"/>
      <c r="AT96" s="201" t="s">
        <v>134</v>
      </c>
      <c r="AU96" s="201" t="s">
        <v>80</v>
      </c>
      <c r="AV96" s="13" t="s">
        <v>80</v>
      </c>
      <c r="AW96" s="13" t="s">
        <v>31</v>
      </c>
      <c r="AX96" s="13" t="s">
        <v>78</v>
      </c>
      <c r="AY96" s="201" t="s">
        <v>123</v>
      </c>
    </row>
    <row r="97" spans="1:31" s="2" customFormat="1" ht="6.95" customHeight="1">
      <c r="A97" s="33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F7ewjffcoP3ZhwT70KF/sbPQrV9gCJy1x4deOMJUUKJjTO30t7roDXQbqaxYK22pfxDrGaEUsbVPYiyKcstrOg==" saltValue="Uyb3mQQ8r20KF/ITZ+JljS+kkUHvQLBaM4uG6RwY/Sd/fzYp4uhVVoNz6GAbPVf+jDyMzHXu/WBIGcwH1fBMOA==" spinCount="100000" sheet="1" objects="1" scenarios="1" formatColumns="0" formatRows="0" autoFilter="0"/>
  <autoFilter ref="C82:K96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171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172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ROUND((SUM(BE81:BE95)),  2)</f>
        <v>0</v>
      </c>
      <c r="G33" s="33"/>
      <c r="H33" s="33"/>
      <c r="I33" s="117">
        <v>0.21</v>
      </c>
      <c r="J33" s="116">
        <f>ROUND(((SUM(BE81:BE95))*I33),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ROUND((SUM(BF81:BF95)),  2)</f>
        <v>0</v>
      </c>
      <c r="G34" s="33"/>
      <c r="H34" s="33"/>
      <c r="I34" s="117">
        <v>0.15</v>
      </c>
      <c r="J34" s="116">
        <f>ROUND(((SUM(BF81:BF95))*I34),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04 - 506_201 - HMZ Mladějovice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Krakořice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Olomoucko a Šumpersko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97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04 - 506_201 - HMZ Mladějovice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Krakořice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pozemový úřad</v>
      </c>
      <c r="G77" s="35"/>
      <c r="H77" s="35"/>
      <c r="I77" s="28" t="s">
        <v>30</v>
      </c>
      <c r="J77" s="31" t="str">
        <f>E21</f>
        <v>Státní pozemový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Martin Tyl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109</v>
      </c>
      <c r="D80" s="148" t="s">
        <v>55</v>
      </c>
      <c r="E80" s="148" t="s">
        <v>51</v>
      </c>
      <c r="F80" s="148" t="s">
        <v>52</v>
      </c>
      <c r="G80" s="148" t="s">
        <v>110</v>
      </c>
      <c r="H80" s="148" t="s">
        <v>111</v>
      </c>
      <c r="I80" s="148" t="s">
        <v>112</v>
      </c>
      <c r="J80" s="148" t="s">
        <v>102</v>
      </c>
      <c r="K80" s="149" t="s">
        <v>113</v>
      </c>
      <c r="L80" s="150"/>
      <c r="M80" s="67" t="s">
        <v>19</v>
      </c>
      <c r="N80" s="68" t="s">
        <v>40</v>
      </c>
      <c r="O80" s="68" t="s">
        <v>114</v>
      </c>
      <c r="P80" s="68" t="s">
        <v>115</v>
      </c>
      <c r="Q80" s="68" t="s">
        <v>116</v>
      </c>
      <c r="R80" s="68" t="s">
        <v>117</v>
      </c>
      <c r="S80" s="68" t="s">
        <v>118</v>
      </c>
      <c r="T80" s="69" t="s">
        <v>119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103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121</v>
      </c>
      <c r="F82" s="159" t="s">
        <v>122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SUM(P84:P95)</f>
        <v>0</v>
      </c>
      <c r="Q83" s="164"/>
      <c r="R83" s="165">
        <f>SUM(R84:R95)</f>
        <v>0</v>
      </c>
      <c r="S83" s="164"/>
      <c r="T83" s="166">
        <f>SUM(T84:T95)</f>
        <v>0</v>
      </c>
      <c r="AR83" s="167" t="s">
        <v>78</v>
      </c>
      <c r="AT83" s="168" t="s">
        <v>69</v>
      </c>
      <c r="AU83" s="168" t="s">
        <v>78</v>
      </c>
      <c r="AY83" s="167" t="s">
        <v>123</v>
      </c>
      <c r="BK83" s="169">
        <f>SUM(BK84:BK95)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125</v>
      </c>
      <c r="E84" s="173" t="s">
        <v>126</v>
      </c>
      <c r="F84" s="174" t="s">
        <v>127</v>
      </c>
      <c r="G84" s="175" t="s">
        <v>128</v>
      </c>
      <c r="H84" s="176">
        <v>0.255</v>
      </c>
      <c r="I84" s="177"/>
      <c r="J84" s="178">
        <f>ROUND(I84*H84,2)</f>
        <v>0</v>
      </c>
      <c r="K84" s="174" t="s">
        <v>129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130</v>
      </c>
      <c r="AT84" s="183" t="s">
        <v>125</v>
      </c>
      <c r="AU84" s="183" t="s">
        <v>80</v>
      </c>
      <c r="AY84" s="16" t="s">
        <v>123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130</v>
      </c>
      <c r="BM84" s="183" t="s">
        <v>173</v>
      </c>
    </row>
    <row r="85" spans="1:65" s="2" customFormat="1" ht="11.25">
      <c r="A85" s="33"/>
      <c r="B85" s="34"/>
      <c r="C85" s="35"/>
      <c r="D85" s="185" t="s">
        <v>132</v>
      </c>
      <c r="E85" s="35"/>
      <c r="F85" s="186" t="s">
        <v>133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132</v>
      </c>
      <c r="AU85" s="16" t="s">
        <v>80</v>
      </c>
    </row>
    <row r="86" spans="1:65" s="13" customFormat="1" ht="11.25">
      <c r="B86" s="190"/>
      <c r="C86" s="191"/>
      <c r="D86" s="192" t="s">
        <v>134</v>
      </c>
      <c r="E86" s="193" t="s">
        <v>19</v>
      </c>
      <c r="F86" s="194" t="s">
        <v>174</v>
      </c>
      <c r="G86" s="191"/>
      <c r="H86" s="195">
        <v>0.255</v>
      </c>
      <c r="I86" s="196"/>
      <c r="J86" s="191"/>
      <c r="K86" s="191"/>
      <c r="L86" s="197"/>
      <c r="M86" s="198"/>
      <c r="N86" s="199"/>
      <c r="O86" s="199"/>
      <c r="P86" s="199"/>
      <c r="Q86" s="199"/>
      <c r="R86" s="199"/>
      <c r="S86" s="199"/>
      <c r="T86" s="200"/>
      <c r="AT86" s="201" t="s">
        <v>134</v>
      </c>
      <c r="AU86" s="201" t="s">
        <v>80</v>
      </c>
      <c r="AV86" s="13" t="s">
        <v>80</v>
      </c>
      <c r="AW86" s="13" t="s">
        <v>31</v>
      </c>
      <c r="AX86" s="13" t="s">
        <v>78</v>
      </c>
      <c r="AY86" s="201" t="s">
        <v>123</v>
      </c>
    </row>
    <row r="87" spans="1:65" s="2" customFormat="1" ht="14.45" customHeight="1">
      <c r="A87" s="33"/>
      <c r="B87" s="34"/>
      <c r="C87" s="172" t="s">
        <v>80</v>
      </c>
      <c r="D87" s="172" t="s">
        <v>125</v>
      </c>
      <c r="E87" s="173" t="s">
        <v>136</v>
      </c>
      <c r="F87" s="174" t="s">
        <v>137</v>
      </c>
      <c r="G87" s="175" t="s">
        <v>128</v>
      </c>
      <c r="H87" s="176">
        <v>0.255</v>
      </c>
      <c r="I87" s="177"/>
      <c r="J87" s="178">
        <f>ROUND(I87*H87,2)</f>
        <v>0</v>
      </c>
      <c r="K87" s="174" t="s">
        <v>129</v>
      </c>
      <c r="L87" s="38"/>
      <c r="M87" s="179" t="s">
        <v>19</v>
      </c>
      <c r="N87" s="180" t="s">
        <v>41</v>
      </c>
      <c r="O87" s="63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3" t="s">
        <v>130</v>
      </c>
      <c r="AT87" s="183" t="s">
        <v>125</v>
      </c>
      <c r="AU87" s="183" t="s">
        <v>80</v>
      </c>
      <c r="AY87" s="16" t="s">
        <v>123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78</v>
      </c>
      <c r="BK87" s="184">
        <f>ROUND(I87*H87,2)</f>
        <v>0</v>
      </c>
      <c r="BL87" s="16" t="s">
        <v>130</v>
      </c>
      <c r="BM87" s="183" t="s">
        <v>175</v>
      </c>
    </row>
    <row r="88" spans="1:65" s="2" customFormat="1" ht="11.25">
      <c r="A88" s="33"/>
      <c r="B88" s="34"/>
      <c r="C88" s="35"/>
      <c r="D88" s="185" t="s">
        <v>132</v>
      </c>
      <c r="E88" s="35"/>
      <c r="F88" s="186" t="s">
        <v>139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132</v>
      </c>
      <c r="AU88" s="16" t="s">
        <v>80</v>
      </c>
    </row>
    <row r="89" spans="1:65" s="13" customFormat="1" ht="11.25">
      <c r="B89" s="190"/>
      <c r="C89" s="191"/>
      <c r="D89" s="192" t="s">
        <v>134</v>
      </c>
      <c r="E89" s="193" t="s">
        <v>19</v>
      </c>
      <c r="F89" s="194" t="s">
        <v>174</v>
      </c>
      <c r="G89" s="191"/>
      <c r="H89" s="195">
        <v>0.255</v>
      </c>
      <c r="I89" s="196"/>
      <c r="J89" s="191"/>
      <c r="K89" s="191"/>
      <c r="L89" s="197"/>
      <c r="M89" s="198"/>
      <c r="N89" s="199"/>
      <c r="O89" s="199"/>
      <c r="P89" s="199"/>
      <c r="Q89" s="199"/>
      <c r="R89" s="199"/>
      <c r="S89" s="199"/>
      <c r="T89" s="200"/>
      <c r="AT89" s="201" t="s">
        <v>134</v>
      </c>
      <c r="AU89" s="201" t="s">
        <v>80</v>
      </c>
      <c r="AV89" s="13" t="s">
        <v>80</v>
      </c>
      <c r="AW89" s="13" t="s">
        <v>31</v>
      </c>
      <c r="AX89" s="13" t="s">
        <v>78</v>
      </c>
      <c r="AY89" s="201" t="s">
        <v>123</v>
      </c>
    </row>
    <row r="90" spans="1:65" s="2" customFormat="1" ht="14.45" customHeight="1">
      <c r="A90" s="33"/>
      <c r="B90" s="34"/>
      <c r="C90" s="172" t="s">
        <v>144</v>
      </c>
      <c r="D90" s="172" t="s">
        <v>125</v>
      </c>
      <c r="E90" s="173" t="s">
        <v>156</v>
      </c>
      <c r="F90" s="174" t="s">
        <v>157</v>
      </c>
      <c r="G90" s="175" t="s">
        <v>128</v>
      </c>
      <c r="H90" s="176">
        <v>0.255</v>
      </c>
      <c r="I90" s="177"/>
      <c r="J90" s="178">
        <f>ROUND(I90*H90,2)</f>
        <v>0</v>
      </c>
      <c r="K90" s="174" t="s">
        <v>129</v>
      </c>
      <c r="L90" s="38"/>
      <c r="M90" s="179" t="s">
        <v>19</v>
      </c>
      <c r="N90" s="180" t="s">
        <v>41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130</v>
      </c>
      <c r="AT90" s="183" t="s">
        <v>125</v>
      </c>
      <c r="AU90" s="183" t="s">
        <v>80</v>
      </c>
      <c r="AY90" s="16" t="s">
        <v>123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78</v>
      </c>
      <c r="BK90" s="184">
        <f>ROUND(I90*H90,2)</f>
        <v>0</v>
      </c>
      <c r="BL90" s="16" t="s">
        <v>130</v>
      </c>
      <c r="BM90" s="183" t="s">
        <v>176</v>
      </c>
    </row>
    <row r="91" spans="1:65" s="2" customFormat="1" ht="11.25">
      <c r="A91" s="33"/>
      <c r="B91" s="34"/>
      <c r="C91" s="35"/>
      <c r="D91" s="185" t="s">
        <v>132</v>
      </c>
      <c r="E91" s="35"/>
      <c r="F91" s="186" t="s">
        <v>159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132</v>
      </c>
      <c r="AU91" s="16" t="s">
        <v>80</v>
      </c>
    </row>
    <row r="92" spans="1:65" s="13" customFormat="1" ht="11.25">
      <c r="B92" s="190"/>
      <c r="C92" s="191"/>
      <c r="D92" s="192" t="s">
        <v>134</v>
      </c>
      <c r="E92" s="193" t="s">
        <v>19</v>
      </c>
      <c r="F92" s="194" t="s">
        <v>174</v>
      </c>
      <c r="G92" s="191"/>
      <c r="H92" s="195">
        <v>0.255</v>
      </c>
      <c r="I92" s="196"/>
      <c r="J92" s="191"/>
      <c r="K92" s="191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134</v>
      </c>
      <c r="AU92" s="201" t="s">
        <v>80</v>
      </c>
      <c r="AV92" s="13" t="s">
        <v>80</v>
      </c>
      <c r="AW92" s="13" t="s">
        <v>31</v>
      </c>
      <c r="AX92" s="13" t="s">
        <v>78</v>
      </c>
      <c r="AY92" s="201" t="s">
        <v>123</v>
      </c>
    </row>
    <row r="93" spans="1:65" s="2" customFormat="1" ht="19.899999999999999" customHeight="1">
      <c r="A93" s="33"/>
      <c r="B93" s="34"/>
      <c r="C93" s="172" t="s">
        <v>130</v>
      </c>
      <c r="D93" s="172" t="s">
        <v>125</v>
      </c>
      <c r="E93" s="173" t="s">
        <v>161</v>
      </c>
      <c r="F93" s="174" t="s">
        <v>162</v>
      </c>
      <c r="G93" s="175" t="s">
        <v>128</v>
      </c>
      <c r="H93" s="176">
        <v>0.255</v>
      </c>
      <c r="I93" s="177"/>
      <c r="J93" s="178">
        <f>ROUND(I93*H93,2)</f>
        <v>0</v>
      </c>
      <c r="K93" s="174" t="s">
        <v>129</v>
      </c>
      <c r="L93" s="38"/>
      <c r="M93" s="179" t="s">
        <v>19</v>
      </c>
      <c r="N93" s="180" t="s">
        <v>41</v>
      </c>
      <c r="O93" s="63"/>
      <c r="P93" s="181">
        <f>O93*H93</f>
        <v>0</v>
      </c>
      <c r="Q93" s="181">
        <v>0</v>
      </c>
      <c r="R93" s="181">
        <f>Q93*H93</f>
        <v>0</v>
      </c>
      <c r="S93" s="181">
        <v>0</v>
      </c>
      <c r="T93" s="182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83" t="s">
        <v>130</v>
      </c>
      <c r="AT93" s="183" t="s">
        <v>125</v>
      </c>
      <c r="AU93" s="183" t="s">
        <v>80</v>
      </c>
      <c r="AY93" s="16" t="s">
        <v>123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16" t="s">
        <v>78</v>
      </c>
      <c r="BK93" s="184">
        <f>ROUND(I93*H93,2)</f>
        <v>0</v>
      </c>
      <c r="BL93" s="16" t="s">
        <v>130</v>
      </c>
      <c r="BM93" s="183" t="s">
        <v>177</v>
      </c>
    </row>
    <row r="94" spans="1:65" s="2" customFormat="1" ht="11.25">
      <c r="A94" s="33"/>
      <c r="B94" s="34"/>
      <c r="C94" s="35"/>
      <c r="D94" s="185" t="s">
        <v>132</v>
      </c>
      <c r="E94" s="35"/>
      <c r="F94" s="186" t="s">
        <v>164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132</v>
      </c>
      <c r="AU94" s="16" t="s">
        <v>80</v>
      </c>
    </row>
    <row r="95" spans="1:65" s="13" customFormat="1" ht="11.25">
      <c r="B95" s="190"/>
      <c r="C95" s="191"/>
      <c r="D95" s="192" t="s">
        <v>134</v>
      </c>
      <c r="E95" s="193" t="s">
        <v>19</v>
      </c>
      <c r="F95" s="194" t="s">
        <v>174</v>
      </c>
      <c r="G95" s="191"/>
      <c r="H95" s="195">
        <v>0.255</v>
      </c>
      <c r="I95" s="196"/>
      <c r="J95" s="191"/>
      <c r="K95" s="191"/>
      <c r="L95" s="197"/>
      <c r="M95" s="203"/>
      <c r="N95" s="204"/>
      <c r="O95" s="204"/>
      <c r="P95" s="204"/>
      <c r="Q95" s="204"/>
      <c r="R95" s="204"/>
      <c r="S95" s="204"/>
      <c r="T95" s="205"/>
      <c r="AT95" s="201" t="s">
        <v>134</v>
      </c>
      <c r="AU95" s="201" t="s">
        <v>80</v>
      </c>
      <c r="AV95" s="13" t="s">
        <v>80</v>
      </c>
      <c r="AW95" s="13" t="s">
        <v>31</v>
      </c>
      <c r="AX95" s="13" t="s">
        <v>78</v>
      </c>
      <c r="AY95" s="201" t="s">
        <v>123</v>
      </c>
    </row>
    <row r="96" spans="1:65" s="2" customFormat="1" ht="6.95" customHeight="1">
      <c r="A96" s="33"/>
      <c r="B96" s="46"/>
      <c r="C96" s="47"/>
      <c r="D96" s="47"/>
      <c r="E96" s="47"/>
      <c r="F96" s="47"/>
      <c r="G96" s="47"/>
      <c r="H96" s="47"/>
      <c r="I96" s="47"/>
      <c r="J96" s="47"/>
      <c r="K96" s="47"/>
      <c r="L96" s="38"/>
      <c r="M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</sheetData>
  <sheetProtection algorithmName="SHA-512" hashValue="HhO312IIEhBlhADu1IKUTnrEqfcLxIpFjpo+T+6p0jFPiGk53v5jU9E+ZCkKKP3TwOMd7ew/tWDIpiluvPcrng==" saltValue="TbQKU34paQkiyUmHZWt+80IZ9kjU08tsc+hp4/ENFKuJAoQJLDi5/Vzr8dheZch0yw3m5i3+y5GMWB9O4G61iA==" spinCount="100000" sheet="1" objects="1" scenarios="1" formatColumns="0" formatRows="0" autoFilter="0"/>
  <autoFilter ref="C80:K95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400-000000000000}"/>
    <hyperlink ref="F88" r:id="rId2" xr:uid="{00000000-0004-0000-0400-000001000000}"/>
    <hyperlink ref="F91" r:id="rId3" xr:uid="{00000000-0004-0000-0400-000002000000}"/>
    <hyperlink ref="F94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178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179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ROUND((SUM(BE81:BE89)),  2)</f>
        <v>0</v>
      </c>
      <c r="G33" s="33"/>
      <c r="H33" s="33"/>
      <c r="I33" s="117">
        <v>0.21</v>
      </c>
      <c r="J33" s="116">
        <f>ROUND(((SUM(BE81:BE89))*I33),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ROUND((SUM(BF81:BF89)),  2)</f>
        <v>0</v>
      </c>
      <c r="G34" s="33"/>
      <c r="H34" s="33"/>
      <c r="I34" s="117">
        <v>0.15</v>
      </c>
      <c r="J34" s="116">
        <f>ROUND(((SUM(BF81:BF89))*I34),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ROUND((SUM(BG81:BG89)),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ROUND((SUM(BH81:BH89)),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ROUND((SUM(BI81:BI89)),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05 - 506_089 - HMZ Nasobůrky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Mladeč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Olomoucko a Šumpersko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97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05 - 506_089 - HMZ Nasobůrky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Mladeč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6.45" customHeight="1">
      <c r="A77" s="33"/>
      <c r="B77" s="34"/>
      <c r="C77" s="28" t="s">
        <v>24</v>
      </c>
      <c r="D77" s="35"/>
      <c r="E77" s="35"/>
      <c r="F77" s="26" t="str">
        <f>E15</f>
        <v>Státní pozemový úřad</v>
      </c>
      <c r="G77" s="35"/>
      <c r="H77" s="35"/>
      <c r="I77" s="28" t="s">
        <v>30</v>
      </c>
      <c r="J77" s="31" t="str">
        <f>E21</f>
        <v>Státní pozemový úřad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Martin Tyl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109</v>
      </c>
      <c r="D80" s="148" t="s">
        <v>55</v>
      </c>
      <c r="E80" s="148" t="s">
        <v>51</v>
      </c>
      <c r="F80" s="148" t="s">
        <v>52</v>
      </c>
      <c r="G80" s="148" t="s">
        <v>110</v>
      </c>
      <c r="H80" s="148" t="s">
        <v>111</v>
      </c>
      <c r="I80" s="148" t="s">
        <v>112</v>
      </c>
      <c r="J80" s="148" t="s">
        <v>102</v>
      </c>
      <c r="K80" s="149" t="s">
        <v>113</v>
      </c>
      <c r="L80" s="150"/>
      <c r="M80" s="67" t="s">
        <v>19</v>
      </c>
      <c r="N80" s="68" t="s">
        <v>40</v>
      </c>
      <c r="O80" s="68" t="s">
        <v>114</v>
      </c>
      <c r="P80" s="68" t="s">
        <v>115</v>
      </c>
      <c r="Q80" s="68" t="s">
        <v>116</v>
      </c>
      <c r="R80" s="68" t="s">
        <v>117</v>
      </c>
      <c r="S80" s="68" t="s">
        <v>118</v>
      </c>
      <c r="T80" s="69" t="s">
        <v>119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120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103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121</v>
      </c>
      <c r="F82" s="159" t="s">
        <v>122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123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124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SUM(P84:P89)</f>
        <v>0</v>
      </c>
      <c r="Q83" s="164"/>
      <c r="R83" s="165">
        <f>SUM(R84:R89)</f>
        <v>0</v>
      </c>
      <c r="S83" s="164"/>
      <c r="T83" s="166">
        <f>SUM(T84:T89)</f>
        <v>0</v>
      </c>
      <c r="AR83" s="167" t="s">
        <v>78</v>
      </c>
      <c r="AT83" s="168" t="s">
        <v>69</v>
      </c>
      <c r="AU83" s="168" t="s">
        <v>78</v>
      </c>
      <c r="AY83" s="167" t="s">
        <v>123</v>
      </c>
      <c r="BK83" s="169">
        <f>SUM(BK84:BK89)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125</v>
      </c>
      <c r="E84" s="173" t="s">
        <v>126</v>
      </c>
      <c r="F84" s="174" t="s">
        <v>127</v>
      </c>
      <c r="G84" s="175" t="s">
        <v>128</v>
      </c>
      <c r="H84" s="176">
        <v>0.18</v>
      </c>
      <c r="I84" s="177"/>
      <c r="J84" s="178">
        <f>ROUND(I84*H84,2)</f>
        <v>0</v>
      </c>
      <c r="K84" s="174" t="s">
        <v>129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130</v>
      </c>
      <c r="AT84" s="183" t="s">
        <v>125</v>
      </c>
      <c r="AU84" s="183" t="s">
        <v>80</v>
      </c>
      <c r="AY84" s="16" t="s">
        <v>123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130</v>
      </c>
      <c r="BM84" s="183" t="s">
        <v>180</v>
      </c>
    </row>
    <row r="85" spans="1:65" s="2" customFormat="1" ht="11.25">
      <c r="A85" s="33"/>
      <c r="B85" s="34"/>
      <c r="C85" s="35"/>
      <c r="D85" s="185" t="s">
        <v>132</v>
      </c>
      <c r="E85" s="35"/>
      <c r="F85" s="186" t="s">
        <v>133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132</v>
      </c>
      <c r="AU85" s="16" t="s">
        <v>80</v>
      </c>
    </row>
    <row r="86" spans="1:65" s="13" customFormat="1" ht="11.25">
      <c r="B86" s="190"/>
      <c r="C86" s="191"/>
      <c r="D86" s="192" t="s">
        <v>134</v>
      </c>
      <c r="E86" s="193" t="s">
        <v>19</v>
      </c>
      <c r="F86" s="194" t="s">
        <v>181</v>
      </c>
      <c r="G86" s="191"/>
      <c r="H86" s="195">
        <v>0.18</v>
      </c>
      <c r="I86" s="196"/>
      <c r="J86" s="191"/>
      <c r="K86" s="191"/>
      <c r="L86" s="197"/>
      <c r="M86" s="198"/>
      <c r="N86" s="199"/>
      <c r="O86" s="199"/>
      <c r="P86" s="199"/>
      <c r="Q86" s="199"/>
      <c r="R86" s="199"/>
      <c r="S86" s="199"/>
      <c r="T86" s="200"/>
      <c r="AT86" s="201" t="s">
        <v>134</v>
      </c>
      <c r="AU86" s="201" t="s">
        <v>80</v>
      </c>
      <c r="AV86" s="13" t="s">
        <v>80</v>
      </c>
      <c r="AW86" s="13" t="s">
        <v>31</v>
      </c>
      <c r="AX86" s="13" t="s">
        <v>78</v>
      </c>
      <c r="AY86" s="201" t="s">
        <v>123</v>
      </c>
    </row>
    <row r="87" spans="1:65" s="2" customFormat="1" ht="14.45" customHeight="1">
      <c r="A87" s="33"/>
      <c r="B87" s="34"/>
      <c r="C87" s="172" t="s">
        <v>80</v>
      </c>
      <c r="D87" s="172" t="s">
        <v>125</v>
      </c>
      <c r="E87" s="173" t="s">
        <v>136</v>
      </c>
      <c r="F87" s="174" t="s">
        <v>137</v>
      </c>
      <c r="G87" s="175" t="s">
        <v>128</v>
      </c>
      <c r="H87" s="176">
        <v>0.18</v>
      </c>
      <c r="I87" s="177"/>
      <c r="J87" s="178">
        <f>ROUND(I87*H87,2)</f>
        <v>0</v>
      </c>
      <c r="K87" s="174" t="s">
        <v>129</v>
      </c>
      <c r="L87" s="38"/>
      <c r="M87" s="179" t="s">
        <v>19</v>
      </c>
      <c r="N87" s="180" t="s">
        <v>41</v>
      </c>
      <c r="O87" s="63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83" t="s">
        <v>130</v>
      </c>
      <c r="AT87" s="183" t="s">
        <v>125</v>
      </c>
      <c r="AU87" s="183" t="s">
        <v>80</v>
      </c>
      <c r="AY87" s="16" t="s">
        <v>123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6" t="s">
        <v>78</v>
      </c>
      <c r="BK87" s="184">
        <f>ROUND(I87*H87,2)</f>
        <v>0</v>
      </c>
      <c r="BL87" s="16" t="s">
        <v>130</v>
      </c>
      <c r="BM87" s="183" t="s">
        <v>182</v>
      </c>
    </row>
    <row r="88" spans="1:65" s="2" customFormat="1" ht="11.25">
      <c r="A88" s="33"/>
      <c r="B88" s="34"/>
      <c r="C88" s="35"/>
      <c r="D88" s="185" t="s">
        <v>132</v>
      </c>
      <c r="E88" s="35"/>
      <c r="F88" s="186" t="s">
        <v>139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132</v>
      </c>
      <c r="AU88" s="16" t="s">
        <v>80</v>
      </c>
    </row>
    <row r="89" spans="1:65" s="13" customFormat="1" ht="11.25">
      <c r="B89" s="190"/>
      <c r="C89" s="191"/>
      <c r="D89" s="192" t="s">
        <v>134</v>
      </c>
      <c r="E89" s="193" t="s">
        <v>19</v>
      </c>
      <c r="F89" s="194" t="s">
        <v>181</v>
      </c>
      <c r="G89" s="191"/>
      <c r="H89" s="195">
        <v>0.18</v>
      </c>
      <c r="I89" s="196"/>
      <c r="J89" s="191"/>
      <c r="K89" s="191"/>
      <c r="L89" s="197"/>
      <c r="M89" s="203"/>
      <c r="N89" s="204"/>
      <c r="O89" s="204"/>
      <c r="P89" s="204"/>
      <c r="Q89" s="204"/>
      <c r="R89" s="204"/>
      <c r="S89" s="204"/>
      <c r="T89" s="205"/>
      <c r="AT89" s="201" t="s">
        <v>134</v>
      </c>
      <c r="AU89" s="201" t="s">
        <v>80</v>
      </c>
      <c r="AV89" s="13" t="s">
        <v>80</v>
      </c>
      <c r="AW89" s="13" t="s">
        <v>31</v>
      </c>
      <c r="AX89" s="13" t="s">
        <v>78</v>
      </c>
      <c r="AY89" s="201" t="s">
        <v>123</v>
      </c>
    </row>
    <row r="90" spans="1:65" s="2" customFormat="1" ht="6.95" customHeight="1">
      <c r="A90" s="33"/>
      <c r="B90" s="46"/>
      <c r="C90" s="47"/>
      <c r="D90" s="47"/>
      <c r="E90" s="47"/>
      <c r="F90" s="47"/>
      <c r="G90" s="47"/>
      <c r="H90" s="47"/>
      <c r="I90" s="47"/>
      <c r="J90" s="47"/>
      <c r="K90" s="47"/>
      <c r="L90" s="38"/>
      <c r="M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</sheetData>
  <sheetProtection algorithmName="SHA-512" hashValue="/fRDLgDHlYPrxBlsJkSoMGDI93wgYm4Zn7Cu2XHvRyM/Tz9WtdtdwjbZiq8tNtRfKXZOesCLmpCodz7QC7nZbQ==" saltValue="Gmy/U4h5+dZr0HyRk+icspGVMIB5wlGXBv+pdfgwd/2qOQIlt7XqZErlB53X7upp3O6NnAbwxwFJdkXSjepTaA==" spinCount="100000" sheet="1" objects="1" scenarios="1" formatColumns="0" formatRows="0" autoFilter="0"/>
  <autoFilter ref="C80:K89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500-000000000000}"/>
    <hyperlink ref="F88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3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96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Olomoucko a Šumpersko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97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183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184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>Státní pozemový úřad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>Státní pozemový úřad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Bc. Martin Tyl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ROUND((SUM(BE83:BE102)),  2)</f>
        <v>0</v>
      </c>
      <c r="G33" s="33"/>
      <c r="H33" s="33"/>
      <c r="I33" s="117">
        <v>0.21</v>
      </c>
      <c r="J33" s="116">
        <f>ROUND(((SUM(BE83:BE102))*I33),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ROUND((SUM(BF83:BF102)),  2)</f>
        <v>0</v>
      </c>
      <c r="G34" s="33"/>
      <c r="H34" s="33"/>
      <c r="I34" s="117">
        <v>0.15</v>
      </c>
      <c r="J34" s="116">
        <f>ROUND(((SUM(BF83:BF102))*I34),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ROUND((SUM(BG83:BG102)),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ROUND((SUM(BH83:BH102)),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ROUND((SUM(BI83:BI102)),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100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Olomoucko a Šumpersko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06 - 510_104 HOZ Rapotín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Rapotín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6.45" customHeight="1">
      <c r="A54" s="33"/>
      <c r="B54" s="34"/>
      <c r="C54" s="28" t="s">
        <v>24</v>
      </c>
      <c r="D54" s="35"/>
      <c r="E54" s="35"/>
      <c r="F54" s="26" t="str">
        <f>E15</f>
        <v>Státní pozemový úřad</v>
      </c>
      <c r="G54" s="35"/>
      <c r="H54" s="35"/>
      <c r="I54" s="28" t="s">
        <v>30</v>
      </c>
      <c r="J54" s="31" t="str">
        <f>E21</f>
        <v>Státní pozemový úřad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Martin Tyl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101</v>
      </c>
      <c r="D57" s="130"/>
      <c r="E57" s="130"/>
      <c r="F57" s="130"/>
      <c r="G57" s="130"/>
      <c r="H57" s="130"/>
      <c r="I57" s="130"/>
      <c r="J57" s="131" t="s">
        <v>102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103</v>
      </c>
    </row>
    <row r="60" spans="1:47" s="9" customFormat="1" ht="24.95" customHeight="1">
      <c r="B60" s="133"/>
      <c r="C60" s="134"/>
      <c r="D60" s="135" t="s">
        <v>104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105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9" customFormat="1" ht="24.95" customHeight="1">
      <c r="B62" s="133"/>
      <c r="C62" s="134"/>
      <c r="D62" s="135" t="s">
        <v>106</v>
      </c>
      <c r="E62" s="136"/>
      <c r="F62" s="136"/>
      <c r="G62" s="136"/>
      <c r="H62" s="136"/>
      <c r="I62" s="136"/>
      <c r="J62" s="137">
        <f>J98</f>
        <v>0</v>
      </c>
      <c r="K62" s="134"/>
      <c r="L62" s="138"/>
    </row>
    <row r="63" spans="1:47" s="10" customFormat="1" ht="19.899999999999999" customHeight="1">
      <c r="B63" s="139"/>
      <c r="C63" s="140"/>
      <c r="D63" s="141" t="s">
        <v>107</v>
      </c>
      <c r="E63" s="142"/>
      <c r="F63" s="142"/>
      <c r="G63" s="142"/>
      <c r="H63" s="142"/>
      <c r="I63" s="142"/>
      <c r="J63" s="143">
        <f>J99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108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5" customHeight="1">
      <c r="A73" s="33"/>
      <c r="B73" s="34"/>
      <c r="C73" s="35"/>
      <c r="D73" s="35"/>
      <c r="E73" s="334" t="str">
        <f>E7</f>
        <v>Údržba HOZ Olomoucko a Šumpersko</v>
      </c>
      <c r="F73" s="335"/>
      <c r="G73" s="335"/>
      <c r="H73" s="3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97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5.6" customHeight="1">
      <c r="A75" s="33"/>
      <c r="B75" s="34"/>
      <c r="C75" s="35"/>
      <c r="D75" s="35"/>
      <c r="E75" s="287" t="str">
        <f>E9</f>
        <v>SO 06 - 510_104 HOZ Rapotín</v>
      </c>
      <c r="F75" s="336"/>
      <c r="G75" s="336"/>
      <c r="H75" s="336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>Rapotín</v>
      </c>
      <c r="G77" s="35"/>
      <c r="H77" s="35"/>
      <c r="I77" s="28" t="s">
        <v>23</v>
      </c>
      <c r="J77" s="58" t="str">
        <f>IF(J12="","",J12)</f>
        <v>Vyplň údaj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6.45" customHeight="1">
      <c r="A79" s="33"/>
      <c r="B79" s="34"/>
      <c r="C79" s="28" t="s">
        <v>24</v>
      </c>
      <c r="D79" s="35"/>
      <c r="E79" s="35"/>
      <c r="F79" s="26" t="str">
        <f>E15</f>
        <v>Státní pozemový úřad</v>
      </c>
      <c r="G79" s="35"/>
      <c r="H79" s="35"/>
      <c r="I79" s="28" t="s">
        <v>30</v>
      </c>
      <c r="J79" s="31" t="str">
        <f>E21</f>
        <v>Státní pozemový úřad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6" customHeight="1">
      <c r="A80" s="33"/>
      <c r="B80" s="34"/>
      <c r="C80" s="28" t="s">
        <v>28</v>
      </c>
      <c r="D80" s="35"/>
      <c r="E80" s="35"/>
      <c r="F80" s="26" t="str">
        <f>IF(E18="","",E18)</f>
        <v>Vyplň údaj</v>
      </c>
      <c r="G80" s="35"/>
      <c r="H80" s="35"/>
      <c r="I80" s="28" t="s">
        <v>32</v>
      </c>
      <c r="J80" s="31" t="str">
        <f>E24</f>
        <v>Bc. Martin Tyl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109</v>
      </c>
      <c r="D82" s="148" t="s">
        <v>55</v>
      </c>
      <c r="E82" s="148" t="s">
        <v>51</v>
      </c>
      <c r="F82" s="148" t="s">
        <v>52</v>
      </c>
      <c r="G82" s="148" t="s">
        <v>110</v>
      </c>
      <c r="H82" s="148" t="s">
        <v>111</v>
      </c>
      <c r="I82" s="148" t="s">
        <v>112</v>
      </c>
      <c r="J82" s="148" t="s">
        <v>102</v>
      </c>
      <c r="K82" s="149" t="s">
        <v>113</v>
      </c>
      <c r="L82" s="150"/>
      <c r="M82" s="67" t="s">
        <v>19</v>
      </c>
      <c r="N82" s="68" t="s">
        <v>40</v>
      </c>
      <c r="O82" s="68" t="s">
        <v>114</v>
      </c>
      <c r="P82" s="68" t="s">
        <v>115</v>
      </c>
      <c r="Q82" s="68" t="s">
        <v>116</v>
      </c>
      <c r="R82" s="68" t="s">
        <v>117</v>
      </c>
      <c r="S82" s="68" t="s">
        <v>118</v>
      </c>
      <c r="T82" s="69" t="s">
        <v>119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120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P84+P98</f>
        <v>0</v>
      </c>
      <c r="Q83" s="71"/>
      <c r="R83" s="153">
        <f>R84+R98</f>
        <v>0</v>
      </c>
      <c r="S83" s="71"/>
      <c r="T83" s="154">
        <f>T84+T98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69</v>
      </c>
      <c r="AU83" s="16" t="s">
        <v>103</v>
      </c>
      <c r="BK83" s="155">
        <f>BK84+BK98</f>
        <v>0</v>
      </c>
    </row>
    <row r="84" spans="1:65" s="12" customFormat="1" ht="25.9" customHeight="1">
      <c r="B84" s="156"/>
      <c r="C84" s="157"/>
      <c r="D84" s="158" t="s">
        <v>69</v>
      </c>
      <c r="E84" s="159" t="s">
        <v>121</v>
      </c>
      <c r="F84" s="159" t="s">
        <v>122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69</v>
      </c>
      <c r="AU84" s="168" t="s">
        <v>70</v>
      </c>
      <c r="AY84" s="167" t="s">
        <v>123</v>
      </c>
      <c r="BK84" s="169">
        <f>BK85</f>
        <v>0</v>
      </c>
    </row>
    <row r="85" spans="1:65" s="12" customFormat="1" ht="22.9" customHeight="1">
      <c r="B85" s="156"/>
      <c r="C85" s="157"/>
      <c r="D85" s="158" t="s">
        <v>69</v>
      </c>
      <c r="E85" s="170" t="s">
        <v>78</v>
      </c>
      <c r="F85" s="170" t="s">
        <v>124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SUM(P86:P97)</f>
        <v>0</v>
      </c>
      <c r="Q85" s="164"/>
      <c r="R85" s="165">
        <f>SUM(R86:R97)</f>
        <v>0</v>
      </c>
      <c r="S85" s="164"/>
      <c r="T85" s="166">
        <f>SUM(T86:T97)</f>
        <v>0</v>
      </c>
      <c r="AR85" s="167" t="s">
        <v>78</v>
      </c>
      <c r="AT85" s="168" t="s">
        <v>69</v>
      </c>
      <c r="AU85" s="168" t="s">
        <v>78</v>
      </c>
      <c r="AY85" s="167" t="s">
        <v>123</v>
      </c>
      <c r="BK85" s="169">
        <f>SUM(BK86:BK97)</f>
        <v>0</v>
      </c>
    </row>
    <row r="86" spans="1:65" s="2" customFormat="1" ht="14.45" customHeight="1">
      <c r="A86" s="33"/>
      <c r="B86" s="34"/>
      <c r="C86" s="172" t="s">
        <v>78</v>
      </c>
      <c r="D86" s="172" t="s">
        <v>125</v>
      </c>
      <c r="E86" s="173" t="s">
        <v>126</v>
      </c>
      <c r="F86" s="174" t="s">
        <v>127</v>
      </c>
      <c r="G86" s="175" t="s">
        <v>128</v>
      </c>
      <c r="H86" s="176">
        <v>0.52200000000000002</v>
      </c>
      <c r="I86" s="177"/>
      <c r="J86" s="178">
        <f>ROUND(I86*H86,2)</f>
        <v>0</v>
      </c>
      <c r="K86" s="174" t="s">
        <v>129</v>
      </c>
      <c r="L86" s="38"/>
      <c r="M86" s="179" t="s">
        <v>19</v>
      </c>
      <c r="N86" s="180" t="s">
        <v>41</v>
      </c>
      <c r="O86" s="63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130</v>
      </c>
      <c r="AT86" s="183" t="s">
        <v>125</v>
      </c>
      <c r="AU86" s="183" t="s">
        <v>80</v>
      </c>
      <c r="AY86" s="16" t="s">
        <v>123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78</v>
      </c>
      <c r="BK86" s="184">
        <f>ROUND(I86*H86,2)</f>
        <v>0</v>
      </c>
      <c r="BL86" s="16" t="s">
        <v>130</v>
      </c>
      <c r="BM86" s="183" t="s">
        <v>185</v>
      </c>
    </row>
    <row r="87" spans="1:65" s="2" customFormat="1" ht="11.25">
      <c r="A87" s="33"/>
      <c r="B87" s="34"/>
      <c r="C87" s="35"/>
      <c r="D87" s="185" t="s">
        <v>132</v>
      </c>
      <c r="E87" s="35"/>
      <c r="F87" s="186" t="s">
        <v>133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132</v>
      </c>
      <c r="AU87" s="16" t="s">
        <v>80</v>
      </c>
    </row>
    <row r="88" spans="1:65" s="13" customFormat="1" ht="11.25">
      <c r="B88" s="190"/>
      <c r="C88" s="191"/>
      <c r="D88" s="192" t="s">
        <v>134</v>
      </c>
      <c r="E88" s="193" t="s">
        <v>19</v>
      </c>
      <c r="F88" s="194" t="s">
        <v>186</v>
      </c>
      <c r="G88" s="191"/>
      <c r="H88" s="195">
        <v>0.52200000000000002</v>
      </c>
      <c r="I88" s="196"/>
      <c r="J88" s="191"/>
      <c r="K88" s="191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134</v>
      </c>
      <c r="AU88" s="201" t="s">
        <v>80</v>
      </c>
      <c r="AV88" s="13" t="s">
        <v>80</v>
      </c>
      <c r="AW88" s="13" t="s">
        <v>31</v>
      </c>
      <c r="AX88" s="13" t="s">
        <v>78</v>
      </c>
      <c r="AY88" s="201" t="s">
        <v>123</v>
      </c>
    </row>
    <row r="89" spans="1:65" s="2" customFormat="1" ht="19.899999999999999" customHeight="1">
      <c r="A89" s="33"/>
      <c r="B89" s="34"/>
      <c r="C89" s="172" t="s">
        <v>130</v>
      </c>
      <c r="D89" s="172" t="s">
        <v>125</v>
      </c>
      <c r="E89" s="173" t="s">
        <v>161</v>
      </c>
      <c r="F89" s="174" t="s">
        <v>162</v>
      </c>
      <c r="G89" s="175" t="s">
        <v>128</v>
      </c>
      <c r="H89" s="176">
        <v>0.52200000000000002</v>
      </c>
      <c r="I89" s="177"/>
      <c r="J89" s="178">
        <f>ROUND(I89*H89,2)</f>
        <v>0</v>
      </c>
      <c r="K89" s="174" t="s">
        <v>129</v>
      </c>
      <c r="L89" s="38"/>
      <c r="M89" s="179" t="s">
        <v>19</v>
      </c>
      <c r="N89" s="180" t="s">
        <v>41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130</v>
      </c>
      <c r="AT89" s="183" t="s">
        <v>125</v>
      </c>
      <c r="AU89" s="183" t="s">
        <v>80</v>
      </c>
      <c r="AY89" s="16" t="s">
        <v>123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78</v>
      </c>
      <c r="BK89" s="184">
        <f>ROUND(I89*H89,2)</f>
        <v>0</v>
      </c>
      <c r="BL89" s="16" t="s">
        <v>130</v>
      </c>
      <c r="BM89" s="183" t="s">
        <v>187</v>
      </c>
    </row>
    <row r="90" spans="1:65" s="2" customFormat="1" ht="11.25">
      <c r="A90" s="33"/>
      <c r="B90" s="34"/>
      <c r="C90" s="35"/>
      <c r="D90" s="185" t="s">
        <v>132</v>
      </c>
      <c r="E90" s="35"/>
      <c r="F90" s="186" t="s">
        <v>164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132</v>
      </c>
      <c r="AU90" s="16" t="s">
        <v>80</v>
      </c>
    </row>
    <row r="91" spans="1:65" s="13" customFormat="1" ht="11.25">
      <c r="B91" s="190"/>
      <c r="C91" s="191"/>
      <c r="D91" s="192" t="s">
        <v>134</v>
      </c>
      <c r="E91" s="193" t="s">
        <v>19</v>
      </c>
      <c r="F91" s="194" t="s">
        <v>186</v>
      </c>
      <c r="G91" s="191"/>
      <c r="H91" s="195">
        <v>0.52200000000000002</v>
      </c>
      <c r="I91" s="196"/>
      <c r="J91" s="191"/>
      <c r="K91" s="191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134</v>
      </c>
      <c r="AU91" s="201" t="s">
        <v>80</v>
      </c>
      <c r="AV91" s="13" t="s">
        <v>80</v>
      </c>
      <c r="AW91" s="13" t="s">
        <v>31</v>
      </c>
      <c r="AX91" s="13" t="s">
        <v>78</v>
      </c>
      <c r="AY91" s="201" t="s">
        <v>123</v>
      </c>
    </row>
    <row r="92" spans="1:65" s="2" customFormat="1" ht="14.45" customHeight="1">
      <c r="A92" s="33"/>
      <c r="B92" s="34"/>
      <c r="C92" s="172" t="s">
        <v>144</v>
      </c>
      <c r="D92" s="172" t="s">
        <v>125</v>
      </c>
      <c r="E92" s="173" t="s">
        <v>156</v>
      </c>
      <c r="F92" s="174" t="s">
        <v>157</v>
      </c>
      <c r="G92" s="175" t="s">
        <v>128</v>
      </c>
      <c r="H92" s="176">
        <v>0.14199999999999999</v>
      </c>
      <c r="I92" s="177"/>
      <c r="J92" s="178">
        <f>ROUND(I92*H92,2)</f>
        <v>0</v>
      </c>
      <c r="K92" s="174" t="s">
        <v>129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130</v>
      </c>
      <c r="AT92" s="183" t="s">
        <v>125</v>
      </c>
      <c r="AU92" s="183" t="s">
        <v>80</v>
      </c>
      <c r="AY92" s="16" t="s">
        <v>123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130</v>
      </c>
      <c r="BM92" s="183" t="s">
        <v>188</v>
      </c>
    </row>
    <row r="93" spans="1:65" s="2" customFormat="1" ht="11.25">
      <c r="A93" s="33"/>
      <c r="B93" s="34"/>
      <c r="C93" s="35"/>
      <c r="D93" s="185" t="s">
        <v>132</v>
      </c>
      <c r="E93" s="35"/>
      <c r="F93" s="186" t="s">
        <v>159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132</v>
      </c>
      <c r="AU93" s="16" t="s">
        <v>80</v>
      </c>
    </row>
    <row r="94" spans="1:65" s="13" customFormat="1" ht="11.25">
      <c r="B94" s="190"/>
      <c r="C94" s="191"/>
      <c r="D94" s="192" t="s">
        <v>134</v>
      </c>
      <c r="E94" s="193" t="s">
        <v>19</v>
      </c>
      <c r="F94" s="194" t="s">
        <v>189</v>
      </c>
      <c r="G94" s="191"/>
      <c r="H94" s="195">
        <v>0.14199999999999999</v>
      </c>
      <c r="I94" s="196"/>
      <c r="J94" s="191"/>
      <c r="K94" s="191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134</v>
      </c>
      <c r="AU94" s="201" t="s">
        <v>80</v>
      </c>
      <c r="AV94" s="13" t="s">
        <v>80</v>
      </c>
      <c r="AW94" s="13" t="s">
        <v>31</v>
      </c>
      <c r="AX94" s="13" t="s">
        <v>78</v>
      </c>
      <c r="AY94" s="201" t="s">
        <v>123</v>
      </c>
    </row>
    <row r="95" spans="1:65" s="2" customFormat="1" ht="14.45" customHeight="1">
      <c r="A95" s="33"/>
      <c r="B95" s="34"/>
      <c r="C95" s="172" t="s">
        <v>80</v>
      </c>
      <c r="D95" s="172" t="s">
        <v>125</v>
      </c>
      <c r="E95" s="173" t="s">
        <v>136</v>
      </c>
      <c r="F95" s="174" t="s">
        <v>137</v>
      </c>
      <c r="G95" s="175" t="s">
        <v>128</v>
      </c>
      <c r="H95" s="176">
        <v>0.14199999999999999</v>
      </c>
      <c r="I95" s="177"/>
      <c r="J95" s="178">
        <f>ROUND(I95*H95,2)</f>
        <v>0</v>
      </c>
      <c r="K95" s="174" t="s">
        <v>129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130</v>
      </c>
      <c r="AT95" s="183" t="s">
        <v>125</v>
      </c>
      <c r="AU95" s="183" t="s">
        <v>80</v>
      </c>
      <c r="AY95" s="16" t="s">
        <v>123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130</v>
      </c>
      <c r="BM95" s="183" t="s">
        <v>190</v>
      </c>
    </row>
    <row r="96" spans="1:65" s="2" customFormat="1" ht="11.25">
      <c r="A96" s="33"/>
      <c r="B96" s="34"/>
      <c r="C96" s="35"/>
      <c r="D96" s="185" t="s">
        <v>132</v>
      </c>
      <c r="E96" s="35"/>
      <c r="F96" s="186" t="s">
        <v>139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132</v>
      </c>
      <c r="AU96" s="16" t="s">
        <v>80</v>
      </c>
    </row>
    <row r="97" spans="1:65" s="13" customFormat="1" ht="11.25">
      <c r="B97" s="190"/>
      <c r="C97" s="191"/>
      <c r="D97" s="192" t="s">
        <v>134</v>
      </c>
      <c r="E97" s="193" t="s">
        <v>19</v>
      </c>
      <c r="F97" s="194" t="s">
        <v>189</v>
      </c>
      <c r="G97" s="191"/>
      <c r="H97" s="195">
        <v>0.14199999999999999</v>
      </c>
      <c r="I97" s="196"/>
      <c r="J97" s="191"/>
      <c r="K97" s="191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134</v>
      </c>
      <c r="AU97" s="201" t="s">
        <v>80</v>
      </c>
      <c r="AV97" s="13" t="s">
        <v>80</v>
      </c>
      <c r="AW97" s="13" t="s">
        <v>31</v>
      </c>
      <c r="AX97" s="13" t="s">
        <v>78</v>
      </c>
      <c r="AY97" s="201" t="s">
        <v>123</v>
      </c>
    </row>
    <row r="98" spans="1:65" s="12" customFormat="1" ht="25.9" customHeight="1">
      <c r="B98" s="156"/>
      <c r="C98" s="157"/>
      <c r="D98" s="158" t="s">
        <v>69</v>
      </c>
      <c r="E98" s="159" t="s">
        <v>140</v>
      </c>
      <c r="F98" s="159" t="s">
        <v>141</v>
      </c>
      <c r="G98" s="157"/>
      <c r="H98" s="157"/>
      <c r="I98" s="160"/>
      <c r="J98" s="161">
        <f>BK98</f>
        <v>0</v>
      </c>
      <c r="K98" s="157"/>
      <c r="L98" s="162"/>
      <c r="M98" s="163"/>
      <c r="N98" s="164"/>
      <c r="O98" s="164"/>
      <c r="P98" s="165">
        <f>P99</f>
        <v>0</v>
      </c>
      <c r="Q98" s="164"/>
      <c r="R98" s="165">
        <f>R99</f>
        <v>0</v>
      </c>
      <c r="S98" s="164"/>
      <c r="T98" s="166">
        <f>T99</f>
        <v>0</v>
      </c>
      <c r="AR98" s="167" t="s">
        <v>130</v>
      </c>
      <c r="AT98" s="168" t="s">
        <v>69</v>
      </c>
      <c r="AU98" s="168" t="s">
        <v>70</v>
      </c>
      <c r="AY98" s="167" t="s">
        <v>123</v>
      </c>
      <c r="BK98" s="169">
        <f>BK99</f>
        <v>0</v>
      </c>
    </row>
    <row r="99" spans="1:65" s="12" customFormat="1" ht="22.9" customHeight="1">
      <c r="B99" s="156"/>
      <c r="C99" s="157"/>
      <c r="D99" s="158" t="s">
        <v>69</v>
      </c>
      <c r="E99" s="170" t="s">
        <v>142</v>
      </c>
      <c r="F99" s="170" t="s">
        <v>143</v>
      </c>
      <c r="G99" s="157"/>
      <c r="H99" s="157"/>
      <c r="I99" s="160"/>
      <c r="J99" s="171">
        <f>BK99</f>
        <v>0</v>
      </c>
      <c r="K99" s="157"/>
      <c r="L99" s="162"/>
      <c r="M99" s="163"/>
      <c r="N99" s="164"/>
      <c r="O99" s="164"/>
      <c r="P99" s="165">
        <f>SUM(P100:P102)</f>
        <v>0</v>
      </c>
      <c r="Q99" s="164"/>
      <c r="R99" s="165">
        <f>SUM(R100:R102)</f>
        <v>0</v>
      </c>
      <c r="S99" s="164"/>
      <c r="T99" s="166">
        <f>SUM(T100:T102)</f>
        <v>0</v>
      </c>
      <c r="AR99" s="167" t="s">
        <v>130</v>
      </c>
      <c r="AT99" s="168" t="s">
        <v>69</v>
      </c>
      <c r="AU99" s="168" t="s">
        <v>78</v>
      </c>
      <c r="AY99" s="167" t="s">
        <v>123</v>
      </c>
      <c r="BK99" s="169">
        <f>SUM(BK100:BK102)</f>
        <v>0</v>
      </c>
    </row>
    <row r="100" spans="1:65" s="2" customFormat="1" ht="19.899999999999999" customHeight="1">
      <c r="A100" s="33"/>
      <c r="B100" s="34"/>
      <c r="C100" s="172" t="s">
        <v>191</v>
      </c>
      <c r="D100" s="172" t="s">
        <v>125</v>
      </c>
      <c r="E100" s="173" t="s">
        <v>192</v>
      </c>
      <c r="F100" s="174" t="s">
        <v>193</v>
      </c>
      <c r="G100" s="175" t="s">
        <v>128</v>
      </c>
      <c r="H100" s="176">
        <v>0.14199999999999999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41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147</v>
      </c>
      <c r="AT100" s="183" t="s">
        <v>125</v>
      </c>
      <c r="AU100" s="183" t="s">
        <v>80</v>
      </c>
      <c r="AY100" s="16" t="s">
        <v>123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78</v>
      </c>
      <c r="BK100" s="184">
        <f>ROUND(I100*H100,2)</f>
        <v>0</v>
      </c>
      <c r="BL100" s="16" t="s">
        <v>147</v>
      </c>
      <c r="BM100" s="183" t="s">
        <v>194</v>
      </c>
    </row>
    <row r="101" spans="1:65" s="2" customFormat="1" ht="39">
      <c r="A101" s="33"/>
      <c r="B101" s="34"/>
      <c r="C101" s="35"/>
      <c r="D101" s="192" t="s">
        <v>149</v>
      </c>
      <c r="E101" s="35"/>
      <c r="F101" s="202" t="s">
        <v>195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149</v>
      </c>
      <c r="AU101" s="16" t="s">
        <v>80</v>
      </c>
    </row>
    <row r="102" spans="1:65" s="13" customFormat="1" ht="11.25">
      <c r="B102" s="190"/>
      <c r="C102" s="191"/>
      <c r="D102" s="192" t="s">
        <v>134</v>
      </c>
      <c r="E102" s="193" t="s">
        <v>19</v>
      </c>
      <c r="F102" s="194" t="s">
        <v>189</v>
      </c>
      <c r="G102" s="191"/>
      <c r="H102" s="195">
        <v>0.14199999999999999</v>
      </c>
      <c r="I102" s="196"/>
      <c r="J102" s="191"/>
      <c r="K102" s="191"/>
      <c r="L102" s="197"/>
      <c r="M102" s="203"/>
      <c r="N102" s="204"/>
      <c r="O102" s="204"/>
      <c r="P102" s="204"/>
      <c r="Q102" s="204"/>
      <c r="R102" s="204"/>
      <c r="S102" s="204"/>
      <c r="T102" s="205"/>
      <c r="AT102" s="201" t="s">
        <v>134</v>
      </c>
      <c r="AU102" s="201" t="s">
        <v>80</v>
      </c>
      <c r="AV102" s="13" t="s">
        <v>80</v>
      </c>
      <c r="AW102" s="13" t="s">
        <v>31</v>
      </c>
      <c r="AX102" s="13" t="s">
        <v>78</v>
      </c>
      <c r="AY102" s="201" t="s">
        <v>123</v>
      </c>
    </row>
    <row r="103" spans="1:65" s="2" customFormat="1" ht="6.95" customHeight="1">
      <c r="A103" s="33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8"/>
      <c r="M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</sheetData>
  <sheetProtection algorithmName="SHA-512" hashValue="EE1RwjkJPYNZSbslcawCtqx91G69uP+MYp+0dFdsjEj6fEA7XtzKtmKTVw6DAXL8L6bvUZ3ta+KcPnAGqSkvcQ==" saltValue="I/BoZjh4jlESdFO1QOAy9ls821u9amTTsRv3/qBwCv8ouLf3CnNHWdXtsb55eW8QA3fVKL2frEwR1HPpcnGDkA==" spinCount="100000" sheet="1" objects="1" scenarios="1" formatColumns="0" formatRows="0" autoFilter="0"/>
  <autoFilter ref="C82:K102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600-000000000000}"/>
    <hyperlink ref="F90" r:id="rId2" xr:uid="{00000000-0004-0000-0600-000001000000}"/>
    <hyperlink ref="F93" r:id="rId3" xr:uid="{00000000-0004-0000-0600-000002000000}"/>
    <hyperlink ref="F96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38" t="s">
        <v>196</v>
      </c>
      <c r="D3" s="338"/>
      <c r="E3" s="338"/>
      <c r="F3" s="338"/>
      <c r="G3" s="338"/>
      <c r="H3" s="338"/>
      <c r="I3" s="338"/>
      <c r="J3" s="338"/>
      <c r="K3" s="211"/>
    </row>
    <row r="4" spans="2:11" s="1" customFormat="1" ht="25.5" customHeight="1">
      <c r="B4" s="212"/>
      <c r="C4" s="343" t="s">
        <v>197</v>
      </c>
      <c r="D4" s="343"/>
      <c r="E4" s="343"/>
      <c r="F4" s="343"/>
      <c r="G4" s="343"/>
      <c r="H4" s="343"/>
      <c r="I4" s="343"/>
      <c r="J4" s="343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2" t="s">
        <v>198</v>
      </c>
      <c r="D6" s="342"/>
      <c r="E6" s="342"/>
      <c r="F6" s="342"/>
      <c r="G6" s="342"/>
      <c r="H6" s="342"/>
      <c r="I6" s="342"/>
      <c r="J6" s="342"/>
      <c r="K6" s="213"/>
    </row>
    <row r="7" spans="2:11" s="1" customFormat="1" ht="15" customHeight="1">
      <c r="B7" s="216"/>
      <c r="C7" s="342" t="s">
        <v>199</v>
      </c>
      <c r="D7" s="342"/>
      <c r="E7" s="342"/>
      <c r="F7" s="342"/>
      <c r="G7" s="342"/>
      <c r="H7" s="342"/>
      <c r="I7" s="342"/>
      <c r="J7" s="342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2" t="s">
        <v>200</v>
      </c>
      <c r="D9" s="342"/>
      <c r="E9" s="342"/>
      <c r="F9" s="342"/>
      <c r="G9" s="342"/>
      <c r="H9" s="342"/>
      <c r="I9" s="342"/>
      <c r="J9" s="342"/>
      <c r="K9" s="213"/>
    </row>
    <row r="10" spans="2:11" s="1" customFormat="1" ht="15" customHeight="1">
      <c r="B10" s="216"/>
      <c r="C10" s="215"/>
      <c r="D10" s="342" t="s">
        <v>201</v>
      </c>
      <c r="E10" s="342"/>
      <c r="F10" s="342"/>
      <c r="G10" s="342"/>
      <c r="H10" s="342"/>
      <c r="I10" s="342"/>
      <c r="J10" s="342"/>
      <c r="K10" s="213"/>
    </row>
    <row r="11" spans="2:11" s="1" customFormat="1" ht="15" customHeight="1">
      <c r="B11" s="216"/>
      <c r="C11" s="217"/>
      <c r="D11" s="342" t="s">
        <v>202</v>
      </c>
      <c r="E11" s="342"/>
      <c r="F11" s="342"/>
      <c r="G11" s="342"/>
      <c r="H11" s="342"/>
      <c r="I11" s="342"/>
      <c r="J11" s="342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203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2" t="s">
        <v>204</v>
      </c>
      <c r="E15" s="342"/>
      <c r="F15" s="342"/>
      <c r="G15" s="342"/>
      <c r="H15" s="342"/>
      <c r="I15" s="342"/>
      <c r="J15" s="342"/>
      <c r="K15" s="213"/>
    </row>
    <row r="16" spans="2:11" s="1" customFormat="1" ht="15" customHeight="1">
      <c r="B16" s="216"/>
      <c r="C16" s="217"/>
      <c r="D16" s="342" t="s">
        <v>205</v>
      </c>
      <c r="E16" s="342"/>
      <c r="F16" s="342"/>
      <c r="G16" s="342"/>
      <c r="H16" s="342"/>
      <c r="I16" s="342"/>
      <c r="J16" s="342"/>
      <c r="K16" s="213"/>
    </row>
    <row r="17" spans="2:11" s="1" customFormat="1" ht="15" customHeight="1">
      <c r="B17" s="216"/>
      <c r="C17" s="217"/>
      <c r="D17" s="342" t="s">
        <v>206</v>
      </c>
      <c r="E17" s="342"/>
      <c r="F17" s="342"/>
      <c r="G17" s="342"/>
      <c r="H17" s="342"/>
      <c r="I17" s="342"/>
      <c r="J17" s="342"/>
      <c r="K17" s="213"/>
    </row>
    <row r="18" spans="2:11" s="1" customFormat="1" ht="15" customHeight="1">
      <c r="B18" s="216"/>
      <c r="C18" s="217"/>
      <c r="D18" s="217"/>
      <c r="E18" s="219" t="s">
        <v>77</v>
      </c>
      <c r="F18" s="342" t="s">
        <v>207</v>
      </c>
      <c r="G18" s="342"/>
      <c r="H18" s="342"/>
      <c r="I18" s="342"/>
      <c r="J18" s="342"/>
      <c r="K18" s="213"/>
    </row>
    <row r="19" spans="2:11" s="1" customFormat="1" ht="15" customHeight="1">
      <c r="B19" s="216"/>
      <c r="C19" s="217"/>
      <c r="D19" s="217"/>
      <c r="E19" s="219" t="s">
        <v>208</v>
      </c>
      <c r="F19" s="342" t="s">
        <v>209</v>
      </c>
      <c r="G19" s="342"/>
      <c r="H19" s="342"/>
      <c r="I19" s="342"/>
      <c r="J19" s="342"/>
      <c r="K19" s="213"/>
    </row>
    <row r="20" spans="2:11" s="1" customFormat="1" ht="15" customHeight="1">
      <c r="B20" s="216"/>
      <c r="C20" s="217"/>
      <c r="D20" s="217"/>
      <c r="E20" s="219" t="s">
        <v>210</v>
      </c>
      <c r="F20" s="342" t="s">
        <v>211</v>
      </c>
      <c r="G20" s="342"/>
      <c r="H20" s="342"/>
      <c r="I20" s="342"/>
      <c r="J20" s="342"/>
      <c r="K20" s="213"/>
    </row>
    <row r="21" spans="2:11" s="1" customFormat="1" ht="15" customHeight="1">
      <c r="B21" s="216"/>
      <c r="C21" s="217"/>
      <c r="D21" s="217"/>
      <c r="E21" s="219" t="s">
        <v>212</v>
      </c>
      <c r="F21" s="342" t="s">
        <v>213</v>
      </c>
      <c r="G21" s="342"/>
      <c r="H21" s="342"/>
      <c r="I21" s="342"/>
      <c r="J21" s="342"/>
      <c r="K21" s="213"/>
    </row>
    <row r="22" spans="2:11" s="1" customFormat="1" ht="15" customHeight="1">
      <c r="B22" s="216"/>
      <c r="C22" s="217"/>
      <c r="D22" s="217"/>
      <c r="E22" s="219" t="s">
        <v>214</v>
      </c>
      <c r="F22" s="342" t="s">
        <v>215</v>
      </c>
      <c r="G22" s="342"/>
      <c r="H22" s="342"/>
      <c r="I22" s="342"/>
      <c r="J22" s="342"/>
      <c r="K22" s="213"/>
    </row>
    <row r="23" spans="2:11" s="1" customFormat="1" ht="15" customHeight="1">
      <c r="B23" s="216"/>
      <c r="C23" s="217"/>
      <c r="D23" s="217"/>
      <c r="E23" s="219" t="s">
        <v>216</v>
      </c>
      <c r="F23" s="342" t="s">
        <v>217</v>
      </c>
      <c r="G23" s="342"/>
      <c r="H23" s="342"/>
      <c r="I23" s="342"/>
      <c r="J23" s="342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2" t="s">
        <v>218</v>
      </c>
      <c r="D25" s="342"/>
      <c r="E25" s="342"/>
      <c r="F25" s="342"/>
      <c r="G25" s="342"/>
      <c r="H25" s="342"/>
      <c r="I25" s="342"/>
      <c r="J25" s="342"/>
      <c r="K25" s="213"/>
    </row>
    <row r="26" spans="2:11" s="1" customFormat="1" ht="15" customHeight="1">
      <c r="B26" s="216"/>
      <c r="C26" s="342" t="s">
        <v>219</v>
      </c>
      <c r="D26" s="342"/>
      <c r="E26" s="342"/>
      <c r="F26" s="342"/>
      <c r="G26" s="342"/>
      <c r="H26" s="342"/>
      <c r="I26" s="342"/>
      <c r="J26" s="342"/>
      <c r="K26" s="213"/>
    </row>
    <row r="27" spans="2:11" s="1" customFormat="1" ht="15" customHeight="1">
      <c r="B27" s="216"/>
      <c r="C27" s="215"/>
      <c r="D27" s="342" t="s">
        <v>220</v>
      </c>
      <c r="E27" s="342"/>
      <c r="F27" s="342"/>
      <c r="G27" s="342"/>
      <c r="H27" s="342"/>
      <c r="I27" s="342"/>
      <c r="J27" s="342"/>
      <c r="K27" s="213"/>
    </row>
    <row r="28" spans="2:11" s="1" customFormat="1" ht="15" customHeight="1">
      <c r="B28" s="216"/>
      <c r="C28" s="217"/>
      <c r="D28" s="342" t="s">
        <v>221</v>
      </c>
      <c r="E28" s="342"/>
      <c r="F28" s="342"/>
      <c r="G28" s="342"/>
      <c r="H28" s="342"/>
      <c r="I28" s="342"/>
      <c r="J28" s="342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2" t="s">
        <v>222</v>
      </c>
      <c r="E30" s="342"/>
      <c r="F30" s="342"/>
      <c r="G30" s="342"/>
      <c r="H30" s="342"/>
      <c r="I30" s="342"/>
      <c r="J30" s="342"/>
      <c r="K30" s="213"/>
    </row>
    <row r="31" spans="2:11" s="1" customFormat="1" ht="15" customHeight="1">
      <c r="B31" s="216"/>
      <c r="C31" s="217"/>
      <c r="D31" s="342" t="s">
        <v>223</v>
      </c>
      <c r="E31" s="342"/>
      <c r="F31" s="342"/>
      <c r="G31" s="342"/>
      <c r="H31" s="342"/>
      <c r="I31" s="342"/>
      <c r="J31" s="342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2" t="s">
        <v>224</v>
      </c>
      <c r="E33" s="342"/>
      <c r="F33" s="342"/>
      <c r="G33" s="342"/>
      <c r="H33" s="342"/>
      <c r="I33" s="342"/>
      <c r="J33" s="342"/>
      <c r="K33" s="213"/>
    </row>
    <row r="34" spans="2:11" s="1" customFormat="1" ht="15" customHeight="1">
      <c r="B34" s="216"/>
      <c r="C34" s="217"/>
      <c r="D34" s="342" t="s">
        <v>225</v>
      </c>
      <c r="E34" s="342"/>
      <c r="F34" s="342"/>
      <c r="G34" s="342"/>
      <c r="H34" s="342"/>
      <c r="I34" s="342"/>
      <c r="J34" s="342"/>
      <c r="K34" s="213"/>
    </row>
    <row r="35" spans="2:11" s="1" customFormat="1" ht="15" customHeight="1">
      <c r="B35" s="216"/>
      <c r="C35" s="217"/>
      <c r="D35" s="342" t="s">
        <v>226</v>
      </c>
      <c r="E35" s="342"/>
      <c r="F35" s="342"/>
      <c r="G35" s="342"/>
      <c r="H35" s="342"/>
      <c r="I35" s="342"/>
      <c r="J35" s="342"/>
      <c r="K35" s="213"/>
    </row>
    <row r="36" spans="2:11" s="1" customFormat="1" ht="15" customHeight="1">
      <c r="B36" s="216"/>
      <c r="C36" s="217"/>
      <c r="D36" s="215"/>
      <c r="E36" s="218" t="s">
        <v>109</v>
      </c>
      <c r="F36" s="215"/>
      <c r="G36" s="342" t="s">
        <v>227</v>
      </c>
      <c r="H36" s="342"/>
      <c r="I36" s="342"/>
      <c r="J36" s="342"/>
      <c r="K36" s="213"/>
    </row>
    <row r="37" spans="2:11" s="1" customFormat="1" ht="30.75" customHeight="1">
      <c r="B37" s="216"/>
      <c r="C37" s="217"/>
      <c r="D37" s="215"/>
      <c r="E37" s="218" t="s">
        <v>228</v>
      </c>
      <c r="F37" s="215"/>
      <c r="G37" s="342" t="s">
        <v>229</v>
      </c>
      <c r="H37" s="342"/>
      <c r="I37" s="342"/>
      <c r="J37" s="342"/>
      <c r="K37" s="213"/>
    </row>
    <row r="38" spans="2:11" s="1" customFormat="1" ht="15" customHeight="1">
      <c r="B38" s="216"/>
      <c r="C38" s="217"/>
      <c r="D38" s="215"/>
      <c r="E38" s="218" t="s">
        <v>51</v>
      </c>
      <c r="F38" s="215"/>
      <c r="G38" s="342" t="s">
        <v>230</v>
      </c>
      <c r="H38" s="342"/>
      <c r="I38" s="342"/>
      <c r="J38" s="342"/>
      <c r="K38" s="213"/>
    </row>
    <row r="39" spans="2:11" s="1" customFormat="1" ht="15" customHeight="1">
      <c r="B39" s="216"/>
      <c r="C39" s="217"/>
      <c r="D39" s="215"/>
      <c r="E39" s="218" t="s">
        <v>52</v>
      </c>
      <c r="F39" s="215"/>
      <c r="G39" s="342" t="s">
        <v>231</v>
      </c>
      <c r="H39" s="342"/>
      <c r="I39" s="342"/>
      <c r="J39" s="342"/>
      <c r="K39" s="213"/>
    </row>
    <row r="40" spans="2:11" s="1" customFormat="1" ht="15" customHeight="1">
      <c r="B40" s="216"/>
      <c r="C40" s="217"/>
      <c r="D40" s="215"/>
      <c r="E40" s="218" t="s">
        <v>110</v>
      </c>
      <c r="F40" s="215"/>
      <c r="G40" s="342" t="s">
        <v>232</v>
      </c>
      <c r="H40" s="342"/>
      <c r="I40" s="342"/>
      <c r="J40" s="342"/>
      <c r="K40" s="213"/>
    </row>
    <row r="41" spans="2:11" s="1" customFormat="1" ht="15" customHeight="1">
      <c r="B41" s="216"/>
      <c r="C41" s="217"/>
      <c r="D41" s="215"/>
      <c r="E41" s="218" t="s">
        <v>111</v>
      </c>
      <c r="F41" s="215"/>
      <c r="G41" s="342" t="s">
        <v>233</v>
      </c>
      <c r="H41" s="342"/>
      <c r="I41" s="342"/>
      <c r="J41" s="342"/>
      <c r="K41" s="213"/>
    </row>
    <row r="42" spans="2:11" s="1" customFormat="1" ht="15" customHeight="1">
      <c r="B42" s="216"/>
      <c r="C42" s="217"/>
      <c r="D42" s="215"/>
      <c r="E42" s="218" t="s">
        <v>234</v>
      </c>
      <c r="F42" s="215"/>
      <c r="G42" s="342" t="s">
        <v>235</v>
      </c>
      <c r="H42" s="342"/>
      <c r="I42" s="342"/>
      <c r="J42" s="342"/>
      <c r="K42" s="213"/>
    </row>
    <row r="43" spans="2:11" s="1" customFormat="1" ht="15" customHeight="1">
      <c r="B43" s="216"/>
      <c r="C43" s="217"/>
      <c r="D43" s="215"/>
      <c r="E43" s="218"/>
      <c r="F43" s="215"/>
      <c r="G43" s="342" t="s">
        <v>236</v>
      </c>
      <c r="H43" s="342"/>
      <c r="I43" s="342"/>
      <c r="J43" s="342"/>
      <c r="K43" s="213"/>
    </row>
    <row r="44" spans="2:11" s="1" customFormat="1" ht="15" customHeight="1">
      <c r="B44" s="216"/>
      <c r="C44" s="217"/>
      <c r="D44" s="215"/>
      <c r="E44" s="218" t="s">
        <v>237</v>
      </c>
      <c r="F44" s="215"/>
      <c r="G44" s="342" t="s">
        <v>238</v>
      </c>
      <c r="H44" s="342"/>
      <c r="I44" s="342"/>
      <c r="J44" s="342"/>
      <c r="K44" s="213"/>
    </row>
    <row r="45" spans="2:11" s="1" customFormat="1" ht="15" customHeight="1">
      <c r="B45" s="216"/>
      <c r="C45" s="217"/>
      <c r="D45" s="215"/>
      <c r="E45" s="218" t="s">
        <v>113</v>
      </c>
      <c r="F45" s="215"/>
      <c r="G45" s="342" t="s">
        <v>239</v>
      </c>
      <c r="H45" s="342"/>
      <c r="I45" s="342"/>
      <c r="J45" s="342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2" t="s">
        <v>240</v>
      </c>
      <c r="E47" s="342"/>
      <c r="F47" s="342"/>
      <c r="G47" s="342"/>
      <c r="H47" s="342"/>
      <c r="I47" s="342"/>
      <c r="J47" s="342"/>
      <c r="K47" s="213"/>
    </row>
    <row r="48" spans="2:11" s="1" customFormat="1" ht="15" customHeight="1">
      <c r="B48" s="216"/>
      <c r="C48" s="217"/>
      <c r="D48" s="217"/>
      <c r="E48" s="342" t="s">
        <v>241</v>
      </c>
      <c r="F48" s="342"/>
      <c r="G48" s="342"/>
      <c r="H48" s="342"/>
      <c r="I48" s="342"/>
      <c r="J48" s="342"/>
      <c r="K48" s="213"/>
    </row>
    <row r="49" spans="2:11" s="1" customFormat="1" ht="15" customHeight="1">
      <c r="B49" s="216"/>
      <c r="C49" s="217"/>
      <c r="D49" s="217"/>
      <c r="E49" s="342" t="s">
        <v>242</v>
      </c>
      <c r="F49" s="342"/>
      <c r="G49" s="342"/>
      <c r="H49" s="342"/>
      <c r="I49" s="342"/>
      <c r="J49" s="342"/>
      <c r="K49" s="213"/>
    </row>
    <row r="50" spans="2:11" s="1" customFormat="1" ht="15" customHeight="1">
      <c r="B50" s="216"/>
      <c r="C50" s="217"/>
      <c r="D50" s="217"/>
      <c r="E50" s="342" t="s">
        <v>243</v>
      </c>
      <c r="F50" s="342"/>
      <c r="G50" s="342"/>
      <c r="H50" s="342"/>
      <c r="I50" s="342"/>
      <c r="J50" s="342"/>
      <c r="K50" s="213"/>
    </row>
    <row r="51" spans="2:11" s="1" customFormat="1" ht="15" customHeight="1">
      <c r="B51" s="216"/>
      <c r="C51" s="217"/>
      <c r="D51" s="342" t="s">
        <v>244</v>
      </c>
      <c r="E51" s="342"/>
      <c r="F51" s="342"/>
      <c r="G51" s="342"/>
      <c r="H51" s="342"/>
      <c r="I51" s="342"/>
      <c r="J51" s="342"/>
      <c r="K51" s="213"/>
    </row>
    <row r="52" spans="2:11" s="1" customFormat="1" ht="25.5" customHeight="1">
      <c r="B52" s="212"/>
      <c r="C52" s="343" t="s">
        <v>245</v>
      </c>
      <c r="D52" s="343"/>
      <c r="E52" s="343"/>
      <c r="F52" s="343"/>
      <c r="G52" s="343"/>
      <c r="H52" s="343"/>
      <c r="I52" s="343"/>
      <c r="J52" s="343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2" t="s">
        <v>246</v>
      </c>
      <c r="D54" s="342"/>
      <c r="E54" s="342"/>
      <c r="F54" s="342"/>
      <c r="G54" s="342"/>
      <c r="H54" s="342"/>
      <c r="I54" s="342"/>
      <c r="J54" s="342"/>
      <c r="K54" s="213"/>
    </row>
    <row r="55" spans="2:11" s="1" customFormat="1" ht="15" customHeight="1">
      <c r="B55" s="212"/>
      <c r="C55" s="342" t="s">
        <v>247</v>
      </c>
      <c r="D55" s="342"/>
      <c r="E55" s="342"/>
      <c r="F55" s="342"/>
      <c r="G55" s="342"/>
      <c r="H55" s="342"/>
      <c r="I55" s="342"/>
      <c r="J55" s="342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2" t="s">
        <v>248</v>
      </c>
      <c r="D57" s="342"/>
      <c r="E57" s="342"/>
      <c r="F57" s="342"/>
      <c r="G57" s="342"/>
      <c r="H57" s="342"/>
      <c r="I57" s="342"/>
      <c r="J57" s="342"/>
      <c r="K57" s="213"/>
    </row>
    <row r="58" spans="2:11" s="1" customFormat="1" ht="15" customHeight="1">
      <c r="B58" s="212"/>
      <c r="C58" s="217"/>
      <c r="D58" s="342" t="s">
        <v>249</v>
      </c>
      <c r="E58" s="342"/>
      <c r="F58" s="342"/>
      <c r="G58" s="342"/>
      <c r="H58" s="342"/>
      <c r="I58" s="342"/>
      <c r="J58" s="342"/>
      <c r="K58" s="213"/>
    </row>
    <row r="59" spans="2:11" s="1" customFormat="1" ht="15" customHeight="1">
      <c r="B59" s="212"/>
      <c r="C59" s="217"/>
      <c r="D59" s="342" t="s">
        <v>250</v>
      </c>
      <c r="E59" s="342"/>
      <c r="F59" s="342"/>
      <c r="G59" s="342"/>
      <c r="H59" s="342"/>
      <c r="I59" s="342"/>
      <c r="J59" s="342"/>
      <c r="K59" s="213"/>
    </row>
    <row r="60" spans="2:11" s="1" customFormat="1" ht="15" customHeight="1">
      <c r="B60" s="212"/>
      <c r="C60" s="217"/>
      <c r="D60" s="342" t="s">
        <v>251</v>
      </c>
      <c r="E60" s="342"/>
      <c r="F60" s="342"/>
      <c r="G60" s="342"/>
      <c r="H60" s="342"/>
      <c r="I60" s="342"/>
      <c r="J60" s="342"/>
      <c r="K60" s="213"/>
    </row>
    <row r="61" spans="2:11" s="1" customFormat="1" ht="15" customHeight="1">
      <c r="B61" s="212"/>
      <c r="C61" s="217"/>
      <c r="D61" s="342" t="s">
        <v>252</v>
      </c>
      <c r="E61" s="342"/>
      <c r="F61" s="342"/>
      <c r="G61" s="342"/>
      <c r="H61" s="342"/>
      <c r="I61" s="342"/>
      <c r="J61" s="342"/>
      <c r="K61" s="213"/>
    </row>
    <row r="62" spans="2:11" s="1" customFormat="1" ht="15" customHeight="1">
      <c r="B62" s="212"/>
      <c r="C62" s="217"/>
      <c r="D62" s="344" t="s">
        <v>253</v>
      </c>
      <c r="E62" s="344"/>
      <c r="F62" s="344"/>
      <c r="G62" s="344"/>
      <c r="H62" s="344"/>
      <c r="I62" s="344"/>
      <c r="J62" s="344"/>
      <c r="K62" s="213"/>
    </row>
    <row r="63" spans="2:11" s="1" customFormat="1" ht="15" customHeight="1">
      <c r="B63" s="212"/>
      <c r="C63" s="217"/>
      <c r="D63" s="342" t="s">
        <v>254</v>
      </c>
      <c r="E63" s="342"/>
      <c r="F63" s="342"/>
      <c r="G63" s="342"/>
      <c r="H63" s="342"/>
      <c r="I63" s="342"/>
      <c r="J63" s="342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2" t="s">
        <v>255</v>
      </c>
      <c r="E65" s="342"/>
      <c r="F65" s="342"/>
      <c r="G65" s="342"/>
      <c r="H65" s="342"/>
      <c r="I65" s="342"/>
      <c r="J65" s="342"/>
      <c r="K65" s="213"/>
    </row>
    <row r="66" spans="2:11" s="1" customFormat="1" ht="15" customHeight="1">
      <c r="B66" s="212"/>
      <c r="C66" s="217"/>
      <c r="D66" s="344" t="s">
        <v>256</v>
      </c>
      <c r="E66" s="344"/>
      <c r="F66" s="344"/>
      <c r="G66" s="344"/>
      <c r="H66" s="344"/>
      <c r="I66" s="344"/>
      <c r="J66" s="344"/>
      <c r="K66" s="213"/>
    </row>
    <row r="67" spans="2:11" s="1" customFormat="1" ht="15" customHeight="1">
      <c r="B67" s="212"/>
      <c r="C67" s="217"/>
      <c r="D67" s="342" t="s">
        <v>257</v>
      </c>
      <c r="E67" s="342"/>
      <c r="F67" s="342"/>
      <c r="G67" s="342"/>
      <c r="H67" s="342"/>
      <c r="I67" s="342"/>
      <c r="J67" s="342"/>
      <c r="K67" s="213"/>
    </row>
    <row r="68" spans="2:11" s="1" customFormat="1" ht="15" customHeight="1">
      <c r="B68" s="212"/>
      <c r="C68" s="217"/>
      <c r="D68" s="342" t="s">
        <v>258</v>
      </c>
      <c r="E68" s="342"/>
      <c r="F68" s="342"/>
      <c r="G68" s="342"/>
      <c r="H68" s="342"/>
      <c r="I68" s="342"/>
      <c r="J68" s="342"/>
      <c r="K68" s="213"/>
    </row>
    <row r="69" spans="2:11" s="1" customFormat="1" ht="15" customHeight="1">
      <c r="B69" s="212"/>
      <c r="C69" s="217"/>
      <c r="D69" s="342" t="s">
        <v>259</v>
      </c>
      <c r="E69" s="342"/>
      <c r="F69" s="342"/>
      <c r="G69" s="342"/>
      <c r="H69" s="342"/>
      <c r="I69" s="342"/>
      <c r="J69" s="342"/>
      <c r="K69" s="213"/>
    </row>
    <row r="70" spans="2:11" s="1" customFormat="1" ht="15" customHeight="1">
      <c r="B70" s="212"/>
      <c r="C70" s="217"/>
      <c r="D70" s="342" t="s">
        <v>260</v>
      </c>
      <c r="E70" s="342"/>
      <c r="F70" s="342"/>
      <c r="G70" s="342"/>
      <c r="H70" s="342"/>
      <c r="I70" s="342"/>
      <c r="J70" s="342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37" t="s">
        <v>261</v>
      </c>
      <c r="D75" s="337"/>
      <c r="E75" s="337"/>
      <c r="F75" s="337"/>
      <c r="G75" s="337"/>
      <c r="H75" s="337"/>
      <c r="I75" s="337"/>
      <c r="J75" s="337"/>
      <c r="K75" s="230"/>
    </row>
    <row r="76" spans="2:11" s="1" customFormat="1" ht="17.25" customHeight="1">
      <c r="B76" s="229"/>
      <c r="C76" s="231" t="s">
        <v>262</v>
      </c>
      <c r="D76" s="231"/>
      <c r="E76" s="231"/>
      <c r="F76" s="231" t="s">
        <v>263</v>
      </c>
      <c r="G76" s="232"/>
      <c r="H76" s="231" t="s">
        <v>52</v>
      </c>
      <c r="I76" s="231" t="s">
        <v>55</v>
      </c>
      <c r="J76" s="231" t="s">
        <v>264</v>
      </c>
      <c r="K76" s="230"/>
    </row>
    <row r="77" spans="2:11" s="1" customFormat="1" ht="17.25" customHeight="1">
      <c r="B77" s="229"/>
      <c r="C77" s="233" t="s">
        <v>265</v>
      </c>
      <c r="D77" s="233"/>
      <c r="E77" s="233"/>
      <c r="F77" s="234" t="s">
        <v>266</v>
      </c>
      <c r="G77" s="235"/>
      <c r="H77" s="233"/>
      <c r="I77" s="233"/>
      <c r="J77" s="233" t="s">
        <v>267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51</v>
      </c>
      <c r="D79" s="238"/>
      <c r="E79" s="238"/>
      <c r="F79" s="239" t="s">
        <v>268</v>
      </c>
      <c r="G79" s="240"/>
      <c r="H79" s="218" t="s">
        <v>269</v>
      </c>
      <c r="I79" s="218" t="s">
        <v>270</v>
      </c>
      <c r="J79" s="218">
        <v>20</v>
      </c>
      <c r="K79" s="230"/>
    </row>
    <row r="80" spans="2:11" s="1" customFormat="1" ht="15" customHeight="1">
      <c r="B80" s="229"/>
      <c r="C80" s="218" t="s">
        <v>271</v>
      </c>
      <c r="D80" s="218"/>
      <c r="E80" s="218"/>
      <c r="F80" s="239" t="s">
        <v>268</v>
      </c>
      <c r="G80" s="240"/>
      <c r="H80" s="218" t="s">
        <v>272</v>
      </c>
      <c r="I80" s="218" t="s">
        <v>270</v>
      </c>
      <c r="J80" s="218">
        <v>120</v>
      </c>
      <c r="K80" s="230"/>
    </row>
    <row r="81" spans="2:11" s="1" customFormat="1" ht="15" customHeight="1">
      <c r="B81" s="241"/>
      <c r="C81" s="218" t="s">
        <v>273</v>
      </c>
      <c r="D81" s="218"/>
      <c r="E81" s="218"/>
      <c r="F81" s="239" t="s">
        <v>274</v>
      </c>
      <c r="G81" s="240"/>
      <c r="H81" s="218" t="s">
        <v>275</v>
      </c>
      <c r="I81" s="218" t="s">
        <v>270</v>
      </c>
      <c r="J81" s="218">
        <v>50</v>
      </c>
      <c r="K81" s="230"/>
    </row>
    <row r="82" spans="2:11" s="1" customFormat="1" ht="15" customHeight="1">
      <c r="B82" s="241"/>
      <c r="C82" s="218" t="s">
        <v>276</v>
      </c>
      <c r="D82" s="218"/>
      <c r="E82" s="218"/>
      <c r="F82" s="239" t="s">
        <v>268</v>
      </c>
      <c r="G82" s="240"/>
      <c r="H82" s="218" t="s">
        <v>277</v>
      </c>
      <c r="I82" s="218" t="s">
        <v>278</v>
      </c>
      <c r="J82" s="218"/>
      <c r="K82" s="230"/>
    </row>
    <row r="83" spans="2:11" s="1" customFormat="1" ht="15" customHeight="1">
      <c r="B83" s="241"/>
      <c r="C83" s="242" t="s">
        <v>279</v>
      </c>
      <c r="D83" s="242"/>
      <c r="E83" s="242"/>
      <c r="F83" s="243" t="s">
        <v>274</v>
      </c>
      <c r="G83" s="242"/>
      <c r="H83" s="242" t="s">
        <v>280</v>
      </c>
      <c r="I83" s="242" t="s">
        <v>270</v>
      </c>
      <c r="J83" s="242">
        <v>15</v>
      </c>
      <c r="K83" s="230"/>
    </row>
    <row r="84" spans="2:11" s="1" customFormat="1" ht="15" customHeight="1">
      <c r="B84" s="241"/>
      <c r="C84" s="242" t="s">
        <v>281</v>
      </c>
      <c r="D84" s="242"/>
      <c r="E84" s="242"/>
      <c r="F84" s="243" t="s">
        <v>274</v>
      </c>
      <c r="G84" s="242"/>
      <c r="H84" s="242" t="s">
        <v>282</v>
      </c>
      <c r="I84" s="242" t="s">
        <v>270</v>
      </c>
      <c r="J84" s="242">
        <v>15</v>
      </c>
      <c r="K84" s="230"/>
    </row>
    <row r="85" spans="2:11" s="1" customFormat="1" ht="15" customHeight="1">
      <c r="B85" s="241"/>
      <c r="C85" s="242" t="s">
        <v>283</v>
      </c>
      <c r="D85" s="242"/>
      <c r="E85" s="242"/>
      <c r="F85" s="243" t="s">
        <v>274</v>
      </c>
      <c r="G85" s="242"/>
      <c r="H85" s="242" t="s">
        <v>284</v>
      </c>
      <c r="I85" s="242" t="s">
        <v>270</v>
      </c>
      <c r="J85" s="242">
        <v>20</v>
      </c>
      <c r="K85" s="230"/>
    </row>
    <row r="86" spans="2:11" s="1" customFormat="1" ht="15" customHeight="1">
      <c r="B86" s="241"/>
      <c r="C86" s="242" t="s">
        <v>285</v>
      </c>
      <c r="D86" s="242"/>
      <c r="E86" s="242"/>
      <c r="F86" s="243" t="s">
        <v>274</v>
      </c>
      <c r="G86" s="242"/>
      <c r="H86" s="242" t="s">
        <v>286</v>
      </c>
      <c r="I86" s="242" t="s">
        <v>270</v>
      </c>
      <c r="J86" s="242">
        <v>20</v>
      </c>
      <c r="K86" s="230"/>
    </row>
    <row r="87" spans="2:11" s="1" customFormat="1" ht="15" customHeight="1">
      <c r="B87" s="241"/>
      <c r="C87" s="218" t="s">
        <v>287</v>
      </c>
      <c r="D87" s="218"/>
      <c r="E87" s="218"/>
      <c r="F87" s="239" t="s">
        <v>274</v>
      </c>
      <c r="G87" s="240"/>
      <c r="H87" s="218" t="s">
        <v>288</v>
      </c>
      <c r="I87" s="218" t="s">
        <v>270</v>
      </c>
      <c r="J87" s="218">
        <v>50</v>
      </c>
      <c r="K87" s="230"/>
    </row>
    <row r="88" spans="2:11" s="1" customFormat="1" ht="15" customHeight="1">
      <c r="B88" s="241"/>
      <c r="C88" s="218" t="s">
        <v>289</v>
      </c>
      <c r="D88" s="218"/>
      <c r="E88" s="218"/>
      <c r="F88" s="239" t="s">
        <v>274</v>
      </c>
      <c r="G88" s="240"/>
      <c r="H88" s="218" t="s">
        <v>290</v>
      </c>
      <c r="I88" s="218" t="s">
        <v>270</v>
      </c>
      <c r="J88" s="218">
        <v>20</v>
      </c>
      <c r="K88" s="230"/>
    </row>
    <row r="89" spans="2:11" s="1" customFormat="1" ht="15" customHeight="1">
      <c r="B89" s="241"/>
      <c r="C89" s="218" t="s">
        <v>291</v>
      </c>
      <c r="D89" s="218"/>
      <c r="E89" s="218"/>
      <c r="F89" s="239" t="s">
        <v>274</v>
      </c>
      <c r="G89" s="240"/>
      <c r="H89" s="218" t="s">
        <v>292</v>
      </c>
      <c r="I89" s="218" t="s">
        <v>270</v>
      </c>
      <c r="J89" s="218">
        <v>20</v>
      </c>
      <c r="K89" s="230"/>
    </row>
    <row r="90" spans="2:11" s="1" customFormat="1" ht="15" customHeight="1">
      <c r="B90" s="241"/>
      <c r="C90" s="218" t="s">
        <v>293</v>
      </c>
      <c r="D90" s="218"/>
      <c r="E90" s="218"/>
      <c r="F90" s="239" t="s">
        <v>274</v>
      </c>
      <c r="G90" s="240"/>
      <c r="H90" s="218" t="s">
        <v>294</v>
      </c>
      <c r="I90" s="218" t="s">
        <v>270</v>
      </c>
      <c r="J90" s="218">
        <v>50</v>
      </c>
      <c r="K90" s="230"/>
    </row>
    <row r="91" spans="2:11" s="1" customFormat="1" ht="15" customHeight="1">
      <c r="B91" s="241"/>
      <c r="C91" s="218" t="s">
        <v>295</v>
      </c>
      <c r="D91" s="218"/>
      <c r="E91" s="218"/>
      <c r="F91" s="239" t="s">
        <v>274</v>
      </c>
      <c r="G91" s="240"/>
      <c r="H91" s="218" t="s">
        <v>295</v>
      </c>
      <c r="I91" s="218" t="s">
        <v>270</v>
      </c>
      <c r="J91" s="218">
        <v>50</v>
      </c>
      <c r="K91" s="230"/>
    </row>
    <row r="92" spans="2:11" s="1" customFormat="1" ht="15" customHeight="1">
      <c r="B92" s="241"/>
      <c r="C92" s="218" t="s">
        <v>296</v>
      </c>
      <c r="D92" s="218"/>
      <c r="E92" s="218"/>
      <c r="F92" s="239" t="s">
        <v>274</v>
      </c>
      <c r="G92" s="240"/>
      <c r="H92" s="218" t="s">
        <v>297</v>
      </c>
      <c r="I92" s="218" t="s">
        <v>270</v>
      </c>
      <c r="J92" s="218">
        <v>255</v>
      </c>
      <c r="K92" s="230"/>
    </row>
    <row r="93" spans="2:11" s="1" customFormat="1" ht="15" customHeight="1">
      <c r="B93" s="241"/>
      <c r="C93" s="218" t="s">
        <v>298</v>
      </c>
      <c r="D93" s="218"/>
      <c r="E93" s="218"/>
      <c r="F93" s="239" t="s">
        <v>268</v>
      </c>
      <c r="G93" s="240"/>
      <c r="H93" s="218" t="s">
        <v>299</v>
      </c>
      <c r="I93" s="218" t="s">
        <v>300</v>
      </c>
      <c r="J93" s="218"/>
      <c r="K93" s="230"/>
    </row>
    <row r="94" spans="2:11" s="1" customFormat="1" ht="15" customHeight="1">
      <c r="B94" s="241"/>
      <c r="C94" s="218" t="s">
        <v>301</v>
      </c>
      <c r="D94" s="218"/>
      <c r="E94" s="218"/>
      <c r="F94" s="239" t="s">
        <v>268</v>
      </c>
      <c r="G94" s="240"/>
      <c r="H94" s="218" t="s">
        <v>302</v>
      </c>
      <c r="I94" s="218" t="s">
        <v>303</v>
      </c>
      <c r="J94" s="218"/>
      <c r="K94" s="230"/>
    </row>
    <row r="95" spans="2:11" s="1" customFormat="1" ht="15" customHeight="1">
      <c r="B95" s="241"/>
      <c r="C95" s="218" t="s">
        <v>304</v>
      </c>
      <c r="D95" s="218"/>
      <c r="E95" s="218"/>
      <c r="F95" s="239" t="s">
        <v>268</v>
      </c>
      <c r="G95" s="240"/>
      <c r="H95" s="218" t="s">
        <v>304</v>
      </c>
      <c r="I95" s="218" t="s">
        <v>303</v>
      </c>
      <c r="J95" s="218"/>
      <c r="K95" s="230"/>
    </row>
    <row r="96" spans="2:11" s="1" customFormat="1" ht="15" customHeight="1">
      <c r="B96" s="241"/>
      <c r="C96" s="218" t="s">
        <v>36</v>
      </c>
      <c r="D96" s="218"/>
      <c r="E96" s="218"/>
      <c r="F96" s="239" t="s">
        <v>268</v>
      </c>
      <c r="G96" s="240"/>
      <c r="H96" s="218" t="s">
        <v>305</v>
      </c>
      <c r="I96" s="218" t="s">
        <v>303</v>
      </c>
      <c r="J96" s="218"/>
      <c r="K96" s="230"/>
    </row>
    <row r="97" spans="2:11" s="1" customFormat="1" ht="15" customHeight="1">
      <c r="B97" s="241"/>
      <c r="C97" s="218" t="s">
        <v>46</v>
      </c>
      <c r="D97" s="218"/>
      <c r="E97" s="218"/>
      <c r="F97" s="239" t="s">
        <v>268</v>
      </c>
      <c r="G97" s="240"/>
      <c r="H97" s="218" t="s">
        <v>306</v>
      </c>
      <c r="I97" s="218" t="s">
        <v>303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37" t="s">
        <v>307</v>
      </c>
      <c r="D102" s="337"/>
      <c r="E102" s="337"/>
      <c r="F102" s="337"/>
      <c r="G102" s="337"/>
      <c r="H102" s="337"/>
      <c r="I102" s="337"/>
      <c r="J102" s="337"/>
      <c r="K102" s="230"/>
    </row>
    <row r="103" spans="2:11" s="1" customFormat="1" ht="17.25" customHeight="1">
      <c r="B103" s="229"/>
      <c r="C103" s="231" t="s">
        <v>262</v>
      </c>
      <c r="D103" s="231"/>
      <c r="E103" s="231"/>
      <c r="F103" s="231" t="s">
        <v>263</v>
      </c>
      <c r="G103" s="232"/>
      <c r="H103" s="231" t="s">
        <v>52</v>
      </c>
      <c r="I103" s="231" t="s">
        <v>55</v>
      </c>
      <c r="J103" s="231" t="s">
        <v>264</v>
      </c>
      <c r="K103" s="230"/>
    </row>
    <row r="104" spans="2:11" s="1" customFormat="1" ht="17.25" customHeight="1">
      <c r="B104" s="229"/>
      <c r="C104" s="233" t="s">
        <v>265</v>
      </c>
      <c r="D104" s="233"/>
      <c r="E104" s="233"/>
      <c r="F104" s="234" t="s">
        <v>266</v>
      </c>
      <c r="G104" s="235"/>
      <c r="H104" s="233"/>
      <c r="I104" s="233"/>
      <c r="J104" s="233" t="s">
        <v>267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51</v>
      </c>
      <c r="D106" s="238"/>
      <c r="E106" s="238"/>
      <c r="F106" s="239" t="s">
        <v>268</v>
      </c>
      <c r="G106" s="218"/>
      <c r="H106" s="218" t="s">
        <v>308</v>
      </c>
      <c r="I106" s="218" t="s">
        <v>270</v>
      </c>
      <c r="J106" s="218">
        <v>20</v>
      </c>
      <c r="K106" s="230"/>
    </row>
    <row r="107" spans="2:11" s="1" customFormat="1" ht="15" customHeight="1">
      <c r="B107" s="229"/>
      <c r="C107" s="218" t="s">
        <v>271</v>
      </c>
      <c r="D107" s="218"/>
      <c r="E107" s="218"/>
      <c r="F107" s="239" t="s">
        <v>268</v>
      </c>
      <c r="G107" s="218"/>
      <c r="H107" s="218" t="s">
        <v>308</v>
      </c>
      <c r="I107" s="218" t="s">
        <v>270</v>
      </c>
      <c r="J107" s="218">
        <v>120</v>
      </c>
      <c r="K107" s="230"/>
    </row>
    <row r="108" spans="2:11" s="1" customFormat="1" ht="15" customHeight="1">
      <c r="B108" s="241"/>
      <c r="C108" s="218" t="s">
        <v>273</v>
      </c>
      <c r="D108" s="218"/>
      <c r="E108" s="218"/>
      <c r="F108" s="239" t="s">
        <v>274</v>
      </c>
      <c r="G108" s="218"/>
      <c r="H108" s="218" t="s">
        <v>308</v>
      </c>
      <c r="I108" s="218" t="s">
        <v>270</v>
      </c>
      <c r="J108" s="218">
        <v>50</v>
      </c>
      <c r="K108" s="230"/>
    </row>
    <row r="109" spans="2:11" s="1" customFormat="1" ht="15" customHeight="1">
      <c r="B109" s="241"/>
      <c r="C109" s="218" t="s">
        <v>276</v>
      </c>
      <c r="D109" s="218"/>
      <c r="E109" s="218"/>
      <c r="F109" s="239" t="s">
        <v>268</v>
      </c>
      <c r="G109" s="218"/>
      <c r="H109" s="218" t="s">
        <v>308</v>
      </c>
      <c r="I109" s="218" t="s">
        <v>278</v>
      </c>
      <c r="J109" s="218"/>
      <c r="K109" s="230"/>
    </row>
    <row r="110" spans="2:11" s="1" customFormat="1" ht="15" customHeight="1">
      <c r="B110" s="241"/>
      <c r="C110" s="218" t="s">
        <v>287</v>
      </c>
      <c r="D110" s="218"/>
      <c r="E110" s="218"/>
      <c r="F110" s="239" t="s">
        <v>274</v>
      </c>
      <c r="G110" s="218"/>
      <c r="H110" s="218" t="s">
        <v>308</v>
      </c>
      <c r="I110" s="218" t="s">
        <v>270</v>
      </c>
      <c r="J110" s="218">
        <v>50</v>
      </c>
      <c r="K110" s="230"/>
    </row>
    <row r="111" spans="2:11" s="1" customFormat="1" ht="15" customHeight="1">
      <c r="B111" s="241"/>
      <c r="C111" s="218" t="s">
        <v>295</v>
      </c>
      <c r="D111" s="218"/>
      <c r="E111" s="218"/>
      <c r="F111" s="239" t="s">
        <v>274</v>
      </c>
      <c r="G111" s="218"/>
      <c r="H111" s="218" t="s">
        <v>308</v>
      </c>
      <c r="I111" s="218" t="s">
        <v>270</v>
      </c>
      <c r="J111" s="218">
        <v>50</v>
      </c>
      <c r="K111" s="230"/>
    </row>
    <row r="112" spans="2:11" s="1" customFormat="1" ht="15" customHeight="1">
      <c r="B112" s="241"/>
      <c r="C112" s="218" t="s">
        <v>293</v>
      </c>
      <c r="D112" s="218"/>
      <c r="E112" s="218"/>
      <c r="F112" s="239" t="s">
        <v>274</v>
      </c>
      <c r="G112" s="218"/>
      <c r="H112" s="218" t="s">
        <v>308</v>
      </c>
      <c r="I112" s="218" t="s">
        <v>270</v>
      </c>
      <c r="J112" s="218">
        <v>50</v>
      </c>
      <c r="K112" s="230"/>
    </row>
    <row r="113" spans="2:11" s="1" customFormat="1" ht="15" customHeight="1">
      <c r="B113" s="241"/>
      <c r="C113" s="218" t="s">
        <v>51</v>
      </c>
      <c r="D113" s="218"/>
      <c r="E113" s="218"/>
      <c r="F113" s="239" t="s">
        <v>268</v>
      </c>
      <c r="G113" s="218"/>
      <c r="H113" s="218" t="s">
        <v>309</v>
      </c>
      <c r="I113" s="218" t="s">
        <v>270</v>
      </c>
      <c r="J113" s="218">
        <v>20</v>
      </c>
      <c r="K113" s="230"/>
    </row>
    <row r="114" spans="2:11" s="1" customFormat="1" ht="15" customHeight="1">
      <c r="B114" s="241"/>
      <c r="C114" s="218" t="s">
        <v>310</v>
      </c>
      <c r="D114" s="218"/>
      <c r="E114" s="218"/>
      <c r="F114" s="239" t="s">
        <v>268</v>
      </c>
      <c r="G114" s="218"/>
      <c r="H114" s="218" t="s">
        <v>311</v>
      </c>
      <c r="I114" s="218" t="s">
        <v>270</v>
      </c>
      <c r="J114" s="218">
        <v>120</v>
      </c>
      <c r="K114" s="230"/>
    </row>
    <row r="115" spans="2:11" s="1" customFormat="1" ht="15" customHeight="1">
      <c r="B115" s="241"/>
      <c r="C115" s="218" t="s">
        <v>36</v>
      </c>
      <c r="D115" s="218"/>
      <c r="E115" s="218"/>
      <c r="F115" s="239" t="s">
        <v>268</v>
      </c>
      <c r="G115" s="218"/>
      <c r="H115" s="218" t="s">
        <v>312</v>
      </c>
      <c r="I115" s="218" t="s">
        <v>303</v>
      </c>
      <c r="J115" s="218"/>
      <c r="K115" s="230"/>
    </row>
    <row r="116" spans="2:11" s="1" customFormat="1" ht="15" customHeight="1">
      <c r="B116" s="241"/>
      <c r="C116" s="218" t="s">
        <v>46</v>
      </c>
      <c r="D116" s="218"/>
      <c r="E116" s="218"/>
      <c r="F116" s="239" t="s">
        <v>268</v>
      </c>
      <c r="G116" s="218"/>
      <c r="H116" s="218" t="s">
        <v>313</v>
      </c>
      <c r="I116" s="218" t="s">
        <v>303</v>
      </c>
      <c r="J116" s="218"/>
      <c r="K116" s="230"/>
    </row>
    <row r="117" spans="2:11" s="1" customFormat="1" ht="15" customHeight="1">
      <c r="B117" s="241"/>
      <c r="C117" s="218" t="s">
        <v>55</v>
      </c>
      <c r="D117" s="218"/>
      <c r="E117" s="218"/>
      <c r="F117" s="239" t="s">
        <v>268</v>
      </c>
      <c r="G117" s="218"/>
      <c r="H117" s="218" t="s">
        <v>314</v>
      </c>
      <c r="I117" s="218" t="s">
        <v>315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38" t="s">
        <v>316</v>
      </c>
      <c r="D122" s="338"/>
      <c r="E122" s="338"/>
      <c r="F122" s="338"/>
      <c r="G122" s="338"/>
      <c r="H122" s="338"/>
      <c r="I122" s="338"/>
      <c r="J122" s="338"/>
      <c r="K122" s="258"/>
    </row>
    <row r="123" spans="2:11" s="1" customFormat="1" ht="17.25" customHeight="1">
      <c r="B123" s="259"/>
      <c r="C123" s="231" t="s">
        <v>262</v>
      </c>
      <c r="D123" s="231"/>
      <c r="E123" s="231"/>
      <c r="F123" s="231" t="s">
        <v>263</v>
      </c>
      <c r="G123" s="232"/>
      <c r="H123" s="231" t="s">
        <v>52</v>
      </c>
      <c r="I123" s="231" t="s">
        <v>55</v>
      </c>
      <c r="J123" s="231" t="s">
        <v>264</v>
      </c>
      <c r="K123" s="260"/>
    </row>
    <row r="124" spans="2:11" s="1" customFormat="1" ht="17.25" customHeight="1">
      <c r="B124" s="259"/>
      <c r="C124" s="233" t="s">
        <v>265</v>
      </c>
      <c r="D124" s="233"/>
      <c r="E124" s="233"/>
      <c r="F124" s="234" t="s">
        <v>266</v>
      </c>
      <c r="G124" s="235"/>
      <c r="H124" s="233"/>
      <c r="I124" s="233"/>
      <c r="J124" s="233" t="s">
        <v>267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271</v>
      </c>
      <c r="D126" s="238"/>
      <c r="E126" s="238"/>
      <c r="F126" s="239" t="s">
        <v>268</v>
      </c>
      <c r="G126" s="218"/>
      <c r="H126" s="218" t="s">
        <v>308</v>
      </c>
      <c r="I126" s="218" t="s">
        <v>270</v>
      </c>
      <c r="J126" s="218">
        <v>120</v>
      </c>
      <c r="K126" s="264"/>
    </row>
    <row r="127" spans="2:11" s="1" customFormat="1" ht="15" customHeight="1">
      <c r="B127" s="261"/>
      <c r="C127" s="218" t="s">
        <v>317</v>
      </c>
      <c r="D127" s="218"/>
      <c r="E127" s="218"/>
      <c r="F127" s="239" t="s">
        <v>268</v>
      </c>
      <c r="G127" s="218"/>
      <c r="H127" s="218" t="s">
        <v>318</v>
      </c>
      <c r="I127" s="218" t="s">
        <v>270</v>
      </c>
      <c r="J127" s="218" t="s">
        <v>319</v>
      </c>
      <c r="K127" s="264"/>
    </row>
    <row r="128" spans="2:11" s="1" customFormat="1" ht="15" customHeight="1">
      <c r="B128" s="261"/>
      <c r="C128" s="218" t="s">
        <v>216</v>
      </c>
      <c r="D128" s="218"/>
      <c r="E128" s="218"/>
      <c r="F128" s="239" t="s">
        <v>268</v>
      </c>
      <c r="G128" s="218"/>
      <c r="H128" s="218" t="s">
        <v>320</v>
      </c>
      <c r="I128" s="218" t="s">
        <v>270</v>
      </c>
      <c r="J128" s="218" t="s">
        <v>319</v>
      </c>
      <c r="K128" s="264"/>
    </row>
    <row r="129" spans="2:11" s="1" customFormat="1" ht="15" customHeight="1">
      <c r="B129" s="261"/>
      <c r="C129" s="218" t="s">
        <v>279</v>
      </c>
      <c r="D129" s="218"/>
      <c r="E129" s="218"/>
      <c r="F129" s="239" t="s">
        <v>274</v>
      </c>
      <c r="G129" s="218"/>
      <c r="H129" s="218" t="s">
        <v>280</v>
      </c>
      <c r="I129" s="218" t="s">
        <v>270</v>
      </c>
      <c r="J129" s="218">
        <v>15</v>
      </c>
      <c r="K129" s="264"/>
    </row>
    <row r="130" spans="2:11" s="1" customFormat="1" ht="15" customHeight="1">
      <c r="B130" s="261"/>
      <c r="C130" s="242" t="s">
        <v>281</v>
      </c>
      <c r="D130" s="242"/>
      <c r="E130" s="242"/>
      <c r="F130" s="243" t="s">
        <v>274</v>
      </c>
      <c r="G130" s="242"/>
      <c r="H130" s="242" t="s">
        <v>282</v>
      </c>
      <c r="I130" s="242" t="s">
        <v>270</v>
      </c>
      <c r="J130" s="242">
        <v>15</v>
      </c>
      <c r="K130" s="264"/>
    </row>
    <row r="131" spans="2:11" s="1" customFormat="1" ht="15" customHeight="1">
      <c r="B131" s="261"/>
      <c r="C131" s="242" t="s">
        <v>283</v>
      </c>
      <c r="D131" s="242"/>
      <c r="E131" s="242"/>
      <c r="F131" s="243" t="s">
        <v>274</v>
      </c>
      <c r="G131" s="242"/>
      <c r="H131" s="242" t="s">
        <v>284</v>
      </c>
      <c r="I131" s="242" t="s">
        <v>270</v>
      </c>
      <c r="J131" s="242">
        <v>20</v>
      </c>
      <c r="K131" s="264"/>
    </row>
    <row r="132" spans="2:11" s="1" customFormat="1" ht="15" customHeight="1">
      <c r="B132" s="261"/>
      <c r="C132" s="242" t="s">
        <v>285</v>
      </c>
      <c r="D132" s="242"/>
      <c r="E132" s="242"/>
      <c r="F132" s="243" t="s">
        <v>274</v>
      </c>
      <c r="G132" s="242"/>
      <c r="H132" s="242" t="s">
        <v>286</v>
      </c>
      <c r="I132" s="242" t="s">
        <v>270</v>
      </c>
      <c r="J132" s="242">
        <v>20</v>
      </c>
      <c r="K132" s="264"/>
    </row>
    <row r="133" spans="2:11" s="1" customFormat="1" ht="15" customHeight="1">
      <c r="B133" s="261"/>
      <c r="C133" s="218" t="s">
        <v>273</v>
      </c>
      <c r="D133" s="218"/>
      <c r="E133" s="218"/>
      <c r="F133" s="239" t="s">
        <v>274</v>
      </c>
      <c r="G133" s="218"/>
      <c r="H133" s="218" t="s">
        <v>308</v>
      </c>
      <c r="I133" s="218" t="s">
        <v>270</v>
      </c>
      <c r="J133" s="218">
        <v>50</v>
      </c>
      <c r="K133" s="264"/>
    </row>
    <row r="134" spans="2:11" s="1" customFormat="1" ht="15" customHeight="1">
      <c r="B134" s="261"/>
      <c r="C134" s="218" t="s">
        <v>287</v>
      </c>
      <c r="D134" s="218"/>
      <c r="E134" s="218"/>
      <c r="F134" s="239" t="s">
        <v>274</v>
      </c>
      <c r="G134" s="218"/>
      <c r="H134" s="218" t="s">
        <v>308</v>
      </c>
      <c r="I134" s="218" t="s">
        <v>270</v>
      </c>
      <c r="J134" s="218">
        <v>50</v>
      </c>
      <c r="K134" s="264"/>
    </row>
    <row r="135" spans="2:11" s="1" customFormat="1" ht="15" customHeight="1">
      <c r="B135" s="261"/>
      <c r="C135" s="218" t="s">
        <v>293</v>
      </c>
      <c r="D135" s="218"/>
      <c r="E135" s="218"/>
      <c r="F135" s="239" t="s">
        <v>274</v>
      </c>
      <c r="G135" s="218"/>
      <c r="H135" s="218" t="s">
        <v>308</v>
      </c>
      <c r="I135" s="218" t="s">
        <v>270</v>
      </c>
      <c r="J135" s="218">
        <v>50</v>
      </c>
      <c r="K135" s="264"/>
    </row>
    <row r="136" spans="2:11" s="1" customFormat="1" ht="15" customHeight="1">
      <c r="B136" s="261"/>
      <c r="C136" s="218" t="s">
        <v>295</v>
      </c>
      <c r="D136" s="218"/>
      <c r="E136" s="218"/>
      <c r="F136" s="239" t="s">
        <v>274</v>
      </c>
      <c r="G136" s="218"/>
      <c r="H136" s="218" t="s">
        <v>308</v>
      </c>
      <c r="I136" s="218" t="s">
        <v>270</v>
      </c>
      <c r="J136" s="218">
        <v>50</v>
      </c>
      <c r="K136" s="264"/>
    </row>
    <row r="137" spans="2:11" s="1" customFormat="1" ht="15" customHeight="1">
      <c r="B137" s="261"/>
      <c r="C137" s="218" t="s">
        <v>296</v>
      </c>
      <c r="D137" s="218"/>
      <c r="E137" s="218"/>
      <c r="F137" s="239" t="s">
        <v>274</v>
      </c>
      <c r="G137" s="218"/>
      <c r="H137" s="218" t="s">
        <v>321</v>
      </c>
      <c r="I137" s="218" t="s">
        <v>270</v>
      </c>
      <c r="J137" s="218">
        <v>255</v>
      </c>
      <c r="K137" s="264"/>
    </row>
    <row r="138" spans="2:11" s="1" customFormat="1" ht="15" customHeight="1">
      <c r="B138" s="261"/>
      <c r="C138" s="218" t="s">
        <v>298</v>
      </c>
      <c r="D138" s="218"/>
      <c r="E138" s="218"/>
      <c r="F138" s="239" t="s">
        <v>268</v>
      </c>
      <c r="G138" s="218"/>
      <c r="H138" s="218" t="s">
        <v>322</v>
      </c>
      <c r="I138" s="218" t="s">
        <v>300</v>
      </c>
      <c r="J138" s="218"/>
      <c r="K138" s="264"/>
    </row>
    <row r="139" spans="2:11" s="1" customFormat="1" ht="15" customHeight="1">
      <c r="B139" s="261"/>
      <c r="C139" s="218" t="s">
        <v>301</v>
      </c>
      <c r="D139" s="218"/>
      <c r="E139" s="218"/>
      <c r="F139" s="239" t="s">
        <v>268</v>
      </c>
      <c r="G139" s="218"/>
      <c r="H139" s="218" t="s">
        <v>323</v>
      </c>
      <c r="I139" s="218" t="s">
        <v>303</v>
      </c>
      <c r="J139" s="218"/>
      <c r="K139" s="264"/>
    </row>
    <row r="140" spans="2:11" s="1" customFormat="1" ht="15" customHeight="1">
      <c r="B140" s="261"/>
      <c r="C140" s="218" t="s">
        <v>304</v>
      </c>
      <c r="D140" s="218"/>
      <c r="E140" s="218"/>
      <c r="F140" s="239" t="s">
        <v>268</v>
      </c>
      <c r="G140" s="218"/>
      <c r="H140" s="218" t="s">
        <v>304</v>
      </c>
      <c r="I140" s="218" t="s">
        <v>303</v>
      </c>
      <c r="J140" s="218"/>
      <c r="K140" s="264"/>
    </row>
    <row r="141" spans="2:11" s="1" customFormat="1" ht="15" customHeight="1">
      <c r="B141" s="261"/>
      <c r="C141" s="218" t="s">
        <v>36</v>
      </c>
      <c r="D141" s="218"/>
      <c r="E141" s="218"/>
      <c r="F141" s="239" t="s">
        <v>268</v>
      </c>
      <c r="G141" s="218"/>
      <c r="H141" s="218" t="s">
        <v>324</v>
      </c>
      <c r="I141" s="218" t="s">
        <v>303</v>
      </c>
      <c r="J141" s="218"/>
      <c r="K141" s="264"/>
    </row>
    <row r="142" spans="2:11" s="1" customFormat="1" ht="15" customHeight="1">
      <c r="B142" s="261"/>
      <c r="C142" s="218" t="s">
        <v>325</v>
      </c>
      <c r="D142" s="218"/>
      <c r="E142" s="218"/>
      <c r="F142" s="239" t="s">
        <v>268</v>
      </c>
      <c r="G142" s="218"/>
      <c r="H142" s="218" t="s">
        <v>326</v>
      </c>
      <c r="I142" s="218" t="s">
        <v>303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37" t="s">
        <v>327</v>
      </c>
      <c r="D147" s="337"/>
      <c r="E147" s="337"/>
      <c r="F147" s="337"/>
      <c r="G147" s="337"/>
      <c r="H147" s="337"/>
      <c r="I147" s="337"/>
      <c r="J147" s="337"/>
      <c r="K147" s="230"/>
    </row>
    <row r="148" spans="2:11" s="1" customFormat="1" ht="17.25" customHeight="1">
      <c r="B148" s="229"/>
      <c r="C148" s="231" t="s">
        <v>262</v>
      </c>
      <c r="D148" s="231"/>
      <c r="E148" s="231"/>
      <c r="F148" s="231" t="s">
        <v>263</v>
      </c>
      <c r="G148" s="232"/>
      <c r="H148" s="231" t="s">
        <v>52</v>
      </c>
      <c r="I148" s="231" t="s">
        <v>55</v>
      </c>
      <c r="J148" s="231" t="s">
        <v>264</v>
      </c>
      <c r="K148" s="230"/>
    </row>
    <row r="149" spans="2:11" s="1" customFormat="1" ht="17.25" customHeight="1">
      <c r="B149" s="229"/>
      <c r="C149" s="233" t="s">
        <v>265</v>
      </c>
      <c r="D149" s="233"/>
      <c r="E149" s="233"/>
      <c r="F149" s="234" t="s">
        <v>266</v>
      </c>
      <c r="G149" s="235"/>
      <c r="H149" s="233"/>
      <c r="I149" s="233"/>
      <c r="J149" s="233" t="s">
        <v>267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271</v>
      </c>
      <c r="D151" s="218"/>
      <c r="E151" s="218"/>
      <c r="F151" s="269" t="s">
        <v>268</v>
      </c>
      <c r="G151" s="218"/>
      <c r="H151" s="268" t="s">
        <v>308</v>
      </c>
      <c r="I151" s="268" t="s">
        <v>270</v>
      </c>
      <c r="J151" s="268">
        <v>120</v>
      </c>
      <c r="K151" s="264"/>
    </row>
    <row r="152" spans="2:11" s="1" customFormat="1" ht="15" customHeight="1">
      <c r="B152" s="241"/>
      <c r="C152" s="268" t="s">
        <v>317</v>
      </c>
      <c r="D152" s="218"/>
      <c r="E152" s="218"/>
      <c r="F152" s="269" t="s">
        <v>268</v>
      </c>
      <c r="G152" s="218"/>
      <c r="H152" s="268" t="s">
        <v>328</v>
      </c>
      <c r="I152" s="268" t="s">
        <v>270</v>
      </c>
      <c r="J152" s="268" t="s">
        <v>319</v>
      </c>
      <c r="K152" s="264"/>
    </row>
    <row r="153" spans="2:11" s="1" customFormat="1" ht="15" customHeight="1">
      <c r="B153" s="241"/>
      <c r="C153" s="268" t="s">
        <v>216</v>
      </c>
      <c r="D153" s="218"/>
      <c r="E153" s="218"/>
      <c r="F153" s="269" t="s">
        <v>268</v>
      </c>
      <c r="G153" s="218"/>
      <c r="H153" s="268" t="s">
        <v>329</v>
      </c>
      <c r="I153" s="268" t="s">
        <v>270</v>
      </c>
      <c r="J153" s="268" t="s">
        <v>319</v>
      </c>
      <c r="K153" s="264"/>
    </row>
    <row r="154" spans="2:11" s="1" customFormat="1" ht="15" customHeight="1">
      <c r="B154" s="241"/>
      <c r="C154" s="268" t="s">
        <v>273</v>
      </c>
      <c r="D154" s="218"/>
      <c r="E154" s="218"/>
      <c r="F154" s="269" t="s">
        <v>274</v>
      </c>
      <c r="G154" s="218"/>
      <c r="H154" s="268" t="s">
        <v>308</v>
      </c>
      <c r="I154" s="268" t="s">
        <v>270</v>
      </c>
      <c r="J154" s="268">
        <v>50</v>
      </c>
      <c r="K154" s="264"/>
    </row>
    <row r="155" spans="2:11" s="1" customFormat="1" ht="15" customHeight="1">
      <c r="B155" s="241"/>
      <c r="C155" s="268" t="s">
        <v>276</v>
      </c>
      <c r="D155" s="218"/>
      <c r="E155" s="218"/>
      <c r="F155" s="269" t="s">
        <v>268</v>
      </c>
      <c r="G155" s="218"/>
      <c r="H155" s="268" t="s">
        <v>308</v>
      </c>
      <c r="I155" s="268" t="s">
        <v>278</v>
      </c>
      <c r="J155" s="268"/>
      <c r="K155" s="264"/>
    </row>
    <row r="156" spans="2:11" s="1" customFormat="1" ht="15" customHeight="1">
      <c r="B156" s="241"/>
      <c r="C156" s="268" t="s">
        <v>287</v>
      </c>
      <c r="D156" s="218"/>
      <c r="E156" s="218"/>
      <c r="F156" s="269" t="s">
        <v>274</v>
      </c>
      <c r="G156" s="218"/>
      <c r="H156" s="268" t="s">
        <v>308</v>
      </c>
      <c r="I156" s="268" t="s">
        <v>270</v>
      </c>
      <c r="J156" s="268">
        <v>50</v>
      </c>
      <c r="K156" s="264"/>
    </row>
    <row r="157" spans="2:11" s="1" customFormat="1" ht="15" customHeight="1">
      <c r="B157" s="241"/>
      <c r="C157" s="268" t="s">
        <v>295</v>
      </c>
      <c r="D157" s="218"/>
      <c r="E157" s="218"/>
      <c r="F157" s="269" t="s">
        <v>274</v>
      </c>
      <c r="G157" s="218"/>
      <c r="H157" s="268" t="s">
        <v>308</v>
      </c>
      <c r="I157" s="268" t="s">
        <v>270</v>
      </c>
      <c r="J157" s="268">
        <v>50</v>
      </c>
      <c r="K157" s="264"/>
    </row>
    <row r="158" spans="2:11" s="1" customFormat="1" ht="15" customHeight="1">
      <c r="B158" s="241"/>
      <c r="C158" s="268" t="s">
        <v>293</v>
      </c>
      <c r="D158" s="218"/>
      <c r="E158" s="218"/>
      <c r="F158" s="269" t="s">
        <v>274</v>
      </c>
      <c r="G158" s="218"/>
      <c r="H158" s="268" t="s">
        <v>308</v>
      </c>
      <c r="I158" s="268" t="s">
        <v>270</v>
      </c>
      <c r="J158" s="268">
        <v>50</v>
      </c>
      <c r="K158" s="264"/>
    </row>
    <row r="159" spans="2:11" s="1" customFormat="1" ht="15" customHeight="1">
      <c r="B159" s="241"/>
      <c r="C159" s="268" t="s">
        <v>101</v>
      </c>
      <c r="D159" s="218"/>
      <c r="E159" s="218"/>
      <c r="F159" s="269" t="s">
        <v>268</v>
      </c>
      <c r="G159" s="218"/>
      <c r="H159" s="268" t="s">
        <v>330</v>
      </c>
      <c r="I159" s="268" t="s">
        <v>270</v>
      </c>
      <c r="J159" s="268" t="s">
        <v>331</v>
      </c>
      <c r="K159" s="264"/>
    </row>
    <row r="160" spans="2:11" s="1" customFormat="1" ht="15" customHeight="1">
      <c r="B160" s="241"/>
      <c r="C160" s="268" t="s">
        <v>332</v>
      </c>
      <c r="D160" s="218"/>
      <c r="E160" s="218"/>
      <c r="F160" s="269" t="s">
        <v>268</v>
      </c>
      <c r="G160" s="218"/>
      <c r="H160" s="268" t="s">
        <v>333</v>
      </c>
      <c r="I160" s="268" t="s">
        <v>303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38" t="s">
        <v>334</v>
      </c>
      <c r="D165" s="338"/>
      <c r="E165" s="338"/>
      <c r="F165" s="338"/>
      <c r="G165" s="338"/>
      <c r="H165" s="338"/>
      <c r="I165" s="338"/>
      <c r="J165" s="338"/>
      <c r="K165" s="211"/>
    </row>
    <row r="166" spans="2:11" s="1" customFormat="1" ht="17.25" customHeight="1">
      <c r="B166" s="210"/>
      <c r="C166" s="231" t="s">
        <v>262</v>
      </c>
      <c r="D166" s="231"/>
      <c r="E166" s="231"/>
      <c r="F166" s="231" t="s">
        <v>263</v>
      </c>
      <c r="G166" s="273"/>
      <c r="H166" s="274" t="s">
        <v>52</v>
      </c>
      <c r="I166" s="274" t="s">
        <v>55</v>
      </c>
      <c r="J166" s="231" t="s">
        <v>264</v>
      </c>
      <c r="K166" s="211"/>
    </row>
    <row r="167" spans="2:11" s="1" customFormat="1" ht="17.25" customHeight="1">
      <c r="B167" s="212"/>
      <c r="C167" s="233" t="s">
        <v>265</v>
      </c>
      <c r="D167" s="233"/>
      <c r="E167" s="233"/>
      <c r="F167" s="234" t="s">
        <v>266</v>
      </c>
      <c r="G167" s="275"/>
      <c r="H167" s="276"/>
      <c r="I167" s="276"/>
      <c r="J167" s="233" t="s">
        <v>267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271</v>
      </c>
      <c r="D169" s="218"/>
      <c r="E169" s="218"/>
      <c r="F169" s="239" t="s">
        <v>268</v>
      </c>
      <c r="G169" s="218"/>
      <c r="H169" s="218" t="s">
        <v>308</v>
      </c>
      <c r="I169" s="218" t="s">
        <v>270</v>
      </c>
      <c r="J169" s="218">
        <v>120</v>
      </c>
      <c r="K169" s="264"/>
    </row>
    <row r="170" spans="2:11" s="1" customFormat="1" ht="15" customHeight="1">
      <c r="B170" s="241"/>
      <c r="C170" s="218" t="s">
        <v>317</v>
      </c>
      <c r="D170" s="218"/>
      <c r="E170" s="218"/>
      <c r="F170" s="239" t="s">
        <v>268</v>
      </c>
      <c r="G170" s="218"/>
      <c r="H170" s="218" t="s">
        <v>318</v>
      </c>
      <c r="I170" s="218" t="s">
        <v>270</v>
      </c>
      <c r="J170" s="218" t="s">
        <v>319</v>
      </c>
      <c r="K170" s="264"/>
    </row>
    <row r="171" spans="2:11" s="1" customFormat="1" ht="15" customHeight="1">
      <c r="B171" s="241"/>
      <c r="C171" s="218" t="s">
        <v>216</v>
      </c>
      <c r="D171" s="218"/>
      <c r="E171" s="218"/>
      <c r="F171" s="239" t="s">
        <v>268</v>
      </c>
      <c r="G171" s="218"/>
      <c r="H171" s="218" t="s">
        <v>335</v>
      </c>
      <c r="I171" s="218" t="s">
        <v>270</v>
      </c>
      <c r="J171" s="218" t="s">
        <v>319</v>
      </c>
      <c r="K171" s="264"/>
    </row>
    <row r="172" spans="2:11" s="1" customFormat="1" ht="15" customHeight="1">
      <c r="B172" s="241"/>
      <c r="C172" s="218" t="s">
        <v>273</v>
      </c>
      <c r="D172" s="218"/>
      <c r="E172" s="218"/>
      <c r="F172" s="239" t="s">
        <v>274</v>
      </c>
      <c r="G172" s="218"/>
      <c r="H172" s="218" t="s">
        <v>335</v>
      </c>
      <c r="I172" s="218" t="s">
        <v>270</v>
      </c>
      <c r="J172" s="218">
        <v>50</v>
      </c>
      <c r="K172" s="264"/>
    </row>
    <row r="173" spans="2:11" s="1" customFormat="1" ht="15" customHeight="1">
      <c r="B173" s="241"/>
      <c r="C173" s="218" t="s">
        <v>276</v>
      </c>
      <c r="D173" s="218"/>
      <c r="E173" s="218"/>
      <c r="F173" s="239" t="s">
        <v>268</v>
      </c>
      <c r="G173" s="218"/>
      <c r="H173" s="218" t="s">
        <v>335</v>
      </c>
      <c r="I173" s="218" t="s">
        <v>278</v>
      </c>
      <c r="J173" s="218"/>
      <c r="K173" s="264"/>
    </row>
    <row r="174" spans="2:11" s="1" customFormat="1" ht="15" customHeight="1">
      <c r="B174" s="241"/>
      <c r="C174" s="218" t="s">
        <v>287</v>
      </c>
      <c r="D174" s="218"/>
      <c r="E174" s="218"/>
      <c r="F174" s="239" t="s">
        <v>274</v>
      </c>
      <c r="G174" s="218"/>
      <c r="H174" s="218" t="s">
        <v>335</v>
      </c>
      <c r="I174" s="218" t="s">
        <v>270</v>
      </c>
      <c r="J174" s="218">
        <v>50</v>
      </c>
      <c r="K174" s="264"/>
    </row>
    <row r="175" spans="2:11" s="1" customFormat="1" ht="15" customHeight="1">
      <c r="B175" s="241"/>
      <c r="C175" s="218" t="s">
        <v>295</v>
      </c>
      <c r="D175" s="218"/>
      <c r="E175" s="218"/>
      <c r="F175" s="239" t="s">
        <v>274</v>
      </c>
      <c r="G175" s="218"/>
      <c r="H175" s="218" t="s">
        <v>335</v>
      </c>
      <c r="I175" s="218" t="s">
        <v>270</v>
      </c>
      <c r="J175" s="218">
        <v>50</v>
      </c>
      <c r="K175" s="264"/>
    </row>
    <row r="176" spans="2:11" s="1" customFormat="1" ht="15" customHeight="1">
      <c r="B176" s="241"/>
      <c r="C176" s="218" t="s">
        <v>293</v>
      </c>
      <c r="D176" s="218"/>
      <c r="E176" s="218"/>
      <c r="F176" s="239" t="s">
        <v>274</v>
      </c>
      <c r="G176" s="218"/>
      <c r="H176" s="218" t="s">
        <v>335</v>
      </c>
      <c r="I176" s="218" t="s">
        <v>270</v>
      </c>
      <c r="J176" s="218">
        <v>50</v>
      </c>
      <c r="K176" s="264"/>
    </row>
    <row r="177" spans="2:11" s="1" customFormat="1" ht="15" customHeight="1">
      <c r="B177" s="241"/>
      <c r="C177" s="218" t="s">
        <v>109</v>
      </c>
      <c r="D177" s="218"/>
      <c r="E177" s="218"/>
      <c r="F177" s="239" t="s">
        <v>268</v>
      </c>
      <c r="G177" s="218"/>
      <c r="H177" s="218" t="s">
        <v>336</v>
      </c>
      <c r="I177" s="218" t="s">
        <v>337</v>
      </c>
      <c r="J177" s="218"/>
      <c r="K177" s="264"/>
    </row>
    <row r="178" spans="2:11" s="1" customFormat="1" ht="15" customHeight="1">
      <c r="B178" s="241"/>
      <c r="C178" s="218" t="s">
        <v>55</v>
      </c>
      <c r="D178" s="218"/>
      <c r="E178" s="218"/>
      <c r="F178" s="239" t="s">
        <v>268</v>
      </c>
      <c r="G178" s="218"/>
      <c r="H178" s="218" t="s">
        <v>338</v>
      </c>
      <c r="I178" s="218" t="s">
        <v>339</v>
      </c>
      <c r="J178" s="218">
        <v>1</v>
      </c>
      <c r="K178" s="264"/>
    </row>
    <row r="179" spans="2:11" s="1" customFormat="1" ht="15" customHeight="1">
      <c r="B179" s="241"/>
      <c r="C179" s="218" t="s">
        <v>51</v>
      </c>
      <c r="D179" s="218"/>
      <c r="E179" s="218"/>
      <c r="F179" s="239" t="s">
        <v>268</v>
      </c>
      <c r="G179" s="218"/>
      <c r="H179" s="218" t="s">
        <v>340</v>
      </c>
      <c r="I179" s="218" t="s">
        <v>270</v>
      </c>
      <c r="J179" s="218">
        <v>20</v>
      </c>
      <c r="K179" s="264"/>
    </row>
    <row r="180" spans="2:11" s="1" customFormat="1" ht="15" customHeight="1">
      <c r="B180" s="241"/>
      <c r="C180" s="218" t="s">
        <v>52</v>
      </c>
      <c r="D180" s="218"/>
      <c r="E180" s="218"/>
      <c r="F180" s="239" t="s">
        <v>268</v>
      </c>
      <c r="G180" s="218"/>
      <c r="H180" s="218" t="s">
        <v>341</v>
      </c>
      <c r="I180" s="218" t="s">
        <v>270</v>
      </c>
      <c r="J180" s="218">
        <v>255</v>
      </c>
      <c r="K180" s="264"/>
    </row>
    <row r="181" spans="2:11" s="1" customFormat="1" ht="15" customHeight="1">
      <c r="B181" s="241"/>
      <c r="C181" s="218" t="s">
        <v>110</v>
      </c>
      <c r="D181" s="218"/>
      <c r="E181" s="218"/>
      <c r="F181" s="239" t="s">
        <v>268</v>
      </c>
      <c r="G181" s="218"/>
      <c r="H181" s="218" t="s">
        <v>232</v>
      </c>
      <c r="I181" s="218" t="s">
        <v>270</v>
      </c>
      <c r="J181" s="218">
        <v>10</v>
      </c>
      <c r="K181" s="264"/>
    </row>
    <row r="182" spans="2:11" s="1" customFormat="1" ht="15" customHeight="1">
      <c r="B182" s="241"/>
      <c r="C182" s="218" t="s">
        <v>111</v>
      </c>
      <c r="D182" s="218"/>
      <c r="E182" s="218"/>
      <c r="F182" s="239" t="s">
        <v>268</v>
      </c>
      <c r="G182" s="218"/>
      <c r="H182" s="218" t="s">
        <v>342</v>
      </c>
      <c r="I182" s="218" t="s">
        <v>303</v>
      </c>
      <c r="J182" s="218"/>
      <c r="K182" s="264"/>
    </row>
    <row r="183" spans="2:11" s="1" customFormat="1" ht="15" customHeight="1">
      <c r="B183" s="241"/>
      <c r="C183" s="218" t="s">
        <v>343</v>
      </c>
      <c r="D183" s="218"/>
      <c r="E183" s="218"/>
      <c r="F183" s="239" t="s">
        <v>268</v>
      </c>
      <c r="G183" s="218"/>
      <c r="H183" s="218" t="s">
        <v>344</v>
      </c>
      <c r="I183" s="218" t="s">
        <v>303</v>
      </c>
      <c r="J183" s="218"/>
      <c r="K183" s="264"/>
    </row>
    <row r="184" spans="2:11" s="1" customFormat="1" ht="15" customHeight="1">
      <c r="B184" s="241"/>
      <c r="C184" s="218" t="s">
        <v>332</v>
      </c>
      <c r="D184" s="218"/>
      <c r="E184" s="218"/>
      <c r="F184" s="239" t="s">
        <v>268</v>
      </c>
      <c r="G184" s="218"/>
      <c r="H184" s="218" t="s">
        <v>345</v>
      </c>
      <c r="I184" s="218" t="s">
        <v>303</v>
      </c>
      <c r="J184" s="218"/>
      <c r="K184" s="264"/>
    </row>
    <row r="185" spans="2:11" s="1" customFormat="1" ht="15" customHeight="1">
      <c r="B185" s="241"/>
      <c r="C185" s="218" t="s">
        <v>113</v>
      </c>
      <c r="D185" s="218"/>
      <c r="E185" s="218"/>
      <c r="F185" s="239" t="s">
        <v>274</v>
      </c>
      <c r="G185" s="218"/>
      <c r="H185" s="218" t="s">
        <v>346</v>
      </c>
      <c r="I185" s="218" t="s">
        <v>270</v>
      </c>
      <c r="J185" s="218">
        <v>50</v>
      </c>
      <c r="K185" s="264"/>
    </row>
    <row r="186" spans="2:11" s="1" customFormat="1" ht="15" customHeight="1">
      <c r="B186" s="241"/>
      <c r="C186" s="218" t="s">
        <v>347</v>
      </c>
      <c r="D186" s="218"/>
      <c r="E186" s="218"/>
      <c r="F186" s="239" t="s">
        <v>274</v>
      </c>
      <c r="G186" s="218"/>
      <c r="H186" s="218" t="s">
        <v>348</v>
      </c>
      <c r="I186" s="218" t="s">
        <v>349</v>
      </c>
      <c r="J186" s="218"/>
      <c r="K186" s="264"/>
    </row>
    <row r="187" spans="2:11" s="1" customFormat="1" ht="15" customHeight="1">
      <c r="B187" s="241"/>
      <c r="C187" s="218" t="s">
        <v>350</v>
      </c>
      <c r="D187" s="218"/>
      <c r="E187" s="218"/>
      <c r="F187" s="239" t="s">
        <v>274</v>
      </c>
      <c r="G187" s="218"/>
      <c r="H187" s="218" t="s">
        <v>351</v>
      </c>
      <c r="I187" s="218" t="s">
        <v>349</v>
      </c>
      <c r="J187" s="218"/>
      <c r="K187" s="264"/>
    </row>
    <row r="188" spans="2:11" s="1" customFormat="1" ht="15" customHeight="1">
      <c r="B188" s="241"/>
      <c r="C188" s="218" t="s">
        <v>352</v>
      </c>
      <c r="D188" s="218"/>
      <c r="E188" s="218"/>
      <c r="F188" s="239" t="s">
        <v>274</v>
      </c>
      <c r="G188" s="218"/>
      <c r="H188" s="218" t="s">
        <v>353</v>
      </c>
      <c r="I188" s="218" t="s">
        <v>349</v>
      </c>
      <c r="J188" s="218"/>
      <c r="K188" s="264"/>
    </row>
    <row r="189" spans="2:11" s="1" customFormat="1" ht="15" customHeight="1">
      <c r="B189" s="241"/>
      <c r="C189" s="277" t="s">
        <v>354</v>
      </c>
      <c r="D189" s="218"/>
      <c r="E189" s="218"/>
      <c r="F189" s="239" t="s">
        <v>274</v>
      </c>
      <c r="G189" s="218"/>
      <c r="H189" s="218" t="s">
        <v>355</v>
      </c>
      <c r="I189" s="218" t="s">
        <v>356</v>
      </c>
      <c r="J189" s="278" t="s">
        <v>357</v>
      </c>
      <c r="K189" s="264"/>
    </row>
    <row r="190" spans="2:11" s="1" customFormat="1" ht="15" customHeight="1">
      <c r="B190" s="241"/>
      <c r="C190" s="277" t="s">
        <v>40</v>
      </c>
      <c r="D190" s="218"/>
      <c r="E190" s="218"/>
      <c r="F190" s="239" t="s">
        <v>268</v>
      </c>
      <c r="G190" s="218"/>
      <c r="H190" s="215" t="s">
        <v>358</v>
      </c>
      <c r="I190" s="218" t="s">
        <v>359</v>
      </c>
      <c r="J190" s="218"/>
      <c r="K190" s="264"/>
    </row>
    <row r="191" spans="2:11" s="1" customFormat="1" ht="15" customHeight="1">
      <c r="B191" s="241"/>
      <c r="C191" s="277" t="s">
        <v>360</v>
      </c>
      <c r="D191" s="218"/>
      <c r="E191" s="218"/>
      <c r="F191" s="239" t="s">
        <v>268</v>
      </c>
      <c r="G191" s="218"/>
      <c r="H191" s="218" t="s">
        <v>361</v>
      </c>
      <c r="I191" s="218" t="s">
        <v>303</v>
      </c>
      <c r="J191" s="218"/>
      <c r="K191" s="264"/>
    </row>
    <row r="192" spans="2:11" s="1" customFormat="1" ht="15" customHeight="1">
      <c r="B192" s="241"/>
      <c r="C192" s="277" t="s">
        <v>362</v>
      </c>
      <c r="D192" s="218"/>
      <c r="E192" s="218"/>
      <c r="F192" s="239" t="s">
        <v>268</v>
      </c>
      <c r="G192" s="218"/>
      <c r="H192" s="218" t="s">
        <v>363</v>
      </c>
      <c r="I192" s="218" t="s">
        <v>303</v>
      </c>
      <c r="J192" s="218"/>
      <c r="K192" s="264"/>
    </row>
    <row r="193" spans="2:11" s="1" customFormat="1" ht="15" customHeight="1">
      <c r="B193" s="241"/>
      <c r="C193" s="277" t="s">
        <v>364</v>
      </c>
      <c r="D193" s="218"/>
      <c r="E193" s="218"/>
      <c r="F193" s="239" t="s">
        <v>274</v>
      </c>
      <c r="G193" s="218"/>
      <c r="H193" s="218" t="s">
        <v>365</v>
      </c>
      <c r="I193" s="218" t="s">
        <v>303</v>
      </c>
      <c r="J193" s="218"/>
      <c r="K193" s="264"/>
    </row>
    <row r="194" spans="2:11" s="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s="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s="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s="1" customFormat="1" ht="21">
      <c r="B199" s="210"/>
      <c r="C199" s="338" t="s">
        <v>366</v>
      </c>
      <c r="D199" s="338"/>
      <c r="E199" s="338"/>
      <c r="F199" s="338"/>
      <c r="G199" s="338"/>
      <c r="H199" s="338"/>
      <c r="I199" s="338"/>
      <c r="J199" s="338"/>
      <c r="K199" s="211"/>
    </row>
    <row r="200" spans="2:11" s="1" customFormat="1" ht="25.5" customHeight="1">
      <c r="B200" s="210"/>
      <c r="C200" s="280" t="s">
        <v>367</v>
      </c>
      <c r="D200" s="280"/>
      <c r="E200" s="280"/>
      <c r="F200" s="280" t="s">
        <v>368</v>
      </c>
      <c r="G200" s="281"/>
      <c r="H200" s="339" t="s">
        <v>369</v>
      </c>
      <c r="I200" s="339"/>
      <c r="J200" s="339"/>
      <c r="K200" s="211"/>
    </row>
    <row r="201" spans="2:11" s="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s="1" customFormat="1" ht="15" customHeight="1">
      <c r="B202" s="241"/>
      <c r="C202" s="218" t="s">
        <v>359</v>
      </c>
      <c r="D202" s="218"/>
      <c r="E202" s="218"/>
      <c r="F202" s="239" t="s">
        <v>41</v>
      </c>
      <c r="G202" s="218"/>
      <c r="H202" s="340" t="s">
        <v>370</v>
      </c>
      <c r="I202" s="340"/>
      <c r="J202" s="340"/>
      <c r="K202" s="264"/>
    </row>
    <row r="203" spans="2:11" s="1" customFormat="1" ht="15" customHeight="1">
      <c r="B203" s="241"/>
      <c r="C203" s="218"/>
      <c r="D203" s="218"/>
      <c r="E203" s="218"/>
      <c r="F203" s="239" t="s">
        <v>42</v>
      </c>
      <c r="G203" s="218"/>
      <c r="H203" s="340" t="s">
        <v>371</v>
      </c>
      <c r="I203" s="340"/>
      <c r="J203" s="340"/>
      <c r="K203" s="264"/>
    </row>
    <row r="204" spans="2:11" s="1" customFormat="1" ht="15" customHeight="1">
      <c r="B204" s="241"/>
      <c r="C204" s="218"/>
      <c r="D204" s="218"/>
      <c r="E204" s="218"/>
      <c r="F204" s="239" t="s">
        <v>45</v>
      </c>
      <c r="G204" s="218"/>
      <c r="H204" s="340" t="s">
        <v>372</v>
      </c>
      <c r="I204" s="340"/>
      <c r="J204" s="340"/>
      <c r="K204" s="264"/>
    </row>
    <row r="205" spans="2:11" s="1" customFormat="1" ht="15" customHeight="1">
      <c r="B205" s="241"/>
      <c r="C205" s="218"/>
      <c r="D205" s="218"/>
      <c r="E205" s="218"/>
      <c r="F205" s="239" t="s">
        <v>43</v>
      </c>
      <c r="G205" s="218"/>
      <c r="H205" s="340" t="s">
        <v>373</v>
      </c>
      <c r="I205" s="340"/>
      <c r="J205" s="340"/>
      <c r="K205" s="264"/>
    </row>
    <row r="206" spans="2:11" s="1" customFormat="1" ht="15" customHeight="1">
      <c r="B206" s="241"/>
      <c r="C206" s="218"/>
      <c r="D206" s="218"/>
      <c r="E206" s="218"/>
      <c r="F206" s="239" t="s">
        <v>44</v>
      </c>
      <c r="G206" s="218"/>
      <c r="H206" s="340" t="s">
        <v>374</v>
      </c>
      <c r="I206" s="340"/>
      <c r="J206" s="340"/>
      <c r="K206" s="264"/>
    </row>
    <row r="207" spans="2:11" s="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s="1" customFormat="1" ht="15" customHeight="1">
      <c r="B208" s="241"/>
      <c r="C208" s="218" t="s">
        <v>315</v>
      </c>
      <c r="D208" s="218"/>
      <c r="E208" s="218"/>
      <c r="F208" s="239" t="s">
        <v>77</v>
      </c>
      <c r="G208" s="218"/>
      <c r="H208" s="340" t="s">
        <v>375</v>
      </c>
      <c r="I208" s="340"/>
      <c r="J208" s="340"/>
      <c r="K208" s="264"/>
    </row>
    <row r="209" spans="2:11" s="1" customFormat="1" ht="15" customHeight="1">
      <c r="B209" s="241"/>
      <c r="C209" s="218"/>
      <c r="D209" s="218"/>
      <c r="E209" s="218"/>
      <c r="F209" s="239" t="s">
        <v>210</v>
      </c>
      <c r="G209" s="218"/>
      <c r="H209" s="340" t="s">
        <v>211</v>
      </c>
      <c r="I209" s="340"/>
      <c r="J209" s="340"/>
      <c r="K209" s="264"/>
    </row>
    <row r="210" spans="2:11" s="1" customFormat="1" ht="15" customHeight="1">
      <c r="B210" s="241"/>
      <c r="C210" s="218"/>
      <c r="D210" s="218"/>
      <c r="E210" s="218"/>
      <c r="F210" s="239" t="s">
        <v>208</v>
      </c>
      <c r="G210" s="218"/>
      <c r="H210" s="340" t="s">
        <v>376</v>
      </c>
      <c r="I210" s="340"/>
      <c r="J210" s="340"/>
      <c r="K210" s="264"/>
    </row>
    <row r="211" spans="2:11" s="1" customFormat="1" ht="15" customHeight="1">
      <c r="B211" s="282"/>
      <c r="C211" s="218"/>
      <c r="D211" s="218"/>
      <c r="E211" s="218"/>
      <c r="F211" s="239" t="s">
        <v>212</v>
      </c>
      <c r="G211" s="277"/>
      <c r="H211" s="341" t="s">
        <v>213</v>
      </c>
      <c r="I211" s="341"/>
      <c r="J211" s="341"/>
      <c r="K211" s="283"/>
    </row>
    <row r="212" spans="2:11" s="1" customFormat="1" ht="15" customHeight="1">
      <c r="B212" s="282"/>
      <c r="C212" s="218"/>
      <c r="D212" s="218"/>
      <c r="E212" s="218"/>
      <c r="F212" s="239" t="s">
        <v>214</v>
      </c>
      <c r="G212" s="277"/>
      <c r="H212" s="341" t="s">
        <v>377</v>
      </c>
      <c r="I212" s="341"/>
      <c r="J212" s="341"/>
      <c r="K212" s="283"/>
    </row>
    <row r="213" spans="2:11" s="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s="1" customFormat="1" ht="15" customHeight="1">
      <c r="B214" s="282"/>
      <c r="C214" s="218" t="s">
        <v>339</v>
      </c>
      <c r="D214" s="218"/>
      <c r="E214" s="218"/>
      <c r="F214" s="239">
        <v>1</v>
      </c>
      <c r="G214" s="277"/>
      <c r="H214" s="341" t="s">
        <v>378</v>
      </c>
      <c r="I214" s="341"/>
      <c r="J214" s="341"/>
      <c r="K214" s="283"/>
    </row>
    <row r="215" spans="2:11" s="1" customFormat="1" ht="15" customHeight="1">
      <c r="B215" s="282"/>
      <c r="C215" s="218"/>
      <c r="D215" s="218"/>
      <c r="E215" s="218"/>
      <c r="F215" s="239">
        <v>2</v>
      </c>
      <c r="G215" s="277"/>
      <c r="H215" s="341" t="s">
        <v>379</v>
      </c>
      <c r="I215" s="341"/>
      <c r="J215" s="341"/>
      <c r="K215" s="283"/>
    </row>
    <row r="216" spans="2:11" s="1" customFormat="1" ht="15" customHeight="1">
      <c r="B216" s="282"/>
      <c r="C216" s="218"/>
      <c r="D216" s="218"/>
      <c r="E216" s="218"/>
      <c r="F216" s="239">
        <v>3</v>
      </c>
      <c r="G216" s="277"/>
      <c r="H216" s="341" t="s">
        <v>380</v>
      </c>
      <c r="I216" s="341"/>
      <c r="J216" s="341"/>
      <c r="K216" s="283"/>
    </row>
    <row r="217" spans="2:11" s="1" customFormat="1" ht="15" customHeight="1">
      <c r="B217" s="282"/>
      <c r="C217" s="218"/>
      <c r="D217" s="218"/>
      <c r="E217" s="218"/>
      <c r="F217" s="239">
        <v>4</v>
      </c>
      <c r="G217" s="277"/>
      <c r="H217" s="341" t="s">
        <v>381</v>
      </c>
      <c r="I217" s="341"/>
      <c r="J217" s="341"/>
      <c r="K217" s="283"/>
    </row>
    <row r="218" spans="2:11" s="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01 - 506_113 HMZ Horka</vt:lpstr>
      <vt:lpstr>SO 02 - 506_263 HMZ Slavonín</vt:lpstr>
      <vt:lpstr>SO 03 - 506_264 HMZ Slavonín</vt:lpstr>
      <vt:lpstr>SO 04 - 506_201 - HMZ Mla...</vt:lpstr>
      <vt:lpstr>SO 05 - 506_089 - HMZ Nas...</vt:lpstr>
      <vt:lpstr>SO 06 - 510_104 HOZ Rapotín</vt:lpstr>
      <vt:lpstr>Pokyny pro vyplnění</vt:lpstr>
      <vt:lpstr>'Rekapitulace stavby'!Názvy_tisku</vt:lpstr>
      <vt:lpstr>'SO 01 - 506_113 HMZ Horka'!Názvy_tisku</vt:lpstr>
      <vt:lpstr>'SO 02 - 506_263 HMZ Slavonín'!Názvy_tisku</vt:lpstr>
      <vt:lpstr>'SO 03 - 506_264 HMZ Slavonín'!Názvy_tisku</vt:lpstr>
      <vt:lpstr>'SO 04 - 506_201 - HMZ Mla...'!Názvy_tisku</vt:lpstr>
      <vt:lpstr>'SO 05 - 506_089 - HMZ Nas...'!Názvy_tisku</vt:lpstr>
      <vt:lpstr>'SO 06 - 510_104 HOZ Rapotín'!Názvy_tisku</vt:lpstr>
      <vt:lpstr>'Pokyny pro vyplnění'!Oblast_tisku</vt:lpstr>
      <vt:lpstr>'Rekapitulace stavby'!Oblast_tisku</vt:lpstr>
      <vt:lpstr>'SO 01 - 506_113 HMZ Horka'!Oblast_tisku</vt:lpstr>
      <vt:lpstr>'SO 02 - 506_263 HMZ Slavonín'!Oblast_tisku</vt:lpstr>
      <vt:lpstr>'SO 03 - 506_264 HMZ Slavonín'!Oblast_tisku</vt:lpstr>
      <vt:lpstr>'SO 04 - 506_201 - HMZ Mla...'!Oblast_tisku</vt:lpstr>
      <vt:lpstr>'SO 05 - 506_089 - HMZ Nas...'!Oblast_tisku</vt:lpstr>
      <vt:lpstr>'SO 06 - 510_104 HOZ Rapotín'!Oblast_tisku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2022-05-30T12:39:09Z</dcterms:created>
  <dcterms:modified xsi:type="dcterms:W3CDTF">2022-06-01T08:24:45Z</dcterms:modified>
</cp:coreProperties>
</file>